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укф2021\фестиваль\Звіт\"/>
    </mc:Choice>
  </mc:AlternateContent>
  <xr:revisionPtr revIDLastSave="0" documentId="13_ncr:1_{BCD36BE2-EC55-470B-B179-377E0048F00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1">'Кошторис  витрат'!$A$1:$AA$229</definedName>
    <definedName name="_xlnm.Print_Area" localSheetId="2">'Реєстр документів'!$B$1:$J$102</definedName>
    <definedName name="_xlnm.Print_Area" localSheetId="0">Фінансування!$A$1:$N$41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F73" i="3" l="1"/>
  <c r="D73" i="3"/>
  <c r="H152" i="2" l="1"/>
  <c r="H134" i="2"/>
  <c r="X152" i="2" l="1"/>
  <c r="E134" i="2"/>
  <c r="G67" i="2"/>
  <c r="I99" i="3" l="1"/>
  <c r="F99" i="3"/>
  <c r="D99" i="3"/>
  <c r="I86" i="3"/>
  <c r="F86" i="3"/>
  <c r="D86" i="3"/>
  <c r="V193" i="2"/>
  <c r="S193" i="2"/>
  <c r="P193" i="2"/>
  <c r="X193" i="2" s="1"/>
  <c r="M193" i="2"/>
  <c r="W193" i="2" s="1"/>
  <c r="V192" i="2"/>
  <c r="S192" i="2"/>
  <c r="P192" i="2"/>
  <c r="M192" i="2"/>
  <c r="X192" i="2"/>
  <c r="W192" i="2"/>
  <c r="V191" i="2"/>
  <c r="S191" i="2"/>
  <c r="P191" i="2"/>
  <c r="X191" i="2" s="1"/>
  <c r="M191" i="2"/>
  <c r="W191" i="2" s="1"/>
  <c r="V190" i="2"/>
  <c r="S190" i="2"/>
  <c r="P190" i="2"/>
  <c r="M190" i="2"/>
  <c r="J190" i="2"/>
  <c r="X190" i="2" s="1"/>
  <c r="G190" i="2"/>
  <c r="W190" i="2" s="1"/>
  <c r="V189" i="2"/>
  <c r="S189" i="2"/>
  <c r="P189" i="2"/>
  <c r="M189" i="2"/>
  <c r="J189" i="2"/>
  <c r="G189" i="2"/>
  <c r="V188" i="2"/>
  <c r="S188" i="2"/>
  <c r="P188" i="2"/>
  <c r="M188" i="2"/>
  <c r="J188" i="2"/>
  <c r="X188" i="2" s="1"/>
  <c r="G188" i="2"/>
  <c r="W188" i="2" s="1"/>
  <c r="V187" i="2"/>
  <c r="S187" i="2"/>
  <c r="P187" i="2"/>
  <c r="P185" i="2" s="1"/>
  <c r="M187" i="2"/>
  <c r="J187" i="2"/>
  <c r="G187" i="2"/>
  <c r="V186" i="2"/>
  <c r="V185" i="2" s="1"/>
  <c r="S186" i="2"/>
  <c r="P186" i="2"/>
  <c r="M186" i="2"/>
  <c r="J186" i="2"/>
  <c r="X186" i="2" s="1"/>
  <c r="G186" i="2"/>
  <c r="W186" i="2" s="1"/>
  <c r="T185" i="2"/>
  <c r="S185" i="2"/>
  <c r="Q185" i="2"/>
  <c r="N185" i="2"/>
  <c r="M185" i="2"/>
  <c r="K185" i="2"/>
  <c r="H185" i="2"/>
  <c r="E185" i="2"/>
  <c r="V184" i="2"/>
  <c r="S184" i="2"/>
  <c r="P184" i="2"/>
  <c r="M184" i="2"/>
  <c r="J184" i="2"/>
  <c r="G184" i="2"/>
  <c r="W184" i="2" s="1"/>
  <c r="V183" i="2"/>
  <c r="S183" i="2"/>
  <c r="P183" i="2"/>
  <c r="M183" i="2"/>
  <c r="M181" i="2" s="1"/>
  <c r="J183" i="2"/>
  <c r="G183" i="2"/>
  <c r="V182" i="2"/>
  <c r="S182" i="2"/>
  <c r="S181" i="2" s="1"/>
  <c r="P182" i="2"/>
  <c r="M182" i="2"/>
  <c r="J182" i="2"/>
  <c r="X182" i="2" s="1"/>
  <c r="G182" i="2"/>
  <c r="W182" i="2" s="1"/>
  <c r="T181" i="2"/>
  <c r="Q181" i="2"/>
  <c r="N181" i="2"/>
  <c r="K181" i="2"/>
  <c r="H181" i="2"/>
  <c r="G181" i="2"/>
  <c r="E181" i="2"/>
  <c r="V180" i="2"/>
  <c r="S180" i="2"/>
  <c r="P180" i="2"/>
  <c r="M180" i="2"/>
  <c r="J180" i="2"/>
  <c r="G180" i="2"/>
  <c r="W180" i="2" s="1"/>
  <c r="V179" i="2"/>
  <c r="S179" i="2"/>
  <c r="P179" i="2"/>
  <c r="M179" i="2"/>
  <c r="J179" i="2"/>
  <c r="X179" i="2" s="1"/>
  <c r="G179" i="2"/>
  <c r="V178" i="2"/>
  <c r="S178" i="2"/>
  <c r="P178" i="2"/>
  <c r="P176" i="2" s="1"/>
  <c r="M178" i="2"/>
  <c r="J178" i="2"/>
  <c r="G178" i="2"/>
  <c r="W178" i="2" s="1"/>
  <c r="V177" i="2"/>
  <c r="V176" i="2" s="1"/>
  <c r="S177" i="2"/>
  <c r="P177" i="2"/>
  <c r="M177" i="2"/>
  <c r="M176" i="2" s="1"/>
  <c r="J177" i="2"/>
  <c r="X177" i="2" s="1"/>
  <c r="G177" i="2"/>
  <c r="T176" i="2"/>
  <c r="Q176" i="2"/>
  <c r="N176" i="2"/>
  <c r="K176" i="2"/>
  <c r="J176" i="2"/>
  <c r="H176" i="2"/>
  <c r="E176" i="2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W173" i="2" s="1"/>
  <c r="V172" i="2"/>
  <c r="S172" i="2"/>
  <c r="P172" i="2"/>
  <c r="P171" i="2" s="1"/>
  <c r="M172" i="2"/>
  <c r="M171" i="2" s="1"/>
  <c r="J172" i="2"/>
  <c r="G172" i="2"/>
  <c r="V171" i="2"/>
  <c r="T171" i="2"/>
  <c r="Q171" i="2"/>
  <c r="N171" i="2"/>
  <c r="K171" i="2"/>
  <c r="H171" i="2"/>
  <c r="E171" i="2"/>
  <c r="T169" i="2"/>
  <c r="Q169" i="2"/>
  <c r="N169" i="2"/>
  <c r="K169" i="2"/>
  <c r="H169" i="2"/>
  <c r="E169" i="2"/>
  <c r="V168" i="2"/>
  <c r="S168" i="2"/>
  <c r="P168" i="2"/>
  <c r="M168" i="2"/>
  <c r="J168" i="2"/>
  <c r="X168" i="2" s="1"/>
  <c r="G168" i="2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X166" i="2" s="1"/>
  <c r="G166" i="2"/>
  <c r="V165" i="2"/>
  <c r="S165" i="2"/>
  <c r="S169" i="2" s="1"/>
  <c r="P165" i="2"/>
  <c r="P169" i="2" s="1"/>
  <c r="M165" i="2"/>
  <c r="J165" i="2"/>
  <c r="G165" i="2"/>
  <c r="W165" i="2" s="1"/>
  <c r="T163" i="2"/>
  <c r="Q163" i="2"/>
  <c r="N163" i="2"/>
  <c r="K163" i="2"/>
  <c r="H163" i="2"/>
  <c r="E163" i="2"/>
  <c r="V162" i="2"/>
  <c r="S162" i="2"/>
  <c r="P162" i="2"/>
  <c r="M162" i="2"/>
  <c r="J162" i="2"/>
  <c r="G162" i="2"/>
  <c r="W162" i="2" s="1"/>
  <c r="V161" i="2"/>
  <c r="V163" i="2" s="1"/>
  <c r="S161" i="2"/>
  <c r="P161" i="2"/>
  <c r="M161" i="2"/>
  <c r="M163" i="2" s="1"/>
  <c r="J161" i="2"/>
  <c r="X161" i="2" s="1"/>
  <c r="G161" i="2"/>
  <c r="T159" i="2"/>
  <c r="Q159" i="2"/>
  <c r="N159" i="2"/>
  <c r="K159" i="2"/>
  <c r="H159" i="2"/>
  <c r="E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W157" i="2" s="1"/>
  <c r="V156" i="2"/>
  <c r="S156" i="2"/>
  <c r="P156" i="2"/>
  <c r="M156" i="2"/>
  <c r="J156" i="2"/>
  <c r="X156" i="2" s="1"/>
  <c r="G156" i="2"/>
  <c r="V155" i="2"/>
  <c r="S155" i="2"/>
  <c r="P155" i="2"/>
  <c r="M155" i="2"/>
  <c r="J155" i="2"/>
  <c r="G155" i="2"/>
  <c r="W155" i="2" s="1"/>
  <c r="V154" i="2"/>
  <c r="V159" i="2" s="1"/>
  <c r="S154" i="2"/>
  <c r="P154" i="2"/>
  <c r="M154" i="2"/>
  <c r="M159" i="2" s="1"/>
  <c r="J154" i="2"/>
  <c r="J159" i="2" s="1"/>
  <c r="G154" i="2"/>
  <c r="N152" i="2"/>
  <c r="K152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W148" i="2" s="1"/>
  <c r="V147" i="2"/>
  <c r="S147" i="2"/>
  <c r="P147" i="2"/>
  <c r="M147" i="2"/>
  <c r="J147" i="2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J145" i="2"/>
  <c r="G145" i="2"/>
  <c r="V144" i="2"/>
  <c r="S144" i="2"/>
  <c r="P144" i="2"/>
  <c r="P152" i="2" s="1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M141" i="2"/>
  <c r="J141" i="2"/>
  <c r="G141" i="2"/>
  <c r="W141" i="2" s="1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W139" i="2" s="1"/>
  <c r="V138" i="2"/>
  <c r="S138" i="2"/>
  <c r="P138" i="2"/>
  <c r="M138" i="2"/>
  <c r="J138" i="2"/>
  <c r="X138" i="2" s="1"/>
  <c r="G138" i="2"/>
  <c r="V137" i="2"/>
  <c r="S137" i="2"/>
  <c r="P137" i="2"/>
  <c r="M137" i="2"/>
  <c r="J137" i="2"/>
  <c r="G137" i="2"/>
  <c r="W137" i="2" s="1"/>
  <c r="V136" i="2"/>
  <c r="V142" i="2" s="1"/>
  <c r="S136" i="2"/>
  <c r="P136" i="2"/>
  <c r="M136" i="2"/>
  <c r="J136" i="2"/>
  <c r="J142" i="2" s="1"/>
  <c r="G136" i="2"/>
  <c r="T134" i="2"/>
  <c r="Q134" i="2"/>
  <c r="N134" i="2"/>
  <c r="K134" i="2"/>
  <c r="V133" i="2"/>
  <c r="S133" i="2"/>
  <c r="P133" i="2"/>
  <c r="M133" i="2"/>
  <c r="J133" i="2"/>
  <c r="G133" i="2"/>
  <c r="W133" i="2" s="1"/>
  <c r="V132" i="2"/>
  <c r="S132" i="2"/>
  <c r="P132" i="2"/>
  <c r="M132" i="2"/>
  <c r="J132" i="2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J130" i="2"/>
  <c r="G130" i="2"/>
  <c r="V129" i="2"/>
  <c r="S129" i="2"/>
  <c r="P129" i="2"/>
  <c r="M129" i="2"/>
  <c r="J129" i="2"/>
  <c r="G129" i="2"/>
  <c r="W129" i="2" s="1"/>
  <c r="V128" i="2"/>
  <c r="S128" i="2"/>
  <c r="P128" i="2"/>
  <c r="M128" i="2"/>
  <c r="J128" i="2"/>
  <c r="X128" i="2" s="1"/>
  <c r="G128" i="2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G124" i="2"/>
  <c r="V123" i="2"/>
  <c r="S123" i="2"/>
  <c r="P123" i="2"/>
  <c r="M123" i="2"/>
  <c r="J123" i="2"/>
  <c r="G123" i="2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G119" i="2"/>
  <c r="V118" i="2"/>
  <c r="V117" i="2" s="1"/>
  <c r="S118" i="2"/>
  <c r="P118" i="2"/>
  <c r="M118" i="2"/>
  <c r="M117" i="2" s="1"/>
  <c r="J118" i="2"/>
  <c r="X118" i="2" s="1"/>
  <c r="G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W115" i="2" s="1"/>
  <c r="V114" i="2"/>
  <c r="S114" i="2"/>
  <c r="P114" i="2"/>
  <c r="P113" i="2" s="1"/>
  <c r="M114" i="2"/>
  <c r="M113" i="2" s="1"/>
  <c r="J114" i="2"/>
  <c r="G114" i="2"/>
  <c r="V113" i="2"/>
  <c r="T113" i="2"/>
  <c r="Q113" i="2"/>
  <c r="N113" i="2"/>
  <c r="K113" i="2"/>
  <c r="H113" i="2"/>
  <c r="E113" i="2"/>
  <c r="V112" i="2"/>
  <c r="S112" i="2"/>
  <c r="P112" i="2"/>
  <c r="M112" i="2"/>
  <c r="J112" i="2"/>
  <c r="G112" i="2"/>
  <c r="W112" i="2" s="1"/>
  <c r="V111" i="2"/>
  <c r="S111" i="2"/>
  <c r="P111" i="2"/>
  <c r="M111" i="2"/>
  <c r="J111" i="2"/>
  <c r="X111" i="2" s="1"/>
  <c r="G111" i="2"/>
  <c r="V110" i="2"/>
  <c r="S110" i="2"/>
  <c r="S109" i="2" s="1"/>
  <c r="P110" i="2"/>
  <c r="P109" i="2" s="1"/>
  <c r="M110" i="2"/>
  <c r="J110" i="2"/>
  <c r="G110" i="2"/>
  <c r="G109" i="2" s="1"/>
  <c r="V109" i="2"/>
  <c r="T109" i="2"/>
  <c r="Q109" i="2"/>
  <c r="N109" i="2"/>
  <c r="K109" i="2"/>
  <c r="H109" i="2"/>
  <c r="E109" i="2"/>
  <c r="V106" i="2"/>
  <c r="S106" i="2"/>
  <c r="P106" i="2"/>
  <c r="M106" i="2"/>
  <c r="J106" i="2"/>
  <c r="X106" i="2" s="1"/>
  <c r="G106" i="2"/>
  <c r="W106" i="2" s="1"/>
  <c r="V105" i="2"/>
  <c r="S105" i="2"/>
  <c r="P105" i="2"/>
  <c r="M105" i="2"/>
  <c r="J105" i="2"/>
  <c r="G105" i="2"/>
  <c r="V104" i="2"/>
  <c r="V103" i="2" s="1"/>
  <c r="S104" i="2"/>
  <c r="S103" i="2" s="1"/>
  <c r="P104" i="2"/>
  <c r="M104" i="2"/>
  <c r="J104" i="2"/>
  <c r="X104" i="2" s="1"/>
  <c r="G104" i="2"/>
  <c r="G103" i="2" s="1"/>
  <c r="T103" i="2"/>
  <c r="Q103" i="2"/>
  <c r="N103" i="2"/>
  <c r="K103" i="2"/>
  <c r="H103" i="2"/>
  <c r="E103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W101" i="2" s="1"/>
  <c r="V100" i="2"/>
  <c r="V99" i="2" s="1"/>
  <c r="S100" i="2"/>
  <c r="P100" i="2"/>
  <c r="M100" i="2"/>
  <c r="M99" i="2" s="1"/>
  <c r="J100" i="2"/>
  <c r="X100" i="2" s="1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V95" i="2" s="1"/>
  <c r="S97" i="2"/>
  <c r="S95" i="2" s="1"/>
  <c r="P97" i="2"/>
  <c r="M97" i="2"/>
  <c r="J97" i="2"/>
  <c r="W97" i="2"/>
  <c r="V96" i="2"/>
  <c r="M96" i="2"/>
  <c r="M95" i="2" s="1"/>
  <c r="J96" i="2"/>
  <c r="X96" i="2" s="1"/>
  <c r="G96" i="2"/>
  <c r="G95" i="2" s="1"/>
  <c r="T95" i="2"/>
  <c r="Q95" i="2"/>
  <c r="K95" i="2"/>
  <c r="H95" i="2"/>
  <c r="E95" i="2"/>
  <c r="V92" i="2"/>
  <c r="S92" i="2"/>
  <c r="P92" i="2"/>
  <c r="M92" i="2"/>
  <c r="J92" i="2"/>
  <c r="X92" i="2" s="1"/>
  <c r="G92" i="2"/>
  <c r="V91" i="2"/>
  <c r="S91" i="2"/>
  <c r="P91" i="2"/>
  <c r="M91" i="2"/>
  <c r="J91" i="2"/>
  <c r="G91" i="2"/>
  <c r="W91" i="2" s="1"/>
  <c r="V90" i="2"/>
  <c r="V89" i="2" s="1"/>
  <c r="S90" i="2"/>
  <c r="P90" i="2"/>
  <c r="M90" i="2"/>
  <c r="M89" i="2" s="1"/>
  <c r="J90" i="2"/>
  <c r="X90" i="2" s="1"/>
  <c r="G90" i="2"/>
  <c r="T89" i="2"/>
  <c r="Q89" i="2"/>
  <c r="N89" i="2"/>
  <c r="K89" i="2"/>
  <c r="H89" i="2"/>
  <c r="E89" i="2"/>
  <c r="V85" i="2"/>
  <c r="S85" i="2"/>
  <c r="P85" i="2"/>
  <c r="M85" i="2"/>
  <c r="J85" i="2"/>
  <c r="G85" i="2"/>
  <c r="V84" i="2"/>
  <c r="S84" i="2"/>
  <c r="P84" i="2"/>
  <c r="M84" i="2"/>
  <c r="J84" i="2"/>
  <c r="X84" i="2" s="1"/>
  <c r="W84" i="2"/>
  <c r="V83" i="2"/>
  <c r="S83" i="2"/>
  <c r="P83" i="2"/>
  <c r="P82" i="2" s="1"/>
  <c r="M83" i="2"/>
  <c r="J83" i="2"/>
  <c r="G83" i="2"/>
  <c r="V82" i="2"/>
  <c r="T82" i="2"/>
  <c r="Q82" i="2"/>
  <c r="N82" i="2"/>
  <c r="K82" i="2"/>
  <c r="H82" i="2"/>
  <c r="E82" i="2"/>
  <c r="V74" i="2"/>
  <c r="S74" i="2"/>
  <c r="P74" i="2"/>
  <c r="M74" i="2"/>
  <c r="J74" i="2"/>
  <c r="G74" i="2"/>
  <c r="W74" i="2" s="1"/>
  <c r="V73" i="2"/>
  <c r="S73" i="2"/>
  <c r="P73" i="2"/>
  <c r="M73" i="2"/>
  <c r="W73" i="2" s="1"/>
  <c r="J73" i="2"/>
  <c r="X73" i="2" s="1"/>
  <c r="V72" i="2"/>
  <c r="S72" i="2"/>
  <c r="P72" i="2"/>
  <c r="P71" i="2" s="1"/>
  <c r="M72" i="2"/>
  <c r="J72" i="2"/>
  <c r="G72" i="2"/>
  <c r="V71" i="2"/>
  <c r="T71" i="2"/>
  <c r="Q71" i="2"/>
  <c r="N71" i="2"/>
  <c r="K71" i="2"/>
  <c r="H71" i="2"/>
  <c r="E71" i="2"/>
  <c r="V66" i="2"/>
  <c r="S66" i="2"/>
  <c r="P66" i="2"/>
  <c r="M66" i="2"/>
  <c r="J66" i="2"/>
  <c r="G66" i="2"/>
  <c r="W66" i="2" s="1"/>
  <c r="V65" i="2"/>
  <c r="S65" i="2"/>
  <c r="P65" i="2"/>
  <c r="M65" i="2"/>
  <c r="J65" i="2"/>
  <c r="G65" i="2"/>
  <c r="S64" i="2"/>
  <c r="P64" i="2"/>
  <c r="M64" i="2"/>
  <c r="G64" i="2"/>
  <c r="T63" i="2"/>
  <c r="Q63" i="2"/>
  <c r="N63" i="2"/>
  <c r="K63" i="2"/>
  <c r="H63" i="2"/>
  <c r="E63" i="2"/>
  <c r="V61" i="2"/>
  <c r="S61" i="2"/>
  <c r="P61" i="2"/>
  <c r="M61" i="2"/>
  <c r="J61" i="2"/>
  <c r="G61" i="2"/>
  <c r="V60" i="2"/>
  <c r="S60" i="2"/>
  <c r="P60" i="2"/>
  <c r="M60" i="2"/>
  <c r="J60" i="2"/>
  <c r="X60" i="2" s="1"/>
  <c r="W60" i="2"/>
  <c r="V59" i="2"/>
  <c r="S59" i="2"/>
  <c r="P59" i="2"/>
  <c r="P58" i="2" s="1"/>
  <c r="M59" i="2"/>
  <c r="M58" i="2" s="1"/>
  <c r="J59" i="2"/>
  <c r="G59" i="2"/>
  <c r="V58" i="2"/>
  <c r="T58" i="2"/>
  <c r="Q58" i="2"/>
  <c r="N58" i="2"/>
  <c r="K58" i="2"/>
  <c r="H58" i="2"/>
  <c r="E58" i="2"/>
  <c r="V55" i="2"/>
  <c r="S55" i="2"/>
  <c r="P55" i="2"/>
  <c r="X55" i="2" s="1"/>
  <c r="M55" i="2"/>
  <c r="V54" i="2"/>
  <c r="S54" i="2"/>
  <c r="S53" i="2" s="1"/>
  <c r="P54" i="2"/>
  <c r="X54" i="2" s="1"/>
  <c r="X53" i="2" s="1"/>
  <c r="M54" i="2"/>
  <c r="V53" i="2"/>
  <c r="T53" i="2"/>
  <c r="Q53" i="2"/>
  <c r="N53" i="2"/>
  <c r="K53" i="2"/>
  <c r="V52" i="2"/>
  <c r="S52" i="2"/>
  <c r="P52" i="2"/>
  <c r="M52" i="2"/>
  <c r="J52" i="2"/>
  <c r="X52" i="2" s="1"/>
  <c r="G52" i="2"/>
  <c r="W52" i="2" s="1"/>
  <c r="V51" i="2"/>
  <c r="S51" i="2"/>
  <c r="P51" i="2"/>
  <c r="M51" i="2"/>
  <c r="J51" i="2"/>
  <c r="G51" i="2"/>
  <c r="V50" i="2"/>
  <c r="V49" i="2" s="1"/>
  <c r="S50" i="2"/>
  <c r="S49" i="2" s="1"/>
  <c r="P50" i="2"/>
  <c r="M50" i="2"/>
  <c r="J50" i="2"/>
  <c r="X50" i="2" s="1"/>
  <c r="G50" i="2"/>
  <c r="W50" i="2" s="1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V43" i="2" s="1"/>
  <c r="S44" i="2"/>
  <c r="P44" i="2"/>
  <c r="M44" i="2"/>
  <c r="M43" i="2" s="1"/>
  <c r="J44" i="2"/>
  <c r="X44" i="2" s="1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W41" i="2" s="1"/>
  <c r="V40" i="2"/>
  <c r="S40" i="2"/>
  <c r="P40" i="2"/>
  <c r="P39" i="2" s="1"/>
  <c r="M40" i="2"/>
  <c r="M39" i="2" s="1"/>
  <c r="J40" i="2"/>
  <c r="G40" i="2"/>
  <c r="V39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X37" i="2" s="1"/>
  <c r="G37" i="2"/>
  <c r="V36" i="2"/>
  <c r="S36" i="2"/>
  <c r="S35" i="2" s="1"/>
  <c r="P36" i="2"/>
  <c r="P35" i="2" s="1"/>
  <c r="M36" i="2"/>
  <c r="J36" i="2"/>
  <c r="G36" i="2"/>
  <c r="W36" i="2" s="1"/>
  <c r="V35" i="2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W32" i="2" s="1"/>
  <c r="V31" i="2"/>
  <c r="S31" i="2"/>
  <c r="P31" i="2"/>
  <c r="M31" i="2"/>
  <c r="J31" i="2"/>
  <c r="G31" i="2"/>
  <c r="V30" i="2"/>
  <c r="V29" i="2" s="1"/>
  <c r="S30" i="2"/>
  <c r="S29" i="2" s="1"/>
  <c r="P30" i="2"/>
  <c r="M30" i="2"/>
  <c r="J30" i="2"/>
  <c r="X30" i="2" s="1"/>
  <c r="G30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V23" i="2"/>
  <c r="S23" i="2"/>
  <c r="P23" i="2"/>
  <c r="M23" i="2"/>
  <c r="J23" i="2"/>
  <c r="G23" i="2"/>
  <c r="W23" i="2" s="1"/>
  <c r="V22" i="2"/>
  <c r="V21" i="2" s="1"/>
  <c r="T28" i="2" s="1"/>
  <c r="V28" i="2" s="1"/>
  <c r="S22" i="2"/>
  <c r="P22" i="2"/>
  <c r="M22" i="2"/>
  <c r="M21" i="2" s="1"/>
  <c r="K28" i="2" s="1"/>
  <c r="M28" i="2" s="1"/>
  <c r="J22" i="2"/>
  <c r="X22" i="2" s="1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X19" i="2" s="1"/>
  <c r="G19" i="2"/>
  <c r="W19" i="2" s="1"/>
  <c r="V18" i="2"/>
  <c r="S18" i="2"/>
  <c r="P18" i="2"/>
  <c r="P17" i="2" s="1"/>
  <c r="N27" i="2" s="1"/>
  <c r="P27" i="2" s="1"/>
  <c r="M18" i="2"/>
  <c r="M17" i="2" s="1"/>
  <c r="K27" i="2" s="1"/>
  <c r="M27" i="2" s="1"/>
  <c r="J18" i="2"/>
  <c r="G18" i="2"/>
  <c r="V17" i="2"/>
  <c r="T27" i="2" s="1"/>
  <c r="V27" i="2" s="1"/>
  <c r="T17" i="2"/>
  <c r="Q17" i="2"/>
  <c r="N17" i="2"/>
  <c r="K17" i="2"/>
  <c r="H17" i="2"/>
  <c r="E17" i="2"/>
  <c r="V16" i="2"/>
  <c r="S16" i="2"/>
  <c r="P16" i="2"/>
  <c r="M16" i="2"/>
  <c r="J16" i="2"/>
  <c r="G16" i="2"/>
  <c r="W16" i="2" s="1"/>
  <c r="V15" i="2"/>
  <c r="S15" i="2"/>
  <c r="P15" i="2"/>
  <c r="M15" i="2"/>
  <c r="J15" i="2"/>
  <c r="G15" i="2"/>
  <c r="V14" i="2"/>
  <c r="S14" i="2"/>
  <c r="S13" i="2" s="1"/>
  <c r="P14" i="2"/>
  <c r="P13" i="2" s="1"/>
  <c r="N26" i="2" s="1"/>
  <c r="M14" i="2"/>
  <c r="J14" i="2"/>
  <c r="G14" i="2"/>
  <c r="W14" i="2" s="1"/>
  <c r="V13" i="2"/>
  <c r="T26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6" i="2" l="1"/>
  <c r="W18" i="2"/>
  <c r="S17" i="2"/>
  <c r="Q27" i="2" s="1"/>
  <c r="S27" i="2" s="1"/>
  <c r="W20" i="2"/>
  <c r="Y20" i="2" s="1"/>
  <c r="Z20" i="2" s="1"/>
  <c r="P21" i="2"/>
  <c r="N28" i="2" s="1"/>
  <c r="P28" i="2" s="1"/>
  <c r="X23" i="2"/>
  <c r="M29" i="2"/>
  <c r="W31" i="2"/>
  <c r="Y31" i="2" s="1"/>
  <c r="Z31" i="2" s="1"/>
  <c r="X36" i="2"/>
  <c r="X35" i="2" s="1"/>
  <c r="X38" i="2"/>
  <c r="W40" i="2"/>
  <c r="S39" i="2"/>
  <c r="W42" i="2"/>
  <c r="P43" i="2"/>
  <c r="X45" i="2"/>
  <c r="M49" i="2"/>
  <c r="W51" i="2"/>
  <c r="S58" i="2"/>
  <c r="W61" i="2"/>
  <c r="W65" i="2"/>
  <c r="X72" i="2"/>
  <c r="X71" i="2" s="1"/>
  <c r="X74" i="2"/>
  <c r="S82" i="2"/>
  <c r="W85" i="2"/>
  <c r="Y85" i="2" s="1"/>
  <c r="Z85" i="2" s="1"/>
  <c r="P89" i="2"/>
  <c r="X91" i="2"/>
  <c r="W98" i="2"/>
  <c r="P99" i="2"/>
  <c r="P107" i="2" s="1"/>
  <c r="X101" i="2"/>
  <c r="X99" i="2" s="1"/>
  <c r="X107" i="2" s="1"/>
  <c r="M103" i="2"/>
  <c r="W105" i="2"/>
  <c r="X110" i="2"/>
  <c r="X109" i="2" s="1"/>
  <c r="X121" i="2" s="1"/>
  <c r="X112" i="2"/>
  <c r="G113" i="2"/>
  <c r="S113" i="2"/>
  <c r="W116" i="2"/>
  <c r="P117" i="2"/>
  <c r="X119" i="2"/>
  <c r="X127" i="2"/>
  <c r="P142" i="2"/>
  <c r="X137" i="2"/>
  <c r="X139" i="2"/>
  <c r="X141" i="2"/>
  <c r="P159" i="2"/>
  <c r="X155" i="2"/>
  <c r="X157" i="2"/>
  <c r="P163" i="2"/>
  <c r="X162" i="2"/>
  <c r="Y162" i="2" s="1"/>
  <c r="Z162" i="2" s="1"/>
  <c r="X165" i="2"/>
  <c r="X169" i="2" s="1"/>
  <c r="V169" i="2"/>
  <c r="X167" i="2"/>
  <c r="W172" i="2"/>
  <c r="W171" i="2" s="1"/>
  <c r="Y171" i="2" s="1"/>
  <c r="Z171" i="2" s="1"/>
  <c r="S171" i="2"/>
  <c r="W174" i="2"/>
  <c r="X178" i="2"/>
  <c r="X180" i="2"/>
  <c r="X176" i="2" s="1"/>
  <c r="W183" i="2"/>
  <c r="W187" i="2"/>
  <c r="W189" i="2"/>
  <c r="X49" i="2"/>
  <c r="X56" i="2" s="1"/>
  <c r="X103" i="2"/>
  <c r="W119" i="2"/>
  <c r="M13" i="2"/>
  <c r="W15" i="2"/>
  <c r="X18" i="2"/>
  <c r="X17" i="2" s="1"/>
  <c r="X20" i="2"/>
  <c r="W22" i="2"/>
  <c r="S21" i="2"/>
  <c r="Q28" i="2" s="1"/>
  <c r="S28" i="2" s="1"/>
  <c r="W24" i="2"/>
  <c r="P29" i="2"/>
  <c r="X31" i="2"/>
  <c r="M35" i="2"/>
  <c r="W37" i="2"/>
  <c r="X42" i="2"/>
  <c r="W44" i="2"/>
  <c r="W46" i="2"/>
  <c r="Y46" i="2" s="1"/>
  <c r="Z46" i="2" s="1"/>
  <c r="P49" i="2"/>
  <c r="X51" i="2"/>
  <c r="W54" i="2"/>
  <c r="W55" i="2"/>
  <c r="W53" i="2" s="1"/>
  <c r="X59" i="2"/>
  <c r="X61" i="2"/>
  <c r="V63" i="2"/>
  <c r="X83" i="2"/>
  <c r="X85" i="2"/>
  <c r="G89" i="2"/>
  <c r="S89" i="2"/>
  <c r="W92" i="2"/>
  <c r="Y92" i="2" s="1"/>
  <c r="Z92" i="2" s="1"/>
  <c r="X98" i="2"/>
  <c r="G99" i="2"/>
  <c r="S99" i="2"/>
  <c r="W102" i="2"/>
  <c r="Y102" i="2" s="1"/>
  <c r="Z102" i="2" s="1"/>
  <c r="P103" i="2"/>
  <c r="X105" i="2"/>
  <c r="M109" i="2"/>
  <c r="W111" i="2"/>
  <c r="X114" i="2"/>
  <c r="X113" i="2" s="1"/>
  <c r="X116" i="2"/>
  <c r="G117" i="2"/>
  <c r="S117" i="2"/>
  <c r="S121" i="2" s="1"/>
  <c r="W120" i="2"/>
  <c r="Y120" i="2" s="1"/>
  <c r="Z120" i="2" s="1"/>
  <c r="W124" i="2"/>
  <c r="W126" i="2"/>
  <c r="W128" i="2"/>
  <c r="Y128" i="2" s="1"/>
  <c r="Z128" i="2" s="1"/>
  <c r="W130" i="2"/>
  <c r="W132" i="2"/>
  <c r="W136" i="2"/>
  <c r="S142" i="2"/>
  <c r="W138" i="2"/>
  <c r="W140" i="2"/>
  <c r="M152" i="2"/>
  <c r="W145" i="2"/>
  <c r="Y145" i="2" s="1"/>
  <c r="Z145" i="2" s="1"/>
  <c r="W147" i="2"/>
  <c r="W149" i="2"/>
  <c r="W154" i="2"/>
  <c r="S159" i="2"/>
  <c r="W156" i="2"/>
  <c r="W158" i="2"/>
  <c r="W161" i="2"/>
  <c r="S163" i="2"/>
  <c r="M169" i="2"/>
  <c r="W166" i="2"/>
  <c r="W168" i="2"/>
  <c r="X172" i="2"/>
  <c r="X171" i="2" s="1"/>
  <c r="X174" i="2"/>
  <c r="W177" i="2"/>
  <c r="S176" i="2"/>
  <c r="W179" i="2"/>
  <c r="W176" i="2" s="1"/>
  <c r="Y176" i="2" s="1"/>
  <c r="Z176" i="2" s="1"/>
  <c r="P181" i="2"/>
  <c r="X183" i="2"/>
  <c r="X187" i="2"/>
  <c r="X189" i="2"/>
  <c r="Y189" i="2" s="1"/>
  <c r="Z189" i="2" s="1"/>
  <c r="X29" i="2"/>
  <c r="X21" i="2"/>
  <c r="X43" i="2"/>
  <c r="X89" i="2"/>
  <c r="X93" i="2" s="1"/>
  <c r="X95" i="2"/>
  <c r="X117" i="2"/>
  <c r="X163" i="2"/>
  <c r="X40" i="2"/>
  <c r="X39" i="2" s="1"/>
  <c r="J171" i="2"/>
  <c r="V181" i="2"/>
  <c r="G171" i="2"/>
  <c r="G176" i="2"/>
  <c r="J181" i="2"/>
  <c r="X184" i="2"/>
  <c r="X181" i="2" s="1"/>
  <c r="X14" i="2"/>
  <c r="Y14" i="2" s="1"/>
  <c r="Z14" i="2" s="1"/>
  <c r="W59" i="2"/>
  <c r="W58" i="2" s="1"/>
  <c r="W38" i="2"/>
  <c r="W35" i="2" s="1"/>
  <c r="Y35" i="2" s="1"/>
  <c r="Z35" i="2" s="1"/>
  <c r="S43" i="2"/>
  <c r="S47" i="2" s="1"/>
  <c r="W45" i="2"/>
  <c r="X15" i="2"/>
  <c r="W30" i="2"/>
  <c r="Y30" i="2" s="1"/>
  <c r="Z30" i="2" s="1"/>
  <c r="J43" i="2"/>
  <c r="J21" i="2"/>
  <c r="H28" i="2" s="1"/>
  <c r="J28" i="2" s="1"/>
  <c r="X28" i="2" s="1"/>
  <c r="P63" i="2"/>
  <c r="P93" i="2" s="1"/>
  <c r="J117" i="2"/>
  <c r="Y133" i="2"/>
  <c r="Z133" i="2" s="1"/>
  <c r="J13" i="2"/>
  <c r="H26" i="2" s="1"/>
  <c r="J26" i="2" s="1"/>
  <c r="J29" i="2"/>
  <c r="J35" i="2"/>
  <c r="J49" i="2"/>
  <c r="J56" i="2" s="1"/>
  <c r="G58" i="2"/>
  <c r="G93" i="2" s="1"/>
  <c r="M63" i="2"/>
  <c r="M93" i="2" s="1"/>
  <c r="S63" i="2"/>
  <c r="S93" i="2" s="1"/>
  <c r="J17" i="2"/>
  <c r="H27" i="2" s="1"/>
  <c r="J27" i="2" s="1"/>
  <c r="X27" i="2" s="1"/>
  <c r="J39" i="2"/>
  <c r="P53" i="2"/>
  <c r="P56" i="2" s="1"/>
  <c r="G13" i="2"/>
  <c r="E26" i="2" s="1"/>
  <c r="G17" i="2"/>
  <c r="E27" i="2" s="1"/>
  <c r="G27" i="2" s="1"/>
  <c r="W27" i="2" s="1"/>
  <c r="G21" i="2"/>
  <c r="E28" i="2" s="1"/>
  <c r="G28" i="2" s="1"/>
  <c r="G29" i="2"/>
  <c r="G35" i="2"/>
  <c r="G39" i="2"/>
  <c r="G43" i="2"/>
  <c r="G49" i="2"/>
  <c r="G56" i="2" s="1"/>
  <c r="M53" i="2"/>
  <c r="J71" i="2"/>
  <c r="J99" i="2"/>
  <c r="Y73" i="2"/>
  <c r="Z73" i="2" s="1"/>
  <c r="Y74" i="2"/>
  <c r="Z74" i="2" s="1"/>
  <c r="J89" i="2"/>
  <c r="V107" i="2"/>
  <c r="Y101" i="2"/>
  <c r="Z101" i="2" s="1"/>
  <c r="J103" i="2"/>
  <c r="J109" i="2"/>
  <c r="Y119" i="2"/>
  <c r="Z119" i="2" s="1"/>
  <c r="G134" i="2"/>
  <c r="M134" i="2"/>
  <c r="S134" i="2"/>
  <c r="Y124" i="2"/>
  <c r="Z124" i="2" s="1"/>
  <c r="Y125" i="2"/>
  <c r="Z125" i="2" s="1"/>
  <c r="Y126" i="2"/>
  <c r="Z126" i="2" s="1"/>
  <c r="Y127" i="2"/>
  <c r="Z127" i="2" s="1"/>
  <c r="Y129" i="2"/>
  <c r="Z129" i="2" s="1"/>
  <c r="Y139" i="2"/>
  <c r="Z139" i="2" s="1"/>
  <c r="Y140" i="2"/>
  <c r="Z140" i="2" s="1"/>
  <c r="Y141" i="2"/>
  <c r="Z141" i="2" s="1"/>
  <c r="Y155" i="2"/>
  <c r="Z155" i="2" s="1"/>
  <c r="Y156" i="2"/>
  <c r="Z156" i="2" s="1"/>
  <c r="Y91" i="2"/>
  <c r="Z91" i="2" s="1"/>
  <c r="J95" i="2"/>
  <c r="Y111" i="2"/>
  <c r="Z111" i="2" s="1"/>
  <c r="Y112" i="2"/>
  <c r="Z112" i="2" s="1"/>
  <c r="J113" i="2"/>
  <c r="Y131" i="2"/>
  <c r="Z131" i="2" s="1"/>
  <c r="Y137" i="2"/>
  <c r="Z137" i="2" s="1"/>
  <c r="M142" i="2"/>
  <c r="G163" i="2"/>
  <c r="M47" i="2"/>
  <c r="P47" i="2"/>
  <c r="V47" i="2"/>
  <c r="S56" i="2"/>
  <c r="V56" i="2"/>
  <c r="H121" i="2"/>
  <c r="K121" i="2"/>
  <c r="P121" i="2"/>
  <c r="T121" i="2"/>
  <c r="M204" i="2"/>
  <c r="P204" i="2"/>
  <c r="S204" i="2"/>
  <c r="V204" i="2"/>
  <c r="E47" i="2"/>
  <c r="H47" i="2"/>
  <c r="K47" i="2"/>
  <c r="N47" i="2"/>
  <c r="Q47" i="2"/>
  <c r="T47" i="2"/>
  <c r="K56" i="2"/>
  <c r="N56" i="2"/>
  <c r="Q56" i="2"/>
  <c r="T56" i="2"/>
  <c r="Y65" i="2"/>
  <c r="Z65" i="2" s="1"/>
  <c r="Y66" i="2"/>
  <c r="Z66" i="2" s="1"/>
  <c r="E121" i="2"/>
  <c r="N121" i="2"/>
  <c r="Q121" i="2"/>
  <c r="V121" i="2"/>
  <c r="J134" i="2"/>
  <c r="P134" i="2"/>
  <c r="V134" i="2"/>
  <c r="Y130" i="2"/>
  <c r="Z130" i="2" s="1"/>
  <c r="Y132" i="2"/>
  <c r="Z132" i="2" s="1"/>
  <c r="X136" i="2"/>
  <c r="X142" i="2" s="1"/>
  <c r="Y138" i="2"/>
  <c r="Z138" i="2" s="1"/>
  <c r="G142" i="2"/>
  <c r="G159" i="2"/>
  <c r="G169" i="2"/>
  <c r="E204" i="2"/>
  <c r="H204" i="2"/>
  <c r="K204" i="2"/>
  <c r="N204" i="2"/>
  <c r="Q204" i="2"/>
  <c r="T204" i="2"/>
  <c r="Y61" i="2"/>
  <c r="Z61" i="2" s="1"/>
  <c r="Y60" i="2"/>
  <c r="Z60" i="2" s="1"/>
  <c r="N25" i="2"/>
  <c r="P26" i="2"/>
  <c r="P25" i="2" s="1"/>
  <c r="P33" i="2" s="1"/>
  <c r="T25" i="2"/>
  <c r="V26" i="2"/>
  <c r="V25" i="2" s="1"/>
  <c r="V33" i="2" s="1"/>
  <c r="X47" i="2"/>
  <c r="K29" i="1"/>
  <c r="B29" i="1"/>
  <c r="W13" i="2"/>
  <c r="Y16" i="2"/>
  <c r="Z16" i="2" s="1"/>
  <c r="Y18" i="2"/>
  <c r="Z18" i="2" s="1"/>
  <c r="Y19" i="2"/>
  <c r="Z19" i="2" s="1"/>
  <c r="Y22" i="2"/>
  <c r="Z22" i="2" s="1"/>
  <c r="W21" i="2"/>
  <c r="Y21" i="2" s="1"/>
  <c r="Z21" i="2" s="1"/>
  <c r="Y23" i="2"/>
  <c r="Z23" i="2" s="1"/>
  <c r="Y24" i="2"/>
  <c r="Z24" i="2" s="1"/>
  <c r="Y32" i="2"/>
  <c r="Z32" i="2" s="1"/>
  <c r="Y36" i="2"/>
  <c r="Z36" i="2" s="1"/>
  <c r="Y37" i="2"/>
  <c r="Z37" i="2" s="1"/>
  <c r="Y40" i="2"/>
  <c r="Z40" i="2" s="1"/>
  <c r="W39" i="2"/>
  <c r="Y39" i="2" s="1"/>
  <c r="Z39" i="2" s="1"/>
  <c r="Y41" i="2"/>
  <c r="Z41" i="2" s="1"/>
  <c r="Y42" i="2"/>
  <c r="Z42" i="2" s="1"/>
  <c r="Y44" i="2"/>
  <c r="Z44" i="2" s="1"/>
  <c r="Y50" i="2"/>
  <c r="Z50" i="2" s="1"/>
  <c r="W49" i="2"/>
  <c r="Y51" i="2"/>
  <c r="Z51" i="2" s="1"/>
  <c r="Y52" i="2"/>
  <c r="Z52" i="2" s="1"/>
  <c r="Y54" i="2"/>
  <c r="Z54" i="2" s="1"/>
  <c r="W72" i="2"/>
  <c r="H93" i="2"/>
  <c r="K93" i="2"/>
  <c r="T93" i="2"/>
  <c r="G121" i="2"/>
  <c r="M121" i="2"/>
  <c r="J30" i="1"/>
  <c r="I29" i="1"/>
  <c r="K26" i="2"/>
  <c r="Q26" i="2"/>
  <c r="Y84" i="2"/>
  <c r="Z84" i="2" s="1"/>
  <c r="E93" i="2"/>
  <c r="N93" i="2"/>
  <c r="Q93" i="2"/>
  <c r="V93" i="2"/>
  <c r="G107" i="2"/>
  <c r="M107" i="2"/>
  <c r="S107" i="2"/>
  <c r="Y97" i="2"/>
  <c r="Z97" i="2" s="1"/>
  <c r="Y98" i="2"/>
  <c r="Z98" i="2" s="1"/>
  <c r="Y105" i="2"/>
  <c r="Z105" i="2" s="1"/>
  <c r="Y106" i="2"/>
  <c r="Z106" i="2" s="1"/>
  <c r="Y115" i="2"/>
  <c r="Z115" i="2" s="1"/>
  <c r="Y116" i="2"/>
  <c r="Z116" i="2" s="1"/>
  <c r="W83" i="2"/>
  <c r="W90" i="2"/>
  <c r="W96" i="2"/>
  <c r="W100" i="2"/>
  <c r="W104" i="2"/>
  <c r="W110" i="2"/>
  <c r="W114" i="2"/>
  <c r="W118" i="2"/>
  <c r="W123" i="2"/>
  <c r="W142" i="2"/>
  <c r="W159" i="2"/>
  <c r="X134" i="2"/>
  <c r="Y146" i="2"/>
  <c r="Z146" i="2" s="1"/>
  <c r="Y147" i="2"/>
  <c r="Z147" i="2" s="1"/>
  <c r="Y148" i="2"/>
  <c r="Z148" i="2" s="1"/>
  <c r="Y149" i="2"/>
  <c r="Z149" i="2" s="1"/>
  <c r="X154" i="2"/>
  <c r="X159" i="2" s="1"/>
  <c r="J163" i="2"/>
  <c r="J169" i="2"/>
  <c r="Y157" i="2"/>
  <c r="Z157" i="2" s="1"/>
  <c r="Y158" i="2"/>
  <c r="Z158" i="2" s="1"/>
  <c r="W163" i="2"/>
  <c r="Y163" i="2" s="1"/>
  <c r="Z163" i="2" s="1"/>
  <c r="Y161" i="2"/>
  <c r="Z161" i="2" s="1"/>
  <c r="W169" i="2"/>
  <c r="Y169" i="2" s="1"/>
  <c r="Z169" i="2" s="1"/>
  <c r="Y165" i="2"/>
  <c r="Z165" i="2" s="1"/>
  <c r="Y166" i="2"/>
  <c r="Z166" i="2" s="1"/>
  <c r="Y167" i="2"/>
  <c r="Z167" i="2" s="1"/>
  <c r="Y168" i="2"/>
  <c r="Z168" i="2" s="1"/>
  <c r="Y172" i="2"/>
  <c r="Z172" i="2" s="1"/>
  <c r="Y173" i="2"/>
  <c r="Z173" i="2" s="1"/>
  <c r="Y174" i="2"/>
  <c r="Z174" i="2" s="1"/>
  <c r="Y175" i="2"/>
  <c r="Z175" i="2" s="1"/>
  <c r="Y177" i="2"/>
  <c r="Z177" i="2" s="1"/>
  <c r="Y178" i="2"/>
  <c r="Z178" i="2" s="1"/>
  <c r="Y179" i="2"/>
  <c r="Z179" i="2" s="1"/>
  <c r="Y182" i="2"/>
  <c r="Z182" i="2" s="1"/>
  <c r="W181" i="2"/>
  <c r="Y183" i="2"/>
  <c r="Z183" i="2" s="1"/>
  <c r="Y186" i="2"/>
  <c r="Z186" i="2" s="1"/>
  <c r="Y187" i="2"/>
  <c r="Z187" i="2" s="1"/>
  <c r="Y188" i="2"/>
  <c r="Z188" i="2" s="1"/>
  <c r="Y190" i="2"/>
  <c r="Z190" i="2" s="1"/>
  <c r="Y191" i="2"/>
  <c r="Z191" i="2" s="1"/>
  <c r="Y192" i="2"/>
  <c r="Z192" i="2" s="1"/>
  <c r="Y193" i="2"/>
  <c r="Z193" i="2" s="1"/>
  <c r="W17" i="2" l="1"/>
  <c r="Y17" i="2" s="1"/>
  <c r="Z17" i="2" s="1"/>
  <c r="W28" i="2"/>
  <c r="Y28" i="2" s="1"/>
  <c r="Z28" i="2" s="1"/>
  <c r="Y55" i="2"/>
  <c r="Z55" i="2" s="1"/>
  <c r="Y27" i="2"/>
  <c r="Z27" i="2" s="1"/>
  <c r="Y184" i="2"/>
  <c r="Z184" i="2" s="1"/>
  <c r="Y180" i="2"/>
  <c r="Z180" i="2" s="1"/>
  <c r="Y49" i="2"/>
  <c r="Z49" i="2" s="1"/>
  <c r="M56" i="2"/>
  <c r="W43" i="2"/>
  <c r="W47" i="2" s="1"/>
  <c r="Y47" i="2" s="1"/>
  <c r="Z47" i="2" s="1"/>
  <c r="Y45" i="2"/>
  <c r="Z45" i="2" s="1"/>
  <c r="Y38" i="2"/>
  <c r="Z38" i="2" s="1"/>
  <c r="W29" i="2"/>
  <c r="Y29" i="2" s="1"/>
  <c r="Z29" i="2" s="1"/>
  <c r="X13" i="2"/>
  <c r="Y13" i="2" s="1"/>
  <c r="Z13" i="2" s="1"/>
  <c r="Y181" i="2"/>
  <c r="Z181" i="2" s="1"/>
  <c r="Y59" i="2"/>
  <c r="Z59" i="2" s="1"/>
  <c r="Y15" i="2"/>
  <c r="Z15" i="2" s="1"/>
  <c r="J47" i="2"/>
  <c r="J121" i="2"/>
  <c r="H25" i="2"/>
  <c r="Y142" i="2"/>
  <c r="Z142" i="2" s="1"/>
  <c r="J93" i="2"/>
  <c r="G47" i="2"/>
  <c r="J107" i="2"/>
  <c r="Y58" i="2"/>
  <c r="Z58" i="2" s="1"/>
  <c r="Y136" i="2"/>
  <c r="Z136" i="2" s="1"/>
  <c r="P205" i="2"/>
  <c r="P207" i="2" s="1"/>
  <c r="Y154" i="2"/>
  <c r="Z154" i="2" s="1"/>
  <c r="Y144" i="2"/>
  <c r="Z144" i="2" s="1"/>
  <c r="W134" i="2"/>
  <c r="Y134" i="2" s="1"/>
  <c r="Z134" i="2" s="1"/>
  <c r="Y123" i="2"/>
  <c r="Z123" i="2" s="1"/>
  <c r="Y114" i="2"/>
  <c r="Z114" i="2" s="1"/>
  <c r="W113" i="2"/>
  <c r="Y113" i="2" s="1"/>
  <c r="Z113" i="2" s="1"/>
  <c r="Y104" i="2"/>
  <c r="Z104" i="2" s="1"/>
  <c r="W103" i="2"/>
  <c r="Y103" i="2" s="1"/>
  <c r="Z103" i="2" s="1"/>
  <c r="Y96" i="2"/>
  <c r="Z96" i="2" s="1"/>
  <c r="W95" i="2"/>
  <c r="Y83" i="2"/>
  <c r="Z83" i="2" s="1"/>
  <c r="Y82" i="2"/>
  <c r="Z82" i="2" s="1"/>
  <c r="Q25" i="2"/>
  <c r="S26" i="2"/>
  <c r="S25" i="2" s="1"/>
  <c r="S33" i="2" s="1"/>
  <c r="S205" i="2" s="1"/>
  <c r="E25" i="2"/>
  <c r="G26" i="2"/>
  <c r="Y72" i="2"/>
  <c r="Z72" i="2" s="1"/>
  <c r="Y71" i="2"/>
  <c r="Z71" i="2" s="1"/>
  <c r="X26" i="2"/>
  <c r="X25" i="2" s="1"/>
  <c r="X33" i="2" s="1"/>
  <c r="J25" i="2"/>
  <c r="J33" i="2" s="1"/>
  <c r="Y204" i="2"/>
  <c r="Z204" i="2" s="1"/>
  <c r="Y185" i="2"/>
  <c r="Z185" i="2" s="1"/>
  <c r="Y152" i="2"/>
  <c r="Z152" i="2" s="1"/>
  <c r="Y159" i="2"/>
  <c r="Z159" i="2" s="1"/>
  <c r="Y118" i="2"/>
  <c r="Z118" i="2" s="1"/>
  <c r="W117" i="2"/>
  <c r="Y110" i="2"/>
  <c r="Z110" i="2" s="1"/>
  <c r="W109" i="2"/>
  <c r="Y109" i="2" s="1"/>
  <c r="Z109" i="2" s="1"/>
  <c r="Y100" i="2"/>
  <c r="Z100" i="2" s="1"/>
  <c r="W99" i="2"/>
  <c r="Y99" i="2" s="1"/>
  <c r="Z99" i="2" s="1"/>
  <c r="Y90" i="2"/>
  <c r="Z90" i="2" s="1"/>
  <c r="W89" i="2"/>
  <c r="Y63" i="2"/>
  <c r="Z63" i="2" s="1"/>
  <c r="Y64" i="2"/>
  <c r="Z64" i="2" s="1"/>
  <c r="K25" i="2"/>
  <c r="M26" i="2"/>
  <c r="M25" i="2" s="1"/>
  <c r="M33" i="2" s="1"/>
  <c r="M207" i="2" s="1"/>
  <c r="V205" i="2"/>
  <c r="W56" i="2"/>
  <c r="Y56" i="2" s="1"/>
  <c r="Z56" i="2" s="1"/>
  <c r="Y53" i="2"/>
  <c r="Z53" i="2" s="1"/>
  <c r="Y43" i="2" l="1"/>
  <c r="Z43" i="2" s="1"/>
  <c r="C28" i="1"/>
  <c r="J207" i="2" s="1"/>
  <c r="V207" i="2"/>
  <c r="L30" i="1"/>
  <c r="W93" i="2"/>
  <c r="Y93" i="2" s="1"/>
  <c r="Z93" i="2" s="1"/>
  <c r="Y89" i="2"/>
  <c r="Z89" i="2" s="1"/>
  <c r="W121" i="2"/>
  <c r="Y121" i="2" s="1"/>
  <c r="Z121" i="2" s="1"/>
  <c r="Y117" i="2"/>
  <c r="Z117" i="2" s="1"/>
  <c r="W26" i="2"/>
  <c r="G25" i="2"/>
  <c r="G33" i="2" s="1"/>
  <c r="C27" i="1" s="1"/>
  <c r="S207" i="2"/>
  <c r="W107" i="2"/>
  <c r="Y107" i="2" s="1"/>
  <c r="Z107" i="2" s="1"/>
  <c r="Y95" i="2"/>
  <c r="Z95" i="2" s="1"/>
  <c r="C30" i="1" l="1"/>
  <c r="N28" i="1"/>
  <c r="K28" i="1" s="1"/>
  <c r="K30" i="1" s="1"/>
  <c r="Y26" i="2"/>
  <c r="Z26" i="2" s="1"/>
  <c r="W25" i="2"/>
  <c r="G207" i="2"/>
  <c r="N27" i="1"/>
  <c r="B27" i="1" s="1"/>
  <c r="I28" i="1" l="1"/>
  <c r="I30" i="1" s="1"/>
  <c r="N30" i="1"/>
  <c r="B28" i="1"/>
  <c r="B30" i="1" s="1"/>
  <c r="M29" i="1"/>
  <c r="M30" i="1" s="1"/>
  <c r="X207" i="2"/>
  <c r="Y25" i="2"/>
  <c r="Z25" i="2" s="1"/>
  <c r="W33" i="2"/>
  <c r="I27" i="1"/>
  <c r="K27" i="1"/>
  <c r="W207" i="2" l="1"/>
  <c r="Y33" i="2"/>
  <c r="Z205" i="2" l="1"/>
  <c r="Z33" i="2"/>
</calcChain>
</file>

<file path=xl/sharedStrings.xml><?xml version="1.0" encoding="utf-8"?>
<sst xmlns="http://schemas.openxmlformats.org/spreadsheetml/2006/main" count="1255" uniqueCount="655">
  <si>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</si>
  <si>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</si>
  <si>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</si>
  <si>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</si>
  <si>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</si>
  <si>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</si>
  <si>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</si>
  <si>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</si>
  <si>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</si>
  <si>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</si>
  <si>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</si>
  <si>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</si>
  <si>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</si>
  <si>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</si>
  <si>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</si>
  <si>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</si>
  <si>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</si>
  <si>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</si>
  <si>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</si>
  <si>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</si>
  <si>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</si>
  <si>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</si>
  <si>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</si>
  <si>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</si>
  <si>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</si>
  <si>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</si>
  <si>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</si>
  <si>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</si>
  <si>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</si>
  <si>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</si>
  <si>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</si>
  <si>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</si>
  <si>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</si>
  <si>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</si>
  <si>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</si>
  <si>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</si>
  <si>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</si>
  <si>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</si>
  <si>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</si>
  <si>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</si>
  <si>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</si>
  <si>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</si>
  <si>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</si>
  <si>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</si>
  <si>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</si>
  <si>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</si>
  <si>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</si>
  <si>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</si>
  <si>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</si>
  <si>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</si>
  <si>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</si>
  <si>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</si>
  <si>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</si>
  <si>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</si>
  <si>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</si>
  <si>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</si>
  <si>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</si>
  <si>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</si>
  <si>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</si>
  <si>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</si>
  <si>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</si>
  <si>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</si>
  <si>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</si>
  <si>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</si>
  <si>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</si>
  <si>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</si>
  <si>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</si>
  <si>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</si>
  <si>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</si>
  <si>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</si>
  <si>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</si>
  <si>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</si>
  <si>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</si>
  <si>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</si>
  <si>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</si>
  <si>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</si>
  <si>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</si>
  <si>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</si>
  <si>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</si>
  <si>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</si>
  <si>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</si>
  <si>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</si>
  <si>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</si>
  <si>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</si>
  <si>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</si>
  <si>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</si>
  <si>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</si>
  <si>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</si>
  <si>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</si>
  <si>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</si>
  <si>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</si>
  <si>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</si>
  <si>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</si>
  <si>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</si>
  <si>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</si>
  <si>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</si>
  <si>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</si>
  <si>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</si>
  <si>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</si>
  <si>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</si>
  <si>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</si>
  <si>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</si>
  <si>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</si>
  <si>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</si>
  <si>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</si>
  <si>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</si>
  <si>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</si>
  <si>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</si>
  <si>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</si>
  <si>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</si>
  <si>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</si>
  <si>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</si>
  <si>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</si>
  <si>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</si>
  <si>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</si>
  <si>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</si>
  <si>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</si>
  <si>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</si>
  <si>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</si>
  <si>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</si>
  <si>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</si>
  <si>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</si>
  <si>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</si>
  <si>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</si>
  <si>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</si>
  <si>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</si>
  <si>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</si>
  <si>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</si>
  <si>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</si>
  <si>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</si>
  <si>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</si>
  <si>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</si>
  <si>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</si>
  <si>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</si>
  <si>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</si>
  <si>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</si>
  <si>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</si>
  <si>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</si>
  <si>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</si>
  <si>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</si>
  <si>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</si>
  <si>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</si>
  <si>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</si>
  <si>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</si>
  <si>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</si>
  <si>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</si>
  <si>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</si>
  <si>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</si>
  <si>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</si>
  <si>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</si>
  <si>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</si>
  <si>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</si>
  <si>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</si>
  <si>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</si>
  <si>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</si>
  <si>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</si>
  <si>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</si>
  <si>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</si>
  <si>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</si>
  <si>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</si>
  <si>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</si>
  <si>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</si>
  <si>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</si>
  <si>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</si>
  <si>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</si>
  <si>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</si>
  <si>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</si>
  <si>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</si>
  <si>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</si>
  <si>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</si>
  <si>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</si>
  <si>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</si>
  <si>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</si>
  <si>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</si>
  <si>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</si>
  <si>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</si>
  <si>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</si>
  <si>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</si>
  <si>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</si>
  <si>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</si>
  <si>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</si>
  <si>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</si>
  <si>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</si>
  <si>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</si>
  <si>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</si>
  <si>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</si>
  <si>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</si>
  <si>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</si>
  <si>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</si>
  <si>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</si>
  <si>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</si>
  <si>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</si>
  <si>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</si>
  <si>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</si>
  <si>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</si>
  <si>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</si>
  <si>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</si>
  <si>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</si>
  <si>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</si>
  <si>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</si>
  <si>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</si>
  <si>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</si>
  <si>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</si>
  <si>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</si>
  <si>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</si>
  <si>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</si>
  <si>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</si>
  <si>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</si>
  <si>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</si>
  <si>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</si>
  <si>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</si>
  <si>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</si>
  <si>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</si>
  <si>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</si>
  <si>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</si>
  <si>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</si>
  <si>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</si>
  <si>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</si>
  <si>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</si>
  <si>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</si>
  <si>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</si>
  <si>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</si>
  <si>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</si>
  <si>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</si>
  <si>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</si>
  <si>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</si>
  <si>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</si>
  <si>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</si>
  <si>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</si>
  <si>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</si>
  <si>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</si>
  <si>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</si>
  <si>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</si>
  <si>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</si>
  <si>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</si>
  <si>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</si>
  <si>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</si>
  <si>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</si>
  <si>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</si>
  <si>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</si>
  <si>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</si>
  <si>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</si>
  <si>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</si>
  <si>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</si>
  <si>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</si>
  <si>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</si>
  <si>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</si>
  <si>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</si>
  <si>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</si>
  <si>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</si>
  <si>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</si>
  <si>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</si>
  <si>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</si>
  <si>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</si>
  <si>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</si>
  <si>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</si>
  <si>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</si>
  <si>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</si>
  <si>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</si>
  <si>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</si>
  <si>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</si>
  <si>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</si>
  <si>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</si>
  <si>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</si>
  <si>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</si>
  <si>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</si>
  <si>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</si>
  <si>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</si>
  <si>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</si>
  <si>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</si>
  <si>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</si>
  <si>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</si>
  <si>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</si>
  <si>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</si>
  <si>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</si>
  <si>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</si>
  <si>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</si>
  <si>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</si>
  <si>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</si>
  <si>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</si>
  <si>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</si>
  <si>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</si>
  <si>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</si>
  <si>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</si>
  <si>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</si>
  <si>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</si>
  <si>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</si>
  <si>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</si>
  <si>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</si>
  <si>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</si>
  <si>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</si>
  <si>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</si>
  <si>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</si>
  <si>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</si>
  <si>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</si>
  <si>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</si>
  <si>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</si>
  <si>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</si>
  <si>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</si>
  <si>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</si>
  <si>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</si>
  <si>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</si>
  <si>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</si>
  <si>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</si>
  <si>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</si>
  <si>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</si>
  <si>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</si>
  <si>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</si>
  <si>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</si>
  <si>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</si>
  <si>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</si>
  <si>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</si>
  <si>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</si>
  <si>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</si>
  <si>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</si>
  <si>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</si>
  <si>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</si>
  <si>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</si>
  <si>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</si>
  <si>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</si>
  <si>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м.Львів,вул.Гнатюка 11</t>
  </si>
  <si>
    <t>м.Львів вул.Городоцька 36</t>
  </si>
  <si>
    <t>м.Львів вул.Л.Українки 1</t>
  </si>
  <si>
    <t>Оренда апаратури для синхронного перекладу</t>
  </si>
  <si>
    <t>Оренда прожекторів з параметрами схожими до COEMAR PAR Life</t>
  </si>
  <si>
    <t>Оренда техніки: пульт світловий з параметрами схожими до ZERO 88 FLX 12148</t>
  </si>
  <si>
    <t>Слідкуючий проектор з параметрами схожими до DTS MOON 575</t>
  </si>
  <si>
    <t>Колонки музичні з параметрами схожими до  ELECTRO-VOISE TX 2181</t>
  </si>
  <si>
    <t>Екран розміром 3х5</t>
  </si>
  <si>
    <t>Підсилювачі з параметрами схожими до BIEMA FW 1300</t>
  </si>
  <si>
    <t>Оренда легкового автомобіля (120годин)</t>
  </si>
  <si>
    <t>Оренда автобуса (50 годин)</t>
  </si>
  <si>
    <t>Оренда вантажного автомобіля (65 годин)</t>
  </si>
  <si>
    <t>Трайлер для перевезення декорацій Київського театру ім.І.Франка (Київ-Львів-Київ)</t>
  </si>
  <si>
    <t>Сценічні костюми різних епох для карнавальної ходи</t>
  </si>
  <si>
    <t>Оренда декорацій для карнавальної ходи; 4-х метрові персонажі(змії,динозаври)</t>
  </si>
  <si>
    <t xml:space="preserve">Козацькі кораблі-чайки 8-ми метрові </t>
  </si>
  <si>
    <t>Ангели 4-метрові з неоновим освітленням</t>
  </si>
  <si>
    <t>Дерев"яні вози з 2-х метровими колесами</t>
  </si>
  <si>
    <t>Пересувний сценічний подіум, сценічні модуля 3х5</t>
  </si>
  <si>
    <t>Обід і вечеря для учасників та гостей фестивалю</t>
  </si>
  <si>
    <t>Кейтерінг на відкриття фестивалю</t>
  </si>
  <si>
    <t>Кейтерінг на міжнародний дискурс "Проблеми фестивалів пов'язані із світовою пандемією"</t>
  </si>
  <si>
    <t>Бейдж на шнурку прозорий для учасників заходу</t>
  </si>
  <si>
    <t>Рамки дерев'яні для дипломів усасникам фестивалю</t>
  </si>
  <si>
    <t xml:space="preserve">Нанесення логотопів  на ручки </t>
  </si>
  <si>
    <t>Нанесення логотипів на футболки</t>
  </si>
  <si>
    <t>Друк програмок</t>
  </si>
  <si>
    <t>Друк банерів  розміром 170х90 см</t>
  </si>
  <si>
    <t>Друк банерів  розміром 2,80х7,20 м</t>
  </si>
  <si>
    <t xml:space="preserve">Друк вкладишів для бейджиків </t>
  </si>
  <si>
    <t>Друк дипломів для учасників фестивалю</t>
  </si>
  <si>
    <t>Фотофіксація всіх подій фестивалю</t>
  </si>
  <si>
    <t>Відеофіксація вісіх подій фестивалю</t>
  </si>
  <si>
    <t>Реклама на радіо "Львівська хвиля"</t>
  </si>
  <si>
    <t>Реклама на телебаченні "24 канал"</t>
  </si>
  <si>
    <t>Реклама та телебаченні "1 Західний"</t>
  </si>
  <si>
    <t>Реклама на телебаченні 5 канал</t>
  </si>
  <si>
    <t>Випуск інформації про фестиваль в газеті "Високий замок"</t>
  </si>
  <si>
    <t>Витрати з обслуговування сайту www.golden-lion.com.ua</t>
  </si>
  <si>
    <t>Усний послідовний переклад з англійської, угорської, польської мови</t>
  </si>
  <si>
    <t>Письмовий переклад (з англійської на українську мову)</t>
  </si>
  <si>
    <t>Послуги перекладача (синхронний переклад з угорської, італійської, грузинської мови)</t>
  </si>
  <si>
    <t>Монтаж фестивальних відео роликів (5 шт)</t>
  </si>
  <si>
    <t>Проживання в готелі учасників фестивалю</t>
  </si>
  <si>
    <t>Послуга за участь в фестивалі театрального колективу театру "На Подолі" м.Київ</t>
  </si>
  <si>
    <t>Послуга за участь в фестивалі театру "Потлах" Італія</t>
  </si>
  <si>
    <t>Послуга за участь у фестивалі театру А PART Польща</t>
  </si>
  <si>
    <t>Послуга за участь у фестивалі театру В.Ковальскєго Польща</t>
  </si>
  <si>
    <t>Послуга за участь у фестивалі Чернігівського обласного молодіжного театру</t>
  </si>
  <si>
    <t>Послуга за участь у фестивалі Чернігівського театру ім.Шевченка</t>
  </si>
  <si>
    <t>Послуга за участь у фестивалі театру ім.Ю.Дрогобича</t>
  </si>
  <si>
    <t>Послуга за участь у фестивалі театру ім.Василька Одеса'</t>
  </si>
  <si>
    <t>Виготовлення фестивальних призів</t>
  </si>
  <si>
    <t>Послуга за участь у фестивалі театрального колективу</t>
  </si>
  <si>
    <t>м.Львів пр.Червоної калини 81доб</t>
  </si>
  <si>
    <t>діб</t>
  </si>
  <si>
    <t xml:space="preserve">Трайлер для перевезення декорацій Київського театру </t>
  </si>
  <si>
    <t>Трайлер для перевезення декорацій Київського театру  A PART</t>
  </si>
  <si>
    <t>Трайлер для перевезення декорацій Київського театру  W.Kowalskiego</t>
  </si>
  <si>
    <t>Трайлер для перевезення декорацій театру з Чернігова</t>
  </si>
  <si>
    <t>Трайлер для перевезення декорацій театру з Чернігова ім.Шевченка</t>
  </si>
  <si>
    <t>Трайлер для перевезення декорацій театру ім.Василька Одеса</t>
  </si>
  <si>
    <t>Послуга за участь у фестивалі</t>
  </si>
  <si>
    <t>Львівський академічний духовний театр "Воскресіння"</t>
  </si>
  <si>
    <t>Міжнародний театральний фестиваль "Золотий Лев-2021"</t>
  </si>
  <si>
    <t>Звіт про надходження та використання коштів для реалізації проекту 4ЕVE11-26566</t>
  </si>
  <si>
    <t>Додаток №4</t>
  </si>
  <si>
    <t>до Договору про надання гранту №4EVE11-26566</t>
  </si>
  <si>
    <t>від " 26 " липня  2021 року</t>
  </si>
  <si>
    <t xml:space="preserve">            Знакові події</t>
  </si>
  <si>
    <t>Знакові події в Україні</t>
  </si>
  <si>
    <t>за період з 26.07.2021  по 29.10.2021 року</t>
  </si>
  <si>
    <t>Головний бухгалтер</t>
  </si>
  <si>
    <t>Г.Д.Коростенська</t>
  </si>
  <si>
    <t>Оренда приміщення для показу вистав фестивалю</t>
  </si>
  <si>
    <t>Синхронний переклад необхідний для 4іноземних вистав</t>
  </si>
  <si>
    <t>необхідно взяти в оренду 30шт.прожекторів на 5днів</t>
  </si>
  <si>
    <t>Необхідно взяти в оренду пульт світловий на 3дні</t>
  </si>
  <si>
    <t>Необхідно взяти в оренду слідкуючий проектор на 3дні</t>
  </si>
  <si>
    <t>Необхідно взяти в оренду 2шт.на 4дні</t>
  </si>
  <si>
    <t>Необхідно взяти в оренду екран на 3дні</t>
  </si>
  <si>
    <t>Необхідно взяти в оренду 2шт.на 5днів</t>
  </si>
  <si>
    <t>Легковий автомобіль  необхідний для зустрічі гостей,колективів та пересування між локаціями на протязі всього фестивалю</t>
  </si>
  <si>
    <t>Автобус необхідний для зустрічей колективів,довозу до готелю та в зворотньому напрямку на вокзал або аеропорт</t>
  </si>
  <si>
    <t>Вантажний автомобіль необхідний для перевозу декорацій та техніки по м.Львову,особливо на вуличних виставах протягом всього фестивалю</t>
  </si>
  <si>
    <t>Не було потреби у використанні трайлєрів</t>
  </si>
  <si>
    <t>Один день оренди для карнавалу</t>
  </si>
  <si>
    <t>Необхідно два подіуми для відкриття та закриття фестивалю</t>
  </si>
  <si>
    <t>На відкриття фестивалю необхідний кейтерінг для 100чол.</t>
  </si>
  <si>
    <t>Кейтерінг на міжнародний дискурс</t>
  </si>
  <si>
    <t>Бейджі необхідні для всіх учасників фестивалю,організаторів та волонтерів</t>
  </si>
  <si>
    <t>Рамки дерев"яні для дипломів</t>
  </si>
  <si>
    <t>Виготовлення макетів, афіш ф.А1,програмок,банерів,дипломів учасника,постів до інтернету</t>
  </si>
  <si>
    <t>Презентацій на продукціяфестивалю для учасників та гостей</t>
  </si>
  <si>
    <t>Друк програмок з програмою фестивалю для цільової аудиторії,учасників та гостей фестивалю</t>
  </si>
  <si>
    <t>Друк буклетів з інформацією про всіх учасників фестивалю</t>
  </si>
  <si>
    <t>Друк плакатів ф.А1</t>
  </si>
  <si>
    <t>Друк банерів роз.170х90см</t>
  </si>
  <si>
    <t>Друк банера роз.2,80х7,20</t>
  </si>
  <si>
    <t>Друк вкладишів для бейджиків для всіх учасників,організаторів та волонтерів фестивалю</t>
  </si>
  <si>
    <t>Друк дипломів для колективів-учасників</t>
  </si>
  <si>
    <t>Фотофіксація подій фестивалю</t>
  </si>
  <si>
    <t>Відеофіксація подій фестивалю</t>
  </si>
  <si>
    <t>Розміщення аудіороликів на радіо протягом вересня 2021</t>
  </si>
  <si>
    <t>Розміщення відеороликів на телебаченні протягом вересня 2021</t>
  </si>
  <si>
    <t>Розміщення інформації про фестиваль в газеті "Високий замок"</t>
  </si>
  <si>
    <t>Платна реклама в фейсбук та інстаграм згідно договору з підрядником</t>
  </si>
  <si>
    <t>Технічна підтримка сайту,наповнення всією необхідною інформацією,згфдно договору з підрядником</t>
  </si>
  <si>
    <t>Необхідні послуги перекладача для учасників та гостей фестивалю</t>
  </si>
  <si>
    <t>Письмовий переклад документів для іноземних учасників, презентаційної інформації вистав</t>
  </si>
  <si>
    <t xml:space="preserve">Монтаж фестивального відеофільму </t>
  </si>
  <si>
    <t>Монтаж фестивального відеофільму</t>
  </si>
  <si>
    <t>Монтаж фестивальних відеороликів для трансляції на ТБ</t>
  </si>
  <si>
    <t>Готель необхідний для проживання учасників фестивалю з 01-08.10.2021</t>
  </si>
  <si>
    <t>Послуги колективу за художнє виконання вистави згідно угоди (театр на Подолі м.Київ)</t>
  </si>
  <si>
    <t>Послуги колективу за художнє виконання вистави згідно угоди (театр ім.Василька м.Одеса)</t>
  </si>
  <si>
    <t>Послуги колективу за художнє виконання вистави згідно угоди (театр А-PART м.Катовіце Польща)</t>
  </si>
  <si>
    <t>Послуги колективу за художнє виконання вистави згідно угоди (театр В.Ковальскєго м.Ченстохова Польща)</t>
  </si>
  <si>
    <t>Послуги колективу за художнє виконання вистави згідно угоди (Чернігівський молодіжний  театр)</t>
  </si>
  <si>
    <t>Послуги колективу за художнє виконання вистави згідно угоди</t>
  </si>
  <si>
    <t>Послуги колективу за художнє виконання вистави згідно угоди (театр ім.Ю Дрогобича)</t>
  </si>
  <si>
    <t>Послуги колективу за художнє виконання вистави та майстер-класів згідно угоди (театр Потлах Італія)</t>
  </si>
  <si>
    <t>Послуги колективу за художнє виконання вистави згідно угоди (театр МАСКИ м.Одеса)</t>
  </si>
  <si>
    <t>Виготовлення фестивального призу для учасників фестивалю</t>
  </si>
  <si>
    <t xml:space="preserve"> 13.4.9</t>
  </si>
  <si>
    <t xml:space="preserve"> 13.4.10</t>
  </si>
  <si>
    <t xml:space="preserve"> 13.4.11</t>
  </si>
  <si>
    <t xml:space="preserve"> 13.4.13</t>
  </si>
  <si>
    <t xml:space="preserve"> 13.4.14</t>
  </si>
  <si>
    <t xml:space="preserve"> 13.4.15</t>
  </si>
  <si>
    <t xml:space="preserve"> 13.4.16</t>
  </si>
  <si>
    <t xml:space="preserve"> 13.4.17</t>
  </si>
  <si>
    <t>Послуга за участь у фестивалі Комік ТРУПА "Маски" Одеса</t>
  </si>
  <si>
    <t>Оренда приміщення м.Львів, вул.Гнатюка,11</t>
  </si>
  <si>
    <t>Оренда приміщення м.Львів, вул.Городоцька,36</t>
  </si>
  <si>
    <t>Оренда приміщення м.Львів, вул.Л.Українки,1</t>
  </si>
  <si>
    <t>4.1.4</t>
  </si>
  <si>
    <t>Оренда приміщення м.Львів, пр.Червоної Калини,81</t>
  </si>
  <si>
    <t>Нанесення логотипів на ручки</t>
  </si>
  <si>
    <t>9.1</t>
  </si>
  <si>
    <t>9.2</t>
  </si>
  <si>
    <t>9.3</t>
  </si>
  <si>
    <t>9.4</t>
  </si>
  <si>
    <t>9.5</t>
  </si>
  <si>
    <t>9.6</t>
  </si>
  <si>
    <t>10.4</t>
  </si>
  <si>
    <t>12.1</t>
  </si>
  <si>
    <t>12.2</t>
  </si>
  <si>
    <t>12.3</t>
  </si>
  <si>
    <t>13.4.9</t>
  </si>
  <si>
    <t xml:space="preserve"> 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</si>
  <si>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</si>
  <si>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</si>
  <si>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</si>
  <si>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</si>
  <si>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</si>
  <si>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</si>
  <si>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</si>
  <si>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</si>
  <si>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за проектом 4ЕVE11-26566 Міжнародний театральний фестиваль "Золотий Лев-2021"</t>
  </si>
  <si>
    <t>у період з 26 липня 2021 року по 29 жовтня 2021 року</t>
  </si>
  <si>
    <t>ЛАУТ для дітей та юнацтва</t>
  </si>
  <si>
    <t>ЛАДТ ім.Лесі Українки</t>
  </si>
  <si>
    <t xml:space="preserve"> №19/21 від 06.10.21</t>
  </si>
  <si>
    <t>№ 24/21 від 06.10.21</t>
  </si>
  <si>
    <t>Акт б/н від 08.10.21</t>
  </si>
  <si>
    <t>Акт б/н від 06.10.21</t>
  </si>
  <si>
    <t>№ 202 від 07.10.21 на суму 10000,00 грн. № 203 від07.10.21 на суму 35000,00 грн.</t>
  </si>
  <si>
    <t>ДП НАУДТ ім.М.Заньковецької</t>
  </si>
  <si>
    <t>№ 204 від 08.10.21</t>
  </si>
  <si>
    <t>№25/21 від 01.10.21, додаток від 01.10.21</t>
  </si>
  <si>
    <t>Акт б/н від 01.10.21</t>
  </si>
  <si>
    <t>ЛКП Культурно освітній центр ім.О.Довженка</t>
  </si>
  <si>
    <t>№ 36/21 від 30.09.2021</t>
  </si>
  <si>
    <t>ФОП Верес В.М.</t>
  </si>
  <si>
    <t>№19/21 від 01.10.21</t>
  </si>
  <si>
    <t>№212 від 18.10.21</t>
  </si>
  <si>
    <t>№18/21 від 29.09.21, специфікація від 29.09.21</t>
  </si>
  <si>
    <t>ФОП Бойко В.П.</t>
  </si>
  <si>
    <t>Акт №27 від 08.10.21</t>
  </si>
  <si>
    <t>№27/21 від 28.09.21  і розрахунок</t>
  </si>
  <si>
    <t>№28/21 від 28.09.21  і розрахунок</t>
  </si>
  <si>
    <t>ФОП Тарганський В.В.</t>
  </si>
  <si>
    <t>№26/21 від 28.09.21 і розрахунок</t>
  </si>
  <si>
    <t>Акт №26 від 08.10.21</t>
  </si>
  <si>
    <t>№ 225 від 25.10.21</t>
  </si>
  <si>
    <t>№200 від 07.10.21</t>
  </si>
  <si>
    <t>№ 195 від 01.10.21</t>
  </si>
  <si>
    <t>№ 214 від 18.10.21</t>
  </si>
  <si>
    <t>СПД Смішко О.Р.</t>
  </si>
  <si>
    <t>Акт № 32 від 08.10.21</t>
  </si>
  <si>
    <t>№ 32/21 від 08.09.21 і специфікація</t>
  </si>
  <si>
    <t>№ 194 від 01.10.21</t>
  </si>
  <si>
    <t>Акт б/н  від 08.10.21</t>
  </si>
  <si>
    <t>№ 19/21 від 29.09.21  і специфікація, та протокол перемоги на тендері</t>
  </si>
  <si>
    <t>№19/21 від 01.10.21 та протокол перемоги на тендері</t>
  </si>
  <si>
    <t>№208 від 12.10.21</t>
  </si>
  <si>
    <t>№ 35/21 від 09.09.21 та специфікація</t>
  </si>
  <si>
    <t>№36/21 від 09.09.21 та специфікація</t>
  </si>
  <si>
    <t>№ 209 від 12.10.21</t>
  </si>
  <si>
    <t>Міллер Л.І.</t>
  </si>
  <si>
    <t>№ 162 від 06.09.21</t>
  </si>
  <si>
    <t>№20/21 від 25.09.21</t>
  </si>
  <si>
    <t>вид.накл № 00038729 від 19.08.21</t>
  </si>
  <si>
    <t>ТзОВ "Галінсервіс"</t>
  </si>
  <si>
    <t>№ ДГ-22 від 25.09.21</t>
  </si>
  <si>
    <t>вид.накл № 00038728 від 09.09.21</t>
  </si>
  <si>
    <t>№163 від 06.09.21</t>
  </si>
  <si>
    <t>№ 164 від 06.09.21</t>
  </si>
  <si>
    <t>Телекомпанія Міст</t>
  </si>
  <si>
    <t>№ 16 від 06.09.21 та додаток №1</t>
  </si>
  <si>
    <t>акт № 101 від 08.10.21</t>
  </si>
  <si>
    <t>Телерадіокомпанія Перший Західний</t>
  </si>
  <si>
    <t>№165 від 06.09.21</t>
  </si>
  <si>
    <t>№ 139 від 17.08.21</t>
  </si>
  <si>
    <t>Акт № 79 від 02.10.21</t>
  </si>
  <si>
    <t>ФОП Маліновський</t>
  </si>
  <si>
    <t>№166 від 06.09.21</t>
  </si>
  <si>
    <t>№26/21 від 26.08.21</t>
  </si>
  <si>
    <t>Телерадіокомпанія Люкс</t>
  </si>
  <si>
    <t>№ 167 від 06.09.21</t>
  </si>
  <si>
    <t>№ ЛВ 12.08.21-507365 від 12.08.21 та Додаток № 1</t>
  </si>
  <si>
    <t>Акт № ЛВ 741 від 08.10.21</t>
  </si>
  <si>
    <t>ФОП Дем"янюк Т.Б.</t>
  </si>
  <si>
    <t>№ 170 від 08.09.21</t>
  </si>
  <si>
    <t>№ 34/21 від 24.09.21</t>
  </si>
  <si>
    <t>накл. 21 від 24.09.21</t>
  </si>
  <si>
    <t>СПД ФО Ковалищин К.З.</t>
  </si>
  <si>
    <t>№33/21 від 20.09.21, специфікація до договору та комерційна пропозиція</t>
  </si>
  <si>
    <t>№ 33 від 24.09.21</t>
  </si>
  <si>
    <t>№ 224 від 22.10.21</t>
  </si>
  <si>
    <t>ФОП Андрушко</t>
  </si>
  <si>
    <t>№ 33/21 від 20.09.21 та специфікація</t>
  </si>
  <si>
    <t>накл. № 33 від 24.09.21</t>
  </si>
  <si>
    <t xml:space="preserve"> накл. № 33 від 24.09.21</t>
  </si>
  <si>
    <t>накл.№ 33 від 24.09.21</t>
  </si>
  <si>
    <t>накл № 33 від 24.09.21</t>
  </si>
  <si>
    <t>ФОП Грабар</t>
  </si>
  <si>
    <t>№ 30/09-2021 від 30.09.21</t>
  </si>
  <si>
    <t>№ 197 від 04.10.2021</t>
  </si>
  <si>
    <t>№31/09-2021 від 30.09.21</t>
  </si>
  <si>
    <t>акт № 452/2021 від 08.10.21</t>
  </si>
  <si>
    <t>Телерадіокомпанія Львівська хвиля</t>
  </si>
  <si>
    <t>№ 34-РД від 31.08.21</t>
  </si>
  <si>
    <t>№ 201 від 07.10.21</t>
  </si>
  <si>
    <t>Акт № 475 від 08.10.21</t>
  </si>
  <si>
    <t>ФОП Притуляк Б.Б.</t>
  </si>
  <si>
    <t>№ 215 від 18.10.21</t>
  </si>
  <si>
    <t>№ 36-2021 від 25.09.21</t>
  </si>
  <si>
    <t>Акт № 36-2021 від 08.10.21</t>
  </si>
  <si>
    <t>ФОП Галас І.Ю.</t>
  </si>
  <si>
    <t>№ 213 від 18.10.21</t>
  </si>
  <si>
    <t>№213 від 18.10.21</t>
  </si>
  <si>
    <t>№34/21 від 01.10.21 та специфікація</t>
  </si>
  <si>
    <t>акт № 34 від 08.10.21</t>
  </si>
  <si>
    <t>№ 32/09-2021 від 30.09.21</t>
  </si>
  <si>
    <t>ТОВ "Готель Львів"</t>
  </si>
  <si>
    <t>№22/21 від 29.09.21, №15/21 від 29.09.21</t>
  </si>
  <si>
    <t>акт № 719 від 08.10.21, № 720 від 08.10.21</t>
  </si>
  <si>
    <t>ТОВ Готель Львів</t>
  </si>
  <si>
    <t xml:space="preserve"> №15/21 від 29.09.21</t>
  </si>
  <si>
    <t>№ 720 від 08.10.21</t>
  </si>
  <si>
    <t>№ 198 від 04.10.21</t>
  </si>
  <si>
    <t>№ 193 від 01.10.21 на суму 152400,00 грн № 198 від 04.10.21 на суму 16800,00 грн</t>
  </si>
  <si>
    <t>№ 179 від 17.09.21</t>
  </si>
  <si>
    <t>ТВЗК "КАДТ на Подолі"</t>
  </si>
  <si>
    <t>№ 172 від 08.09.21</t>
  </si>
  <si>
    <t>акт б/н від 08.10.21</t>
  </si>
  <si>
    <t>Театр Потлах Італія</t>
  </si>
  <si>
    <t>№ 14/21 від 04.10.21</t>
  </si>
  <si>
    <t>фактура від 05.10.21</t>
  </si>
  <si>
    <t>№135849 від 05.10.21</t>
  </si>
  <si>
    <t>Театр A PART</t>
  </si>
  <si>
    <t>№ 18/21 від 30.09.21</t>
  </si>
  <si>
    <t>№ 180470 від 06.10.21</t>
  </si>
  <si>
    <t>Театр Войтка Ковальскєго</t>
  </si>
  <si>
    <t>№ 17/21 від 30.09.21</t>
  </si>
  <si>
    <t>фактура від 04.10.21</t>
  </si>
  <si>
    <t>№ 389646 від 12.10.21</t>
  </si>
  <si>
    <t>№ 185 від 22.09.21</t>
  </si>
  <si>
    <t>КП Чернігівський обласний молодіжний театр</t>
  </si>
  <si>
    <t>№13/21 від 22.09.21</t>
  </si>
  <si>
    <t xml:space="preserve"> ОАУМДТ ім.Т.Г.Шевченка</t>
  </si>
  <si>
    <t>№ 11/21 від 27.09.21, № 11/21-1від 27.09.21</t>
  </si>
  <si>
    <t>акт б/н від 08.10.21 на суму 30000,00 грн ,акт б/н від 08.10.21 на суму 5400 грн.</t>
  </si>
  <si>
    <t>№186 від 27.09.21 на суму 30000,00грн, № 210 від 12.10.21 на суму 5400,00</t>
  </si>
  <si>
    <t>№ 191 від 30.09.21</t>
  </si>
  <si>
    <t>КЗЛОР Театр ім. Ю.Дрогобича</t>
  </si>
  <si>
    <t>№13/21 від 30.09.21</t>
  </si>
  <si>
    <t>№182 від 21.09.21</t>
  </si>
  <si>
    <t>КУ ОАУМДТ ім.В.С.Василька</t>
  </si>
  <si>
    <t>№ 10/21 від 29.09.21</t>
  </si>
  <si>
    <t>ТОВ "Комік-Трупа "МАСКИ"</t>
  </si>
  <si>
    <t>№ 14/21 від 01.10.21</t>
  </si>
  <si>
    <t>№ 196 від 01.10.21</t>
  </si>
  <si>
    <t>ФОП Каменський В.В.</t>
  </si>
  <si>
    <t>№ 216 від 18.10.21</t>
  </si>
  <si>
    <t>№ 37/21 від 15.09.21</t>
  </si>
  <si>
    <t>акт № 37/21 від 15.09.21 від 08.10.21</t>
  </si>
  <si>
    <t>ТОВ Видавничий дім Високий Замок</t>
  </si>
  <si>
    <t>№ 199 від 04.10.21</t>
  </si>
  <si>
    <t>№ 37 від 20.09.21</t>
  </si>
  <si>
    <t>№ 552 від 30.09.21</t>
  </si>
  <si>
    <t>Під час фестивалю потрібно забезпечити харчування 250учасникам протягом 3днів. У зв'язку з економією коштів ро реінвестиціям , кошти  90000 зі співфінансування переносимо на реінвестиції</t>
  </si>
  <si>
    <t xml:space="preserve"> 4.1.14</t>
  </si>
  <si>
    <t xml:space="preserve"> 4.2.4</t>
  </si>
  <si>
    <t xml:space="preserve"> 4.2.5</t>
  </si>
  <si>
    <t xml:space="preserve"> 4.2.6</t>
  </si>
  <si>
    <t xml:space="preserve"> 4.2.7</t>
  </si>
  <si>
    <t>дні</t>
  </si>
  <si>
    <t>години</t>
  </si>
  <si>
    <t>км</t>
  </si>
  <si>
    <t xml:space="preserve"> 4.3.4</t>
  </si>
  <si>
    <t xml:space="preserve"> 4.3.5</t>
  </si>
  <si>
    <t xml:space="preserve"> 4.3.6</t>
  </si>
  <si>
    <t xml:space="preserve"> 4.3.7</t>
  </si>
  <si>
    <t xml:space="preserve"> 4.3.8</t>
  </si>
  <si>
    <t xml:space="preserve"> 4.3.9</t>
  </si>
  <si>
    <t xml:space="preserve"> 4.3.10</t>
  </si>
  <si>
    <t xml:space="preserve"> 4.4.4</t>
  </si>
  <si>
    <t xml:space="preserve"> 4.4.5</t>
  </si>
  <si>
    <t xml:space="preserve"> 4.4.6</t>
  </si>
  <si>
    <t>год.</t>
  </si>
  <si>
    <t>місяць</t>
  </si>
  <si>
    <t xml:space="preserve"> 9.7</t>
  </si>
  <si>
    <t xml:space="preserve"> 9.8</t>
  </si>
  <si>
    <t>полуга</t>
  </si>
  <si>
    <t>Синхронний переклад 4 іноземних вистав, дискурсу та творчих зустрічей</t>
  </si>
  <si>
    <t>чол.</t>
  </si>
  <si>
    <t xml:space="preserve"> 14.4.12</t>
  </si>
  <si>
    <t xml:space="preserve"> 13.4.18</t>
  </si>
  <si>
    <t>Т.в.о.директора-художнього керівника</t>
  </si>
  <si>
    <t>Ткачук Г.А.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</si>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</sst>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2" fillId="7" borderId="46" xfId="0" applyNumberFormat="1" applyFont="1" applyFill="1" applyBorder="1" applyAlignment="1">
      <alignment horizontal="center" vertical="center"/>
    </xf>
    <xf numFmtId="165" fontId="2" fillId="4" borderId="47" xfId="0" applyNumberFormat="1" applyFont="1" applyFill="1" applyBorder="1" applyAlignment="1">
      <alignment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165" fontId="2" fillId="0" borderId="50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left" vertical="top" wrapText="1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0" fontId="1" fillId="0" borderId="46" xfId="0" applyFont="1" applyBorder="1" applyAlignment="1">
      <alignment vertical="top" wrapText="1"/>
    </xf>
    <xf numFmtId="0" fontId="4" fillId="0" borderId="101" xfId="0" applyFont="1" applyBorder="1" applyAlignment="1">
      <alignment vertical="top" wrapText="1"/>
    </xf>
    <xf numFmtId="4" fontId="1" fillId="0" borderId="84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0" fontId="1" fillId="0" borderId="10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36" fillId="0" borderId="76" xfId="0" applyFont="1" applyBorder="1" applyAlignment="1">
      <alignment vertical="top" wrapText="1"/>
    </xf>
    <xf numFmtId="0" fontId="4" fillId="0" borderId="75" xfId="0" applyFont="1" applyBorder="1" applyAlignment="1">
      <alignment horizontal="center" vertical="top" wrapText="1"/>
    </xf>
    <xf numFmtId="4" fontId="1" fillId="0" borderId="115" xfId="0" applyNumberFormat="1" applyFont="1" applyBorder="1" applyAlignment="1">
      <alignment horizontal="right" vertical="top" wrapText="1"/>
    </xf>
    <xf numFmtId="4" fontId="1" fillId="0" borderId="116" xfId="0" applyNumberFormat="1" applyFont="1" applyBorder="1" applyAlignment="1">
      <alignment horizontal="right" vertical="top" wrapText="1"/>
    </xf>
    <xf numFmtId="17" fontId="1" fillId="0" borderId="0" xfId="0" applyNumberFormat="1" applyFont="1"/>
    <xf numFmtId="14" fontId="1" fillId="0" borderId="0" xfId="0" applyNumberFormat="1" applyFont="1"/>
    <xf numFmtId="165" fontId="19" fillId="7" borderId="50" xfId="0" applyNumberFormat="1" applyFont="1" applyFill="1" applyBorder="1" applyAlignment="1">
      <alignment vertical="center"/>
    </xf>
    <xf numFmtId="165" fontId="2" fillId="0" borderId="120" xfId="0" applyNumberFormat="1" applyFont="1" applyBorder="1" applyAlignment="1">
      <alignment vertical="top"/>
    </xf>
    <xf numFmtId="165" fontId="2" fillId="0" borderId="121" xfId="0" applyNumberFormat="1" applyFont="1" applyBorder="1" applyAlignment="1">
      <alignment vertical="top"/>
    </xf>
    <xf numFmtId="165" fontId="2" fillId="0" borderId="122" xfId="0" applyNumberFormat="1" applyFont="1" applyBorder="1" applyAlignment="1">
      <alignment vertical="top"/>
    </xf>
    <xf numFmtId="0" fontId="37" fillId="0" borderId="125" xfId="0" applyFont="1" applyBorder="1" applyAlignment="1">
      <alignment vertical="top" wrapText="1"/>
    </xf>
    <xf numFmtId="0" fontId="37" fillId="0" borderId="126" xfId="0" applyFont="1" applyBorder="1" applyAlignment="1">
      <alignment vertical="top" wrapText="1"/>
    </xf>
    <xf numFmtId="165" fontId="2" fillId="0" borderId="127" xfId="0" applyNumberFormat="1" applyFont="1" applyBorder="1" applyAlignment="1">
      <alignment vertical="top"/>
    </xf>
    <xf numFmtId="165" fontId="2" fillId="0" borderId="128" xfId="0" applyNumberFormat="1" applyFont="1" applyBorder="1" applyAlignment="1">
      <alignment vertical="top"/>
    </xf>
    <xf numFmtId="165" fontId="2" fillId="0" borderId="130" xfId="0" applyNumberFormat="1" applyFont="1" applyBorder="1" applyAlignment="1">
      <alignment vertical="top"/>
    </xf>
    <xf numFmtId="165" fontId="19" fillId="7" borderId="99" xfId="0" applyNumberFormat="1" applyFont="1" applyFill="1" applyBorder="1" applyAlignment="1">
      <alignment vertical="center"/>
    </xf>
    <xf numFmtId="0" fontId="2" fillId="7" borderId="101" xfId="0" applyFont="1" applyFill="1" applyBorder="1" applyAlignment="1">
      <alignment vertical="center" wrapText="1"/>
    </xf>
    <xf numFmtId="0" fontId="4" fillId="0" borderId="132" xfId="0" applyFont="1" applyBorder="1" applyAlignment="1">
      <alignment vertical="top" wrapText="1"/>
    </xf>
    <xf numFmtId="0" fontId="4" fillId="0" borderId="123" xfId="0" applyFont="1" applyBorder="1" applyAlignment="1">
      <alignment vertical="top" wrapText="1"/>
    </xf>
    <xf numFmtId="166" fontId="3" fillId="0" borderId="133" xfId="0" applyNumberFormat="1" applyFont="1" applyBorder="1" applyAlignment="1">
      <alignment horizontal="center" vertical="top"/>
    </xf>
    <xf numFmtId="166" fontId="3" fillId="0" borderId="134" xfId="0" applyNumberFormat="1" applyFont="1" applyBorder="1" applyAlignment="1">
      <alignment horizontal="center" vertical="top"/>
    </xf>
    <xf numFmtId="166" fontId="3" fillId="0" borderId="119" xfId="0" applyNumberFormat="1" applyFont="1" applyBorder="1" applyAlignment="1">
      <alignment horizontal="center" vertical="top"/>
    </xf>
    <xf numFmtId="4" fontId="2" fillId="7" borderId="118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4" fontId="14" fillId="0" borderId="84" xfId="0" applyNumberFormat="1" applyFont="1" applyBorder="1" applyAlignment="1">
      <alignment horizontal="right" vertical="top"/>
    </xf>
    <xf numFmtId="10" fontId="14" fillId="0" borderId="84" xfId="0" applyNumberFormat="1" applyFont="1" applyBorder="1" applyAlignment="1">
      <alignment horizontal="right" vertical="top"/>
    </xf>
    <xf numFmtId="4" fontId="14" fillId="0" borderId="135" xfId="0" applyNumberFormat="1" applyFont="1" applyBorder="1" applyAlignment="1">
      <alignment horizontal="right" vertical="top"/>
    </xf>
    <xf numFmtId="10" fontId="14" fillId="0" borderId="135" xfId="0" applyNumberFormat="1" applyFont="1" applyBorder="1" applyAlignment="1">
      <alignment horizontal="right" vertical="top"/>
    </xf>
    <xf numFmtId="4" fontId="14" fillId="7" borderId="107" xfId="0" applyNumberFormat="1" applyFont="1" applyFill="1" applyBorder="1" applyAlignment="1">
      <alignment horizontal="right" vertical="center"/>
    </xf>
    <xf numFmtId="4" fontId="14" fillId="7" borderId="119" xfId="0" applyNumberFormat="1" applyFont="1" applyFill="1" applyBorder="1" applyAlignment="1">
      <alignment horizontal="right" vertical="center"/>
    </xf>
    <xf numFmtId="4" fontId="14" fillId="7" borderId="82" xfId="0" applyNumberFormat="1" applyFont="1" applyFill="1" applyBorder="1" applyAlignment="1">
      <alignment horizontal="right" vertical="center"/>
    </xf>
    <xf numFmtId="4" fontId="14" fillId="7" borderId="102" xfId="0" applyNumberFormat="1" applyFont="1" applyFill="1" applyBorder="1" applyAlignment="1">
      <alignment horizontal="right" vertical="center"/>
    </xf>
    <xf numFmtId="49" fontId="38" fillId="0" borderId="26" xfId="0" applyNumberFormat="1" applyFont="1" applyBorder="1" applyAlignment="1">
      <alignment horizontal="right" wrapText="1"/>
    </xf>
    <xf numFmtId="0" fontId="39" fillId="0" borderId="26" xfId="0" applyFont="1" applyBorder="1" applyAlignment="1">
      <alignment wrapText="1"/>
    </xf>
    <xf numFmtId="0" fontId="39" fillId="0" borderId="61" xfId="0" applyFont="1" applyBorder="1" applyAlignment="1">
      <alignment horizontal="left" vertical="top" wrapText="1"/>
    </xf>
    <xf numFmtId="49" fontId="0" fillId="0" borderId="46" xfId="0" applyNumberFormat="1" applyFont="1" applyBorder="1" applyAlignment="1">
      <alignment horizontal="right" wrapText="1"/>
    </xf>
    <xf numFmtId="0" fontId="8" fillId="0" borderId="46" xfId="0" applyFont="1" applyBorder="1" applyAlignment="1">
      <alignment horizontal="right" wrapText="1"/>
    </xf>
    <xf numFmtId="0" fontId="10" fillId="0" borderId="46" xfId="0" applyFont="1" applyBorder="1"/>
    <xf numFmtId="4" fontId="8" fillId="0" borderId="46" xfId="0" applyNumberFormat="1" applyFont="1" applyBorder="1" applyAlignment="1">
      <alignment wrapText="1"/>
    </xf>
    <xf numFmtId="0" fontId="8" fillId="0" borderId="46" xfId="0" applyFont="1" applyBorder="1" applyAlignment="1">
      <alignment wrapText="1"/>
    </xf>
    <xf numFmtId="0" fontId="1" fillId="0" borderId="135" xfId="0" applyFont="1" applyBorder="1" applyAlignment="1">
      <alignment horizontal="left" vertical="top" wrapText="1"/>
    </xf>
    <xf numFmtId="0" fontId="0" fillId="0" borderId="46" xfId="0" applyFont="1" applyBorder="1"/>
    <xf numFmtId="0" fontId="0" fillId="0" borderId="46" xfId="0" applyFont="1" applyBorder="1" applyAlignment="1"/>
    <xf numFmtId="4" fontId="8" fillId="0" borderId="57" xfId="0" applyNumberFormat="1" applyFont="1" applyBorder="1" applyAlignment="1">
      <alignment wrapText="1"/>
    </xf>
    <xf numFmtId="0" fontId="8" fillId="0" borderId="57" xfId="0" applyFont="1" applyBorder="1" applyAlignment="1">
      <alignment wrapText="1"/>
    </xf>
    <xf numFmtId="0" fontId="8" fillId="0" borderId="46" xfId="0" applyFont="1" applyBorder="1"/>
    <xf numFmtId="49" fontId="0" fillId="0" borderId="135" xfId="0" applyNumberFormat="1" applyFont="1" applyBorder="1" applyAlignment="1">
      <alignment horizontal="right" wrapText="1"/>
    </xf>
    <xf numFmtId="49" fontId="38" fillId="0" borderId="135" xfId="0" applyNumberFormat="1" applyFont="1" applyBorder="1" applyAlignment="1">
      <alignment horizontal="right" wrapText="1"/>
    </xf>
    <xf numFmtId="0" fontId="40" fillId="0" borderId="135" xfId="0" applyFont="1" applyBorder="1" applyAlignment="1">
      <alignment horizontal="left" vertical="top" wrapText="1"/>
    </xf>
    <xf numFmtId="4" fontId="0" fillId="0" borderId="135" xfId="0" applyNumberFormat="1" applyFont="1" applyBorder="1"/>
    <xf numFmtId="0" fontId="0" fillId="0" borderId="135" xfId="0" applyFont="1" applyBorder="1" applyAlignment="1">
      <alignment wrapText="1"/>
    </xf>
    <xf numFmtId="0" fontId="0" fillId="0" borderId="135" xfId="0" applyFont="1" applyBorder="1"/>
    <xf numFmtId="0" fontId="0" fillId="0" borderId="135" xfId="0" applyFont="1" applyBorder="1" applyAlignment="1"/>
    <xf numFmtId="0" fontId="38" fillId="0" borderId="135" xfId="0" applyFont="1" applyBorder="1" applyAlignment="1">
      <alignment wrapText="1"/>
    </xf>
    <xf numFmtId="0" fontId="37" fillId="0" borderId="137" xfId="0" applyFont="1" applyBorder="1" applyAlignment="1">
      <alignment vertical="top" wrapText="1"/>
    </xf>
    <xf numFmtId="4" fontId="39" fillId="0" borderId="26" xfId="0" applyNumberFormat="1" applyFont="1" applyBorder="1"/>
    <xf numFmtId="49" fontId="39" fillId="0" borderId="66" xfId="0" applyNumberFormat="1" applyFont="1" applyBorder="1" applyAlignment="1">
      <alignment horizontal="right" wrapText="1"/>
    </xf>
    <xf numFmtId="49" fontId="39" fillId="0" borderId="135" xfId="0" applyNumberFormat="1" applyFont="1" applyBorder="1" applyAlignment="1">
      <alignment horizontal="right" wrapText="1"/>
    </xf>
    <xf numFmtId="0" fontId="39" fillId="0" borderId="76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49" fontId="39" fillId="0" borderId="118" xfId="0" applyNumberFormat="1" applyFont="1" applyBorder="1" applyAlignment="1">
      <alignment horizontal="right" wrapText="1"/>
    </xf>
    <xf numFmtId="0" fontId="39" fillId="0" borderId="136" xfId="0" applyFont="1" applyBorder="1" applyAlignment="1">
      <alignment horizontal="left" vertical="top" wrapText="1"/>
    </xf>
    <xf numFmtId="4" fontId="39" fillId="0" borderId="68" xfId="0" applyNumberFormat="1" applyFont="1" applyBorder="1"/>
    <xf numFmtId="4" fontId="39" fillId="0" borderId="66" xfId="0" applyNumberFormat="1" applyFont="1" applyBorder="1"/>
    <xf numFmtId="4" fontId="39" fillId="0" borderId="135" xfId="0" applyNumberFormat="1" applyFont="1" applyBorder="1"/>
    <xf numFmtId="49" fontId="39" fillId="0" borderId="26" xfId="0" applyNumberFormat="1" applyFont="1" applyBorder="1" applyAlignment="1">
      <alignment horizontal="right" wrapText="1"/>
    </xf>
    <xf numFmtId="0" fontId="39" fillId="0" borderId="135" xfId="0" applyFont="1" applyBorder="1" applyAlignment="1">
      <alignment wrapText="1"/>
    </xf>
    <xf numFmtId="49" fontId="39" fillId="0" borderId="46" xfId="0" applyNumberFormat="1" applyFont="1" applyBorder="1" applyAlignment="1">
      <alignment horizontal="right" wrapText="1"/>
    </xf>
    <xf numFmtId="0" fontId="39" fillId="0" borderId="46" xfId="0" applyFont="1" applyBorder="1"/>
    <xf numFmtId="0" fontId="39" fillId="0" borderId="46" xfId="0" applyFont="1" applyBorder="1" applyAlignment="1"/>
    <xf numFmtId="0" fontId="39" fillId="0" borderId="61" xfId="0" applyFont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0" fontId="39" fillId="0" borderId="46" xfId="0" applyFont="1" applyBorder="1" applyAlignment="1">
      <alignment vertical="top" wrapText="1"/>
    </xf>
    <xf numFmtId="49" fontId="39" fillId="0" borderId="136" xfId="0" applyNumberFormat="1" applyFont="1" applyBorder="1" applyAlignment="1">
      <alignment horizontal="right" wrapText="1"/>
    </xf>
    <xf numFmtId="0" fontId="42" fillId="0" borderId="93" xfId="0" applyFont="1" applyBorder="1" applyAlignment="1">
      <alignment vertical="top" wrapText="1"/>
    </xf>
    <xf numFmtId="0" fontId="42" fillId="0" borderId="101" xfId="0" applyFont="1" applyBorder="1" applyAlignment="1">
      <alignment vertical="top" wrapText="1"/>
    </xf>
    <xf numFmtId="0" fontId="42" fillId="0" borderId="135" xfId="0" applyFont="1" applyBorder="1" applyAlignment="1">
      <alignment vertical="top" wrapText="1"/>
    </xf>
    <xf numFmtId="0" fontId="39" fillId="0" borderId="135" xfId="0" applyFont="1" applyBorder="1" applyAlignment="1">
      <alignment vertical="top" wrapText="1"/>
    </xf>
    <xf numFmtId="0" fontId="42" fillId="0" borderId="95" xfId="0" applyFont="1" applyBorder="1" applyAlignment="1">
      <alignment vertical="top" wrapText="1"/>
    </xf>
    <xf numFmtId="0" fontId="39" fillId="0" borderId="104" xfId="0" applyFont="1" applyBorder="1" applyAlignment="1">
      <alignment vertical="top" wrapText="1"/>
    </xf>
    <xf numFmtId="0" fontId="39" fillId="0" borderId="103" xfId="0" applyFont="1" applyBorder="1" applyAlignment="1">
      <alignment vertical="top" wrapText="1"/>
    </xf>
    <xf numFmtId="0" fontId="42" fillId="0" borderId="124" xfId="0" applyFont="1" applyBorder="1" applyAlignment="1">
      <alignment vertical="top" wrapText="1"/>
    </xf>
    <xf numFmtId="0" fontId="42" fillId="0" borderId="125" xfId="0" applyFont="1" applyBorder="1" applyAlignment="1">
      <alignment vertical="top" wrapText="1"/>
    </xf>
    <xf numFmtId="4" fontId="39" fillId="0" borderId="117" xfId="0" applyNumberFormat="1" applyFont="1" applyBorder="1" applyAlignment="1">
      <alignment horizontal="right" vertical="top"/>
    </xf>
    <xf numFmtId="49" fontId="3" fillId="0" borderId="73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0" fontId="2" fillId="6" borderId="75" xfId="0" applyFont="1" applyFill="1" applyBorder="1" applyAlignment="1">
      <alignment horizontal="center" vertical="top"/>
    </xf>
    <xf numFmtId="0" fontId="4" fillId="0" borderId="135" xfId="0" applyFont="1" applyBorder="1" applyAlignment="1">
      <alignment horizontal="center" vertical="top"/>
    </xf>
    <xf numFmtId="4" fontId="1" fillId="0" borderId="135" xfId="0" applyNumberFormat="1" applyFont="1" applyBorder="1" applyAlignment="1">
      <alignment horizontal="right" vertical="top"/>
    </xf>
    <xf numFmtId="0" fontId="36" fillId="0" borderId="135" xfId="0" applyFont="1" applyBorder="1" applyAlignment="1">
      <alignment horizontal="left" vertical="top" wrapText="1"/>
    </xf>
    <xf numFmtId="4" fontId="14" fillId="0" borderId="138" xfId="0" applyNumberFormat="1" applyFont="1" applyBorder="1" applyAlignment="1">
      <alignment horizontal="right" vertical="top"/>
    </xf>
    <xf numFmtId="49" fontId="3" fillId="0" borderId="135" xfId="0" applyNumberFormat="1" applyFont="1" applyBorder="1" applyAlignment="1">
      <alignment horizontal="center" vertical="top"/>
    </xf>
    <xf numFmtId="0" fontId="1" fillId="0" borderId="135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0" fontId="1" fillId="0" borderId="135" xfId="0" applyFont="1" applyBorder="1" applyAlignment="1">
      <alignment horizontal="center" vertical="top"/>
    </xf>
    <xf numFmtId="49" fontId="3" fillId="0" borderId="64" xfId="0" applyNumberFormat="1" applyFont="1" applyBorder="1" applyAlignment="1">
      <alignment horizontal="center" vertical="top"/>
    </xf>
    <xf numFmtId="49" fontId="3" fillId="0" borderId="139" xfId="0" applyNumberFormat="1" applyFont="1" applyBorder="1" applyAlignment="1">
      <alignment horizontal="center" vertical="top"/>
    </xf>
    <xf numFmtId="49" fontId="3" fillId="0" borderId="140" xfId="0" applyNumberFormat="1" applyFont="1" applyBorder="1" applyAlignment="1">
      <alignment horizontal="center" vertical="top"/>
    </xf>
    <xf numFmtId="49" fontId="3" fillId="0" borderId="141" xfId="0" applyNumberFormat="1" applyFont="1" applyBorder="1" applyAlignment="1">
      <alignment horizontal="center" vertical="top"/>
    </xf>
    <xf numFmtId="165" fontId="2" fillId="4" borderId="114" xfId="0" applyNumberFormat="1" applyFont="1" applyFill="1" applyBorder="1" applyAlignment="1">
      <alignment horizontal="center" vertical="center"/>
    </xf>
    <xf numFmtId="0" fontId="1" fillId="0" borderId="142" xfId="0" applyFont="1" applyBorder="1" applyAlignment="1">
      <alignment vertical="top" wrapText="1"/>
    </xf>
    <xf numFmtId="0" fontId="2" fillId="7" borderId="51" xfId="0" applyFont="1" applyFill="1" applyBorder="1" applyAlignment="1">
      <alignment vertical="center" wrapText="1"/>
    </xf>
    <xf numFmtId="0" fontId="2" fillId="4" borderId="102" xfId="0" applyFont="1" applyFill="1" applyBorder="1" applyAlignment="1">
      <alignment vertical="center" wrapText="1"/>
    </xf>
    <xf numFmtId="4" fontId="14" fillId="7" borderId="136" xfId="0" applyNumberFormat="1" applyFont="1" applyFill="1" applyBorder="1" applyAlignment="1">
      <alignment horizontal="right" vertical="center"/>
    </xf>
    <xf numFmtId="0" fontId="2" fillId="4" borderId="143" xfId="0" applyFont="1" applyFill="1" applyBorder="1" applyAlignment="1">
      <alignment vertical="center" wrapText="1"/>
    </xf>
    <xf numFmtId="0" fontId="2" fillId="4" borderId="144" xfId="0" applyFont="1" applyFill="1" applyBorder="1" applyAlignment="1">
      <alignment horizontal="center" vertical="center"/>
    </xf>
    <xf numFmtId="4" fontId="2" fillId="4" borderId="144" xfId="0" applyNumberFormat="1" applyFont="1" applyFill="1" applyBorder="1" applyAlignment="1">
      <alignment horizontal="right" vertical="center"/>
    </xf>
    <xf numFmtId="10" fontId="14" fillId="4" borderId="145" xfId="0" applyNumberFormat="1" applyFont="1" applyFill="1" applyBorder="1" applyAlignment="1">
      <alignment horizontal="right" vertical="top"/>
    </xf>
    <xf numFmtId="0" fontId="36" fillId="0" borderId="147" xfId="0" applyFont="1" applyBorder="1" applyAlignment="1">
      <alignment vertical="top" wrapText="1"/>
    </xf>
    <xf numFmtId="0" fontId="2" fillId="7" borderId="126" xfId="0" applyFont="1" applyFill="1" applyBorder="1" applyAlignment="1">
      <alignment vertical="center" wrapText="1"/>
    </xf>
    <xf numFmtId="0" fontId="2" fillId="6" borderId="103" xfId="0" applyFont="1" applyFill="1" applyBorder="1" applyAlignment="1">
      <alignment horizontal="center" vertical="top"/>
    </xf>
    <xf numFmtId="0" fontId="1" fillId="0" borderId="148" xfId="0" applyFont="1" applyBorder="1" applyAlignment="1">
      <alignment horizontal="center" vertical="top"/>
    </xf>
    <xf numFmtId="0" fontId="1" fillId="0" borderId="149" xfId="0" applyFont="1" applyBorder="1" applyAlignment="1">
      <alignment horizontal="center" vertical="top"/>
    </xf>
    <xf numFmtId="0" fontId="2" fillId="7" borderId="150" xfId="0" applyFont="1" applyFill="1" applyBorder="1" applyAlignment="1">
      <alignment horizontal="center" vertical="center"/>
    </xf>
    <xf numFmtId="4" fontId="2" fillId="6" borderId="151" xfId="0" applyNumberFormat="1" applyFont="1" applyFill="1" applyBorder="1" applyAlignment="1">
      <alignment horizontal="right" vertical="top"/>
    </xf>
    <xf numFmtId="4" fontId="2" fillId="6" borderId="152" xfId="0" applyNumberFormat="1" applyFont="1" applyFill="1" applyBorder="1" applyAlignment="1">
      <alignment horizontal="right" vertical="top"/>
    </xf>
    <xf numFmtId="4" fontId="2" fillId="6" borderId="153" xfId="0" applyNumberFormat="1" applyFont="1" applyFill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56" xfId="0" applyNumberFormat="1" applyFont="1" applyBorder="1" applyAlignment="1">
      <alignment horizontal="right" vertical="top"/>
    </xf>
    <xf numFmtId="4" fontId="1" fillId="0" borderId="157" xfId="0" applyNumberFormat="1" applyFont="1" applyBorder="1" applyAlignment="1">
      <alignment horizontal="right" vertical="top"/>
    </xf>
    <xf numFmtId="4" fontId="1" fillId="0" borderId="128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2" fillId="7" borderId="130" xfId="0" applyNumberFormat="1" applyFont="1" applyFill="1" applyBorder="1" applyAlignment="1">
      <alignment horizontal="right" vertical="center"/>
    </xf>
    <xf numFmtId="4" fontId="2" fillId="7" borderId="158" xfId="0" applyNumberFormat="1" applyFont="1" applyFill="1" applyBorder="1" applyAlignment="1">
      <alignment horizontal="right" vertical="center"/>
    </xf>
    <xf numFmtId="4" fontId="2" fillId="7" borderId="131" xfId="0" applyNumberFormat="1" applyFont="1" applyFill="1" applyBorder="1" applyAlignment="1">
      <alignment horizontal="right" vertical="center"/>
    </xf>
    <xf numFmtId="4" fontId="2" fillId="6" borderId="111" xfId="0" applyNumberFormat="1" applyFont="1" applyFill="1" applyBorder="1" applyAlignment="1">
      <alignment horizontal="right" vertical="top"/>
    </xf>
    <xf numFmtId="4" fontId="14" fillId="7" borderId="146" xfId="0" applyNumberFormat="1" applyFont="1" applyFill="1" applyBorder="1" applyAlignment="1">
      <alignment horizontal="right" vertical="center"/>
    </xf>
    <xf numFmtId="4" fontId="1" fillId="0" borderId="140" xfId="0" applyNumberFormat="1" applyFont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4" fontId="2" fillId="6" borderId="135" xfId="0" applyNumberFormat="1" applyFont="1" applyFill="1" applyBorder="1" applyAlignment="1">
      <alignment horizontal="right" vertical="top"/>
    </xf>
    <xf numFmtId="4" fontId="14" fillId="0" borderId="136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 wrapText="1"/>
    </xf>
    <xf numFmtId="4" fontId="1" fillId="0" borderId="135" xfId="0" applyNumberFormat="1" applyFont="1" applyBorder="1" applyAlignment="1">
      <alignment horizontal="right" vertical="top" wrapText="1"/>
    </xf>
    <xf numFmtId="4" fontId="1" fillId="0" borderId="93" xfId="0" applyNumberFormat="1" applyFont="1" applyBorder="1" applyAlignment="1">
      <alignment horizontal="right" vertical="top" wrapText="1"/>
    </xf>
    <xf numFmtId="4" fontId="1" fillId="0" borderId="118" xfId="0" applyNumberFormat="1" applyFont="1" applyBorder="1" applyAlignment="1">
      <alignment horizontal="right" vertical="top" wrapText="1"/>
    </xf>
    <xf numFmtId="4" fontId="2" fillId="6" borderId="63" xfId="0" applyNumberFormat="1" applyFont="1" applyFill="1" applyBorder="1" applyAlignment="1">
      <alignment horizontal="right" vertical="top"/>
    </xf>
    <xf numFmtId="4" fontId="1" fillId="0" borderId="138" xfId="0" applyNumberFormat="1" applyFont="1" applyBorder="1" applyAlignment="1">
      <alignment horizontal="right" vertical="top"/>
    </xf>
    <xf numFmtId="4" fontId="1" fillId="5" borderId="107" xfId="0" applyNumberFormat="1" applyFont="1" applyFill="1" applyBorder="1" applyAlignment="1">
      <alignment horizontal="right" vertical="center"/>
    </xf>
    <xf numFmtId="4" fontId="1" fillId="0" borderId="154" xfId="0" applyNumberFormat="1" applyFont="1" applyBorder="1" applyAlignment="1">
      <alignment horizontal="right" vertical="top" wrapText="1"/>
    </xf>
    <xf numFmtId="4" fontId="1" fillId="0" borderId="155" xfId="0" applyNumberFormat="1" applyFont="1" applyBorder="1" applyAlignment="1">
      <alignment horizontal="right" vertical="top" wrapText="1"/>
    </xf>
    <xf numFmtId="4" fontId="1" fillId="0" borderId="156" xfId="0" applyNumberFormat="1" applyFont="1" applyBorder="1" applyAlignment="1">
      <alignment horizontal="right" vertical="top" wrapText="1"/>
    </xf>
    <xf numFmtId="4" fontId="1" fillId="0" borderId="157" xfId="0" applyNumberFormat="1" applyFont="1" applyBorder="1" applyAlignment="1">
      <alignment horizontal="right" vertical="top" wrapText="1"/>
    </xf>
    <xf numFmtId="4" fontId="1" fillId="0" borderId="159" xfId="0" applyNumberFormat="1" applyFont="1" applyBorder="1" applyAlignment="1">
      <alignment horizontal="right" vertical="top" wrapText="1"/>
    </xf>
    <xf numFmtId="4" fontId="1" fillId="0" borderId="160" xfId="0" applyNumberFormat="1" applyFont="1" applyBorder="1" applyAlignment="1">
      <alignment horizontal="right" vertical="top" wrapText="1"/>
    </xf>
    <xf numFmtId="4" fontId="1" fillId="0" borderId="161" xfId="0" applyNumberFormat="1" applyFont="1" applyBorder="1" applyAlignment="1">
      <alignment horizontal="right" vertical="top" wrapText="1"/>
    </xf>
    <xf numFmtId="4" fontId="1" fillId="0" borderId="159" xfId="0" applyNumberFormat="1" applyFont="1" applyBorder="1" applyAlignment="1">
      <alignment horizontal="right" vertical="top"/>
    </xf>
    <xf numFmtId="4" fontId="1" fillId="0" borderId="161" xfId="0" applyNumberFormat="1" applyFont="1" applyBorder="1" applyAlignment="1">
      <alignment horizontal="right" vertical="top"/>
    </xf>
    <xf numFmtId="4" fontId="36" fillId="6" borderId="63" xfId="0" applyNumberFormat="1" applyFont="1" applyFill="1" applyBorder="1" applyAlignment="1">
      <alignment horizontal="right" vertical="top"/>
    </xf>
    <xf numFmtId="4" fontId="36" fillId="6" borderId="57" xfId="0" applyNumberFormat="1" applyFont="1" applyFill="1" applyBorder="1" applyAlignment="1">
      <alignment horizontal="right" vertical="top"/>
    </xf>
    <xf numFmtId="4" fontId="36" fillId="0" borderId="62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 wrapText="1"/>
    </xf>
    <xf numFmtId="4" fontId="36" fillId="0" borderId="68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 wrapText="1"/>
    </xf>
    <xf numFmtId="4" fontId="36" fillId="0" borderId="138" xfId="0" applyNumberFormat="1" applyFont="1" applyBorder="1" applyAlignment="1">
      <alignment horizontal="right" vertical="top"/>
    </xf>
    <xf numFmtId="4" fontId="36" fillId="0" borderId="135" xfId="0" applyNumberFormat="1" applyFont="1" applyBorder="1" applyAlignment="1">
      <alignment horizontal="right" vertical="top" wrapText="1"/>
    </xf>
    <xf numFmtId="4" fontId="36" fillId="0" borderId="84" xfId="0" applyNumberFormat="1" applyFont="1" applyBorder="1" applyAlignment="1">
      <alignment horizontal="right" vertical="top"/>
    </xf>
    <xf numFmtId="4" fontId="36" fillId="0" borderId="116" xfId="0" applyNumberFormat="1" applyFont="1" applyBorder="1" applyAlignment="1">
      <alignment horizontal="right" vertical="top" wrapText="1"/>
    </xf>
    <xf numFmtId="4" fontId="36" fillId="6" borderId="105" xfId="0" applyNumberFormat="1" applyFont="1" applyFill="1" applyBorder="1" applyAlignment="1">
      <alignment horizontal="right" vertical="top"/>
    </xf>
    <xf numFmtId="4" fontId="36" fillId="0" borderId="93" xfId="0" applyNumberFormat="1" applyFont="1" applyBorder="1" applyAlignment="1">
      <alignment horizontal="right" vertical="top"/>
    </xf>
    <xf numFmtId="4" fontId="36" fillId="0" borderId="96" xfId="0" applyNumberFormat="1" applyFont="1" applyBorder="1" applyAlignment="1">
      <alignment horizontal="right" vertical="top"/>
    </xf>
    <xf numFmtId="4" fontId="36" fillId="0" borderId="140" xfId="0" applyNumberFormat="1" applyFont="1" applyBorder="1" applyAlignment="1">
      <alignment horizontal="right" vertical="top"/>
    </xf>
    <xf numFmtId="4" fontId="36" fillId="0" borderId="118" xfId="0" applyNumberFormat="1" applyFont="1" applyBorder="1" applyAlignment="1">
      <alignment horizontal="right" vertical="top"/>
    </xf>
    <xf numFmtId="4" fontId="14" fillId="5" borderId="107" xfId="0" applyNumberFormat="1" applyFont="1" applyFill="1" applyBorder="1" applyAlignment="1">
      <alignment horizontal="right" vertical="center"/>
    </xf>
    <xf numFmtId="4" fontId="2" fillId="6" borderId="162" xfId="0" applyNumberFormat="1" applyFont="1" applyFill="1" applyBorder="1" applyAlignment="1">
      <alignment horizontal="right" vertical="top"/>
    </xf>
    <xf numFmtId="4" fontId="14" fillId="0" borderId="154" xfId="0" applyNumberFormat="1" applyFont="1" applyBorder="1" applyAlignment="1">
      <alignment horizontal="right" vertical="top"/>
    </xf>
    <xf numFmtId="4" fontId="14" fillId="0" borderId="163" xfId="0" applyNumberFormat="1" applyFont="1" applyBorder="1" applyAlignment="1">
      <alignment horizontal="right" vertical="top"/>
    </xf>
    <xf numFmtId="4" fontId="14" fillId="0" borderId="156" xfId="0" applyNumberFormat="1" applyFont="1" applyBorder="1" applyAlignment="1">
      <alignment horizontal="right" vertical="top"/>
    </xf>
    <xf numFmtId="4" fontId="14" fillId="0" borderId="128" xfId="0" applyNumberFormat="1" applyFont="1" applyBorder="1" applyAlignment="1">
      <alignment horizontal="right" vertical="top"/>
    </xf>
    <xf numFmtId="4" fontId="14" fillId="0" borderId="122" xfId="0" applyNumberFormat="1" applyFont="1" applyBorder="1" applyAlignment="1">
      <alignment horizontal="right" vertical="top"/>
    </xf>
    <xf numFmtId="4" fontId="14" fillId="0" borderId="164" xfId="0" applyNumberFormat="1" applyFont="1" applyBorder="1" applyAlignment="1">
      <alignment horizontal="right" vertical="top"/>
    </xf>
    <xf numFmtId="0" fontId="2" fillId="6" borderId="86" xfId="0" applyFont="1" applyFill="1" applyBorder="1" applyAlignment="1">
      <alignment vertical="top" wrapText="1"/>
    </xf>
    <xf numFmtId="4" fontId="14" fillId="6" borderId="151" xfId="0" applyNumberFormat="1" applyFont="1" applyFill="1" applyBorder="1" applyAlignment="1">
      <alignment horizontal="right" vertical="top"/>
    </xf>
    <xf numFmtId="10" fontId="14" fillId="6" borderId="165" xfId="0" applyNumberFormat="1" applyFont="1" applyFill="1" applyBorder="1" applyAlignment="1">
      <alignment horizontal="right" vertical="top"/>
    </xf>
    <xf numFmtId="4" fontId="14" fillId="0" borderId="166" xfId="0" applyNumberFormat="1" applyFont="1" applyBorder="1" applyAlignment="1">
      <alignment horizontal="right" vertical="top"/>
    </xf>
    <xf numFmtId="10" fontId="14" fillId="0" borderId="163" xfId="0" applyNumberFormat="1" applyFont="1" applyBorder="1" applyAlignment="1">
      <alignment horizontal="right" vertical="top"/>
    </xf>
    <xf numFmtId="10" fontId="14" fillId="0" borderId="164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right" wrapText="1"/>
    </xf>
    <xf numFmtId="0" fontId="10" fillId="0" borderId="54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9" workbookViewId="0">
      <selection activeCell="O3" sqref="O3"/>
    </sheetView>
  </sheetViews>
  <sheetFormatPr defaultColWidth="12.625" defaultRowHeight="15" customHeight="1" x14ac:dyDescent="0.2"/>
  <cols>
    <col min="1" max="1" width="14" customWidth="1"/>
    <col min="2" max="2" width="15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540" t="s">
        <v>0</v>
      </c>
      <c r="B1" s="535"/>
      <c r="C1" s="1"/>
      <c r="D1" s="2"/>
      <c r="E1" s="1"/>
      <c r="F1" s="1"/>
      <c r="G1" s="1"/>
      <c r="H1" s="2" t="s">
        <v>387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540" t="s">
        <v>388</v>
      </c>
      <c r="I2" s="535"/>
      <c r="J2" s="5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540" t="s">
        <v>389</v>
      </c>
      <c r="I3" s="535"/>
      <c r="J3" s="5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390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391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384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385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58">
        <v>44378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9">
        <v>44498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541" t="s">
        <v>7</v>
      </c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541" t="s">
        <v>8</v>
      </c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542" t="s">
        <v>392</v>
      </c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543"/>
      <c r="B23" s="536" t="s">
        <v>9</v>
      </c>
      <c r="C23" s="537"/>
      <c r="D23" s="546" t="s">
        <v>10</v>
      </c>
      <c r="E23" s="547"/>
      <c r="F23" s="547"/>
      <c r="G23" s="547"/>
      <c r="H23" s="547"/>
      <c r="I23" s="547"/>
      <c r="J23" s="548"/>
      <c r="K23" s="536" t="s">
        <v>11</v>
      </c>
      <c r="L23" s="537"/>
      <c r="M23" s="536" t="s">
        <v>12</v>
      </c>
      <c r="N23" s="53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544"/>
      <c r="B24" s="538"/>
      <c r="C24" s="539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549" t="s">
        <v>18</v>
      </c>
      <c r="J24" s="539"/>
      <c r="K24" s="538"/>
      <c r="L24" s="539"/>
      <c r="M24" s="538"/>
      <c r="N24" s="53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54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0.74456182714558805</v>
      </c>
      <c r="C27" s="34">
        <f>'Кошторис  витрат'!G205</f>
        <v>1850050</v>
      </c>
      <c r="D27" s="35">
        <v>0</v>
      </c>
      <c r="E27" s="36">
        <v>420000</v>
      </c>
      <c r="F27" s="36">
        <v>0</v>
      </c>
      <c r="G27" s="36">
        <v>0</v>
      </c>
      <c r="H27" s="36">
        <v>0</v>
      </c>
      <c r="I27" s="37">
        <f t="shared" ref="I27:I29" si="1">J27/N27</f>
        <v>0.16903108964684577</v>
      </c>
      <c r="J27" s="34">
        <f t="shared" ref="J27:J29" si="2">D27+E27+F27+G27+H27</f>
        <v>420000</v>
      </c>
      <c r="K27" s="33">
        <f t="shared" ref="K27:K29" si="3">L27/N27</f>
        <v>8.6407083207566154E-2</v>
      </c>
      <c r="L27" s="34">
        <v>214700</v>
      </c>
      <c r="M27" s="38">
        <v>1</v>
      </c>
      <c r="N27" s="39">
        <f t="shared" ref="N27:N29" si="4">C27+J27+L27</f>
        <v>2484750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0.86502814414817786</v>
      </c>
      <c r="C28" s="42">
        <f>'Кошторис  витрат'!J205</f>
        <v>1529816.84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0.13497185585182214</v>
      </c>
      <c r="L28" s="42">
        <v>238700</v>
      </c>
      <c r="M28" s="46">
        <v>1</v>
      </c>
      <c r="N28" s="47">
        <f t="shared" si="4"/>
        <v>1768516.84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1</v>
      </c>
      <c r="C29" s="50">
        <v>1387537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0.78457663993745175</v>
      </c>
      <c r="N29" s="55">
        <f t="shared" si="4"/>
        <v>1387537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-0.13497185585182214</v>
      </c>
      <c r="C30" s="58">
        <f t="shared" si="5"/>
        <v>142279.84000000008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0.13497185585182214</v>
      </c>
      <c r="L30" s="58">
        <f t="shared" si="5"/>
        <v>238700</v>
      </c>
      <c r="M30" s="63">
        <f t="shared" si="5"/>
        <v>0.21542336006254825</v>
      </c>
      <c r="N30" s="64">
        <f t="shared" si="5"/>
        <v>380979.84000000008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550" t="s">
        <v>393</v>
      </c>
      <c r="D32" s="551"/>
      <c r="E32" s="551"/>
      <c r="F32" s="65"/>
      <c r="G32" s="66"/>
      <c r="H32" s="66"/>
      <c r="I32" s="67"/>
      <c r="J32" s="550" t="s">
        <v>394</v>
      </c>
      <c r="K32" s="551"/>
      <c r="L32" s="551"/>
      <c r="M32" s="551"/>
      <c r="N32" s="55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534" t="s">
        <v>42</v>
      </c>
      <c r="H33" s="535"/>
      <c r="I33" s="13"/>
      <c r="J33" s="534" t="s">
        <v>43</v>
      </c>
      <c r="K33" s="535"/>
      <c r="L33" s="535"/>
      <c r="M33" s="535"/>
      <c r="N33" s="53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 t="s">
        <v>652</v>
      </c>
      <c r="D35" s="1"/>
      <c r="E35" s="1" t="s">
        <v>654</v>
      </c>
      <c r="F35" s="1" t="s">
        <v>653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7"/>
  <sheetViews>
    <sheetView topLeftCell="B199" zoomScale="65" zoomScaleNormal="65" workbookViewId="0">
      <selection activeCell="N61" sqref="N61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3" width="14.625" customWidth="1"/>
    <col min="24" max="24" width="13.625" customWidth="1"/>
    <col min="25" max="25" width="11.5" customWidth="1"/>
    <col min="26" max="26" width="19.125" customWidth="1"/>
    <col min="27" max="27" width="17.375" customWidth="1"/>
    <col min="28" max="28" width="12.25" customWidth="1"/>
    <col min="29" max="33" width="4.5" customWidth="1"/>
  </cols>
  <sheetData>
    <row r="1" spans="1:33" ht="18" customHeight="1" x14ac:dyDescent="0.25">
      <c r="A1" s="553" t="s">
        <v>386</v>
      </c>
      <c r="B1" s="535"/>
      <c r="C1" s="535"/>
      <c r="D1" s="535"/>
      <c r="E1" s="53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384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AA2" s="7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385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8">
        <v>44378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59">
        <v>44498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554" t="s">
        <v>44</v>
      </c>
      <c r="B7" s="556" t="s">
        <v>45</v>
      </c>
      <c r="C7" s="559" t="s">
        <v>46</v>
      </c>
      <c r="D7" s="562" t="s">
        <v>47</v>
      </c>
      <c r="E7" s="552" t="s">
        <v>48</v>
      </c>
      <c r="F7" s="547"/>
      <c r="G7" s="547"/>
      <c r="H7" s="547"/>
      <c r="I7" s="547"/>
      <c r="J7" s="548"/>
      <c r="K7" s="552" t="s">
        <v>49</v>
      </c>
      <c r="L7" s="547"/>
      <c r="M7" s="547"/>
      <c r="N7" s="547"/>
      <c r="O7" s="547"/>
      <c r="P7" s="548"/>
      <c r="Q7" s="552" t="s">
        <v>50</v>
      </c>
      <c r="R7" s="547"/>
      <c r="S7" s="547"/>
      <c r="T7" s="547"/>
      <c r="U7" s="547"/>
      <c r="V7" s="548"/>
      <c r="W7" s="577" t="s">
        <v>51</v>
      </c>
      <c r="X7" s="547"/>
      <c r="Y7" s="547"/>
      <c r="Z7" s="548"/>
      <c r="AA7" s="578" t="s">
        <v>52</v>
      </c>
      <c r="AB7" s="1"/>
      <c r="AC7" s="1"/>
      <c r="AD7" s="1"/>
      <c r="AE7" s="1"/>
      <c r="AF7" s="1"/>
      <c r="AG7" s="1"/>
    </row>
    <row r="8" spans="1:33" ht="42" customHeight="1" x14ac:dyDescent="0.2">
      <c r="A8" s="544"/>
      <c r="B8" s="557"/>
      <c r="C8" s="560"/>
      <c r="D8" s="563"/>
      <c r="E8" s="571" t="s">
        <v>53</v>
      </c>
      <c r="F8" s="547"/>
      <c r="G8" s="548"/>
      <c r="H8" s="571" t="s">
        <v>54</v>
      </c>
      <c r="I8" s="547"/>
      <c r="J8" s="548"/>
      <c r="K8" s="571" t="s">
        <v>53</v>
      </c>
      <c r="L8" s="547"/>
      <c r="M8" s="548"/>
      <c r="N8" s="571" t="s">
        <v>54</v>
      </c>
      <c r="O8" s="547"/>
      <c r="P8" s="548"/>
      <c r="Q8" s="571" t="s">
        <v>53</v>
      </c>
      <c r="R8" s="547"/>
      <c r="S8" s="548"/>
      <c r="T8" s="571" t="s">
        <v>54</v>
      </c>
      <c r="U8" s="547"/>
      <c r="V8" s="548"/>
      <c r="W8" s="578" t="s">
        <v>55</v>
      </c>
      <c r="X8" s="578" t="s">
        <v>56</v>
      </c>
      <c r="Y8" s="577" t="s">
        <v>57</v>
      </c>
      <c r="Z8" s="548"/>
      <c r="AA8" s="544"/>
      <c r="AB8" s="1"/>
      <c r="AC8" s="1"/>
      <c r="AD8" s="1"/>
      <c r="AE8" s="1"/>
      <c r="AF8" s="1"/>
      <c r="AG8" s="1"/>
    </row>
    <row r="9" spans="1:33" ht="30" customHeight="1" x14ac:dyDescent="0.2">
      <c r="A9" s="555"/>
      <c r="B9" s="558"/>
      <c r="C9" s="561"/>
      <c r="D9" s="564"/>
      <c r="E9" s="84" t="s">
        <v>58</v>
      </c>
      <c r="F9" s="85" t="s">
        <v>59</v>
      </c>
      <c r="G9" s="86" t="s">
        <v>60</v>
      </c>
      <c r="H9" s="84" t="s">
        <v>58</v>
      </c>
      <c r="I9" s="85" t="s">
        <v>59</v>
      </c>
      <c r="J9" s="86" t="s">
        <v>61</v>
      </c>
      <c r="K9" s="84" t="s">
        <v>58</v>
      </c>
      <c r="L9" s="85" t="s">
        <v>62</v>
      </c>
      <c r="M9" s="86" t="s">
        <v>63</v>
      </c>
      <c r="N9" s="84" t="s">
        <v>58</v>
      </c>
      <c r="O9" s="85" t="s">
        <v>62</v>
      </c>
      <c r="P9" s="86" t="s">
        <v>64</v>
      </c>
      <c r="Q9" s="84" t="s">
        <v>58</v>
      </c>
      <c r="R9" s="85" t="s">
        <v>62</v>
      </c>
      <c r="S9" s="86" t="s">
        <v>65</v>
      </c>
      <c r="T9" s="84" t="s">
        <v>58</v>
      </c>
      <c r="U9" s="85" t="s">
        <v>62</v>
      </c>
      <c r="V9" s="86" t="s">
        <v>66</v>
      </c>
      <c r="W9" s="545"/>
      <c r="X9" s="545"/>
      <c r="Y9" s="87" t="s">
        <v>67</v>
      </c>
      <c r="Z9" s="88" t="s">
        <v>19</v>
      </c>
      <c r="AA9" s="545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68</v>
      </c>
      <c r="B11" s="94"/>
      <c r="C11" s="95" t="s">
        <v>69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70</v>
      </c>
      <c r="B12" s="102">
        <v>1</v>
      </c>
      <c r="C12" s="103" t="s">
        <v>71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72</v>
      </c>
      <c r="B13" s="109" t="s">
        <v>73</v>
      </c>
      <c r="C13" s="110" t="s">
        <v>74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75</v>
      </c>
      <c r="B14" s="120" t="s">
        <v>76</v>
      </c>
      <c r="C14" s="121" t="s">
        <v>77</v>
      </c>
      <c r="D14" s="122" t="s">
        <v>78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75</v>
      </c>
      <c r="B15" s="120" t="s">
        <v>79</v>
      </c>
      <c r="C15" s="121" t="s">
        <v>77</v>
      </c>
      <c r="D15" s="122" t="s">
        <v>78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75</v>
      </c>
      <c r="B16" s="133" t="s">
        <v>80</v>
      </c>
      <c r="C16" s="121" t="s">
        <v>77</v>
      </c>
      <c r="D16" s="134" t="s">
        <v>78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72</v>
      </c>
      <c r="B17" s="109" t="s">
        <v>81</v>
      </c>
      <c r="C17" s="140" t="s">
        <v>82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75</v>
      </c>
      <c r="B18" s="120" t="s">
        <v>83</v>
      </c>
      <c r="C18" s="121" t="s">
        <v>77</v>
      </c>
      <c r="D18" s="122" t="s">
        <v>78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75</v>
      </c>
      <c r="B19" s="120" t="s">
        <v>84</v>
      </c>
      <c r="C19" s="121" t="s">
        <v>77</v>
      </c>
      <c r="D19" s="122" t="s">
        <v>78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75</v>
      </c>
      <c r="B20" s="133" t="s">
        <v>85</v>
      </c>
      <c r="C20" s="121" t="s">
        <v>77</v>
      </c>
      <c r="D20" s="148" t="s">
        <v>78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72</v>
      </c>
      <c r="B21" s="109" t="s">
        <v>86</v>
      </c>
      <c r="C21" s="153" t="s">
        <v>87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75</v>
      </c>
      <c r="B22" s="120" t="s">
        <v>88</v>
      </c>
      <c r="C22" s="121" t="s">
        <v>89</v>
      </c>
      <c r="D22" s="122" t="s">
        <v>78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75</v>
      </c>
      <c r="B23" s="120" t="s">
        <v>90</v>
      </c>
      <c r="C23" s="121" t="s">
        <v>89</v>
      </c>
      <c r="D23" s="122" t="s">
        <v>78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75</v>
      </c>
      <c r="B24" s="154" t="s">
        <v>91</v>
      </c>
      <c r="C24" s="121" t="s">
        <v>89</v>
      </c>
      <c r="D24" s="134" t="s">
        <v>78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70</v>
      </c>
      <c r="B25" s="155" t="s">
        <v>92</v>
      </c>
      <c r="C25" s="140" t="s">
        <v>93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75</v>
      </c>
      <c r="B26" s="157" t="s">
        <v>94</v>
      </c>
      <c r="C26" s="121" t="s">
        <v>95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75</v>
      </c>
      <c r="B27" s="120" t="s">
        <v>96</v>
      </c>
      <c r="C27" s="163" t="s">
        <v>97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75</v>
      </c>
      <c r="B28" s="154" t="s">
        <v>98</v>
      </c>
      <c r="C28" s="164" t="s">
        <v>87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72</v>
      </c>
      <c r="B29" s="155" t="s">
        <v>99</v>
      </c>
      <c r="C29" s="140" t="s">
        <v>100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75</v>
      </c>
      <c r="B30" s="157" t="s">
        <v>101</v>
      </c>
      <c r="C30" s="121" t="s">
        <v>89</v>
      </c>
      <c r="D30" s="122" t="s">
        <v>78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75</v>
      </c>
      <c r="B31" s="120" t="s">
        <v>102</v>
      </c>
      <c r="C31" s="121" t="s">
        <v>89</v>
      </c>
      <c r="D31" s="122" t="s">
        <v>78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75</v>
      </c>
      <c r="B32" s="133" t="s">
        <v>103</v>
      </c>
      <c r="C32" s="165" t="s">
        <v>89</v>
      </c>
      <c r="D32" s="134" t="s">
        <v>78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104</v>
      </c>
      <c r="B33" s="168"/>
      <c r="C33" s="169"/>
      <c r="D33" s="170"/>
      <c r="E33" s="171"/>
      <c r="F33" s="172"/>
      <c r="G33" s="173">
        <f>G13+G17+G21+G25+G29</f>
        <v>0</v>
      </c>
      <c r="H33" s="171"/>
      <c r="I33" s="172"/>
      <c r="J33" s="173">
        <f>J13+J17+J21+J25+J29</f>
        <v>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0</v>
      </c>
      <c r="X33" s="175">
        <f t="shared" si="72"/>
        <v>0</v>
      </c>
      <c r="Y33" s="176">
        <f t="shared" si="6"/>
        <v>0</v>
      </c>
      <c r="Z33" s="177" t="e">
        <f t="shared" si="7"/>
        <v>#DIV/0!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70</v>
      </c>
      <c r="B34" s="180">
        <v>2</v>
      </c>
      <c r="C34" s="181" t="s">
        <v>105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72</v>
      </c>
      <c r="B35" s="155" t="s">
        <v>106</v>
      </c>
      <c r="C35" s="110" t="s">
        <v>107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75</v>
      </c>
      <c r="B36" s="120" t="s">
        <v>108</v>
      </c>
      <c r="C36" s="121" t="s">
        <v>109</v>
      </c>
      <c r="D36" s="122" t="s">
        <v>110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75</v>
      </c>
      <c r="B37" s="120" t="s">
        <v>111</v>
      </c>
      <c r="C37" s="121" t="s">
        <v>109</v>
      </c>
      <c r="D37" s="122" t="s">
        <v>110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75</v>
      </c>
      <c r="B38" s="154" t="s">
        <v>112</v>
      </c>
      <c r="C38" s="121" t="s">
        <v>109</v>
      </c>
      <c r="D38" s="148" t="s">
        <v>110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72</v>
      </c>
      <c r="B39" s="155" t="s">
        <v>113</v>
      </c>
      <c r="C39" s="153" t="s">
        <v>114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75</v>
      </c>
      <c r="B40" s="120" t="s">
        <v>115</v>
      </c>
      <c r="C40" s="121" t="s">
        <v>116</v>
      </c>
      <c r="D40" s="122" t="s">
        <v>117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75</v>
      </c>
      <c r="B41" s="120" t="s">
        <v>118</v>
      </c>
      <c r="C41" s="188" t="s">
        <v>116</v>
      </c>
      <c r="D41" s="122" t="s">
        <v>117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75</v>
      </c>
      <c r="B42" s="154" t="s">
        <v>119</v>
      </c>
      <c r="C42" s="189" t="s">
        <v>116</v>
      </c>
      <c r="D42" s="148" t="s">
        <v>117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72</v>
      </c>
      <c r="B43" s="155" t="s">
        <v>120</v>
      </c>
      <c r="C43" s="153" t="s">
        <v>121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75</v>
      </c>
      <c r="B44" s="120" t="s">
        <v>122</v>
      </c>
      <c r="C44" s="121" t="s">
        <v>123</v>
      </c>
      <c r="D44" s="122" t="s">
        <v>117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75</v>
      </c>
      <c r="B45" s="120" t="s">
        <v>124</v>
      </c>
      <c r="C45" s="121" t="s">
        <v>125</v>
      </c>
      <c r="D45" s="122" t="s">
        <v>117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75</v>
      </c>
      <c r="B46" s="133" t="s">
        <v>126</v>
      </c>
      <c r="C46" s="165" t="s">
        <v>123</v>
      </c>
      <c r="D46" s="134" t="s">
        <v>117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127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70</v>
      </c>
      <c r="B48" s="180">
        <v>3</v>
      </c>
      <c r="C48" s="181" t="s">
        <v>128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72</v>
      </c>
      <c r="B49" s="155" t="s">
        <v>129</v>
      </c>
      <c r="C49" s="110" t="s">
        <v>130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75</v>
      </c>
      <c r="B50" s="120" t="s">
        <v>131</v>
      </c>
      <c r="C50" s="188" t="s">
        <v>132</v>
      </c>
      <c r="D50" s="122" t="s">
        <v>110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75</v>
      </c>
      <c r="B51" s="120" t="s">
        <v>133</v>
      </c>
      <c r="C51" s="188" t="s">
        <v>134</v>
      </c>
      <c r="D51" s="122" t="s">
        <v>110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75</v>
      </c>
      <c r="B52" s="133" t="s">
        <v>135</v>
      </c>
      <c r="C52" s="164" t="s">
        <v>136</v>
      </c>
      <c r="D52" s="134" t="s">
        <v>110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72</v>
      </c>
      <c r="B53" s="155" t="s">
        <v>137</v>
      </c>
      <c r="C53" s="140" t="s">
        <v>138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75</v>
      </c>
      <c r="B54" s="120" t="s">
        <v>139</v>
      </c>
      <c r="C54" s="188" t="s">
        <v>140</v>
      </c>
      <c r="D54" s="122" t="s">
        <v>141</v>
      </c>
      <c r="E54" s="572" t="s">
        <v>142</v>
      </c>
      <c r="F54" s="573"/>
      <c r="G54" s="574"/>
      <c r="H54" s="572" t="s">
        <v>142</v>
      </c>
      <c r="I54" s="573"/>
      <c r="J54" s="574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75</v>
      </c>
      <c r="B55" s="133" t="s">
        <v>143</v>
      </c>
      <c r="C55" s="164" t="s">
        <v>144</v>
      </c>
      <c r="D55" s="134" t="s">
        <v>141</v>
      </c>
      <c r="E55" s="538"/>
      <c r="F55" s="575"/>
      <c r="G55" s="539"/>
      <c r="H55" s="538"/>
      <c r="I55" s="575"/>
      <c r="J55" s="539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thickBot="1" x14ac:dyDescent="0.25">
      <c r="A56" s="167" t="s">
        <v>145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thickBot="1" x14ac:dyDescent="0.25">
      <c r="A57" s="179" t="s">
        <v>70</v>
      </c>
      <c r="B57" s="180">
        <v>4</v>
      </c>
      <c r="C57" s="181" t="s">
        <v>146</v>
      </c>
      <c r="D57" s="182"/>
      <c r="E57" s="105"/>
      <c r="F57" s="105"/>
      <c r="G57" s="105"/>
      <c r="H57" s="495"/>
      <c r="I57" s="495"/>
      <c r="J57" s="495"/>
      <c r="K57" s="105"/>
      <c r="L57" s="105"/>
      <c r="M57" s="105"/>
      <c r="N57" s="495"/>
      <c r="O57" s="495"/>
      <c r="P57" s="495"/>
      <c r="Q57" s="105"/>
      <c r="R57" s="105"/>
      <c r="S57" s="105"/>
      <c r="T57" s="495"/>
      <c r="U57" s="495"/>
      <c r="V57" s="495"/>
      <c r="W57" s="520"/>
      <c r="X57" s="520"/>
      <c r="Y57" s="183"/>
      <c r="Z57" s="520"/>
      <c r="AA57" s="107"/>
      <c r="AB57" s="7"/>
      <c r="AC57" s="7"/>
      <c r="AD57" s="7"/>
      <c r="AE57" s="7"/>
      <c r="AF57" s="7"/>
      <c r="AG57" s="7"/>
    </row>
    <row r="58" spans="1:33" ht="33.75" customHeight="1" x14ac:dyDescent="0.2">
      <c r="A58" s="108" t="s">
        <v>72</v>
      </c>
      <c r="B58" s="155" t="s">
        <v>147</v>
      </c>
      <c r="C58" s="193" t="s">
        <v>148</v>
      </c>
      <c r="D58" s="111"/>
      <c r="E58" s="112">
        <f>SUM(E59:E61)</f>
        <v>6</v>
      </c>
      <c r="F58" s="113"/>
      <c r="G58" s="486">
        <f t="shared" ref="G58:H58" si="154">SUM(G59:G61)</f>
        <v>108000</v>
      </c>
      <c r="H58" s="471">
        <f t="shared" si="154"/>
        <v>5</v>
      </c>
      <c r="I58" s="472"/>
      <c r="J58" s="473">
        <v>104000</v>
      </c>
      <c r="K58" s="493">
        <f t="shared" ref="K58" si="155">SUM(K59:K61)</f>
        <v>0</v>
      </c>
      <c r="L58" s="113"/>
      <c r="M58" s="486">
        <f t="shared" ref="M58:N58" si="156">SUM(M59:M61)</f>
        <v>0</v>
      </c>
      <c r="N58" s="471">
        <f t="shared" si="156"/>
        <v>0</v>
      </c>
      <c r="O58" s="472"/>
      <c r="P58" s="473">
        <f t="shared" ref="P58:Q58" si="157">SUM(P59:P61)</f>
        <v>0</v>
      </c>
      <c r="Q58" s="505">
        <f t="shared" si="157"/>
        <v>0</v>
      </c>
      <c r="R58" s="506"/>
      <c r="S58" s="515">
        <f t="shared" ref="S58:T58" si="158">SUM(S59:S61)</f>
        <v>0</v>
      </c>
      <c r="T58" s="471">
        <f t="shared" si="158"/>
        <v>0</v>
      </c>
      <c r="U58" s="472"/>
      <c r="V58" s="473">
        <f t="shared" ref="V58:W58" si="159">SUM(V59:V61)</f>
        <v>0</v>
      </c>
      <c r="W58" s="521">
        <f t="shared" si="159"/>
        <v>108000</v>
      </c>
      <c r="X58" s="473">
        <v>104000</v>
      </c>
      <c r="Y58" s="529">
        <f t="shared" ref="Y58:Y93" si="160">W58-X58</f>
        <v>4000</v>
      </c>
      <c r="Z58" s="530">
        <f t="shared" ref="Z58:Z93" si="161">Y58/W58</f>
        <v>3.7037037037037035E-2</v>
      </c>
      <c r="AA58" s="528"/>
      <c r="AB58" s="118"/>
      <c r="AC58" s="118"/>
      <c r="AD58" s="118"/>
      <c r="AE58" s="118"/>
      <c r="AF58" s="118"/>
      <c r="AG58" s="118"/>
    </row>
    <row r="59" spans="1:33" ht="51.75" customHeight="1" x14ac:dyDescent="0.2">
      <c r="A59" s="119" t="s">
        <v>75</v>
      </c>
      <c r="B59" s="120" t="s">
        <v>149</v>
      </c>
      <c r="C59" s="188" t="s">
        <v>320</v>
      </c>
      <c r="D59" s="194" t="s">
        <v>376</v>
      </c>
      <c r="E59" s="195">
        <v>3</v>
      </c>
      <c r="F59" s="196">
        <v>15000</v>
      </c>
      <c r="G59" s="491">
        <f t="shared" ref="G59:G61" si="162">E59*F59</f>
        <v>45000</v>
      </c>
      <c r="H59" s="496">
        <v>3</v>
      </c>
      <c r="I59" s="196">
        <v>15000</v>
      </c>
      <c r="J59" s="497">
        <f t="shared" ref="J59:J61" si="163">H59*I59</f>
        <v>45000</v>
      </c>
      <c r="K59" s="259"/>
      <c r="L59" s="196"/>
      <c r="M59" s="228">
        <f t="shared" ref="M59:M61" si="164">K59*L59</f>
        <v>0</v>
      </c>
      <c r="N59" s="474"/>
      <c r="O59" s="196"/>
      <c r="P59" s="475">
        <f t="shared" ref="P59:P61" si="165">N59*O59</f>
        <v>0</v>
      </c>
      <c r="Q59" s="507"/>
      <c r="R59" s="508"/>
      <c r="S59" s="516">
        <f t="shared" ref="S59:S61" si="166">Q59*R59</f>
        <v>0</v>
      </c>
      <c r="T59" s="474"/>
      <c r="U59" s="196"/>
      <c r="V59" s="475">
        <f t="shared" ref="V59:V61" si="167">T59*U59</f>
        <v>0</v>
      </c>
      <c r="W59" s="522">
        <f t="shared" ref="W59:W61" si="168">G59+M59+S59</f>
        <v>45000</v>
      </c>
      <c r="X59" s="523">
        <f t="shared" ref="X59:X61" si="169">J59+P59+V59</f>
        <v>45000</v>
      </c>
      <c r="Y59" s="531">
        <f t="shared" si="160"/>
        <v>0</v>
      </c>
      <c r="Z59" s="532">
        <f t="shared" si="161"/>
        <v>0</v>
      </c>
      <c r="AA59" s="281" t="s">
        <v>395</v>
      </c>
      <c r="AB59" s="131"/>
      <c r="AC59" s="131"/>
      <c r="AD59" s="131"/>
      <c r="AE59" s="131"/>
      <c r="AF59" s="131"/>
      <c r="AG59" s="131"/>
    </row>
    <row r="60" spans="1:33" ht="60" customHeight="1" x14ac:dyDescent="0.2">
      <c r="A60" s="119" t="s">
        <v>75</v>
      </c>
      <c r="B60" s="120" t="s">
        <v>150</v>
      </c>
      <c r="C60" s="188" t="s">
        <v>321</v>
      </c>
      <c r="D60" s="194" t="s">
        <v>376</v>
      </c>
      <c r="E60" s="195">
        <v>2</v>
      </c>
      <c r="F60" s="196">
        <v>14000</v>
      </c>
      <c r="G60" s="491">
        <v>28000</v>
      </c>
      <c r="H60" s="496">
        <v>1</v>
      </c>
      <c r="I60" s="196">
        <v>14000</v>
      </c>
      <c r="J60" s="497">
        <f t="shared" si="163"/>
        <v>14000</v>
      </c>
      <c r="K60" s="261"/>
      <c r="L60" s="198"/>
      <c r="M60" s="235">
        <f t="shared" si="164"/>
        <v>0</v>
      </c>
      <c r="N60" s="476"/>
      <c r="O60" s="198"/>
      <c r="P60" s="477">
        <f t="shared" si="165"/>
        <v>0</v>
      </c>
      <c r="Q60" s="509"/>
      <c r="R60" s="510"/>
      <c r="S60" s="517">
        <f t="shared" si="166"/>
        <v>0</v>
      </c>
      <c r="T60" s="476"/>
      <c r="U60" s="198"/>
      <c r="V60" s="477">
        <f t="shared" si="167"/>
        <v>0</v>
      </c>
      <c r="W60" s="524">
        <f t="shared" si="168"/>
        <v>28000</v>
      </c>
      <c r="X60" s="523">
        <f t="shared" si="169"/>
        <v>14000</v>
      </c>
      <c r="Y60" s="531">
        <f t="shared" si="160"/>
        <v>14000</v>
      </c>
      <c r="Z60" s="532">
        <f t="shared" si="161"/>
        <v>0.5</v>
      </c>
      <c r="AA60" s="281" t="s">
        <v>395</v>
      </c>
      <c r="AB60" s="131"/>
      <c r="AC60" s="131"/>
      <c r="AD60" s="131"/>
      <c r="AE60" s="131"/>
      <c r="AF60" s="131"/>
      <c r="AG60" s="131"/>
    </row>
    <row r="61" spans="1:33" ht="54" customHeight="1" thickBot="1" x14ac:dyDescent="0.25">
      <c r="A61" s="147" t="s">
        <v>75</v>
      </c>
      <c r="B61" s="133" t="s">
        <v>151</v>
      </c>
      <c r="C61" s="164" t="s">
        <v>322</v>
      </c>
      <c r="D61" s="194" t="s">
        <v>376</v>
      </c>
      <c r="E61" s="197">
        <v>1</v>
      </c>
      <c r="F61" s="198">
        <v>35000</v>
      </c>
      <c r="G61" s="489">
        <f t="shared" si="162"/>
        <v>35000</v>
      </c>
      <c r="H61" s="498">
        <v>1</v>
      </c>
      <c r="I61" s="198">
        <v>35000</v>
      </c>
      <c r="J61" s="499">
        <f t="shared" si="163"/>
        <v>35000</v>
      </c>
      <c r="K61" s="494"/>
      <c r="L61" s="490"/>
      <c r="M61" s="485">
        <f t="shared" si="164"/>
        <v>0</v>
      </c>
      <c r="N61" s="478"/>
      <c r="O61" s="490"/>
      <c r="P61" s="479">
        <f t="shared" si="165"/>
        <v>0</v>
      </c>
      <c r="Q61" s="511"/>
      <c r="R61" s="512"/>
      <c r="S61" s="518">
        <f t="shared" si="166"/>
        <v>0</v>
      </c>
      <c r="T61" s="478"/>
      <c r="U61" s="490"/>
      <c r="V61" s="479">
        <f t="shared" si="167"/>
        <v>0</v>
      </c>
      <c r="W61" s="525">
        <f t="shared" si="168"/>
        <v>35000</v>
      </c>
      <c r="X61" s="523">
        <f t="shared" si="169"/>
        <v>35000</v>
      </c>
      <c r="Y61" s="531">
        <f t="shared" si="160"/>
        <v>0</v>
      </c>
      <c r="Z61" s="532">
        <f t="shared" si="161"/>
        <v>0</v>
      </c>
      <c r="AA61" s="282" t="s">
        <v>395</v>
      </c>
      <c r="AB61" s="131"/>
      <c r="AC61" s="131"/>
      <c r="AD61" s="131"/>
      <c r="AE61" s="131"/>
      <c r="AF61" s="131"/>
      <c r="AG61" s="131"/>
    </row>
    <row r="62" spans="1:33" s="341" customFormat="1" ht="60" customHeight="1" thickBot="1" x14ac:dyDescent="0.25">
      <c r="A62" s="342"/>
      <c r="B62" s="343" t="s">
        <v>625</v>
      </c>
      <c r="C62" s="348" t="s">
        <v>375</v>
      </c>
      <c r="D62" s="355" t="s">
        <v>376</v>
      </c>
      <c r="E62" s="356">
        <v>1</v>
      </c>
      <c r="F62" s="357">
        <v>0</v>
      </c>
      <c r="G62" s="492">
        <v>0</v>
      </c>
      <c r="H62" s="500">
        <v>1</v>
      </c>
      <c r="I62" s="501">
        <v>10000</v>
      </c>
      <c r="J62" s="502">
        <v>10000</v>
      </c>
      <c r="K62" s="350"/>
      <c r="L62" s="357"/>
      <c r="M62" s="351"/>
      <c r="N62" s="503"/>
      <c r="O62" s="501"/>
      <c r="P62" s="504"/>
      <c r="Q62" s="513"/>
      <c r="R62" s="514"/>
      <c r="S62" s="519"/>
      <c r="T62" s="503"/>
      <c r="U62" s="501"/>
      <c r="V62" s="504"/>
      <c r="W62" s="526">
        <v>10000</v>
      </c>
      <c r="X62" s="527">
        <v>10000</v>
      </c>
      <c r="Y62" s="526">
        <v>0</v>
      </c>
      <c r="Z62" s="533">
        <v>0</v>
      </c>
      <c r="AA62" s="353" t="s">
        <v>395</v>
      </c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72</v>
      </c>
      <c r="B63" s="155" t="s">
        <v>152</v>
      </c>
      <c r="C63" s="153" t="s">
        <v>153</v>
      </c>
      <c r="D63" s="141"/>
      <c r="E63" s="142">
        <f>SUM(E64:E66)</f>
        <v>1008</v>
      </c>
      <c r="F63" s="143"/>
      <c r="G63" s="144">
        <v>128900</v>
      </c>
      <c r="H63" s="112">
        <f>SUM(H64:H66)</f>
        <v>1008</v>
      </c>
      <c r="I63" s="113"/>
      <c r="J63" s="114">
        <v>128900</v>
      </c>
      <c r="K63" s="142">
        <f>SUM(K64:K66)</f>
        <v>0</v>
      </c>
      <c r="L63" s="143"/>
      <c r="M63" s="144">
        <f>SUM(M64:M66)</f>
        <v>0</v>
      </c>
      <c r="N63" s="112">
        <f>SUM(N64:N66)</f>
        <v>0</v>
      </c>
      <c r="O63" s="113"/>
      <c r="P63" s="114">
        <f>SUM(P64:P66)</f>
        <v>0</v>
      </c>
      <c r="Q63" s="142">
        <f>SUM(Q64:Q66)</f>
        <v>500</v>
      </c>
      <c r="R63" s="143"/>
      <c r="S63" s="144">
        <f>SUM(S64:S66)</f>
        <v>17500</v>
      </c>
      <c r="T63" s="112">
        <f>SUM(T64:T66)</f>
        <v>400</v>
      </c>
      <c r="U63" s="113"/>
      <c r="V63" s="114">
        <f>SUM(V64:V66)</f>
        <v>14000</v>
      </c>
      <c r="W63" s="114">
        <v>146400</v>
      </c>
      <c r="X63" s="114">
        <v>142900</v>
      </c>
      <c r="Y63" s="114">
        <f t="shared" si="160"/>
        <v>3500</v>
      </c>
      <c r="Z63" s="114">
        <f t="shared" si="161"/>
        <v>2.3907103825136611E-2</v>
      </c>
      <c r="AA63" s="146"/>
      <c r="AB63" s="118"/>
      <c r="AC63" s="118"/>
      <c r="AD63" s="118"/>
      <c r="AE63" s="118"/>
      <c r="AF63" s="118"/>
      <c r="AG63" s="118"/>
    </row>
    <row r="64" spans="1:33" ht="62.25" customHeight="1" x14ac:dyDescent="0.2">
      <c r="A64" s="119" t="s">
        <v>75</v>
      </c>
      <c r="B64" s="120" t="s">
        <v>154</v>
      </c>
      <c r="C64" s="199" t="s">
        <v>323</v>
      </c>
      <c r="D64" s="200" t="s">
        <v>110</v>
      </c>
      <c r="E64" s="123">
        <v>1000</v>
      </c>
      <c r="F64" s="124">
        <v>35</v>
      </c>
      <c r="G64" s="125">
        <f t="shared" ref="G64:G67" si="170">E64*F64</f>
        <v>35000</v>
      </c>
      <c r="H64" s="123">
        <v>1000</v>
      </c>
      <c r="I64" s="124">
        <v>35</v>
      </c>
      <c r="J64" s="125">
        <v>35000</v>
      </c>
      <c r="K64" s="123"/>
      <c r="L64" s="124"/>
      <c r="M64" s="125">
        <f t="shared" ref="M64:M66" si="171">K64*L64</f>
        <v>0</v>
      </c>
      <c r="N64" s="123"/>
      <c r="O64" s="124"/>
      <c r="P64" s="125">
        <f t="shared" ref="P64:P66" si="172">N64*O64</f>
        <v>0</v>
      </c>
      <c r="Q64" s="123">
        <v>500</v>
      </c>
      <c r="R64" s="124">
        <v>35</v>
      </c>
      <c r="S64" s="125">
        <f t="shared" ref="S64:S66" si="173">Q64*R64</f>
        <v>17500</v>
      </c>
      <c r="T64" s="123">
        <v>400</v>
      </c>
      <c r="U64" s="124">
        <v>35</v>
      </c>
      <c r="V64" s="125">
        <v>14000</v>
      </c>
      <c r="W64" s="138">
        <v>52500</v>
      </c>
      <c r="X64" s="378">
        <v>49000</v>
      </c>
      <c r="Y64" s="378">
        <f t="shared" si="160"/>
        <v>3500</v>
      </c>
      <c r="Z64" s="379">
        <f t="shared" si="161"/>
        <v>6.6666666666666666E-2</v>
      </c>
      <c r="AA64" s="129" t="s">
        <v>396</v>
      </c>
      <c r="AB64" s="131"/>
      <c r="AC64" s="131"/>
      <c r="AD64" s="131"/>
      <c r="AE64" s="131"/>
      <c r="AF64" s="131"/>
      <c r="AG64" s="131"/>
    </row>
    <row r="65" spans="1:33" ht="70.5" customHeight="1" x14ac:dyDescent="0.2">
      <c r="A65" s="119" t="s">
        <v>75</v>
      </c>
      <c r="B65" s="120" t="s">
        <v>155</v>
      </c>
      <c r="C65" s="199" t="s">
        <v>324</v>
      </c>
      <c r="D65" s="200" t="s">
        <v>630</v>
      </c>
      <c r="E65" s="123">
        <v>5</v>
      </c>
      <c r="F65" s="124">
        <v>5900</v>
      </c>
      <c r="G65" s="125">
        <f t="shared" si="170"/>
        <v>29500</v>
      </c>
      <c r="H65" s="123">
        <v>5</v>
      </c>
      <c r="I65" s="124">
        <v>5900</v>
      </c>
      <c r="J65" s="125">
        <f t="shared" ref="J65:J66" si="174">H65*I65</f>
        <v>29500</v>
      </c>
      <c r="K65" s="135"/>
      <c r="L65" s="136"/>
      <c r="M65" s="137">
        <f t="shared" si="171"/>
        <v>0</v>
      </c>
      <c r="N65" s="135"/>
      <c r="O65" s="136"/>
      <c r="P65" s="137">
        <f t="shared" si="172"/>
        <v>0</v>
      </c>
      <c r="Q65" s="135"/>
      <c r="R65" s="136"/>
      <c r="S65" s="137">
        <f t="shared" si="173"/>
        <v>0</v>
      </c>
      <c r="T65" s="135"/>
      <c r="U65" s="136"/>
      <c r="V65" s="235">
        <f t="shared" ref="V65:V66" si="175">T65*U65</f>
        <v>0</v>
      </c>
      <c r="W65" s="488">
        <f t="shared" ref="W65:W66" si="176">G65+M65+S65</f>
        <v>29500</v>
      </c>
      <c r="X65" s="488">
        <v>29500</v>
      </c>
      <c r="Y65" s="380">
        <f t="shared" si="160"/>
        <v>0</v>
      </c>
      <c r="Z65" s="381">
        <f t="shared" si="161"/>
        <v>0</v>
      </c>
      <c r="AA65" s="281" t="s">
        <v>397</v>
      </c>
      <c r="AB65" s="131"/>
      <c r="AC65" s="131"/>
      <c r="AD65" s="131"/>
      <c r="AE65" s="131"/>
      <c r="AF65" s="131"/>
      <c r="AG65" s="131"/>
    </row>
    <row r="66" spans="1:33" ht="62.25" customHeight="1" x14ac:dyDescent="0.2">
      <c r="A66" s="132" t="s">
        <v>75</v>
      </c>
      <c r="B66" s="154" t="s">
        <v>156</v>
      </c>
      <c r="C66" s="201" t="s">
        <v>325</v>
      </c>
      <c r="D66" s="200" t="s">
        <v>630</v>
      </c>
      <c r="E66" s="135">
        <v>3</v>
      </c>
      <c r="F66" s="136">
        <v>4000</v>
      </c>
      <c r="G66" s="137">
        <f t="shared" si="170"/>
        <v>12000</v>
      </c>
      <c r="H66" s="135">
        <v>3</v>
      </c>
      <c r="I66" s="136">
        <v>4000</v>
      </c>
      <c r="J66" s="235">
        <f t="shared" si="174"/>
        <v>12000</v>
      </c>
      <c r="K66" s="442"/>
      <c r="L66" s="442"/>
      <c r="M66" s="442">
        <f t="shared" si="171"/>
        <v>0</v>
      </c>
      <c r="N66" s="442"/>
      <c r="O66" s="442"/>
      <c r="P66" s="442">
        <f t="shared" si="172"/>
        <v>0</v>
      </c>
      <c r="Q66" s="442"/>
      <c r="R66" s="442"/>
      <c r="S66" s="442">
        <f t="shared" si="173"/>
        <v>0</v>
      </c>
      <c r="T66" s="442"/>
      <c r="U66" s="442"/>
      <c r="V66" s="442">
        <f t="shared" si="175"/>
        <v>0</v>
      </c>
      <c r="W66" s="380">
        <f t="shared" si="176"/>
        <v>12000</v>
      </c>
      <c r="X66" s="380">
        <v>12000</v>
      </c>
      <c r="Y66" s="380">
        <f t="shared" si="160"/>
        <v>0</v>
      </c>
      <c r="Z66" s="381">
        <f t="shared" si="161"/>
        <v>0</v>
      </c>
      <c r="AA66" s="282" t="s">
        <v>398</v>
      </c>
      <c r="AB66" s="131"/>
      <c r="AC66" s="131"/>
      <c r="AD66" s="131"/>
      <c r="AE66" s="131"/>
      <c r="AF66" s="131"/>
      <c r="AG66" s="131"/>
    </row>
    <row r="67" spans="1:33" ht="72.75" customHeight="1" x14ac:dyDescent="0.2">
      <c r="A67" s="342"/>
      <c r="B67" s="343" t="s">
        <v>626</v>
      </c>
      <c r="C67" s="344" t="s">
        <v>326</v>
      </c>
      <c r="D67" s="214" t="s">
        <v>630</v>
      </c>
      <c r="E67" s="345">
        <v>3</v>
      </c>
      <c r="F67" s="346">
        <v>4000</v>
      </c>
      <c r="G67" s="347">
        <f t="shared" si="170"/>
        <v>12000</v>
      </c>
      <c r="H67" s="345">
        <v>3</v>
      </c>
      <c r="I67" s="346">
        <v>4000</v>
      </c>
      <c r="J67" s="351">
        <v>12000</v>
      </c>
      <c r="K67" s="442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380">
        <v>12000</v>
      </c>
      <c r="X67" s="380">
        <v>12000</v>
      </c>
      <c r="Y67" s="380">
        <v>0</v>
      </c>
      <c r="Z67" s="381">
        <v>0</v>
      </c>
      <c r="AA67" s="353" t="s">
        <v>399</v>
      </c>
      <c r="AB67" s="131"/>
      <c r="AC67" s="131"/>
      <c r="AD67" s="131"/>
      <c r="AE67" s="131"/>
      <c r="AF67" s="131"/>
      <c r="AG67" s="131"/>
    </row>
    <row r="68" spans="1:33" ht="60" customHeight="1" x14ac:dyDescent="0.2">
      <c r="A68" s="342"/>
      <c r="B68" s="343" t="s">
        <v>627</v>
      </c>
      <c r="C68" s="344" t="s">
        <v>327</v>
      </c>
      <c r="D68" s="214" t="s">
        <v>630</v>
      </c>
      <c r="E68" s="345">
        <v>4</v>
      </c>
      <c r="F68" s="346">
        <v>3000</v>
      </c>
      <c r="G68" s="347">
        <v>12000</v>
      </c>
      <c r="H68" s="345">
        <v>4</v>
      </c>
      <c r="I68" s="346">
        <v>3000</v>
      </c>
      <c r="J68" s="351">
        <v>12000</v>
      </c>
      <c r="K68" s="442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380">
        <v>12000</v>
      </c>
      <c r="X68" s="380">
        <v>12000</v>
      </c>
      <c r="Y68" s="380">
        <v>0</v>
      </c>
      <c r="Z68" s="381">
        <v>0</v>
      </c>
      <c r="AA68" s="353" t="s">
        <v>400</v>
      </c>
      <c r="AB68" s="131"/>
      <c r="AC68" s="131"/>
      <c r="AD68" s="131"/>
      <c r="AE68" s="131"/>
      <c r="AF68" s="131"/>
      <c r="AG68" s="131"/>
    </row>
    <row r="69" spans="1:33" ht="48.75" customHeight="1" x14ac:dyDescent="0.2">
      <c r="A69" s="342"/>
      <c r="B69" s="343" t="s">
        <v>628</v>
      </c>
      <c r="C69" s="344" t="s">
        <v>328</v>
      </c>
      <c r="D69" s="214" t="s">
        <v>630</v>
      </c>
      <c r="E69" s="345">
        <v>3</v>
      </c>
      <c r="F69" s="346">
        <v>2800</v>
      </c>
      <c r="G69" s="347">
        <v>8400</v>
      </c>
      <c r="H69" s="345">
        <v>3</v>
      </c>
      <c r="I69" s="346">
        <v>2800</v>
      </c>
      <c r="J69" s="351">
        <v>8400</v>
      </c>
      <c r="K69" s="442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380">
        <v>8400</v>
      </c>
      <c r="X69" s="380">
        <v>8400</v>
      </c>
      <c r="Y69" s="380">
        <v>0</v>
      </c>
      <c r="Z69" s="381">
        <v>0</v>
      </c>
      <c r="AA69" s="353" t="s">
        <v>401</v>
      </c>
      <c r="AB69" s="131"/>
      <c r="AC69" s="131"/>
      <c r="AD69" s="131"/>
      <c r="AE69" s="131"/>
      <c r="AF69" s="131"/>
      <c r="AG69" s="131"/>
    </row>
    <row r="70" spans="1:33" ht="47.25" customHeight="1" thickBot="1" x14ac:dyDescent="0.25">
      <c r="A70" s="342"/>
      <c r="B70" s="343" t="s">
        <v>629</v>
      </c>
      <c r="C70" s="344" t="s">
        <v>329</v>
      </c>
      <c r="D70" s="214" t="s">
        <v>630</v>
      </c>
      <c r="E70" s="345">
        <v>5</v>
      </c>
      <c r="F70" s="346">
        <v>4000</v>
      </c>
      <c r="G70" s="347">
        <v>20000</v>
      </c>
      <c r="H70" s="345">
        <v>5</v>
      </c>
      <c r="I70" s="346">
        <v>4000</v>
      </c>
      <c r="J70" s="351">
        <v>20000</v>
      </c>
      <c r="K70" s="442"/>
      <c r="L70" s="442"/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380">
        <v>20000</v>
      </c>
      <c r="X70" s="380">
        <v>20000</v>
      </c>
      <c r="Y70" s="380">
        <v>0</v>
      </c>
      <c r="Z70" s="381">
        <v>0</v>
      </c>
      <c r="AA70" s="353" t="s">
        <v>402</v>
      </c>
      <c r="AB70" s="131"/>
      <c r="AC70" s="131"/>
      <c r="AD70" s="131"/>
      <c r="AE70" s="131"/>
      <c r="AF70" s="131"/>
      <c r="AG70" s="131"/>
    </row>
    <row r="71" spans="1:33" ht="48.75" customHeight="1" x14ac:dyDescent="0.2">
      <c r="A71" s="108" t="s">
        <v>72</v>
      </c>
      <c r="B71" s="155" t="s">
        <v>157</v>
      </c>
      <c r="C71" s="153" t="s">
        <v>158</v>
      </c>
      <c r="D71" s="141"/>
      <c r="E71" s="142">
        <f>SUM(E72:E74)</f>
        <v>235</v>
      </c>
      <c r="F71" s="143"/>
      <c r="G71" s="144">
        <v>94500</v>
      </c>
      <c r="H71" s="142">
        <f t="shared" ref="H71" si="177">SUM(H72:H74)</f>
        <v>235</v>
      </c>
      <c r="I71" s="143"/>
      <c r="J71" s="144">
        <f t="shared" ref="J71:K71" si="178">SUM(J72:J74)</f>
        <v>67000</v>
      </c>
      <c r="K71" s="112">
        <f t="shared" si="178"/>
        <v>0</v>
      </c>
      <c r="L71" s="113"/>
      <c r="M71" s="114">
        <v>131600</v>
      </c>
      <c r="N71" s="112">
        <f t="shared" ref="N71" si="179">SUM(N72:N74)</f>
        <v>0</v>
      </c>
      <c r="O71" s="113"/>
      <c r="P71" s="114">
        <f t="shared" ref="P71:Q71" si="180">SUM(P72:P74)</f>
        <v>0</v>
      </c>
      <c r="Q71" s="112">
        <f t="shared" si="180"/>
        <v>0</v>
      </c>
      <c r="R71" s="113"/>
      <c r="S71" s="114">
        <v>62500</v>
      </c>
      <c r="T71" s="112">
        <f t="shared" ref="T71" si="181">SUM(T72:T74)</f>
        <v>0</v>
      </c>
      <c r="U71" s="113"/>
      <c r="V71" s="114">
        <f t="shared" ref="V71:X71" si="182">SUM(V72:V74)</f>
        <v>0</v>
      </c>
      <c r="W71" s="114">
        <v>288600</v>
      </c>
      <c r="X71" s="114">
        <f t="shared" si="182"/>
        <v>67000</v>
      </c>
      <c r="Y71" s="114">
        <f t="shared" si="160"/>
        <v>221600</v>
      </c>
      <c r="Z71" s="114">
        <f t="shared" si="161"/>
        <v>0.76784476784476785</v>
      </c>
      <c r="AA71" s="146"/>
      <c r="AB71" s="118"/>
      <c r="AC71" s="118"/>
      <c r="AD71" s="118"/>
      <c r="AE71" s="118"/>
      <c r="AF71" s="118"/>
      <c r="AG71" s="118"/>
    </row>
    <row r="72" spans="1:33" ht="165" customHeight="1" x14ac:dyDescent="0.2">
      <c r="A72" s="119" t="s">
        <v>75</v>
      </c>
      <c r="B72" s="120" t="s">
        <v>159</v>
      </c>
      <c r="C72" s="199" t="s">
        <v>330</v>
      </c>
      <c r="D72" s="200" t="s">
        <v>255</v>
      </c>
      <c r="E72" s="123">
        <v>120</v>
      </c>
      <c r="F72" s="124">
        <v>250</v>
      </c>
      <c r="G72" s="125">
        <f t="shared" ref="G72:G74" si="183">E72*F72</f>
        <v>30000</v>
      </c>
      <c r="H72" s="123">
        <v>120</v>
      </c>
      <c r="I72" s="124">
        <v>250</v>
      </c>
      <c r="J72" s="125">
        <f t="shared" ref="J72:J74" si="184">H72*I72</f>
        <v>30000</v>
      </c>
      <c r="K72" s="123"/>
      <c r="L72" s="124"/>
      <c r="M72" s="125">
        <f t="shared" ref="M72:M74" si="185">K72*L72</f>
        <v>0</v>
      </c>
      <c r="N72" s="123"/>
      <c r="O72" s="124"/>
      <c r="P72" s="125">
        <f t="shared" ref="P72:P74" si="186">N72*O72</f>
        <v>0</v>
      </c>
      <c r="Q72" s="123"/>
      <c r="R72" s="124"/>
      <c r="S72" s="125">
        <f t="shared" ref="S72:S74" si="187">Q72*R72</f>
        <v>0</v>
      </c>
      <c r="T72" s="123"/>
      <c r="U72" s="124"/>
      <c r="V72" s="125">
        <f t="shared" ref="V72:V74" si="188">T72*U72</f>
        <v>0</v>
      </c>
      <c r="W72" s="126">
        <f t="shared" ref="W72:W74" si="189">G72+M72+S72</f>
        <v>30000</v>
      </c>
      <c r="X72" s="127">
        <f t="shared" ref="X72:X74" si="190">J72+P72+V72</f>
        <v>30000</v>
      </c>
      <c r="Y72" s="127">
        <f t="shared" si="160"/>
        <v>0</v>
      </c>
      <c r="Z72" s="128">
        <f t="shared" si="161"/>
        <v>0</v>
      </c>
      <c r="AA72" s="129" t="s">
        <v>403</v>
      </c>
      <c r="AB72" s="131"/>
      <c r="AC72" s="131"/>
      <c r="AD72" s="131"/>
      <c r="AE72" s="131"/>
      <c r="AF72" s="131"/>
      <c r="AG72" s="131"/>
    </row>
    <row r="73" spans="1:33" ht="133.5" customHeight="1" x14ac:dyDescent="0.2">
      <c r="A73" s="119" t="s">
        <v>75</v>
      </c>
      <c r="B73" s="120" t="s">
        <v>160</v>
      </c>
      <c r="C73" s="201" t="s">
        <v>331</v>
      </c>
      <c r="D73" s="202" t="s">
        <v>255</v>
      </c>
      <c r="E73" s="135">
        <v>50</v>
      </c>
      <c r="F73" s="136">
        <v>350</v>
      </c>
      <c r="G73" s="137">
        <v>17500</v>
      </c>
      <c r="H73" s="135">
        <v>50</v>
      </c>
      <c r="I73" s="136">
        <v>350</v>
      </c>
      <c r="J73" s="137">
        <f t="shared" si="184"/>
        <v>17500</v>
      </c>
      <c r="K73" s="135"/>
      <c r="L73" s="136"/>
      <c r="M73" s="137">
        <f t="shared" si="185"/>
        <v>0</v>
      </c>
      <c r="N73" s="135"/>
      <c r="O73" s="136"/>
      <c r="P73" s="137">
        <f t="shared" si="186"/>
        <v>0</v>
      </c>
      <c r="Q73" s="135"/>
      <c r="R73" s="136"/>
      <c r="S73" s="137">
        <f t="shared" si="187"/>
        <v>0</v>
      </c>
      <c r="T73" s="135"/>
      <c r="U73" s="136"/>
      <c r="V73" s="137">
        <f t="shared" si="188"/>
        <v>0</v>
      </c>
      <c r="W73" s="138">
        <f t="shared" si="189"/>
        <v>17500</v>
      </c>
      <c r="X73" s="378">
        <f t="shared" si="190"/>
        <v>17500</v>
      </c>
      <c r="Y73" s="127">
        <f t="shared" si="160"/>
        <v>0</v>
      </c>
      <c r="Z73" s="128">
        <f t="shared" si="161"/>
        <v>0</v>
      </c>
      <c r="AA73" s="129" t="s">
        <v>404</v>
      </c>
      <c r="AB73" s="131"/>
      <c r="AC73" s="131"/>
      <c r="AD73" s="131"/>
      <c r="AE73" s="131"/>
      <c r="AF73" s="131"/>
      <c r="AG73" s="131"/>
    </row>
    <row r="74" spans="1:33" ht="174.75" customHeight="1" thickBot="1" x14ac:dyDescent="0.25">
      <c r="A74" s="132" t="s">
        <v>75</v>
      </c>
      <c r="B74" s="438" t="s">
        <v>161</v>
      </c>
      <c r="C74" s="394" t="s">
        <v>332</v>
      </c>
      <c r="D74" s="441" t="s">
        <v>631</v>
      </c>
      <c r="E74" s="442">
        <v>65</v>
      </c>
      <c r="F74" s="442">
        <v>300</v>
      </c>
      <c r="G74" s="442">
        <f t="shared" si="183"/>
        <v>19500</v>
      </c>
      <c r="H74" s="442">
        <v>65</v>
      </c>
      <c r="I74" s="442">
        <v>300</v>
      </c>
      <c r="J74" s="442">
        <f t="shared" si="184"/>
        <v>19500</v>
      </c>
      <c r="K74" s="442"/>
      <c r="L74" s="442"/>
      <c r="M74" s="442">
        <f t="shared" si="185"/>
        <v>0</v>
      </c>
      <c r="N74" s="442"/>
      <c r="O74" s="442"/>
      <c r="P74" s="442">
        <f t="shared" si="186"/>
        <v>0</v>
      </c>
      <c r="Q74" s="442"/>
      <c r="R74" s="442"/>
      <c r="S74" s="442">
        <f t="shared" si="187"/>
        <v>0</v>
      </c>
      <c r="T74" s="442"/>
      <c r="U74" s="442"/>
      <c r="V74" s="485">
        <f t="shared" si="188"/>
        <v>0</v>
      </c>
      <c r="W74" s="380">
        <f t="shared" si="189"/>
        <v>19500</v>
      </c>
      <c r="X74" s="380">
        <f t="shared" si="190"/>
        <v>19500</v>
      </c>
      <c r="Y74" s="378">
        <f t="shared" si="160"/>
        <v>0</v>
      </c>
      <c r="Z74" s="379">
        <f t="shared" si="161"/>
        <v>0</v>
      </c>
      <c r="AA74" s="139" t="s">
        <v>405</v>
      </c>
      <c r="AB74" s="131"/>
      <c r="AC74" s="131"/>
      <c r="AD74" s="131"/>
      <c r="AE74" s="131"/>
      <c r="AF74" s="131"/>
      <c r="AG74" s="131"/>
    </row>
    <row r="75" spans="1:33" ht="66.75" customHeight="1" x14ac:dyDescent="0.2">
      <c r="A75" s="342"/>
      <c r="B75" s="439" t="s">
        <v>633</v>
      </c>
      <c r="C75" s="394" t="s">
        <v>333</v>
      </c>
      <c r="D75" s="441" t="s">
        <v>632</v>
      </c>
      <c r="E75" s="442">
        <v>1100</v>
      </c>
      <c r="F75" s="442">
        <v>25</v>
      </c>
      <c r="G75" s="442">
        <v>27500</v>
      </c>
      <c r="H75" s="442">
        <v>0</v>
      </c>
      <c r="I75" s="442">
        <v>0</v>
      </c>
      <c r="J75" s="442">
        <v>0</v>
      </c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85"/>
      <c r="W75" s="380">
        <v>27500</v>
      </c>
      <c r="X75" s="380"/>
      <c r="Y75" s="444">
        <v>0</v>
      </c>
      <c r="Z75" s="381"/>
      <c r="AA75" s="353" t="s">
        <v>406</v>
      </c>
      <c r="AB75" s="131"/>
      <c r="AC75" s="131"/>
      <c r="AD75" s="131"/>
      <c r="AE75" s="131"/>
      <c r="AF75" s="131"/>
      <c r="AG75" s="131"/>
    </row>
    <row r="76" spans="1:33" ht="75" customHeight="1" x14ac:dyDescent="0.2">
      <c r="A76" s="342"/>
      <c r="B76" s="439" t="s">
        <v>634</v>
      </c>
      <c r="C76" s="443" t="s">
        <v>377</v>
      </c>
      <c r="D76" s="441" t="s">
        <v>632</v>
      </c>
      <c r="E76" s="442"/>
      <c r="F76" s="442"/>
      <c r="G76" s="442"/>
      <c r="H76" s="442"/>
      <c r="I76" s="442"/>
      <c r="J76" s="442"/>
      <c r="K76" s="442"/>
      <c r="L76" s="442"/>
      <c r="M76" s="442"/>
      <c r="N76" s="442">
        <v>0</v>
      </c>
      <c r="O76" s="442">
        <v>0</v>
      </c>
      <c r="P76" s="442">
        <v>0</v>
      </c>
      <c r="Q76" s="442">
        <v>1100</v>
      </c>
      <c r="R76" s="442">
        <v>25</v>
      </c>
      <c r="S76" s="442">
        <v>27500</v>
      </c>
      <c r="T76" s="442"/>
      <c r="U76" s="442"/>
      <c r="V76" s="485"/>
      <c r="W76" s="380">
        <v>27500</v>
      </c>
      <c r="X76" s="380"/>
      <c r="Y76" s="444">
        <v>0</v>
      </c>
      <c r="Z76" s="381"/>
      <c r="AA76" s="353" t="s">
        <v>406</v>
      </c>
      <c r="AB76" s="131"/>
      <c r="AC76" s="131"/>
      <c r="AD76" s="131"/>
      <c r="AE76" s="131"/>
      <c r="AF76" s="131"/>
      <c r="AG76" s="131"/>
    </row>
    <row r="77" spans="1:33" ht="82.5" customHeight="1" x14ac:dyDescent="0.2">
      <c r="A77" s="342"/>
      <c r="B77" s="439" t="s">
        <v>635</v>
      </c>
      <c r="C77" s="394" t="s">
        <v>378</v>
      </c>
      <c r="D77" s="441" t="s">
        <v>632</v>
      </c>
      <c r="E77" s="442"/>
      <c r="F77" s="442"/>
      <c r="G77" s="442"/>
      <c r="H77" s="442"/>
      <c r="I77" s="442"/>
      <c r="J77" s="442"/>
      <c r="K77" s="442">
        <v>830</v>
      </c>
      <c r="L77" s="442">
        <v>35</v>
      </c>
      <c r="M77" s="442">
        <v>29050</v>
      </c>
      <c r="N77" s="442">
        <v>0</v>
      </c>
      <c r="O77" s="442">
        <v>0</v>
      </c>
      <c r="P77" s="442">
        <v>0</v>
      </c>
      <c r="Q77" s="442"/>
      <c r="R77" s="442"/>
      <c r="S77" s="442"/>
      <c r="T77" s="442"/>
      <c r="U77" s="442"/>
      <c r="V77" s="485"/>
      <c r="W77" s="380">
        <v>29050</v>
      </c>
      <c r="X77" s="380"/>
      <c r="Y77" s="444">
        <v>0</v>
      </c>
      <c r="Z77" s="381"/>
      <c r="AA77" s="353" t="s">
        <v>406</v>
      </c>
      <c r="AB77" s="131"/>
      <c r="AC77" s="131"/>
      <c r="AD77" s="131"/>
      <c r="AE77" s="131"/>
      <c r="AF77" s="131"/>
      <c r="AG77" s="131"/>
    </row>
    <row r="78" spans="1:33" ht="70.5" customHeight="1" x14ac:dyDescent="0.2">
      <c r="A78" s="342"/>
      <c r="B78" s="439" t="s">
        <v>636</v>
      </c>
      <c r="C78" s="394" t="s">
        <v>379</v>
      </c>
      <c r="D78" s="441" t="s">
        <v>632</v>
      </c>
      <c r="E78" s="442"/>
      <c r="F78" s="442"/>
      <c r="G78" s="442"/>
      <c r="H78" s="442"/>
      <c r="I78" s="442"/>
      <c r="J78" s="442"/>
      <c r="K78" s="442">
        <v>930</v>
      </c>
      <c r="L78" s="442">
        <v>35</v>
      </c>
      <c r="M78" s="442">
        <v>32550</v>
      </c>
      <c r="N78" s="442">
        <v>0</v>
      </c>
      <c r="O78" s="442">
        <v>0</v>
      </c>
      <c r="P78" s="442">
        <v>0</v>
      </c>
      <c r="Q78" s="442"/>
      <c r="R78" s="442"/>
      <c r="S78" s="442"/>
      <c r="T78" s="442"/>
      <c r="U78" s="442"/>
      <c r="V78" s="485"/>
      <c r="W78" s="380">
        <v>32550</v>
      </c>
      <c r="X78" s="380"/>
      <c r="Y78" s="444">
        <v>0</v>
      </c>
      <c r="Z78" s="381"/>
      <c r="AA78" s="353" t="s">
        <v>406</v>
      </c>
      <c r="AB78" s="131"/>
      <c r="AC78" s="131"/>
      <c r="AD78" s="131"/>
      <c r="AE78" s="131"/>
      <c r="AF78" s="131"/>
      <c r="AG78" s="131"/>
    </row>
    <row r="79" spans="1:33" ht="60" customHeight="1" x14ac:dyDescent="0.2">
      <c r="A79" s="342"/>
      <c r="B79" s="439" t="s">
        <v>637</v>
      </c>
      <c r="C79" s="394" t="s">
        <v>380</v>
      </c>
      <c r="D79" s="441" t="s">
        <v>632</v>
      </c>
      <c r="E79" s="442"/>
      <c r="F79" s="442"/>
      <c r="G79" s="442"/>
      <c r="H79" s="442"/>
      <c r="I79" s="442"/>
      <c r="J79" s="442"/>
      <c r="K79" s="442">
        <v>1100</v>
      </c>
      <c r="L79" s="442">
        <v>25</v>
      </c>
      <c r="M79" s="442">
        <v>27500</v>
      </c>
      <c r="N79" s="442">
        <v>0</v>
      </c>
      <c r="O79" s="442">
        <v>0</v>
      </c>
      <c r="P79" s="442">
        <v>0</v>
      </c>
      <c r="Q79" s="442"/>
      <c r="R79" s="442"/>
      <c r="S79" s="442"/>
      <c r="T79" s="442"/>
      <c r="U79" s="442"/>
      <c r="V79" s="485"/>
      <c r="W79" s="380">
        <v>27500</v>
      </c>
      <c r="X79" s="380"/>
      <c r="Y79" s="444">
        <v>0</v>
      </c>
      <c r="Z79" s="381"/>
      <c r="AA79" s="353" t="s">
        <v>406</v>
      </c>
      <c r="AB79" s="131"/>
      <c r="AC79" s="131"/>
      <c r="AD79" s="131"/>
      <c r="AE79" s="131"/>
      <c r="AF79" s="131"/>
      <c r="AG79" s="131"/>
    </row>
    <row r="80" spans="1:33" s="341" customFormat="1" ht="73.5" customHeight="1" x14ac:dyDescent="0.2">
      <c r="A80" s="342"/>
      <c r="B80" s="439" t="s">
        <v>638</v>
      </c>
      <c r="C80" s="394" t="s">
        <v>381</v>
      </c>
      <c r="D80" s="441" t="s">
        <v>632</v>
      </c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>
        <v>1400</v>
      </c>
      <c r="R80" s="442">
        <v>25</v>
      </c>
      <c r="S80" s="442">
        <v>35000</v>
      </c>
      <c r="T80" s="350">
        <v>0</v>
      </c>
      <c r="U80" s="346">
        <v>0</v>
      </c>
      <c r="V80" s="351">
        <v>0</v>
      </c>
      <c r="W80" s="380">
        <v>35000</v>
      </c>
      <c r="X80" s="380"/>
      <c r="Y80" s="444">
        <v>0</v>
      </c>
      <c r="Z80" s="381"/>
      <c r="AA80" s="353" t="s">
        <v>406</v>
      </c>
      <c r="AB80" s="131"/>
      <c r="AC80" s="131"/>
      <c r="AD80" s="131"/>
      <c r="AE80" s="131"/>
      <c r="AF80" s="131"/>
      <c r="AG80" s="131"/>
    </row>
    <row r="81" spans="1:33" s="341" customFormat="1" ht="63.75" customHeight="1" thickBot="1" x14ac:dyDescent="0.25">
      <c r="A81" s="342"/>
      <c r="B81" s="439" t="s">
        <v>639</v>
      </c>
      <c r="C81" s="394" t="s">
        <v>382</v>
      </c>
      <c r="D81" s="441" t="s">
        <v>632</v>
      </c>
      <c r="E81" s="442"/>
      <c r="F81" s="442"/>
      <c r="G81" s="442"/>
      <c r="H81" s="442"/>
      <c r="I81" s="442"/>
      <c r="J81" s="442"/>
      <c r="K81" s="442">
        <v>1700</v>
      </c>
      <c r="L81" s="442">
        <v>25</v>
      </c>
      <c r="M81" s="442">
        <v>42500</v>
      </c>
      <c r="N81" s="442"/>
      <c r="O81" s="442"/>
      <c r="P81" s="442"/>
      <c r="Q81" s="442"/>
      <c r="R81" s="442"/>
      <c r="S81" s="442"/>
      <c r="T81" s="350">
        <v>0</v>
      </c>
      <c r="U81" s="346">
        <v>0</v>
      </c>
      <c r="V81" s="351">
        <v>0</v>
      </c>
      <c r="W81" s="380">
        <v>42500</v>
      </c>
      <c r="X81" s="380"/>
      <c r="Y81" s="444">
        <v>0</v>
      </c>
      <c r="Z81" s="381"/>
      <c r="AA81" s="353" t="s">
        <v>406</v>
      </c>
      <c r="AB81" s="131"/>
      <c r="AC81" s="131"/>
      <c r="AD81" s="131"/>
      <c r="AE81" s="131"/>
      <c r="AF81" s="131"/>
      <c r="AG81" s="131"/>
    </row>
    <row r="82" spans="1:33" ht="34.5" customHeight="1" x14ac:dyDescent="0.2">
      <c r="A82" s="108" t="s">
        <v>72</v>
      </c>
      <c r="B82" s="155" t="s">
        <v>162</v>
      </c>
      <c r="C82" s="193" t="s">
        <v>163</v>
      </c>
      <c r="D82" s="440"/>
      <c r="E82" s="112">
        <f>SUM(E83:E85)</f>
        <v>86</v>
      </c>
      <c r="F82" s="113"/>
      <c r="G82" s="114">
        <v>68300</v>
      </c>
      <c r="H82" s="112">
        <f t="shared" ref="H82" si="191">SUM(H83:H85)</f>
        <v>86</v>
      </c>
      <c r="I82" s="113"/>
      <c r="J82" s="114">
        <v>68300</v>
      </c>
      <c r="K82" s="112">
        <f t="shared" ref="K82" si="192">SUM(K83:K85)</f>
        <v>0</v>
      </c>
      <c r="L82" s="113"/>
      <c r="M82" s="114"/>
      <c r="N82" s="112">
        <f t="shared" ref="N82" si="193">SUM(N83:N85)</f>
        <v>0</v>
      </c>
      <c r="O82" s="113"/>
      <c r="P82" s="114">
        <f t="shared" ref="P82:Q82" si="194">SUM(P83:P85)</f>
        <v>0</v>
      </c>
      <c r="Q82" s="112">
        <f t="shared" si="194"/>
        <v>0</v>
      </c>
      <c r="R82" s="113"/>
      <c r="S82" s="114">
        <f t="shared" ref="S82:T82" si="195">SUM(S83:S85)</f>
        <v>0</v>
      </c>
      <c r="T82" s="142">
        <f t="shared" si="195"/>
        <v>0</v>
      </c>
      <c r="U82" s="143"/>
      <c r="V82" s="287">
        <f t="shared" ref="V82" si="196">SUM(V83:V85)</f>
        <v>0</v>
      </c>
      <c r="W82" s="487">
        <v>68300</v>
      </c>
      <c r="X82" s="487">
        <v>68300</v>
      </c>
      <c r="Y82" s="185">
        <f t="shared" si="160"/>
        <v>0</v>
      </c>
      <c r="Z82" s="114">
        <f t="shared" si="161"/>
        <v>0</v>
      </c>
      <c r="AA82" s="146"/>
      <c r="AB82" s="118"/>
      <c r="AC82" s="118"/>
      <c r="AD82" s="118"/>
      <c r="AE82" s="118"/>
      <c r="AF82" s="118"/>
      <c r="AG82" s="118"/>
    </row>
    <row r="83" spans="1:33" ht="56.25" customHeight="1" x14ac:dyDescent="0.2">
      <c r="A83" s="119" t="s">
        <v>75</v>
      </c>
      <c r="B83" s="203" t="s">
        <v>164</v>
      </c>
      <c r="C83" s="164" t="s">
        <v>334</v>
      </c>
      <c r="D83" s="202" t="s">
        <v>110</v>
      </c>
      <c r="E83" s="135">
        <v>80</v>
      </c>
      <c r="F83" s="136">
        <v>350</v>
      </c>
      <c r="G83" s="137">
        <f t="shared" ref="G83:G85" si="197">E83*F83</f>
        <v>28000</v>
      </c>
      <c r="H83" s="135">
        <v>80</v>
      </c>
      <c r="I83" s="136">
        <v>350</v>
      </c>
      <c r="J83" s="137">
        <f t="shared" ref="J83:J85" si="198">H83*I83</f>
        <v>28000</v>
      </c>
      <c r="K83" s="135"/>
      <c r="L83" s="136"/>
      <c r="M83" s="137">
        <f t="shared" ref="M83:M85" si="199">K83*L83</f>
        <v>0</v>
      </c>
      <c r="N83" s="135"/>
      <c r="O83" s="136"/>
      <c r="P83" s="137">
        <f t="shared" ref="P83:P85" si="200">N83*O83</f>
        <v>0</v>
      </c>
      <c r="Q83" s="135"/>
      <c r="R83" s="136"/>
      <c r="S83" s="137">
        <f t="shared" ref="S83:S85" si="201">Q83*R83</f>
        <v>0</v>
      </c>
      <c r="T83" s="135"/>
      <c r="U83" s="136"/>
      <c r="V83" s="235">
        <f t="shared" ref="V83:V85" si="202">T83*U83</f>
        <v>0</v>
      </c>
      <c r="W83" s="380">
        <f t="shared" ref="W83:W85" si="203">G83+M83+S83</f>
        <v>28000</v>
      </c>
      <c r="X83" s="380">
        <f t="shared" ref="X83:X85" si="204">J83+P83+V83</f>
        <v>28000</v>
      </c>
      <c r="Y83" s="127">
        <f t="shared" si="160"/>
        <v>0</v>
      </c>
      <c r="Z83" s="128">
        <f t="shared" si="161"/>
        <v>0</v>
      </c>
      <c r="AA83" s="129" t="s">
        <v>407</v>
      </c>
      <c r="AB83" s="131"/>
      <c r="AC83" s="131"/>
      <c r="AD83" s="131"/>
      <c r="AE83" s="131"/>
      <c r="AF83" s="131"/>
      <c r="AG83" s="131"/>
    </row>
    <row r="84" spans="1:33" ht="58.5" customHeight="1" x14ac:dyDescent="0.2">
      <c r="A84" s="119" t="s">
        <v>75</v>
      </c>
      <c r="B84" s="445" t="s">
        <v>166</v>
      </c>
      <c r="C84" s="446" t="s">
        <v>335</v>
      </c>
      <c r="D84" s="441" t="s">
        <v>110</v>
      </c>
      <c r="E84" s="442">
        <v>4</v>
      </c>
      <c r="F84" s="442">
        <v>3000</v>
      </c>
      <c r="G84" s="442">
        <v>12000</v>
      </c>
      <c r="H84" s="442">
        <v>4</v>
      </c>
      <c r="I84" s="442">
        <v>3000</v>
      </c>
      <c r="J84" s="442">
        <f t="shared" si="198"/>
        <v>12000</v>
      </c>
      <c r="K84" s="442"/>
      <c r="L84" s="442"/>
      <c r="M84" s="442">
        <f t="shared" si="199"/>
        <v>0</v>
      </c>
      <c r="N84" s="442"/>
      <c r="O84" s="442"/>
      <c r="P84" s="442">
        <f t="shared" si="200"/>
        <v>0</v>
      </c>
      <c r="Q84" s="442"/>
      <c r="R84" s="442"/>
      <c r="S84" s="442">
        <f t="shared" si="201"/>
        <v>0</v>
      </c>
      <c r="T84" s="442"/>
      <c r="U84" s="442"/>
      <c r="V84" s="485">
        <f t="shared" si="202"/>
        <v>0</v>
      </c>
      <c r="W84" s="380">
        <f t="shared" si="203"/>
        <v>12000</v>
      </c>
      <c r="X84" s="380">
        <f t="shared" si="204"/>
        <v>12000</v>
      </c>
      <c r="Y84" s="127">
        <f t="shared" si="160"/>
        <v>0</v>
      </c>
      <c r="Z84" s="128">
        <f t="shared" si="161"/>
        <v>0</v>
      </c>
      <c r="AA84" s="129" t="s">
        <v>407</v>
      </c>
      <c r="AB84" s="131"/>
      <c r="AC84" s="131"/>
      <c r="AD84" s="131"/>
      <c r="AE84" s="131"/>
      <c r="AF84" s="131"/>
      <c r="AG84" s="131"/>
    </row>
    <row r="85" spans="1:33" ht="60" customHeight="1" x14ac:dyDescent="0.2">
      <c r="A85" s="132" t="s">
        <v>75</v>
      </c>
      <c r="B85" s="445" t="s">
        <v>167</v>
      </c>
      <c r="C85" s="446" t="s">
        <v>336</v>
      </c>
      <c r="D85" s="441" t="s">
        <v>110</v>
      </c>
      <c r="E85" s="442">
        <v>2</v>
      </c>
      <c r="F85" s="442">
        <v>2000</v>
      </c>
      <c r="G85" s="442">
        <f t="shared" si="197"/>
        <v>4000</v>
      </c>
      <c r="H85" s="442">
        <v>2</v>
      </c>
      <c r="I85" s="442">
        <v>2000</v>
      </c>
      <c r="J85" s="442">
        <f t="shared" si="198"/>
        <v>4000</v>
      </c>
      <c r="K85" s="442"/>
      <c r="L85" s="442"/>
      <c r="M85" s="442">
        <f t="shared" si="199"/>
        <v>0</v>
      </c>
      <c r="N85" s="442"/>
      <c r="O85" s="442"/>
      <c r="P85" s="442">
        <f t="shared" si="200"/>
        <v>0</v>
      </c>
      <c r="Q85" s="442"/>
      <c r="R85" s="442"/>
      <c r="S85" s="442">
        <f t="shared" si="201"/>
        <v>0</v>
      </c>
      <c r="T85" s="442"/>
      <c r="U85" s="442"/>
      <c r="V85" s="485">
        <f t="shared" si="202"/>
        <v>0</v>
      </c>
      <c r="W85" s="380">
        <f t="shared" si="203"/>
        <v>4000</v>
      </c>
      <c r="X85" s="380">
        <f t="shared" si="204"/>
        <v>4000</v>
      </c>
      <c r="Y85" s="378">
        <f t="shared" si="160"/>
        <v>0</v>
      </c>
      <c r="Z85" s="379">
        <f t="shared" si="161"/>
        <v>0</v>
      </c>
      <c r="AA85" s="139" t="s">
        <v>407</v>
      </c>
      <c r="AB85" s="131"/>
      <c r="AC85" s="131"/>
      <c r="AD85" s="131"/>
      <c r="AE85" s="131"/>
      <c r="AF85" s="131"/>
      <c r="AG85" s="131"/>
    </row>
    <row r="86" spans="1:33" ht="48.75" customHeight="1" x14ac:dyDescent="0.2">
      <c r="A86" s="342"/>
      <c r="B86" s="445" t="s">
        <v>640</v>
      </c>
      <c r="C86" s="446" t="s">
        <v>337</v>
      </c>
      <c r="D86" s="441" t="s">
        <v>110</v>
      </c>
      <c r="E86" s="442">
        <v>5</v>
      </c>
      <c r="F86" s="442">
        <v>1500</v>
      </c>
      <c r="G86" s="442">
        <v>7500</v>
      </c>
      <c r="H86" s="442">
        <v>5</v>
      </c>
      <c r="I86" s="442">
        <v>1500</v>
      </c>
      <c r="J86" s="442">
        <v>7500</v>
      </c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85"/>
      <c r="W86" s="380">
        <v>7500</v>
      </c>
      <c r="X86" s="380">
        <v>7500</v>
      </c>
      <c r="Y86" s="444">
        <v>0</v>
      </c>
      <c r="Z86" s="381">
        <v>0</v>
      </c>
      <c r="AA86" s="353" t="s">
        <v>407</v>
      </c>
      <c r="AB86" s="131"/>
      <c r="AC86" s="131"/>
      <c r="AD86" s="131"/>
      <c r="AE86" s="131"/>
      <c r="AF86" s="131"/>
      <c r="AG86" s="131"/>
    </row>
    <row r="87" spans="1:33" ht="47.25" customHeight="1" x14ac:dyDescent="0.2">
      <c r="A87" s="342"/>
      <c r="B87" s="445" t="s">
        <v>641</v>
      </c>
      <c r="C87" s="446" t="s">
        <v>338</v>
      </c>
      <c r="D87" s="441" t="s">
        <v>110</v>
      </c>
      <c r="E87" s="442">
        <v>2</v>
      </c>
      <c r="F87" s="442">
        <v>2500</v>
      </c>
      <c r="G87" s="442">
        <v>5000</v>
      </c>
      <c r="H87" s="442">
        <v>2</v>
      </c>
      <c r="I87" s="442">
        <v>2500</v>
      </c>
      <c r="J87" s="442">
        <v>5000</v>
      </c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85"/>
      <c r="W87" s="380">
        <v>5000</v>
      </c>
      <c r="X87" s="380">
        <v>5000</v>
      </c>
      <c r="Y87" s="444">
        <v>0</v>
      </c>
      <c r="Z87" s="381">
        <v>0</v>
      </c>
      <c r="AA87" s="353" t="s">
        <v>407</v>
      </c>
      <c r="AB87" s="131"/>
      <c r="AC87" s="131"/>
      <c r="AD87" s="131"/>
      <c r="AE87" s="131"/>
      <c r="AF87" s="131"/>
      <c r="AG87" s="131"/>
    </row>
    <row r="88" spans="1:33" ht="87.75" customHeight="1" thickBot="1" x14ac:dyDescent="0.25">
      <c r="A88" s="342"/>
      <c r="B88" s="445" t="s">
        <v>642</v>
      </c>
      <c r="C88" s="446" t="s">
        <v>339</v>
      </c>
      <c r="D88" s="441" t="s">
        <v>110</v>
      </c>
      <c r="E88" s="442">
        <v>2</v>
      </c>
      <c r="F88" s="442">
        <v>5900</v>
      </c>
      <c r="G88" s="442">
        <v>11800</v>
      </c>
      <c r="H88" s="442">
        <v>2</v>
      </c>
      <c r="I88" s="442">
        <v>5900</v>
      </c>
      <c r="J88" s="442">
        <v>11800</v>
      </c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85"/>
      <c r="W88" s="380">
        <v>11800</v>
      </c>
      <c r="X88" s="380">
        <v>11800</v>
      </c>
      <c r="Y88" s="444">
        <v>0</v>
      </c>
      <c r="Z88" s="381">
        <v>0</v>
      </c>
      <c r="AA88" s="353" t="s">
        <v>408</v>
      </c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72</v>
      </c>
      <c r="B89" s="293" t="s">
        <v>168</v>
      </c>
      <c r="C89" s="193" t="s">
        <v>169</v>
      </c>
      <c r="D89" s="440"/>
      <c r="E89" s="112">
        <f>SUM(E90:E92)</f>
        <v>0</v>
      </c>
      <c r="F89" s="113"/>
      <c r="G89" s="114">
        <f t="shared" ref="G89:H89" si="205">SUM(G90:G92)</f>
        <v>0</v>
      </c>
      <c r="H89" s="112">
        <f t="shared" si="205"/>
        <v>0</v>
      </c>
      <c r="I89" s="113"/>
      <c r="J89" s="114">
        <f t="shared" ref="J89:K89" si="206">SUM(J90:J92)</f>
        <v>0</v>
      </c>
      <c r="K89" s="112">
        <f t="shared" si="206"/>
        <v>0</v>
      </c>
      <c r="L89" s="113"/>
      <c r="M89" s="114">
        <f t="shared" ref="M89:N89" si="207">SUM(M90:M92)</f>
        <v>0</v>
      </c>
      <c r="N89" s="112">
        <f t="shared" si="207"/>
        <v>0</v>
      </c>
      <c r="O89" s="113"/>
      <c r="P89" s="114">
        <f t="shared" ref="P89:Q89" si="208">SUM(P90:P92)</f>
        <v>0</v>
      </c>
      <c r="Q89" s="112">
        <f t="shared" si="208"/>
        <v>0</v>
      </c>
      <c r="R89" s="113"/>
      <c r="S89" s="114">
        <f t="shared" ref="S89:T89" si="209">SUM(S90:S92)</f>
        <v>0</v>
      </c>
      <c r="T89" s="112">
        <f t="shared" si="209"/>
        <v>0</v>
      </c>
      <c r="U89" s="113"/>
      <c r="V89" s="486">
        <f t="shared" ref="V89:X89" si="210">SUM(V90:V92)</f>
        <v>0</v>
      </c>
      <c r="W89" s="487">
        <f t="shared" si="210"/>
        <v>0</v>
      </c>
      <c r="X89" s="487">
        <f t="shared" si="210"/>
        <v>0</v>
      </c>
      <c r="Y89" s="185">
        <f t="shared" si="160"/>
        <v>0</v>
      </c>
      <c r="Z89" s="114" t="e">
        <f t="shared" si="161"/>
        <v>#DIV/0!</v>
      </c>
      <c r="AA89" s="146"/>
      <c r="AB89" s="118"/>
      <c r="AC89" s="118"/>
      <c r="AD89" s="118"/>
      <c r="AE89" s="118"/>
      <c r="AF89" s="118"/>
      <c r="AG89" s="118"/>
    </row>
    <row r="90" spans="1:33" ht="30" customHeight="1" x14ac:dyDescent="0.2">
      <c r="A90" s="119" t="s">
        <v>75</v>
      </c>
      <c r="B90" s="120" t="s">
        <v>170</v>
      </c>
      <c r="C90" s="188" t="s">
        <v>165</v>
      </c>
      <c r="D90" s="200" t="s">
        <v>110</v>
      </c>
      <c r="E90" s="123"/>
      <c r="F90" s="124"/>
      <c r="G90" s="125">
        <f t="shared" ref="G90:G92" si="211">E90*F90</f>
        <v>0</v>
      </c>
      <c r="H90" s="123"/>
      <c r="I90" s="124"/>
      <c r="J90" s="125">
        <f t="shared" ref="J90:J92" si="212">H90*I90</f>
        <v>0</v>
      </c>
      <c r="K90" s="123"/>
      <c r="L90" s="124"/>
      <c r="M90" s="125">
        <f t="shared" ref="M90:M92" si="213">K90*L90</f>
        <v>0</v>
      </c>
      <c r="N90" s="123"/>
      <c r="O90" s="124"/>
      <c r="P90" s="125">
        <f t="shared" ref="P90:P92" si="214">N90*O90</f>
        <v>0</v>
      </c>
      <c r="Q90" s="123"/>
      <c r="R90" s="124"/>
      <c r="S90" s="125">
        <f t="shared" ref="S90:S92" si="215">Q90*R90</f>
        <v>0</v>
      </c>
      <c r="T90" s="123"/>
      <c r="U90" s="124"/>
      <c r="V90" s="228">
        <f t="shared" ref="V90:V92" si="216">T90*U90</f>
        <v>0</v>
      </c>
      <c r="W90" s="380">
        <f t="shared" ref="W90:W92" si="217">G90+M90+S90</f>
        <v>0</v>
      </c>
      <c r="X90" s="380">
        <f t="shared" ref="X90:X92" si="218">J90+P90+V90</f>
        <v>0</v>
      </c>
      <c r="Y90" s="127">
        <f t="shared" si="160"/>
        <v>0</v>
      </c>
      <c r="Z90" s="128" t="e">
        <f t="shared" si="161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75</v>
      </c>
      <c r="B91" s="120" t="s">
        <v>171</v>
      </c>
      <c r="C91" s="188" t="s">
        <v>165</v>
      </c>
      <c r="D91" s="200" t="s">
        <v>110</v>
      </c>
      <c r="E91" s="123"/>
      <c r="F91" s="124"/>
      <c r="G91" s="125">
        <f t="shared" si="211"/>
        <v>0</v>
      </c>
      <c r="H91" s="123"/>
      <c r="I91" s="124"/>
      <c r="J91" s="125">
        <f t="shared" si="212"/>
        <v>0</v>
      </c>
      <c r="K91" s="123"/>
      <c r="L91" s="124"/>
      <c r="M91" s="125">
        <f t="shared" si="213"/>
        <v>0</v>
      </c>
      <c r="N91" s="123"/>
      <c r="O91" s="124"/>
      <c r="P91" s="125">
        <f t="shared" si="214"/>
        <v>0</v>
      </c>
      <c r="Q91" s="123"/>
      <c r="R91" s="124"/>
      <c r="S91" s="125">
        <f t="shared" si="215"/>
        <v>0</v>
      </c>
      <c r="T91" s="123"/>
      <c r="U91" s="124"/>
      <c r="V91" s="228">
        <f t="shared" si="216"/>
        <v>0</v>
      </c>
      <c r="W91" s="380">
        <f t="shared" si="217"/>
        <v>0</v>
      </c>
      <c r="X91" s="380">
        <f t="shared" si="218"/>
        <v>0</v>
      </c>
      <c r="Y91" s="127">
        <f t="shared" si="160"/>
        <v>0</v>
      </c>
      <c r="Z91" s="128" t="e">
        <f t="shared" si="161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thickBot="1" x14ac:dyDescent="0.25">
      <c r="A92" s="132" t="s">
        <v>75</v>
      </c>
      <c r="B92" s="154" t="s">
        <v>172</v>
      </c>
      <c r="C92" s="164" t="s">
        <v>165</v>
      </c>
      <c r="D92" s="202" t="s">
        <v>110</v>
      </c>
      <c r="E92" s="135"/>
      <c r="F92" s="136"/>
      <c r="G92" s="137">
        <f t="shared" si="211"/>
        <v>0</v>
      </c>
      <c r="H92" s="135"/>
      <c r="I92" s="136"/>
      <c r="J92" s="137">
        <f t="shared" si="212"/>
        <v>0</v>
      </c>
      <c r="K92" s="135"/>
      <c r="L92" s="136"/>
      <c r="M92" s="137">
        <f t="shared" si="213"/>
        <v>0</v>
      </c>
      <c r="N92" s="135"/>
      <c r="O92" s="136"/>
      <c r="P92" s="137">
        <f t="shared" si="214"/>
        <v>0</v>
      </c>
      <c r="Q92" s="135"/>
      <c r="R92" s="136"/>
      <c r="S92" s="137">
        <f t="shared" si="215"/>
        <v>0</v>
      </c>
      <c r="T92" s="135"/>
      <c r="U92" s="136"/>
      <c r="V92" s="137">
        <f t="shared" si="216"/>
        <v>0</v>
      </c>
      <c r="W92" s="378">
        <f t="shared" si="217"/>
        <v>0</v>
      </c>
      <c r="X92" s="127">
        <f t="shared" si="218"/>
        <v>0</v>
      </c>
      <c r="Y92" s="166">
        <f t="shared" si="160"/>
        <v>0</v>
      </c>
      <c r="Z92" s="128" t="e">
        <f t="shared" si="161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67" t="s">
        <v>173</v>
      </c>
      <c r="B93" s="168"/>
      <c r="C93" s="169"/>
      <c r="D93" s="170"/>
      <c r="E93" s="174">
        <f>E89+E82+E71+E63+E58</f>
        <v>1335</v>
      </c>
      <c r="F93" s="190"/>
      <c r="G93" s="173">
        <f>G89+G82+G71+G63+G58</f>
        <v>399700</v>
      </c>
      <c r="H93" s="174">
        <f>H89+H82+H71+H63+H58</f>
        <v>1334</v>
      </c>
      <c r="I93" s="190"/>
      <c r="J93" s="173">
        <f>J89+J82+J71+J63+J58</f>
        <v>368200</v>
      </c>
      <c r="K93" s="191">
        <f>K89+K82+K71+K63+K58</f>
        <v>0</v>
      </c>
      <c r="L93" s="190"/>
      <c r="M93" s="173">
        <f>M89+M82+M71+M63+M58</f>
        <v>131600</v>
      </c>
      <c r="N93" s="191">
        <f>N89+N82+N71+N63+N58</f>
        <v>0</v>
      </c>
      <c r="O93" s="190"/>
      <c r="P93" s="173">
        <f>P89+P82+P71+P63+P58</f>
        <v>0</v>
      </c>
      <c r="Q93" s="191">
        <f>Q89+Q82+Q71+Q63+Q58</f>
        <v>500</v>
      </c>
      <c r="R93" s="190"/>
      <c r="S93" s="173">
        <f>S89+S82+S71+S63+S58</f>
        <v>80000</v>
      </c>
      <c r="T93" s="191">
        <f>T89+T82+T71+T63+T58</f>
        <v>400</v>
      </c>
      <c r="U93" s="190"/>
      <c r="V93" s="173">
        <f>V89+V82+V71+V63+V58</f>
        <v>14000</v>
      </c>
      <c r="W93" s="192">
        <f>W89+W82+W71+W63+W58</f>
        <v>611300</v>
      </c>
      <c r="X93" s="204">
        <f>X89+X82+X71+X63+X58</f>
        <v>382200</v>
      </c>
      <c r="Y93" s="205">
        <f t="shared" si="160"/>
        <v>229100</v>
      </c>
      <c r="Z93" s="205">
        <f t="shared" si="161"/>
        <v>0.37477506952396533</v>
      </c>
      <c r="AA93" s="178"/>
      <c r="AB93" s="7"/>
      <c r="AC93" s="7"/>
      <c r="AD93" s="7"/>
      <c r="AE93" s="7"/>
      <c r="AF93" s="7"/>
      <c r="AG93" s="7"/>
    </row>
    <row r="94" spans="1:33" ht="30" customHeight="1" x14ac:dyDescent="0.2">
      <c r="A94" s="206" t="s">
        <v>70</v>
      </c>
      <c r="B94" s="207">
        <v>5</v>
      </c>
      <c r="C94" s="208" t="s">
        <v>174</v>
      </c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09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">
      <c r="A95" s="108" t="s">
        <v>72</v>
      </c>
      <c r="B95" s="155" t="s">
        <v>175</v>
      </c>
      <c r="C95" s="140" t="s">
        <v>176</v>
      </c>
      <c r="D95" s="141"/>
      <c r="E95" s="142">
        <f>SUM(E96:E98)</f>
        <v>350</v>
      </c>
      <c r="F95" s="143"/>
      <c r="G95" s="144">
        <f t="shared" ref="G95:H95" si="219">SUM(G96:G98)</f>
        <v>50000</v>
      </c>
      <c r="H95" s="142">
        <f t="shared" si="219"/>
        <v>350</v>
      </c>
      <c r="I95" s="143"/>
      <c r="J95" s="144">
        <f t="shared" ref="J95:K95" si="220">SUM(J96:J98)</f>
        <v>50000</v>
      </c>
      <c r="K95" s="142">
        <f t="shared" si="220"/>
        <v>500</v>
      </c>
      <c r="L95" s="143"/>
      <c r="M95" s="144">
        <f t="shared" ref="M95" si="221">SUM(M96:M98)</f>
        <v>90000</v>
      </c>
      <c r="N95" s="142"/>
      <c r="O95" s="143"/>
      <c r="P95" s="144"/>
      <c r="Q95" s="142">
        <f t="shared" ref="Q95" si="222">SUM(Q96:Q98)</f>
        <v>50</v>
      </c>
      <c r="R95" s="143"/>
      <c r="S95" s="144">
        <f t="shared" ref="S95:T95" si="223">SUM(S96:S98)</f>
        <v>2500</v>
      </c>
      <c r="T95" s="142">
        <f t="shared" si="223"/>
        <v>550</v>
      </c>
      <c r="U95" s="143"/>
      <c r="V95" s="144">
        <f t="shared" ref="V95:X95" si="224">SUM(V96:V98)</f>
        <v>92500</v>
      </c>
      <c r="W95" s="210">
        <f t="shared" si="224"/>
        <v>142500</v>
      </c>
      <c r="X95" s="210">
        <f t="shared" si="224"/>
        <v>142500</v>
      </c>
      <c r="Y95" s="210">
        <f t="shared" ref="Y95:Y107" si="225">W95-X95</f>
        <v>0</v>
      </c>
      <c r="Z95" s="116">
        <f t="shared" ref="Z95:Z107" si="226">Y95/W95</f>
        <v>0</v>
      </c>
      <c r="AA95" s="146"/>
      <c r="AB95" s="131"/>
      <c r="AC95" s="131"/>
      <c r="AD95" s="131"/>
      <c r="AE95" s="131"/>
      <c r="AF95" s="131"/>
      <c r="AG95" s="131"/>
    </row>
    <row r="96" spans="1:33" ht="170.25" customHeight="1" x14ac:dyDescent="0.2">
      <c r="A96" s="119" t="s">
        <v>75</v>
      </c>
      <c r="B96" s="120" t="s">
        <v>177</v>
      </c>
      <c r="C96" s="211" t="s">
        <v>340</v>
      </c>
      <c r="D96" s="200" t="s">
        <v>178</v>
      </c>
      <c r="E96" s="123">
        <v>250</v>
      </c>
      <c r="F96" s="124">
        <v>180</v>
      </c>
      <c r="G96" s="125">
        <f t="shared" ref="G96:G98" si="227">E96*F96</f>
        <v>45000</v>
      </c>
      <c r="H96" s="123">
        <v>250</v>
      </c>
      <c r="I96" s="124">
        <v>180</v>
      </c>
      <c r="J96" s="125">
        <f t="shared" ref="J96:J98" si="228">H96*I96</f>
        <v>45000</v>
      </c>
      <c r="K96" s="123">
        <v>500</v>
      </c>
      <c r="L96" s="124">
        <v>180</v>
      </c>
      <c r="M96" s="125">
        <f t="shared" ref="M96:M98" si="229">K96*L96</f>
        <v>90000</v>
      </c>
      <c r="N96" s="123"/>
      <c r="O96" s="124"/>
      <c r="P96" s="125"/>
      <c r="Q96" s="123"/>
      <c r="R96" s="124"/>
      <c r="S96" s="125"/>
      <c r="T96" s="123">
        <v>500</v>
      </c>
      <c r="U96" s="124">
        <v>180</v>
      </c>
      <c r="V96" s="125">
        <f t="shared" ref="V96:V98" si="230">T96*U96</f>
        <v>90000</v>
      </c>
      <c r="W96" s="126">
        <f t="shared" ref="W96:W98" si="231">G96+M96+S96</f>
        <v>135000</v>
      </c>
      <c r="X96" s="127">
        <f t="shared" ref="X96:X98" si="232">J96+P96+V96</f>
        <v>135000</v>
      </c>
      <c r="Y96" s="127">
        <f t="shared" si="225"/>
        <v>0</v>
      </c>
      <c r="Z96" s="128">
        <f t="shared" si="226"/>
        <v>0</v>
      </c>
      <c r="AA96" s="129" t="s">
        <v>624</v>
      </c>
      <c r="AB96" s="131"/>
      <c r="AC96" s="131"/>
      <c r="AD96" s="131"/>
      <c r="AE96" s="131"/>
      <c r="AF96" s="131"/>
      <c r="AG96" s="131"/>
    </row>
    <row r="97" spans="1:33" ht="68.25" customHeight="1" x14ac:dyDescent="0.2">
      <c r="A97" s="119" t="s">
        <v>75</v>
      </c>
      <c r="B97" s="120" t="s">
        <v>179</v>
      </c>
      <c r="C97" s="211" t="s">
        <v>341</v>
      </c>
      <c r="D97" s="200" t="s">
        <v>178</v>
      </c>
      <c r="E97" s="123">
        <v>100</v>
      </c>
      <c r="F97" s="124">
        <v>50</v>
      </c>
      <c r="G97" s="125">
        <v>5000</v>
      </c>
      <c r="H97" s="123">
        <v>100</v>
      </c>
      <c r="I97" s="124">
        <v>50</v>
      </c>
      <c r="J97" s="125">
        <f t="shared" si="228"/>
        <v>5000</v>
      </c>
      <c r="K97" s="123"/>
      <c r="L97" s="124"/>
      <c r="M97" s="125">
        <f t="shared" si="229"/>
        <v>0</v>
      </c>
      <c r="N97" s="123"/>
      <c r="O97" s="124"/>
      <c r="P97" s="125">
        <f t="shared" ref="P97:P98" si="233">N97*O97</f>
        <v>0</v>
      </c>
      <c r="Q97" s="123"/>
      <c r="R97" s="124"/>
      <c r="S97" s="125">
        <f t="shared" ref="S97:S98" si="234">Q97*R97</f>
        <v>0</v>
      </c>
      <c r="T97" s="123"/>
      <c r="U97" s="124"/>
      <c r="V97" s="125">
        <f t="shared" si="230"/>
        <v>0</v>
      </c>
      <c r="W97" s="126">
        <f t="shared" si="231"/>
        <v>5000</v>
      </c>
      <c r="X97" s="127">
        <v>5000</v>
      </c>
      <c r="Y97" s="127">
        <f t="shared" si="225"/>
        <v>0</v>
      </c>
      <c r="Z97" s="128">
        <f t="shared" si="226"/>
        <v>0</v>
      </c>
      <c r="AA97" s="129" t="s">
        <v>409</v>
      </c>
      <c r="AB97" s="131"/>
      <c r="AC97" s="131"/>
      <c r="AD97" s="131"/>
      <c r="AE97" s="131"/>
      <c r="AF97" s="131"/>
      <c r="AG97" s="131"/>
    </row>
    <row r="98" spans="1:33" ht="70.5" customHeight="1" x14ac:dyDescent="0.2">
      <c r="A98" s="132" t="s">
        <v>75</v>
      </c>
      <c r="B98" s="133" t="s">
        <v>180</v>
      </c>
      <c r="C98" s="211" t="s">
        <v>342</v>
      </c>
      <c r="D98" s="202" t="s">
        <v>178</v>
      </c>
      <c r="E98" s="135"/>
      <c r="F98" s="136"/>
      <c r="G98" s="137">
        <f t="shared" si="227"/>
        <v>0</v>
      </c>
      <c r="H98" s="135"/>
      <c r="I98" s="136"/>
      <c r="J98" s="137">
        <f t="shared" si="228"/>
        <v>0</v>
      </c>
      <c r="K98" s="135"/>
      <c r="L98" s="136"/>
      <c r="M98" s="137">
        <f t="shared" si="229"/>
        <v>0</v>
      </c>
      <c r="N98" s="135"/>
      <c r="O98" s="136"/>
      <c r="P98" s="137">
        <f t="shared" si="233"/>
        <v>0</v>
      </c>
      <c r="Q98" s="135">
        <v>50</v>
      </c>
      <c r="R98" s="136">
        <v>50</v>
      </c>
      <c r="S98" s="137">
        <f t="shared" si="234"/>
        <v>2500</v>
      </c>
      <c r="T98" s="135">
        <v>50</v>
      </c>
      <c r="U98" s="136">
        <v>50</v>
      </c>
      <c r="V98" s="137">
        <f t="shared" si="230"/>
        <v>2500</v>
      </c>
      <c r="W98" s="138">
        <f t="shared" si="231"/>
        <v>2500</v>
      </c>
      <c r="X98" s="127">
        <f t="shared" si="232"/>
        <v>2500</v>
      </c>
      <c r="Y98" s="127">
        <f t="shared" si="225"/>
        <v>0</v>
      </c>
      <c r="Z98" s="128">
        <f t="shared" si="226"/>
        <v>0</v>
      </c>
      <c r="AA98" s="139" t="s">
        <v>410</v>
      </c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72</v>
      </c>
      <c r="B99" s="155" t="s">
        <v>181</v>
      </c>
      <c r="C99" s="140" t="s">
        <v>182</v>
      </c>
      <c r="D99" s="212"/>
      <c r="E99" s="213">
        <f>SUM(E100:E102)</f>
        <v>0</v>
      </c>
      <c r="F99" s="143"/>
      <c r="G99" s="144">
        <f t="shared" ref="G99:H99" si="235">SUM(G100:G102)</f>
        <v>0</v>
      </c>
      <c r="H99" s="213">
        <f t="shared" si="235"/>
        <v>0</v>
      </c>
      <c r="I99" s="143"/>
      <c r="J99" s="144">
        <f t="shared" ref="J99:K99" si="236">SUM(J100:J102)</f>
        <v>0</v>
      </c>
      <c r="K99" s="213">
        <f t="shared" si="236"/>
        <v>0</v>
      </c>
      <c r="L99" s="143"/>
      <c r="M99" s="144">
        <f t="shared" ref="M99:N99" si="237">SUM(M100:M102)</f>
        <v>0</v>
      </c>
      <c r="N99" s="213">
        <f t="shared" si="237"/>
        <v>0</v>
      </c>
      <c r="O99" s="143"/>
      <c r="P99" s="144">
        <f t="shared" ref="P99:Q99" si="238">SUM(P100:P102)</f>
        <v>0</v>
      </c>
      <c r="Q99" s="213">
        <f t="shared" si="238"/>
        <v>0</v>
      </c>
      <c r="R99" s="143"/>
      <c r="S99" s="144">
        <f t="shared" ref="S99:T99" si="239">SUM(S100:S102)</f>
        <v>0</v>
      </c>
      <c r="T99" s="213">
        <f t="shared" si="239"/>
        <v>0</v>
      </c>
      <c r="U99" s="143"/>
      <c r="V99" s="144">
        <f t="shared" ref="V99:X99" si="240">SUM(V100:V102)</f>
        <v>0</v>
      </c>
      <c r="W99" s="210">
        <f t="shared" si="240"/>
        <v>0</v>
      </c>
      <c r="X99" s="210">
        <f t="shared" si="240"/>
        <v>0</v>
      </c>
      <c r="Y99" s="210">
        <f t="shared" si="225"/>
        <v>0</v>
      </c>
      <c r="Z99" s="210" t="e">
        <f t="shared" si="226"/>
        <v>#DIV/0!</v>
      </c>
      <c r="AA99" s="146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75</v>
      </c>
      <c r="B100" s="120" t="s">
        <v>183</v>
      </c>
      <c r="C100" s="211" t="s">
        <v>184</v>
      </c>
      <c r="D100" s="214" t="s">
        <v>110</v>
      </c>
      <c r="E100" s="123"/>
      <c r="F100" s="124"/>
      <c r="G100" s="125">
        <f t="shared" ref="G100:G102" si="241">E100*F100</f>
        <v>0</v>
      </c>
      <c r="H100" s="123"/>
      <c r="I100" s="124"/>
      <c r="J100" s="125">
        <f t="shared" ref="J100:J102" si="242">H100*I100</f>
        <v>0</v>
      </c>
      <c r="K100" s="123"/>
      <c r="L100" s="124"/>
      <c r="M100" s="125">
        <f t="shared" ref="M100:M102" si="243">K100*L100</f>
        <v>0</v>
      </c>
      <c r="N100" s="123"/>
      <c r="O100" s="124"/>
      <c r="P100" s="125">
        <f t="shared" ref="P100:P102" si="244">N100*O100</f>
        <v>0</v>
      </c>
      <c r="Q100" s="123"/>
      <c r="R100" s="124"/>
      <c r="S100" s="125">
        <f t="shared" ref="S100:S102" si="245">Q100*R100</f>
        <v>0</v>
      </c>
      <c r="T100" s="123"/>
      <c r="U100" s="124"/>
      <c r="V100" s="125">
        <f t="shared" ref="V100:V102" si="246">T100*U100</f>
        <v>0</v>
      </c>
      <c r="W100" s="126">
        <f t="shared" ref="W100:W102" si="247">G100+M100+S100</f>
        <v>0</v>
      </c>
      <c r="X100" s="127">
        <f t="shared" ref="X100:X102" si="248">J100+P100+V100</f>
        <v>0</v>
      </c>
      <c r="Y100" s="127">
        <f t="shared" si="225"/>
        <v>0</v>
      </c>
      <c r="Z100" s="128" t="e">
        <f t="shared" si="226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75</v>
      </c>
      <c r="B101" s="120" t="s">
        <v>185</v>
      </c>
      <c r="C101" s="188" t="s">
        <v>184</v>
      </c>
      <c r="D101" s="200" t="s">
        <v>110</v>
      </c>
      <c r="E101" s="123"/>
      <c r="F101" s="124"/>
      <c r="G101" s="125">
        <f t="shared" si="241"/>
        <v>0</v>
      </c>
      <c r="H101" s="123"/>
      <c r="I101" s="124"/>
      <c r="J101" s="125">
        <f t="shared" si="242"/>
        <v>0</v>
      </c>
      <c r="K101" s="123"/>
      <c r="L101" s="124"/>
      <c r="M101" s="125">
        <f t="shared" si="243"/>
        <v>0</v>
      </c>
      <c r="N101" s="123"/>
      <c r="O101" s="124"/>
      <c r="P101" s="125">
        <f t="shared" si="244"/>
        <v>0</v>
      </c>
      <c r="Q101" s="123"/>
      <c r="R101" s="124"/>
      <c r="S101" s="125">
        <f t="shared" si="245"/>
        <v>0</v>
      </c>
      <c r="T101" s="123"/>
      <c r="U101" s="124"/>
      <c r="V101" s="125">
        <f t="shared" si="246"/>
        <v>0</v>
      </c>
      <c r="W101" s="126">
        <f t="shared" si="247"/>
        <v>0</v>
      </c>
      <c r="X101" s="127">
        <f t="shared" si="248"/>
        <v>0</v>
      </c>
      <c r="Y101" s="127">
        <f t="shared" si="225"/>
        <v>0</v>
      </c>
      <c r="Z101" s="128" t="e">
        <f t="shared" si="226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75</v>
      </c>
      <c r="B102" s="133" t="s">
        <v>186</v>
      </c>
      <c r="C102" s="164" t="s">
        <v>184</v>
      </c>
      <c r="D102" s="202" t="s">
        <v>110</v>
      </c>
      <c r="E102" s="135"/>
      <c r="F102" s="136"/>
      <c r="G102" s="137">
        <f t="shared" si="241"/>
        <v>0</v>
      </c>
      <c r="H102" s="135"/>
      <c r="I102" s="136"/>
      <c r="J102" s="137">
        <f t="shared" si="242"/>
        <v>0</v>
      </c>
      <c r="K102" s="135"/>
      <c r="L102" s="136"/>
      <c r="M102" s="137">
        <f t="shared" si="243"/>
        <v>0</v>
      </c>
      <c r="N102" s="135"/>
      <c r="O102" s="136"/>
      <c r="P102" s="137">
        <f t="shared" si="244"/>
        <v>0</v>
      </c>
      <c r="Q102" s="135"/>
      <c r="R102" s="136"/>
      <c r="S102" s="137">
        <f t="shared" si="245"/>
        <v>0</v>
      </c>
      <c r="T102" s="135"/>
      <c r="U102" s="136"/>
      <c r="V102" s="137">
        <f t="shared" si="246"/>
        <v>0</v>
      </c>
      <c r="W102" s="138">
        <f t="shared" si="247"/>
        <v>0</v>
      </c>
      <c r="X102" s="127">
        <f t="shared" si="248"/>
        <v>0</v>
      </c>
      <c r="Y102" s="127">
        <f t="shared" si="225"/>
        <v>0</v>
      </c>
      <c r="Z102" s="128" t="e">
        <f t="shared" si="226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08" t="s">
        <v>72</v>
      </c>
      <c r="B103" s="155" t="s">
        <v>187</v>
      </c>
      <c r="C103" s="215" t="s">
        <v>188</v>
      </c>
      <c r="D103" s="216"/>
      <c r="E103" s="213">
        <f>SUM(E104:E106)</f>
        <v>0</v>
      </c>
      <c r="F103" s="143"/>
      <c r="G103" s="144">
        <f t="shared" ref="G103:H103" si="249">SUM(G104:G106)</f>
        <v>0</v>
      </c>
      <c r="H103" s="213">
        <f t="shared" si="249"/>
        <v>0</v>
      </c>
      <c r="I103" s="143"/>
      <c r="J103" s="144">
        <f t="shared" ref="J103:K103" si="250">SUM(J104:J106)</f>
        <v>0</v>
      </c>
      <c r="K103" s="213">
        <f t="shared" si="250"/>
        <v>0</v>
      </c>
      <c r="L103" s="143"/>
      <c r="M103" s="144">
        <f t="shared" ref="M103:N103" si="251">SUM(M104:M106)</f>
        <v>0</v>
      </c>
      <c r="N103" s="213">
        <f t="shared" si="251"/>
        <v>0</v>
      </c>
      <c r="O103" s="143"/>
      <c r="P103" s="144">
        <f t="shared" ref="P103:Q103" si="252">SUM(P104:P106)</f>
        <v>0</v>
      </c>
      <c r="Q103" s="213">
        <f t="shared" si="252"/>
        <v>0</v>
      </c>
      <c r="R103" s="143"/>
      <c r="S103" s="144">
        <f t="shared" ref="S103:T103" si="253">SUM(S104:S106)</f>
        <v>0</v>
      </c>
      <c r="T103" s="213">
        <f t="shared" si="253"/>
        <v>0</v>
      </c>
      <c r="U103" s="143"/>
      <c r="V103" s="144">
        <f t="shared" ref="V103:X103" si="254">SUM(V104:V106)</f>
        <v>0</v>
      </c>
      <c r="W103" s="210">
        <f t="shared" si="254"/>
        <v>0</v>
      </c>
      <c r="X103" s="210">
        <f t="shared" si="254"/>
        <v>0</v>
      </c>
      <c r="Y103" s="210">
        <f t="shared" si="225"/>
        <v>0</v>
      </c>
      <c r="Z103" s="210" t="e">
        <f t="shared" si="226"/>
        <v>#DIV/0!</v>
      </c>
      <c r="AA103" s="146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75</v>
      </c>
      <c r="B104" s="120" t="s">
        <v>189</v>
      </c>
      <c r="C104" s="217" t="s">
        <v>116</v>
      </c>
      <c r="D104" s="218" t="s">
        <v>117</v>
      </c>
      <c r="E104" s="123"/>
      <c r="F104" s="124"/>
      <c r="G104" s="125">
        <f t="shared" ref="G104:G106" si="255">E104*F104</f>
        <v>0</v>
      </c>
      <c r="H104" s="123"/>
      <c r="I104" s="124"/>
      <c r="J104" s="125">
        <f t="shared" ref="J104:J106" si="256">H104*I104</f>
        <v>0</v>
      </c>
      <c r="K104" s="123"/>
      <c r="L104" s="124"/>
      <c r="M104" s="125">
        <f t="shared" ref="M104:M106" si="257">K104*L104</f>
        <v>0</v>
      </c>
      <c r="N104" s="123"/>
      <c r="O104" s="124"/>
      <c r="P104" s="125">
        <f t="shared" ref="P104:P106" si="258">N104*O104</f>
        <v>0</v>
      </c>
      <c r="Q104" s="123"/>
      <c r="R104" s="124"/>
      <c r="S104" s="125">
        <f t="shared" ref="S104:S106" si="259">Q104*R104</f>
        <v>0</v>
      </c>
      <c r="T104" s="123"/>
      <c r="U104" s="124"/>
      <c r="V104" s="125">
        <f t="shared" ref="V104:V106" si="260">T104*U104</f>
        <v>0</v>
      </c>
      <c r="W104" s="126">
        <f t="shared" ref="W104:W106" si="261">G104+M104+S104</f>
        <v>0</v>
      </c>
      <c r="X104" s="127">
        <f t="shared" ref="X104:X106" si="262">J104+P104+V104</f>
        <v>0</v>
      </c>
      <c r="Y104" s="127">
        <f t="shared" si="225"/>
        <v>0</v>
      </c>
      <c r="Z104" s="128" t="e">
        <f t="shared" si="226"/>
        <v>#DIV/0!</v>
      </c>
      <c r="AA104" s="129"/>
      <c r="AB104" s="130"/>
      <c r="AC104" s="131"/>
      <c r="AD104" s="131"/>
      <c r="AE104" s="131"/>
      <c r="AF104" s="131"/>
      <c r="AG104" s="131"/>
    </row>
    <row r="105" spans="1:33" ht="30" customHeight="1" x14ac:dyDescent="0.2">
      <c r="A105" s="119" t="s">
        <v>75</v>
      </c>
      <c r="B105" s="120" t="s">
        <v>190</v>
      </c>
      <c r="C105" s="217" t="s">
        <v>116</v>
      </c>
      <c r="D105" s="218" t="s">
        <v>117</v>
      </c>
      <c r="E105" s="123"/>
      <c r="F105" s="124"/>
      <c r="G105" s="125">
        <f t="shared" si="255"/>
        <v>0</v>
      </c>
      <c r="H105" s="123"/>
      <c r="I105" s="124"/>
      <c r="J105" s="125">
        <f t="shared" si="256"/>
        <v>0</v>
      </c>
      <c r="K105" s="123"/>
      <c r="L105" s="124"/>
      <c r="M105" s="125">
        <f t="shared" si="257"/>
        <v>0</v>
      </c>
      <c r="N105" s="123"/>
      <c r="O105" s="124"/>
      <c r="P105" s="125">
        <f t="shared" si="258"/>
        <v>0</v>
      </c>
      <c r="Q105" s="123"/>
      <c r="R105" s="124"/>
      <c r="S105" s="125">
        <f t="shared" si="259"/>
        <v>0</v>
      </c>
      <c r="T105" s="123"/>
      <c r="U105" s="124"/>
      <c r="V105" s="125">
        <f t="shared" si="260"/>
        <v>0</v>
      </c>
      <c r="W105" s="126">
        <f t="shared" si="261"/>
        <v>0</v>
      </c>
      <c r="X105" s="127">
        <f t="shared" si="262"/>
        <v>0</v>
      </c>
      <c r="Y105" s="127">
        <f t="shared" si="225"/>
        <v>0</v>
      </c>
      <c r="Z105" s="128" t="e">
        <f t="shared" si="226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thickBot="1" x14ac:dyDescent="0.25">
      <c r="A106" s="132" t="s">
        <v>75</v>
      </c>
      <c r="B106" s="133" t="s">
        <v>191</v>
      </c>
      <c r="C106" s="219" t="s">
        <v>116</v>
      </c>
      <c r="D106" s="218" t="s">
        <v>117</v>
      </c>
      <c r="E106" s="149"/>
      <c r="F106" s="150"/>
      <c r="G106" s="151">
        <f t="shared" si="255"/>
        <v>0</v>
      </c>
      <c r="H106" s="149"/>
      <c r="I106" s="150"/>
      <c r="J106" s="151">
        <f t="shared" si="256"/>
        <v>0</v>
      </c>
      <c r="K106" s="149"/>
      <c r="L106" s="150"/>
      <c r="M106" s="151">
        <f t="shared" si="257"/>
        <v>0</v>
      </c>
      <c r="N106" s="149"/>
      <c r="O106" s="150"/>
      <c r="P106" s="151">
        <f t="shared" si="258"/>
        <v>0</v>
      </c>
      <c r="Q106" s="149"/>
      <c r="R106" s="150"/>
      <c r="S106" s="151">
        <f t="shared" si="259"/>
        <v>0</v>
      </c>
      <c r="T106" s="149"/>
      <c r="U106" s="150"/>
      <c r="V106" s="151">
        <f t="shared" si="260"/>
        <v>0</v>
      </c>
      <c r="W106" s="138">
        <f t="shared" si="261"/>
        <v>0</v>
      </c>
      <c r="X106" s="127">
        <f t="shared" si="262"/>
        <v>0</v>
      </c>
      <c r="Y106" s="378">
        <f t="shared" si="225"/>
        <v>0</v>
      </c>
      <c r="Z106" s="128" t="e">
        <f t="shared" si="226"/>
        <v>#DIV/0!</v>
      </c>
      <c r="AA106" s="152"/>
      <c r="AB106" s="131"/>
      <c r="AC106" s="131"/>
      <c r="AD106" s="131"/>
      <c r="AE106" s="131"/>
      <c r="AF106" s="131"/>
      <c r="AG106" s="131"/>
    </row>
    <row r="107" spans="1:33" ht="39.75" customHeight="1" thickBot="1" x14ac:dyDescent="0.25">
      <c r="A107" s="576" t="s">
        <v>192</v>
      </c>
      <c r="B107" s="547"/>
      <c r="C107" s="547"/>
      <c r="D107" s="548"/>
      <c r="E107" s="190"/>
      <c r="F107" s="190"/>
      <c r="G107" s="173">
        <f>G95+G99+G103</f>
        <v>50000</v>
      </c>
      <c r="H107" s="190"/>
      <c r="I107" s="190"/>
      <c r="J107" s="173">
        <f>J95+J99+J103</f>
        <v>50000</v>
      </c>
      <c r="K107" s="190"/>
      <c r="L107" s="190"/>
      <c r="M107" s="173">
        <f>M95+M99+M103</f>
        <v>90000</v>
      </c>
      <c r="N107" s="190"/>
      <c r="O107" s="190"/>
      <c r="P107" s="173">
        <f>P95+P99+P103</f>
        <v>0</v>
      </c>
      <c r="Q107" s="190"/>
      <c r="R107" s="190"/>
      <c r="S107" s="173">
        <f>S95+S99+S103</f>
        <v>2500</v>
      </c>
      <c r="T107" s="190"/>
      <c r="U107" s="190"/>
      <c r="V107" s="173">
        <f t="shared" ref="V107:X107" si="263">V95+V99+V103</f>
        <v>92500</v>
      </c>
      <c r="W107" s="192">
        <f t="shared" si="263"/>
        <v>142500</v>
      </c>
      <c r="X107" s="382">
        <f t="shared" si="263"/>
        <v>142500</v>
      </c>
      <c r="Y107" s="383">
        <f t="shared" si="225"/>
        <v>0</v>
      </c>
      <c r="Z107" s="192">
        <f t="shared" si="226"/>
        <v>0</v>
      </c>
      <c r="AA107" s="178"/>
      <c r="AB107" s="5"/>
      <c r="AC107" s="7"/>
      <c r="AD107" s="7"/>
      <c r="AE107" s="7"/>
      <c r="AF107" s="7"/>
      <c r="AG107" s="7"/>
    </row>
    <row r="108" spans="1:33" ht="30" customHeight="1" thickBot="1" x14ac:dyDescent="0.25">
      <c r="A108" s="179" t="s">
        <v>70</v>
      </c>
      <c r="B108" s="180">
        <v>6</v>
      </c>
      <c r="C108" s="181" t="s">
        <v>193</v>
      </c>
      <c r="D108" s="182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6"/>
      <c r="X108" s="106"/>
      <c r="Y108" s="209"/>
      <c r="Z108" s="106"/>
      <c r="AA108" s="107"/>
      <c r="AB108" s="7"/>
      <c r="AC108" s="7"/>
      <c r="AD108" s="7"/>
      <c r="AE108" s="7"/>
      <c r="AF108" s="7"/>
      <c r="AG108" s="7"/>
    </row>
    <row r="109" spans="1:33" ht="30" customHeight="1" x14ac:dyDescent="0.2">
      <c r="A109" s="108" t="s">
        <v>72</v>
      </c>
      <c r="B109" s="155" t="s">
        <v>194</v>
      </c>
      <c r="C109" s="220" t="s">
        <v>195</v>
      </c>
      <c r="D109" s="111"/>
      <c r="E109" s="112">
        <f>SUM(E110:E112)</f>
        <v>325</v>
      </c>
      <c r="F109" s="113"/>
      <c r="G109" s="114">
        <f t="shared" ref="G109:H109" si="264">SUM(G110:G112)</f>
        <v>11250</v>
      </c>
      <c r="H109" s="112">
        <f t="shared" si="264"/>
        <v>325</v>
      </c>
      <c r="I109" s="113"/>
      <c r="J109" s="114">
        <f t="shared" ref="J109:K109" si="265">SUM(J110:J112)</f>
        <v>11250</v>
      </c>
      <c r="K109" s="112">
        <f t="shared" si="265"/>
        <v>0</v>
      </c>
      <c r="L109" s="113"/>
      <c r="M109" s="114">
        <f t="shared" ref="M109:N109" si="266">SUM(M110:M112)</f>
        <v>0</v>
      </c>
      <c r="N109" s="112">
        <f t="shared" si="266"/>
        <v>0</v>
      </c>
      <c r="O109" s="113"/>
      <c r="P109" s="114">
        <f t="shared" ref="P109:Q109" si="267">SUM(P110:P112)</f>
        <v>0</v>
      </c>
      <c r="Q109" s="112">
        <f t="shared" si="267"/>
        <v>0</v>
      </c>
      <c r="R109" s="113"/>
      <c r="S109" s="114">
        <f t="shared" ref="S109:T109" si="268">SUM(S110:S112)</f>
        <v>0</v>
      </c>
      <c r="T109" s="112">
        <f t="shared" si="268"/>
        <v>0</v>
      </c>
      <c r="U109" s="113"/>
      <c r="V109" s="114">
        <f t="shared" ref="V109:X109" si="269">SUM(V110:V112)</f>
        <v>0</v>
      </c>
      <c r="W109" s="114">
        <f t="shared" si="269"/>
        <v>11250</v>
      </c>
      <c r="X109" s="114">
        <f t="shared" si="269"/>
        <v>11250</v>
      </c>
      <c r="Y109" s="114">
        <f t="shared" ref="Y109:Y121" si="270">W109-X109</f>
        <v>0</v>
      </c>
      <c r="Z109" s="116">
        <f t="shared" ref="Z109:Z121" si="271">Y109/W109</f>
        <v>0</v>
      </c>
      <c r="AA109" s="117"/>
      <c r="AB109" s="118"/>
      <c r="AC109" s="118"/>
      <c r="AD109" s="118"/>
      <c r="AE109" s="118"/>
      <c r="AF109" s="118"/>
      <c r="AG109" s="118"/>
    </row>
    <row r="110" spans="1:33" ht="84" customHeight="1" x14ac:dyDescent="0.2">
      <c r="A110" s="119" t="s">
        <v>75</v>
      </c>
      <c r="B110" s="120" t="s">
        <v>196</v>
      </c>
      <c r="C110" s="188" t="s">
        <v>343</v>
      </c>
      <c r="D110" s="122" t="s">
        <v>110</v>
      </c>
      <c r="E110" s="123">
        <v>300</v>
      </c>
      <c r="F110" s="124">
        <v>25</v>
      </c>
      <c r="G110" s="125">
        <f t="shared" ref="G110:G112" si="272">E110*F110</f>
        <v>7500</v>
      </c>
      <c r="H110" s="123">
        <v>300</v>
      </c>
      <c r="I110" s="124">
        <v>25</v>
      </c>
      <c r="J110" s="125">
        <f t="shared" ref="J110:J112" si="273">H110*I110</f>
        <v>7500</v>
      </c>
      <c r="K110" s="123"/>
      <c r="L110" s="124"/>
      <c r="M110" s="125">
        <f t="shared" ref="M110:M112" si="274">K110*L110</f>
        <v>0</v>
      </c>
      <c r="N110" s="123"/>
      <c r="O110" s="124"/>
      <c r="P110" s="125">
        <f t="shared" ref="P110:P112" si="275">N110*O110</f>
        <v>0</v>
      </c>
      <c r="Q110" s="123"/>
      <c r="R110" s="124"/>
      <c r="S110" s="125">
        <f t="shared" ref="S110:S112" si="276">Q110*R110</f>
        <v>0</v>
      </c>
      <c r="T110" s="123"/>
      <c r="U110" s="124"/>
      <c r="V110" s="125">
        <f t="shared" ref="V110:V112" si="277">T110*U110</f>
        <v>0</v>
      </c>
      <c r="W110" s="126">
        <f t="shared" ref="W110:W112" si="278">G110+M110+S110</f>
        <v>7500</v>
      </c>
      <c r="X110" s="127">
        <f t="shared" ref="X110:X112" si="279">J110+P110+V110</f>
        <v>7500</v>
      </c>
      <c r="Y110" s="127">
        <f t="shared" si="270"/>
        <v>0</v>
      </c>
      <c r="Z110" s="128">
        <f t="shared" si="271"/>
        <v>0</v>
      </c>
      <c r="AA110" s="129" t="s">
        <v>411</v>
      </c>
      <c r="AB110" s="131"/>
      <c r="AC110" s="131"/>
      <c r="AD110" s="131"/>
      <c r="AE110" s="131"/>
      <c r="AF110" s="131"/>
      <c r="AG110" s="131"/>
    </row>
    <row r="111" spans="1:33" ht="53.25" customHeight="1" x14ac:dyDescent="0.2">
      <c r="A111" s="119" t="s">
        <v>75</v>
      </c>
      <c r="B111" s="120" t="s">
        <v>198</v>
      </c>
      <c r="C111" s="188" t="s">
        <v>344</v>
      </c>
      <c r="D111" s="122" t="s">
        <v>110</v>
      </c>
      <c r="E111" s="123">
        <v>25</v>
      </c>
      <c r="F111" s="124">
        <v>150</v>
      </c>
      <c r="G111" s="125">
        <f t="shared" si="272"/>
        <v>3750</v>
      </c>
      <c r="H111" s="123">
        <v>25</v>
      </c>
      <c r="I111" s="124">
        <v>150</v>
      </c>
      <c r="J111" s="125">
        <f t="shared" si="273"/>
        <v>3750</v>
      </c>
      <c r="K111" s="123"/>
      <c r="L111" s="124"/>
      <c r="M111" s="125">
        <f t="shared" si="274"/>
        <v>0</v>
      </c>
      <c r="N111" s="123"/>
      <c r="O111" s="124"/>
      <c r="P111" s="125">
        <f t="shared" si="275"/>
        <v>0</v>
      </c>
      <c r="Q111" s="123"/>
      <c r="R111" s="124"/>
      <c r="S111" s="125">
        <f t="shared" si="276"/>
        <v>0</v>
      </c>
      <c r="T111" s="123"/>
      <c r="U111" s="124"/>
      <c r="V111" s="125">
        <f t="shared" si="277"/>
        <v>0</v>
      </c>
      <c r="W111" s="126">
        <f t="shared" si="278"/>
        <v>3750</v>
      </c>
      <c r="X111" s="127">
        <f t="shared" si="279"/>
        <v>3750</v>
      </c>
      <c r="Y111" s="127">
        <f t="shared" si="270"/>
        <v>0</v>
      </c>
      <c r="Z111" s="128">
        <f t="shared" si="271"/>
        <v>0</v>
      </c>
      <c r="AA111" s="129" t="s">
        <v>412</v>
      </c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32" t="s">
        <v>75</v>
      </c>
      <c r="B112" s="133" t="s">
        <v>199</v>
      </c>
      <c r="C112" s="164" t="s">
        <v>197</v>
      </c>
      <c r="D112" s="134" t="s">
        <v>110</v>
      </c>
      <c r="E112" s="135"/>
      <c r="F112" s="136"/>
      <c r="G112" s="137">
        <f t="shared" si="272"/>
        <v>0</v>
      </c>
      <c r="H112" s="135"/>
      <c r="I112" s="136"/>
      <c r="J112" s="137">
        <f t="shared" si="273"/>
        <v>0</v>
      </c>
      <c r="K112" s="135"/>
      <c r="L112" s="136"/>
      <c r="M112" s="137">
        <f t="shared" si="274"/>
        <v>0</v>
      </c>
      <c r="N112" s="135"/>
      <c r="O112" s="136"/>
      <c r="P112" s="137">
        <f t="shared" si="275"/>
        <v>0</v>
      </c>
      <c r="Q112" s="135"/>
      <c r="R112" s="136"/>
      <c r="S112" s="137">
        <f t="shared" si="276"/>
        <v>0</v>
      </c>
      <c r="T112" s="135"/>
      <c r="U112" s="136"/>
      <c r="V112" s="137">
        <f t="shared" si="277"/>
        <v>0</v>
      </c>
      <c r="W112" s="138">
        <f t="shared" si="278"/>
        <v>0</v>
      </c>
      <c r="X112" s="127">
        <f t="shared" si="279"/>
        <v>0</v>
      </c>
      <c r="Y112" s="127">
        <f t="shared" si="270"/>
        <v>0</v>
      </c>
      <c r="Z112" s="128" t="e">
        <f t="shared" si="271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08" t="s">
        <v>70</v>
      </c>
      <c r="B113" s="155" t="s">
        <v>200</v>
      </c>
      <c r="C113" s="221" t="s">
        <v>201</v>
      </c>
      <c r="D113" s="141"/>
      <c r="E113" s="142">
        <f>SUM(E114:E116)</f>
        <v>0</v>
      </c>
      <c r="F113" s="143"/>
      <c r="G113" s="144">
        <f t="shared" ref="G113:H113" si="280">SUM(G114:G116)</f>
        <v>0</v>
      </c>
      <c r="H113" s="142">
        <f t="shared" si="280"/>
        <v>0</v>
      </c>
      <c r="I113" s="143"/>
      <c r="J113" s="144">
        <f t="shared" ref="J113:K113" si="281">SUM(J114:J116)</f>
        <v>0</v>
      </c>
      <c r="K113" s="142">
        <f t="shared" si="281"/>
        <v>0</v>
      </c>
      <c r="L113" s="143"/>
      <c r="M113" s="144">
        <f t="shared" ref="M113:N113" si="282">SUM(M114:M116)</f>
        <v>0</v>
      </c>
      <c r="N113" s="142">
        <f t="shared" si="282"/>
        <v>0</v>
      </c>
      <c r="O113" s="143"/>
      <c r="P113" s="144">
        <f t="shared" ref="P113:Q113" si="283">SUM(P114:P116)</f>
        <v>0</v>
      </c>
      <c r="Q113" s="142">
        <f t="shared" si="283"/>
        <v>0</v>
      </c>
      <c r="R113" s="143"/>
      <c r="S113" s="144">
        <f t="shared" ref="S113:T113" si="284">SUM(S114:S116)</f>
        <v>0</v>
      </c>
      <c r="T113" s="142">
        <f t="shared" si="284"/>
        <v>0</v>
      </c>
      <c r="U113" s="143"/>
      <c r="V113" s="144">
        <f t="shared" ref="V113:X113" si="285">SUM(V114:V116)</f>
        <v>0</v>
      </c>
      <c r="W113" s="144">
        <f t="shared" si="285"/>
        <v>0</v>
      </c>
      <c r="X113" s="144">
        <f t="shared" si="285"/>
        <v>0</v>
      </c>
      <c r="Y113" s="144">
        <f t="shared" si="270"/>
        <v>0</v>
      </c>
      <c r="Z113" s="144" t="e">
        <f t="shared" si="271"/>
        <v>#DIV/0!</v>
      </c>
      <c r="AA113" s="146"/>
      <c r="AB113" s="118"/>
      <c r="AC113" s="118"/>
      <c r="AD113" s="118"/>
      <c r="AE113" s="118"/>
      <c r="AF113" s="118"/>
      <c r="AG113" s="118"/>
    </row>
    <row r="114" spans="1:33" ht="30" customHeight="1" x14ac:dyDescent="0.2">
      <c r="A114" s="119" t="s">
        <v>75</v>
      </c>
      <c r="B114" s="120" t="s">
        <v>202</v>
      </c>
      <c r="C114" s="188" t="s">
        <v>197</v>
      </c>
      <c r="D114" s="122" t="s">
        <v>110</v>
      </c>
      <c r="E114" s="123"/>
      <c r="F114" s="124"/>
      <c r="G114" s="125">
        <f t="shared" ref="G114:G116" si="286">E114*F114</f>
        <v>0</v>
      </c>
      <c r="H114" s="123"/>
      <c r="I114" s="124"/>
      <c r="J114" s="125">
        <f t="shared" ref="J114:J116" si="287">H114*I114</f>
        <v>0</v>
      </c>
      <c r="K114" s="123"/>
      <c r="L114" s="124"/>
      <c r="M114" s="125">
        <f t="shared" ref="M114:M116" si="288">K114*L114</f>
        <v>0</v>
      </c>
      <c r="N114" s="123"/>
      <c r="O114" s="124"/>
      <c r="P114" s="125">
        <f t="shared" ref="P114:P116" si="289">N114*O114</f>
        <v>0</v>
      </c>
      <c r="Q114" s="123"/>
      <c r="R114" s="124"/>
      <c r="S114" s="125">
        <f t="shared" ref="S114:S116" si="290">Q114*R114</f>
        <v>0</v>
      </c>
      <c r="T114" s="123"/>
      <c r="U114" s="124"/>
      <c r="V114" s="125">
        <f t="shared" ref="V114:V116" si="291">T114*U114</f>
        <v>0</v>
      </c>
      <c r="W114" s="126">
        <f t="shared" ref="W114:W116" si="292">G114+M114+S114</f>
        <v>0</v>
      </c>
      <c r="X114" s="127">
        <f t="shared" ref="X114:X116" si="293">J114+P114+V114</f>
        <v>0</v>
      </c>
      <c r="Y114" s="127">
        <f t="shared" si="270"/>
        <v>0</v>
      </c>
      <c r="Z114" s="128" t="e">
        <f t="shared" si="271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75</v>
      </c>
      <c r="B115" s="120" t="s">
        <v>203</v>
      </c>
      <c r="C115" s="188" t="s">
        <v>197</v>
      </c>
      <c r="D115" s="122" t="s">
        <v>110</v>
      </c>
      <c r="E115" s="123"/>
      <c r="F115" s="124"/>
      <c r="G115" s="125">
        <f t="shared" si="286"/>
        <v>0</v>
      </c>
      <c r="H115" s="123"/>
      <c r="I115" s="124"/>
      <c r="J115" s="125">
        <f t="shared" si="287"/>
        <v>0</v>
      </c>
      <c r="K115" s="123"/>
      <c r="L115" s="124"/>
      <c r="M115" s="125">
        <f t="shared" si="288"/>
        <v>0</v>
      </c>
      <c r="N115" s="123"/>
      <c r="O115" s="124"/>
      <c r="P115" s="125">
        <f t="shared" si="289"/>
        <v>0</v>
      </c>
      <c r="Q115" s="123"/>
      <c r="R115" s="124"/>
      <c r="S115" s="125">
        <f t="shared" si="290"/>
        <v>0</v>
      </c>
      <c r="T115" s="123"/>
      <c r="U115" s="124"/>
      <c r="V115" s="125">
        <f t="shared" si="291"/>
        <v>0</v>
      </c>
      <c r="W115" s="126">
        <f t="shared" si="292"/>
        <v>0</v>
      </c>
      <c r="X115" s="127">
        <f t="shared" si="293"/>
        <v>0</v>
      </c>
      <c r="Y115" s="127">
        <f t="shared" si="270"/>
        <v>0</v>
      </c>
      <c r="Z115" s="128" t="e">
        <f t="shared" si="271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75</v>
      </c>
      <c r="B116" s="133" t="s">
        <v>204</v>
      </c>
      <c r="C116" s="164" t="s">
        <v>197</v>
      </c>
      <c r="D116" s="134" t="s">
        <v>110</v>
      </c>
      <c r="E116" s="135"/>
      <c r="F116" s="136"/>
      <c r="G116" s="137">
        <f t="shared" si="286"/>
        <v>0</v>
      </c>
      <c r="H116" s="135"/>
      <c r="I116" s="136"/>
      <c r="J116" s="137">
        <f t="shared" si="287"/>
        <v>0</v>
      </c>
      <c r="K116" s="135"/>
      <c r="L116" s="136"/>
      <c r="M116" s="137">
        <f t="shared" si="288"/>
        <v>0</v>
      </c>
      <c r="N116" s="135"/>
      <c r="O116" s="136"/>
      <c r="P116" s="137">
        <f t="shared" si="289"/>
        <v>0</v>
      </c>
      <c r="Q116" s="135"/>
      <c r="R116" s="136"/>
      <c r="S116" s="137">
        <f t="shared" si="290"/>
        <v>0</v>
      </c>
      <c r="T116" s="135"/>
      <c r="U116" s="136"/>
      <c r="V116" s="137">
        <f t="shared" si="291"/>
        <v>0</v>
      </c>
      <c r="W116" s="138">
        <f t="shared" si="292"/>
        <v>0</v>
      </c>
      <c r="X116" s="127">
        <f t="shared" si="293"/>
        <v>0</v>
      </c>
      <c r="Y116" s="127">
        <f t="shared" si="270"/>
        <v>0</v>
      </c>
      <c r="Z116" s="128" t="e">
        <f t="shared" si="271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08" t="s">
        <v>70</v>
      </c>
      <c r="B117" s="155" t="s">
        <v>205</v>
      </c>
      <c r="C117" s="221" t="s">
        <v>206</v>
      </c>
      <c r="D117" s="141"/>
      <c r="E117" s="142">
        <f>SUM(E118:E120)</f>
        <v>0</v>
      </c>
      <c r="F117" s="143"/>
      <c r="G117" s="144">
        <f t="shared" ref="G117:H117" si="294">SUM(G118:G120)</f>
        <v>0</v>
      </c>
      <c r="H117" s="142">
        <f t="shared" si="294"/>
        <v>0</v>
      </c>
      <c r="I117" s="143"/>
      <c r="J117" s="144">
        <f t="shared" ref="J117:K117" si="295">SUM(J118:J120)</f>
        <v>0</v>
      </c>
      <c r="K117" s="142">
        <f t="shared" si="295"/>
        <v>0</v>
      </c>
      <c r="L117" s="143"/>
      <c r="M117" s="144">
        <f t="shared" ref="M117:N117" si="296">SUM(M118:M120)</f>
        <v>0</v>
      </c>
      <c r="N117" s="142">
        <f t="shared" si="296"/>
        <v>0</v>
      </c>
      <c r="O117" s="143"/>
      <c r="P117" s="144">
        <f t="shared" ref="P117:Q117" si="297">SUM(P118:P120)</f>
        <v>0</v>
      </c>
      <c r="Q117" s="142">
        <f t="shared" si="297"/>
        <v>0</v>
      </c>
      <c r="R117" s="143"/>
      <c r="S117" s="144">
        <f t="shared" ref="S117:T117" si="298">SUM(S118:S120)</f>
        <v>0</v>
      </c>
      <c r="T117" s="142">
        <f t="shared" si="298"/>
        <v>0</v>
      </c>
      <c r="U117" s="143"/>
      <c r="V117" s="144">
        <f t="shared" ref="V117:X117" si="299">SUM(V118:V120)</f>
        <v>0</v>
      </c>
      <c r="W117" s="144">
        <f t="shared" si="299"/>
        <v>0</v>
      </c>
      <c r="X117" s="144">
        <f t="shared" si="299"/>
        <v>0</v>
      </c>
      <c r="Y117" s="144">
        <f t="shared" si="270"/>
        <v>0</v>
      </c>
      <c r="Z117" s="144" t="e">
        <f t="shared" si="271"/>
        <v>#DIV/0!</v>
      </c>
      <c r="AA117" s="146"/>
      <c r="AB117" s="118"/>
      <c r="AC117" s="118"/>
      <c r="AD117" s="118"/>
      <c r="AE117" s="118"/>
      <c r="AF117" s="118"/>
      <c r="AG117" s="118"/>
    </row>
    <row r="118" spans="1:33" ht="30" customHeight="1" x14ac:dyDescent="0.2">
      <c r="A118" s="119" t="s">
        <v>75</v>
      </c>
      <c r="B118" s="120" t="s">
        <v>207</v>
      </c>
      <c r="C118" s="188" t="s">
        <v>197</v>
      </c>
      <c r="D118" s="122" t="s">
        <v>110</v>
      </c>
      <c r="E118" s="123"/>
      <c r="F118" s="124"/>
      <c r="G118" s="125">
        <f t="shared" ref="G118:G120" si="300">E118*F118</f>
        <v>0</v>
      </c>
      <c r="H118" s="123"/>
      <c r="I118" s="124"/>
      <c r="J118" s="125">
        <f t="shared" ref="J118:J120" si="301">H118*I118</f>
        <v>0</v>
      </c>
      <c r="K118" s="123"/>
      <c r="L118" s="124"/>
      <c r="M118" s="125">
        <f t="shared" ref="M118:M120" si="302">K118*L118</f>
        <v>0</v>
      </c>
      <c r="N118" s="123"/>
      <c r="O118" s="124"/>
      <c r="P118" s="125">
        <f t="shared" ref="P118:P120" si="303">N118*O118</f>
        <v>0</v>
      </c>
      <c r="Q118" s="123"/>
      <c r="R118" s="124"/>
      <c r="S118" s="125">
        <f t="shared" ref="S118:S120" si="304">Q118*R118</f>
        <v>0</v>
      </c>
      <c r="T118" s="123"/>
      <c r="U118" s="124"/>
      <c r="V118" s="125">
        <f t="shared" ref="V118:V120" si="305">T118*U118</f>
        <v>0</v>
      </c>
      <c r="W118" s="126">
        <f t="shared" ref="W118:W120" si="306">G118+M118+S118</f>
        <v>0</v>
      </c>
      <c r="X118" s="127">
        <f t="shared" ref="X118:X120" si="307">J118+P118+V118</f>
        <v>0</v>
      </c>
      <c r="Y118" s="127">
        <f t="shared" si="270"/>
        <v>0</v>
      </c>
      <c r="Z118" s="128" t="e">
        <f t="shared" si="271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19" t="s">
        <v>75</v>
      </c>
      <c r="B119" s="120" t="s">
        <v>208</v>
      </c>
      <c r="C119" s="188" t="s">
        <v>197</v>
      </c>
      <c r="D119" s="122" t="s">
        <v>110</v>
      </c>
      <c r="E119" s="123"/>
      <c r="F119" s="124"/>
      <c r="G119" s="125">
        <f t="shared" si="300"/>
        <v>0</v>
      </c>
      <c r="H119" s="123"/>
      <c r="I119" s="124"/>
      <c r="J119" s="125">
        <f t="shared" si="301"/>
        <v>0</v>
      </c>
      <c r="K119" s="123"/>
      <c r="L119" s="124"/>
      <c r="M119" s="125">
        <f t="shared" si="302"/>
        <v>0</v>
      </c>
      <c r="N119" s="123"/>
      <c r="O119" s="124"/>
      <c r="P119" s="125">
        <f t="shared" si="303"/>
        <v>0</v>
      </c>
      <c r="Q119" s="123"/>
      <c r="R119" s="124"/>
      <c r="S119" s="125">
        <f t="shared" si="304"/>
        <v>0</v>
      </c>
      <c r="T119" s="123"/>
      <c r="U119" s="124"/>
      <c r="V119" s="125">
        <f t="shared" si="305"/>
        <v>0</v>
      </c>
      <c r="W119" s="126">
        <f t="shared" si="306"/>
        <v>0</v>
      </c>
      <c r="X119" s="127">
        <f t="shared" si="307"/>
        <v>0</v>
      </c>
      <c r="Y119" s="127">
        <f t="shared" si="270"/>
        <v>0</v>
      </c>
      <c r="Z119" s="128" t="e">
        <f t="shared" si="271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32" t="s">
        <v>75</v>
      </c>
      <c r="B120" s="133" t="s">
        <v>209</v>
      </c>
      <c r="C120" s="164" t="s">
        <v>197</v>
      </c>
      <c r="D120" s="134" t="s">
        <v>110</v>
      </c>
      <c r="E120" s="149"/>
      <c r="F120" s="150"/>
      <c r="G120" s="151">
        <f t="shared" si="300"/>
        <v>0</v>
      </c>
      <c r="H120" s="149"/>
      <c r="I120" s="150"/>
      <c r="J120" s="151">
        <f t="shared" si="301"/>
        <v>0</v>
      </c>
      <c r="K120" s="149"/>
      <c r="L120" s="150"/>
      <c r="M120" s="151">
        <f t="shared" si="302"/>
        <v>0</v>
      </c>
      <c r="N120" s="149"/>
      <c r="O120" s="150"/>
      <c r="P120" s="151">
        <f t="shared" si="303"/>
        <v>0</v>
      </c>
      <c r="Q120" s="149"/>
      <c r="R120" s="150"/>
      <c r="S120" s="151">
        <f t="shared" si="304"/>
        <v>0</v>
      </c>
      <c r="T120" s="149"/>
      <c r="U120" s="150"/>
      <c r="V120" s="151">
        <f t="shared" si="305"/>
        <v>0</v>
      </c>
      <c r="W120" s="138">
        <f t="shared" si="306"/>
        <v>0</v>
      </c>
      <c r="X120" s="166">
        <f t="shared" si="307"/>
        <v>0</v>
      </c>
      <c r="Y120" s="166">
        <f t="shared" si="270"/>
        <v>0</v>
      </c>
      <c r="Z120" s="222" t="e">
        <f t="shared" si="271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67" t="s">
        <v>210</v>
      </c>
      <c r="B121" s="168"/>
      <c r="C121" s="169"/>
      <c r="D121" s="170"/>
      <c r="E121" s="174">
        <f>E117+E113+E109</f>
        <v>325</v>
      </c>
      <c r="F121" s="190"/>
      <c r="G121" s="173">
        <f t="shared" ref="G121:H121" si="308">G117+G113+G109</f>
        <v>11250</v>
      </c>
      <c r="H121" s="174">
        <f t="shared" si="308"/>
        <v>325</v>
      </c>
      <c r="I121" s="190"/>
      <c r="J121" s="173">
        <f t="shared" ref="J121:K121" si="309">J117+J113+J109</f>
        <v>11250</v>
      </c>
      <c r="K121" s="191">
        <f t="shared" si="309"/>
        <v>0</v>
      </c>
      <c r="L121" s="190"/>
      <c r="M121" s="173">
        <f t="shared" ref="M121:N121" si="310">M117+M113+M109</f>
        <v>0</v>
      </c>
      <c r="N121" s="191">
        <f t="shared" si="310"/>
        <v>0</v>
      </c>
      <c r="O121" s="190"/>
      <c r="P121" s="173">
        <f t="shared" ref="P121:Q121" si="311">P117+P113+P109</f>
        <v>0</v>
      </c>
      <c r="Q121" s="191">
        <f t="shared" si="311"/>
        <v>0</v>
      </c>
      <c r="R121" s="190"/>
      <c r="S121" s="173">
        <f t="shared" ref="S121:T121" si="312">S117+S113+S109</f>
        <v>0</v>
      </c>
      <c r="T121" s="191">
        <f t="shared" si="312"/>
        <v>0</v>
      </c>
      <c r="U121" s="190"/>
      <c r="V121" s="175">
        <f t="shared" ref="V121:X121" si="313">V117+V113+V109</f>
        <v>0</v>
      </c>
      <c r="W121" s="223">
        <f t="shared" si="313"/>
        <v>11250</v>
      </c>
      <c r="X121" s="224">
        <f t="shared" si="313"/>
        <v>11250</v>
      </c>
      <c r="Y121" s="224">
        <f t="shared" si="270"/>
        <v>0</v>
      </c>
      <c r="Z121" s="224">
        <f t="shared" si="271"/>
        <v>0</v>
      </c>
      <c r="AA121" s="225"/>
      <c r="AB121" s="7"/>
      <c r="AC121" s="7"/>
      <c r="AD121" s="7"/>
      <c r="AE121" s="7"/>
      <c r="AF121" s="7"/>
      <c r="AG121" s="7"/>
    </row>
    <row r="122" spans="1:33" ht="30" customHeight="1" x14ac:dyDescent="0.2">
      <c r="A122" s="179" t="s">
        <v>70</v>
      </c>
      <c r="B122" s="207">
        <v>7</v>
      </c>
      <c r="C122" s="181" t="s">
        <v>211</v>
      </c>
      <c r="D122" s="182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6"/>
      <c r="X122" s="226"/>
      <c r="Y122" s="183"/>
      <c r="Z122" s="226"/>
      <c r="AA122" s="227"/>
      <c r="AB122" s="7"/>
      <c r="AC122" s="7"/>
      <c r="AD122" s="7"/>
      <c r="AE122" s="7"/>
      <c r="AF122" s="7"/>
      <c r="AG122" s="7"/>
    </row>
    <row r="123" spans="1:33" ht="111" customHeight="1" x14ac:dyDescent="0.2">
      <c r="A123" s="119" t="s">
        <v>75</v>
      </c>
      <c r="B123" s="120" t="s">
        <v>212</v>
      </c>
      <c r="C123" s="188" t="s">
        <v>213</v>
      </c>
      <c r="D123" s="122" t="s">
        <v>110</v>
      </c>
      <c r="E123" s="123">
        <v>7</v>
      </c>
      <c r="F123" s="124">
        <v>1000</v>
      </c>
      <c r="G123" s="125">
        <f t="shared" ref="G123:G133" si="314">E123*F123</f>
        <v>7000</v>
      </c>
      <c r="H123" s="123">
        <v>7</v>
      </c>
      <c r="I123" s="124">
        <v>1000</v>
      </c>
      <c r="J123" s="125">
        <f t="shared" ref="J123:J133" si="315">H123*I123</f>
        <v>7000</v>
      </c>
      <c r="K123" s="123"/>
      <c r="L123" s="124"/>
      <c r="M123" s="125">
        <f t="shared" ref="M123:M133" si="316">K123*L123</f>
        <v>0</v>
      </c>
      <c r="N123" s="123"/>
      <c r="O123" s="124"/>
      <c r="P123" s="125">
        <f t="shared" ref="P123:P133" si="317">N123*O123</f>
        <v>0</v>
      </c>
      <c r="Q123" s="123"/>
      <c r="R123" s="124"/>
      <c r="S123" s="125">
        <f t="shared" ref="S123:S133" si="318">Q123*R123</f>
        <v>0</v>
      </c>
      <c r="T123" s="123"/>
      <c r="U123" s="124"/>
      <c r="V123" s="228">
        <f t="shared" ref="V123:V133" si="319">T123*U123</f>
        <v>0</v>
      </c>
      <c r="W123" s="229">
        <f t="shared" ref="W123:W133" si="320">G123+M123+S123</f>
        <v>7000</v>
      </c>
      <c r="X123" s="230">
        <v>7000</v>
      </c>
      <c r="Y123" s="230">
        <f t="shared" ref="Y123:Y134" si="321">W123-X123</f>
        <v>0</v>
      </c>
      <c r="Z123" s="231">
        <f t="shared" ref="Z123:Z134" si="322">Y123/W123</f>
        <v>0</v>
      </c>
      <c r="AA123" s="232" t="s">
        <v>413</v>
      </c>
      <c r="AB123" s="131"/>
      <c r="AC123" s="131"/>
      <c r="AD123" s="131"/>
      <c r="AE123" s="131"/>
      <c r="AF123" s="131"/>
      <c r="AG123" s="131"/>
    </row>
    <row r="124" spans="1:33" ht="89.25" customHeight="1" x14ac:dyDescent="0.2">
      <c r="A124" s="119" t="s">
        <v>75</v>
      </c>
      <c r="B124" s="120" t="s">
        <v>214</v>
      </c>
      <c r="C124" s="188" t="s">
        <v>345</v>
      </c>
      <c r="D124" s="122" t="s">
        <v>110</v>
      </c>
      <c r="E124" s="123">
        <v>250</v>
      </c>
      <c r="F124" s="124">
        <v>25</v>
      </c>
      <c r="G124" s="125">
        <f t="shared" si="314"/>
        <v>6250</v>
      </c>
      <c r="H124" s="123">
        <v>250</v>
      </c>
      <c r="I124" s="124">
        <v>25</v>
      </c>
      <c r="J124" s="125">
        <f t="shared" si="315"/>
        <v>6250</v>
      </c>
      <c r="K124" s="123"/>
      <c r="L124" s="124"/>
      <c r="M124" s="125">
        <f t="shared" si="316"/>
        <v>0</v>
      </c>
      <c r="N124" s="123"/>
      <c r="O124" s="124"/>
      <c r="P124" s="125">
        <f t="shared" si="317"/>
        <v>0</v>
      </c>
      <c r="Q124" s="123"/>
      <c r="R124" s="124"/>
      <c r="S124" s="125">
        <f t="shared" si="318"/>
        <v>0</v>
      </c>
      <c r="T124" s="123"/>
      <c r="U124" s="124"/>
      <c r="V124" s="228">
        <f t="shared" si="319"/>
        <v>0</v>
      </c>
      <c r="W124" s="233">
        <f t="shared" si="320"/>
        <v>6250</v>
      </c>
      <c r="X124" s="127">
        <v>6250</v>
      </c>
      <c r="Y124" s="127">
        <f t="shared" si="321"/>
        <v>0</v>
      </c>
      <c r="Z124" s="128">
        <f t="shared" si="322"/>
        <v>0</v>
      </c>
      <c r="AA124" s="129" t="s">
        <v>414</v>
      </c>
      <c r="AB124" s="131"/>
      <c r="AC124" s="131"/>
      <c r="AD124" s="131"/>
      <c r="AE124" s="131"/>
      <c r="AF124" s="131"/>
      <c r="AG124" s="131"/>
    </row>
    <row r="125" spans="1:33" ht="76.5" customHeight="1" x14ac:dyDescent="0.2">
      <c r="A125" s="119" t="s">
        <v>75</v>
      </c>
      <c r="B125" s="120" t="s">
        <v>215</v>
      </c>
      <c r="C125" s="188" t="s">
        <v>346</v>
      </c>
      <c r="D125" s="122" t="s">
        <v>110</v>
      </c>
      <c r="E125" s="123">
        <v>250</v>
      </c>
      <c r="F125" s="124">
        <v>110</v>
      </c>
      <c r="G125" s="125">
        <f t="shared" si="314"/>
        <v>27500</v>
      </c>
      <c r="H125" s="123">
        <v>250</v>
      </c>
      <c r="I125" s="124">
        <v>110</v>
      </c>
      <c r="J125" s="125">
        <f t="shared" si="315"/>
        <v>27500</v>
      </c>
      <c r="K125" s="123"/>
      <c r="L125" s="124"/>
      <c r="M125" s="125">
        <f t="shared" si="316"/>
        <v>0</v>
      </c>
      <c r="N125" s="123"/>
      <c r="O125" s="124"/>
      <c r="P125" s="125">
        <f t="shared" si="317"/>
        <v>0</v>
      </c>
      <c r="Q125" s="123"/>
      <c r="R125" s="124"/>
      <c r="S125" s="125">
        <f t="shared" si="318"/>
        <v>0</v>
      </c>
      <c r="T125" s="123"/>
      <c r="U125" s="124"/>
      <c r="V125" s="228">
        <f t="shared" si="319"/>
        <v>0</v>
      </c>
      <c r="W125" s="233">
        <f t="shared" si="320"/>
        <v>27500</v>
      </c>
      <c r="X125" s="127">
        <v>27500</v>
      </c>
      <c r="Y125" s="127">
        <f t="shared" si="321"/>
        <v>0</v>
      </c>
      <c r="Z125" s="128">
        <f t="shared" si="322"/>
        <v>0</v>
      </c>
      <c r="AA125" s="129" t="s">
        <v>414</v>
      </c>
      <c r="AB125" s="131"/>
      <c r="AC125" s="131"/>
      <c r="AD125" s="131"/>
      <c r="AE125" s="131"/>
      <c r="AF125" s="131"/>
      <c r="AG125" s="131"/>
    </row>
    <row r="126" spans="1:33" ht="115.5" customHeight="1" x14ac:dyDescent="0.2">
      <c r="A126" s="119" t="s">
        <v>75</v>
      </c>
      <c r="B126" s="120" t="s">
        <v>216</v>
      </c>
      <c r="C126" s="188" t="s">
        <v>347</v>
      </c>
      <c r="D126" s="122" t="s">
        <v>110</v>
      </c>
      <c r="E126" s="123">
        <v>5000</v>
      </c>
      <c r="F126" s="124">
        <v>2.5</v>
      </c>
      <c r="G126" s="125">
        <f t="shared" si="314"/>
        <v>12500</v>
      </c>
      <c r="H126" s="123">
        <v>5000</v>
      </c>
      <c r="I126" s="124">
        <v>2.5</v>
      </c>
      <c r="J126" s="125">
        <f t="shared" si="315"/>
        <v>12500</v>
      </c>
      <c r="K126" s="123"/>
      <c r="L126" s="124"/>
      <c r="M126" s="125">
        <f t="shared" si="316"/>
        <v>0</v>
      </c>
      <c r="N126" s="123"/>
      <c r="O126" s="124"/>
      <c r="P126" s="125">
        <f t="shared" si="317"/>
        <v>0</v>
      </c>
      <c r="Q126" s="123"/>
      <c r="R126" s="124"/>
      <c r="S126" s="125">
        <f t="shared" si="318"/>
        <v>0</v>
      </c>
      <c r="T126" s="123"/>
      <c r="U126" s="124"/>
      <c r="V126" s="228">
        <f t="shared" si="319"/>
        <v>0</v>
      </c>
      <c r="W126" s="233">
        <f t="shared" si="320"/>
        <v>12500</v>
      </c>
      <c r="X126" s="127">
        <v>12500</v>
      </c>
      <c r="Y126" s="127">
        <f t="shared" si="321"/>
        <v>0</v>
      </c>
      <c r="Z126" s="128">
        <f t="shared" si="322"/>
        <v>0</v>
      </c>
      <c r="AA126" s="129" t="s">
        <v>415</v>
      </c>
      <c r="AB126" s="131"/>
      <c r="AC126" s="131"/>
      <c r="AD126" s="131"/>
      <c r="AE126" s="131"/>
      <c r="AF126" s="131"/>
      <c r="AG126" s="131"/>
    </row>
    <row r="127" spans="1:33" ht="76.5" customHeight="1" x14ac:dyDescent="0.2">
      <c r="A127" s="119" t="s">
        <v>75</v>
      </c>
      <c r="B127" s="120" t="s">
        <v>218</v>
      </c>
      <c r="C127" s="188" t="s">
        <v>217</v>
      </c>
      <c r="D127" s="122" t="s">
        <v>110</v>
      </c>
      <c r="E127" s="123"/>
      <c r="F127" s="124"/>
      <c r="G127" s="125">
        <f t="shared" si="314"/>
        <v>0</v>
      </c>
      <c r="H127" s="123"/>
      <c r="I127" s="124"/>
      <c r="J127" s="125">
        <f t="shared" si="315"/>
        <v>0</v>
      </c>
      <c r="K127" s="123"/>
      <c r="L127" s="124"/>
      <c r="M127" s="125">
        <f t="shared" si="316"/>
        <v>0</v>
      </c>
      <c r="N127" s="123"/>
      <c r="O127" s="124"/>
      <c r="P127" s="125">
        <f t="shared" si="317"/>
        <v>0</v>
      </c>
      <c r="Q127" s="123">
        <v>250</v>
      </c>
      <c r="R127" s="124">
        <v>100</v>
      </c>
      <c r="S127" s="125">
        <f t="shared" si="318"/>
        <v>25000</v>
      </c>
      <c r="T127" s="123">
        <v>250</v>
      </c>
      <c r="U127" s="124">
        <v>100</v>
      </c>
      <c r="V127" s="228">
        <f t="shared" si="319"/>
        <v>25000</v>
      </c>
      <c r="W127" s="233">
        <f t="shared" si="320"/>
        <v>25000</v>
      </c>
      <c r="X127" s="127">
        <f t="shared" ref="X127:X128" si="323">J127+P127+V127</f>
        <v>25000</v>
      </c>
      <c r="Y127" s="127">
        <f t="shared" si="321"/>
        <v>0</v>
      </c>
      <c r="Z127" s="128">
        <f t="shared" si="322"/>
        <v>0</v>
      </c>
      <c r="AA127" s="129" t="s">
        <v>416</v>
      </c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75</v>
      </c>
      <c r="B128" s="120" t="s">
        <v>220</v>
      </c>
      <c r="C128" s="188" t="s">
        <v>219</v>
      </c>
      <c r="D128" s="122" t="s">
        <v>110</v>
      </c>
      <c r="E128" s="123"/>
      <c r="F128" s="124"/>
      <c r="G128" s="125">
        <f t="shared" si="314"/>
        <v>0</v>
      </c>
      <c r="H128" s="123"/>
      <c r="I128" s="124"/>
      <c r="J128" s="125">
        <f t="shared" si="315"/>
        <v>0</v>
      </c>
      <c r="K128" s="123"/>
      <c r="L128" s="124"/>
      <c r="M128" s="125">
        <f t="shared" si="316"/>
        <v>0</v>
      </c>
      <c r="N128" s="123"/>
      <c r="O128" s="124"/>
      <c r="P128" s="125">
        <f t="shared" si="317"/>
        <v>0</v>
      </c>
      <c r="Q128" s="123"/>
      <c r="R128" s="124"/>
      <c r="S128" s="125">
        <f t="shared" si="318"/>
        <v>0</v>
      </c>
      <c r="T128" s="123"/>
      <c r="U128" s="124"/>
      <c r="V128" s="228">
        <f t="shared" si="319"/>
        <v>0</v>
      </c>
      <c r="W128" s="233">
        <f t="shared" si="320"/>
        <v>0</v>
      </c>
      <c r="X128" s="127">
        <f t="shared" si="323"/>
        <v>0</v>
      </c>
      <c r="Y128" s="127">
        <f t="shared" si="321"/>
        <v>0</v>
      </c>
      <c r="Z128" s="128" t="e">
        <f t="shared" si="322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66" customHeight="1" x14ac:dyDescent="0.2">
      <c r="A129" s="119" t="s">
        <v>75</v>
      </c>
      <c r="B129" s="120" t="s">
        <v>222</v>
      </c>
      <c r="C129" s="188" t="s">
        <v>221</v>
      </c>
      <c r="D129" s="122" t="s">
        <v>110</v>
      </c>
      <c r="E129" s="123">
        <v>500</v>
      </c>
      <c r="F129" s="124">
        <v>25</v>
      </c>
      <c r="G129" s="125">
        <f t="shared" si="314"/>
        <v>12500</v>
      </c>
      <c r="H129" s="123">
        <v>500</v>
      </c>
      <c r="I129" s="124">
        <v>25</v>
      </c>
      <c r="J129" s="125">
        <f t="shared" si="315"/>
        <v>12500</v>
      </c>
      <c r="K129" s="123"/>
      <c r="L129" s="124"/>
      <c r="M129" s="125">
        <f t="shared" si="316"/>
        <v>0</v>
      </c>
      <c r="N129" s="123"/>
      <c r="O129" s="124"/>
      <c r="P129" s="125">
        <f t="shared" si="317"/>
        <v>0</v>
      </c>
      <c r="Q129" s="123"/>
      <c r="R129" s="124"/>
      <c r="S129" s="125">
        <f t="shared" si="318"/>
        <v>0</v>
      </c>
      <c r="T129" s="123"/>
      <c r="U129" s="124"/>
      <c r="V129" s="228">
        <f t="shared" si="319"/>
        <v>0</v>
      </c>
      <c r="W129" s="233">
        <f t="shared" si="320"/>
        <v>12500</v>
      </c>
      <c r="X129" s="127">
        <v>12500</v>
      </c>
      <c r="Y129" s="127">
        <f t="shared" si="321"/>
        <v>0</v>
      </c>
      <c r="Z129" s="128">
        <f t="shared" si="322"/>
        <v>0</v>
      </c>
      <c r="AA129" s="129" t="s">
        <v>417</v>
      </c>
      <c r="AB129" s="131"/>
      <c r="AC129" s="131"/>
      <c r="AD129" s="131"/>
      <c r="AE129" s="131"/>
      <c r="AF129" s="131"/>
      <c r="AG129" s="131"/>
    </row>
    <row r="130" spans="1:33" ht="54" customHeight="1" x14ac:dyDescent="0.2">
      <c r="A130" s="119" t="s">
        <v>75</v>
      </c>
      <c r="B130" s="120" t="s">
        <v>223</v>
      </c>
      <c r="C130" s="188" t="s">
        <v>348</v>
      </c>
      <c r="D130" s="122" t="s">
        <v>110</v>
      </c>
      <c r="E130" s="123">
        <v>10</v>
      </c>
      <c r="F130" s="124">
        <v>350</v>
      </c>
      <c r="G130" s="125">
        <f t="shared" si="314"/>
        <v>3500</v>
      </c>
      <c r="H130" s="123">
        <v>10</v>
      </c>
      <c r="I130" s="124">
        <v>350</v>
      </c>
      <c r="J130" s="125">
        <f t="shared" si="315"/>
        <v>3500</v>
      </c>
      <c r="K130" s="123"/>
      <c r="L130" s="124"/>
      <c r="M130" s="125">
        <f t="shared" si="316"/>
        <v>0</v>
      </c>
      <c r="N130" s="123"/>
      <c r="O130" s="124"/>
      <c r="P130" s="125">
        <f t="shared" si="317"/>
        <v>0</v>
      </c>
      <c r="Q130" s="123"/>
      <c r="R130" s="124"/>
      <c r="S130" s="125">
        <f t="shared" si="318"/>
        <v>0</v>
      </c>
      <c r="T130" s="123"/>
      <c r="U130" s="124"/>
      <c r="V130" s="228">
        <f t="shared" si="319"/>
        <v>0</v>
      </c>
      <c r="W130" s="233">
        <f t="shared" si="320"/>
        <v>3500</v>
      </c>
      <c r="X130" s="127">
        <v>3500</v>
      </c>
      <c r="Y130" s="127">
        <f t="shared" si="321"/>
        <v>0</v>
      </c>
      <c r="Z130" s="128">
        <f t="shared" si="322"/>
        <v>0</v>
      </c>
      <c r="AA130" s="129" t="s">
        <v>418</v>
      </c>
      <c r="AB130" s="131"/>
      <c r="AC130" s="131"/>
      <c r="AD130" s="131"/>
      <c r="AE130" s="131"/>
      <c r="AF130" s="131"/>
      <c r="AG130" s="131"/>
    </row>
    <row r="131" spans="1:33" ht="47.25" customHeight="1" x14ac:dyDescent="0.2">
      <c r="A131" s="132" t="s">
        <v>75</v>
      </c>
      <c r="B131" s="120" t="s">
        <v>224</v>
      </c>
      <c r="C131" s="164" t="s">
        <v>349</v>
      </c>
      <c r="D131" s="122" t="s">
        <v>110</v>
      </c>
      <c r="E131" s="135">
        <v>1</v>
      </c>
      <c r="F131" s="136">
        <v>2000</v>
      </c>
      <c r="G131" s="125">
        <f t="shared" si="314"/>
        <v>2000</v>
      </c>
      <c r="H131" s="135">
        <v>1</v>
      </c>
      <c r="I131" s="136">
        <v>2000</v>
      </c>
      <c r="J131" s="125">
        <f t="shared" si="315"/>
        <v>2000</v>
      </c>
      <c r="K131" s="123"/>
      <c r="L131" s="124"/>
      <c r="M131" s="125">
        <f t="shared" si="316"/>
        <v>0</v>
      </c>
      <c r="N131" s="123"/>
      <c r="O131" s="124"/>
      <c r="P131" s="125">
        <f t="shared" si="317"/>
        <v>0</v>
      </c>
      <c r="Q131" s="123"/>
      <c r="R131" s="124"/>
      <c r="S131" s="125">
        <f t="shared" si="318"/>
        <v>0</v>
      </c>
      <c r="T131" s="123"/>
      <c r="U131" s="124"/>
      <c r="V131" s="228">
        <f t="shared" si="319"/>
        <v>0</v>
      </c>
      <c r="W131" s="233">
        <f t="shared" si="320"/>
        <v>2000</v>
      </c>
      <c r="X131" s="127">
        <v>2000</v>
      </c>
      <c r="Y131" s="127">
        <f t="shared" si="321"/>
        <v>0</v>
      </c>
      <c r="Z131" s="128">
        <f t="shared" si="322"/>
        <v>0</v>
      </c>
      <c r="AA131" s="139" t="s">
        <v>419</v>
      </c>
      <c r="AB131" s="131"/>
      <c r="AC131" s="131"/>
      <c r="AD131" s="131"/>
      <c r="AE131" s="131"/>
      <c r="AF131" s="131"/>
      <c r="AG131" s="131"/>
    </row>
    <row r="132" spans="1:33" ht="103.5" customHeight="1" x14ac:dyDescent="0.2">
      <c r="A132" s="132" t="s">
        <v>75</v>
      </c>
      <c r="B132" s="120" t="s">
        <v>225</v>
      </c>
      <c r="C132" s="164" t="s">
        <v>350</v>
      </c>
      <c r="D132" s="134" t="s">
        <v>110</v>
      </c>
      <c r="E132" s="123">
        <v>300</v>
      </c>
      <c r="F132" s="124">
        <v>15</v>
      </c>
      <c r="G132" s="125">
        <f t="shared" si="314"/>
        <v>4500</v>
      </c>
      <c r="H132" s="123">
        <v>300</v>
      </c>
      <c r="I132" s="124">
        <v>15</v>
      </c>
      <c r="J132" s="125">
        <f t="shared" si="315"/>
        <v>4500</v>
      </c>
      <c r="K132" s="123"/>
      <c r="L132" s="124"/>
      <c r="M132" s="125">
        <f t="shared" si="316"/>
        <v>0</v>
      </c>
      <c r="N132" s="123"/>
      <c r="O132" s="124"/>
      <c r="P132" s="125">
        <f t="shared" si="317"/>
        <v>0</v>
      </c>
      <c r="Q132" s="123"/>
      <c r="R132" s="124"/>
      <c r="S132" s="125">
        <f t="shared" si="318"/>
        <v>0</v>
      </c>
      <c r="T132" s="123"/>
      <c r="U132" s="124"/>
      <c r="V132" s="228">
        <f t="shared" si="319"/>
        <v>0</v>
      </c>
      <c r="W132" s="233">
        <f t="shared" si="320"/>
        <v>4500</v>
      </c>
      <c r="X132" s="127">
        <v>4500</v>
      </c>
      <c r="Y132" s="127">
        <f t="shared" si="321"/>
        <v>0</v>
      </c>
      <c r="Z132" s="128">
        <f t="shared" si="322"/>
        <v>0</v>
      </c>
      <c r="AA132" s="129" t="s">
        <v>420</v>
      </c>
      <c r="AB132" s="131"/>
      <c r="AC132" s="131"/>
      <c r="AD132" s="131"/>
      <c r="AE132" s="131"/>
      <c r="AF132" s="131"/>
      <c r="AG132" s="131"/>
    </row>
    <row r="133" spans="1:33" ht="68.25" customHeight="1" thickBot="1" x14ac:dyDescent="0.25">
      <c r="A133" s="132" t="s">
        <v>75</v>
      </c>
      <c r="B133" s="120" t="s">
        <v>226</v>
      </c>
      <c r="C133" s="234" t="s">
        <v>351</v>
      </c>
      <c r="D133" s="134"/>
      <c r="E133" s="135">
        <v>25</v>
      </c>
      <c r="F133" s="136">
        <v>50</v>
      </c>
      <c r="G133" s="137">
        <f t="shared" si="314"/>
        <v>1250</v>
      </c>
      <c r="H133" s="135">
        <v>25</v>
      </c>
      <c r="I133" s="136">
        <v>50</v>
      </c>
      <c r="J133" s="137">
        <f t="shared" si="315"/>
        <v>1250</v>
      </c>
      <c r="K133" s="135"/>
      <c r="L133" s="136">
        <v>0.22</v>
      </c>
      <c r="M133" s="137">
        <f t="shared" si="316"/>
        <v>0</v>
      </c>
      <c r="N133" s="135"/>
      <c r="O133" s="136">
        <v>0.22</v>
      </c>
      <c r="P133" s="137">
        <f t="shared" si="317"/>
        <v>0</v>
      </c>
      <c r="Q133" s="135"/>
      <c r="R133" s="136">
        <v>0.22</v>
      </c>
      <c r="S133" s="137">
        <f t="shared" si="318"/>
        <v>0</v>
      </c>
      <c r="T133" s="135"/>
      <c r="U133" s="136">
        <v>0.22</v>
      </c>
      <c r="V133" s="235">
        <f t="shared" si="319"/>
        <v>0</v>
      </c>
      <c r="W133" s="236">
        <f t="shared" si="320"/>
        <v>1250</v>
      </c>
      <c r="X133" s="237">
        <v>1250</v>
      </c>
      <c r="Y133" s="237">
        <f t="shared" si="321"/>
        <v>0</v>
      </c>
      <c r="Z133" s="238">
        <f t="shared" si="322"/>
        <v>0</v>
      </c>
      <c r="AA133" s="152" t="s">
        <v>421</v>
      </c>
      <c r="AB133" s="7"/>
      <c r="AC133" s="7"/>
      <c r="AD133" s="7"/>
      <c r="AE133" s="7"/>
      <c r="AF133" s="7"/>
      <c r="AG133" s="7"/>
    </row>
    <row r="134" spans="1:33" ht="30" customHeight="1" thickBot="1" x14ac:dyDescent="0.25">
      <c r="A134" s="167" t="s">
        <v>227</v>
      </c>
      <c r="B134" s="239"/>
      <c r="C134" s="169"/>
      <c r="D134" s="170"/>
      <c r="E134" s="174">
        <f>SUM(E123:E133)</f>
        <v>6343</v>
      </c>
      <c r="F134" s="190"/>
      <c r="G134" s="173">
        <f>SUM(G123:G133)</f>
        <v>77000</v>
      </c>
      <c r="H134" s="174">
        <f>SUM(H123:H133)</f>
        <v>6343</v>
      </c>
      <c r="I134" s="190"/>
      <c r="J134" s="173">
        <f>SUM(J123:J133)</f>
        <v>77000</v>
      </c>
      <c r="K134" s="191">
        <f>SUM(K123:K132)</f>
        <v>0</v>
      </c>
      <c r="L134" s="190"/>
      <c r="M134" s="173">
        <f>SUM(M123:M133)</f>
        <v>0</v>
      </c>
      <c r="N134" s="191">
        <f>SUM(N123:N132)</f>
        <v>0</v>
      </c>
      <c r="O134" s="190"/>
      <c r="P134" s="173">
        <f>SUM(P123:P133)</f>
        <v>0</v>
      </c>
      <c r="Q134" s="191">
        <f>SUM(Q123:Q132)</f>
        <v>250</v>
      </c>
      <c r="R134" s="190"/>
      <c r="S134" s="173">
        <f>SUM(S123:S133)</f>
        <v>25000</v>
      </c>
      <c r="T134" s="191">
        <f>SUM(T123:T132)</f>
        <v>250</v>
      </c>
      <c r="U134" s="190"/>
      <c r="V134" s="175">
        <f>SUM(V123:V133)</f>
        <v>25000</v>
      </c>
      <c r="W134" s="223">
        <f>SUM(W123:W133)</f>
        <v>102000</v>
      </c>
      <c r="X134" s="224">
        <f>SUM(X123:X133)</f>
        <v>102000</v>
      </c>
      <c r="Y134" s="224">
        <f t="shared" si="321"/>
        <v>0</v>
      </c>
      <c r="Z134" s="224">
        <f t="shared" si="322"/>
        <v>0</v>
      </c>
      <c r="AA134" s="225"/>
      <c r="AB134" s="7"/>
      <c r="AC134" s="7"/>
      <c r="AD134" s="7"/>
      <c r="AE134" s="7"/>
      <c r="AF134" s="7"/>
      <c r="AG134" s="7"/>
    </row>
    <row r="135" spans="1:33" ht="30" customHeight="1" x14ac:dyDescent="0.2">
      <c r="A135" s="240" t="s">
        <v>70</v>
      </c>
      <c r="B135" s="207">
        <v>8</v>
      </c>
      <c r="C135" s="241" t="s">
        <v>228</v>
      </c>
      <c r="D135" s="182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226"/>
      <c r="X135" s="226"/>
      <c r="Y135" s="183"/>
      <c r="Z135" s="226"/>
      <c r="AA135" s="227"/>
      <c r="AB135" s="118"/>
      <c r="AC135" s="118"/>
      <c r="AD135" s="118"/>
      <c r="AE135" s="118"/>
      <c r="AF135" s="118"/>
      <c r="AG135" s="118"/>
    </row>
    <row r="136" spans="1:33" ht="30" customHeight="1" x14ac:dyDescent="0.2">
      <c r="A136" s="119" t="s">
        <v>75</v>
      </c>
      <c r="B136" s="120" t="s">
        <v>229</v>
      </c>
      <c r="C136" s="188" t="s">
        <v>230</v>
      </c>
      <c r="D136" s="122" t="s">
        <v>231</v>
      </c>
      <c r="E136" s="123"/>
      <c r="F136" s="124"/>
      <c r="G136" s="125">
        <f t="shared" ref="G136:G141" si="324">E136*F136</f>
        <v>0</v>
      </c>
      <c r="H136" s="123"/>
      <c r="I136" s="124"/>
      <c r="J136" s="125">
        <f t="shared" ref="J136:J141" si="325">H136*I136</f>
        <v>0</v>
      </c>
      <c r="K136" s="123"/>
      <c r="L136" s="124"/>
      <c r="M136" s="125">
        <f t="shared" ref="M136:M141" si="326">K136*L136</f>
        <v>0</v>
      </c>
      <c r="N136" s="123"/>
      <c r="O136" s="124"/>
      <c r="P136" s="125">
        <f t="shared" ref="P136:P141" si="327">N136*O136</f>
        <v>0</v>
      </c>
      <c r="Q136" s="123"/>
      <c r="R136" s="124"/>
      <c r="S136" s="125">
        <f t="shared" ref="S136:S141" si="328">Q136*R136</f>
        <v>0</v>
      </c>
      <c r="T136" s="123"/>
      <c r="U136" s="124"/>
      <c r="V136" s="228">
        <f t="shared" ref="V136:V141" si="329">T136*U136</f>
        <v>0</v>
      </c>
      <c r="W136" s="229">
        <f t="shared" ref="W136:W141" si="330">G136+M136+S136</f>
        <v>0</v>
      </c>
      <c r="X136" s="230">
        <f t="shared" ref="X136:X141" si="331">J136+P136+V136</f>
        <v>0</v>
      </c>
      <c r="Y136" s="230">
        <f t="shared" ref="Y136:Y142" si="332">W136-X136</f>
        <v>0</v>
      </c>
      <c r="Z136" s="231" t="e">
        <f t="shared" ref="Z136:Z142" si="333">Y136/W136</f>
        <v>#DIV/0!</v>
      </c>
      <c r="AA136" s="232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19" t="s">
        <v>75</v>
      </c>
      <c r="B137" s="120" t="s">
        <v>232</v>
      </c>
      <c r="C137" s="188" t="s">
        <v>233</v>
      </c>
      <c r="D137" s="122" t="s">
        <v>231</v>
      </c>
      <c r="E137" s="123"/>
      <c r="F137" s="124"/>
      <c r="G137" s="125">
        <f t="shared" si="324"/>
        <v>0</v>
      </c>
      <c r="H137" s="123"/>
      <c r="I137" s="124"/>
      <c r="J137" s="125">
        <f t="shared" si="325"/>
        <v>0</v>
      </c>
      <c r="K137" s="123"/>
      <c r="L137" s="124"/>
      <c r="M137" s="125">
        <f t="shared" si="326"/>
        <v>0</v>
      </c>
      <c r="N137" s="123"/>
      <c r="O137" s="124"/>
      <c r="P137" s="125">
        <f t="shared" si="327"/>
        <v>0</v>
      </c>
      <c r="Q137" s="123"/>
      <c r="R137" s="124"/>
      <c r="S137" s="125">
        <f t="shared" si="328"/>
        <v>0</v>
      </c>
      <c r="T137" s="123"/>
      <c r="U137" s="124"/>
      <c r="V137" s="228">
        <f t="shared" si="329"/>
        <v>0</v>
      </c>
      <c r="W137" s="233">
        <f t="shared" si="330"/>
        <v>0</v>
      </c>
      <c r="X137" s="127">
        <f t="shared" si="331"/>
        <v>0</v>
      </c>
      <c r="Y137" s="127">
        <f t="shared" si="332"/>
        <v>0</v>
      </c>
      <c r="Z137" s="128" t="e">
        <f t="shared" si="333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75</v>
      </c>
      <c r="B138" s="120" t="s">
        <v>234</v>
      </c>
      <c r="C138" s="188" t="s">
        <v>235</v>
      </c>
      <c r="D138" s="122" t="s">
        <v>236</v>
      </c>
      <c r="E138" s="242"/>
      <c r="F138" s="243"/>
      <c r="G138" s="125">
        <f t="shared" si="324"/>
        <v>0</v>
      </c>
      <c r="H138" s="242"/>
      <c r="I138" s="243"/>
      <c r="J138" s="125">
        <f t="shared" si="325"/>
        <v>0</v>
      </c>
      <c r="K138" s="123"/>
      <c r="L138" s="124"/>
      <c r="M138" s="125">
        <f t="shared" si="326"/>
        <v>0</v>
      </c>
      <c r="N138" s="123"/>
      <c r="O138" s="124"/>
      <c r="P138" s="125">
        <f t="shared" si="327"/>
        <v>0</v>
      </c>
      <c r="Q138" s="123"/>
      <c r="R138" s="124"/>
      <c r="S138" s="125">
        <f t="shared" si="328"/>
        <v>0</v>
      </c>
      <c r="T138" s="123"/>
      <c r="U138" s="124"/>
      <c r="V138" s="228">
        <f t="shared" si="329"/>
        <v>0</v>
      </c>
      <c r="W138" s="244">
        <f t="shared" si="330"/>
        <v>0</v>
      </c>
      <c r="X138" s="127">
        <f t="shared" si="331"/>
        <v>0</v>
      </c>
      <c r="Y138" s="127">
        <f t="shared" si="332"/>
        <v>0</v>
      </c>
      <c r="Z138" s="128" t="e">
        <f t="shared" si="333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75</v>
      </c>
      <c r="B139" s="120" t="s">
        <v>237</v>
      </c>
      <c r="C139" s="188" t="s">
        <v>238</v>
      </c>
      <c r="D139" s="122" t="s">
        <v>236</v>
      </c>
      <c r="E139" s="123"/>
      <c r="F139" s="124"/>
      <c r="G139" s="125">
        <f t="shared" si="324"/>
        <v>0</v>
      </c>
      <c r="H139" s="123"/>
      <c r="I139" s="124"/>
      <c r="J139" s="125">
        <f t="shared" si="325"/>
        <v>0</v>
      </c>
      <c r="K139" s="242"/>
      <c r="L139" s="243"/>
      <c r="M139" s="125">
        <f t="shared" si="326"/>
        <v>0</v>
      </c>
      <c r="N139" s="242"/>
      <c r="O139" s="243"/>
      <c r="P139" s="125">
        <f t="shared" si="327"/>
        <v>0</v>
      </c>
      <c r="Q139" s="242"/>
      <c r="R139" s="243"/>
      <c r="S139" s="125">
        <f t="shared" si="328"/>
        <v>0</v>
      </c>
      <c r="T139" s="242"/>
      <c r="U139" s="243"/>
      <c r="V139" s="228">
        <f t="shared" si="329"/>
        <v>0</v>
      </c>
      <c r="W139" s="244">
        <f t="shared" si="330"/>
        <v>0</v>
      </c>
      <c r="X139" s="127">
        <f t="shared" si="331"/>
        <v>0</v>
      </c>
      <c r="Y139" s="127">
        <f t="shared" si="332"/>
        <v>0</v>
      </c>
      <c r="Z139" s="128" t="e">
        <f t="shared" si="333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75</v>
      </c>
      <c r="B140" s="120" t="s">
        <v>239</v>
      </c>
      <c r="C140" s="188" t="s">
        <v>240</v>
      </c>
      <c r="D140" s="122" t="s">
        <v>236</v>
      </c>
      <c r="E140" s="123"/>
      <c r="F140" s="124"/>
      <c r="G140" s="125">
        <f t="shared" si="324"/>
        <v>0</v>
      </c>
      <c r="H140" s="123"/>
      <c r="I140" s="124"/>
      <c r="J140" s="125">
        <f t="shared" si="325"/>
        <v>0</v>
      </c>
      <c r="K140" s="123"/>
      <c r="L140" s="124"/>
      <c r="M140" s="125">
        <f t="shared" si="326"/>
        <v>0</v>
      </c>
      <c r="N140" s="123"/>
      <c r="O140" s="124"/>
      <c r="P140" s="125">
        <f t="shared" si="327"/>
        <v>0</v>
      </c>
      <c r="Q140" s="123"/>
      <c r="R140" s="124"/>
      <c r="S140" s="125">
        <f t="shared" si="328"/>
        <v>0</v>
      </c>
      <c r="T140" s="123"/>
      <c r="U140" s="124"/>
      <c r="V140" s="228">
        <f t="shared" si="329"/>
        <v>0</v>
      </c>
      <c r="W140" s="233">
        <f t="shared" si="330"/>
        <v>0</v>
      </c>
      <c r="X140" s="127">
        <f t="shared" si="331"/>
        <v>0</v>
      </c>
      <c r="Y140" s="127">
        <f t="shared" si="332"/>
        <v>0</v>
      </c>
      <c r="Z140" s="128" t="e">
        <f t="shared" si="333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75</v>
      </c>
      <c r="B141" s="154" t="s">
        <v>241</v>
      </c>
      <c r="C141" s="165" t="s">
        <v>242</v>
      </c>
      <c r="D141" s="134"/>
      <c r="E141" s="135"/>
      <c r="F141" s="136">
        <v>0.22</v>
      </c>
      <c r="G141" s="137">
        <f t="shared" si="324"/>
        <v>0</v>
      </c>
      <c r="H141" s="135"/>
      <c r="I141" s="136">
        <v>0.22</v>
      </c>
      <c r="J141" s="137">
        <f t="shared" si="325"/>
        <v>0</v>
      </c>
      <c r="K141" s="135"/>
      <c r="L141" s="136">
        <v>0.22</v>
      </c>
      <c r="M141" s="137">
        <f t="shared" si="326"/>
        <v>0</v>
      </c>
      <c r="N141" s="135"/>
      <c r="O141" s="136">
        <v>0.22</v>
      </c>
      <c r="P141" s="137">
        <f t="shared" si="327"/>
        <v>0</v>
      </c>
      <c r="Q141" s="135"/>
      <c r="R141" s="136">
        <v>0.22</v>
      </c>
      <c r="S141" s="137">
        <f t="shared" si="328"/>
        <v>0</v>
      </c>
      <c r="T141" s="135"/>
      <c r="U141" s="136">
        <v>0.22</v>
      </c>
      <c r="V141" s="235">
        <f t="shared" si="329"/>
        <v>0</v>
      </c>
      <c r="W141" s="236">
        <f t="shared" si="330"/>
        <v>0</v>
      </c>
      <c r="X141" s="237">
        <f t="shared" si="331"/>
        <v>0</v>
      </c>
      <c r="Y141" s="237">
        <f t="shared" si="332"/>
        <v>0</v>
      </c>
      <c r="Z141" s="238" t="e">
        <f t="shared" si="333"/>
        <v>#DIV/0!</v>
      </c>
      <c r="AA141" s="152"/>
      <c r="AB141" s="7"/>
      <c r="AC141" s="7"/>
      <c r="AD141" s="7"/>
      <c r="AE141" s="7"/>
      <c r="AF141" s="7"/>
      <c r="AG141" s="7"/>
    </row>
    <row r="142" spans="1:33" ht="30" customHeight="1" x14ac:dyDescent="0.2">
      <c r="A142" s="167" t="s">
        <v>243</v>
      </c>
      <c r="B142" s="245"/>
      <c r="C142" s="169"/>
      <c r="D142" s="170"/>
      <c r="E142" s="174">
        <f>SUM(E136:E140)</f>
        <v>0</v>
      </c>
      <c r="F142" s="190"/>
      <c r="G142" s="174">
        <f>SUM(G136:G141)</f>
        <v>0</v>
      </c>
      <c r="H142" s="174">
        <f>SUM(H136:H140)</f>
        <v>0</v>
      </c>
      <c r="I142" s="190"/>
      <c r="J142" s="174">
        <f>SUM(J136:J141)</f>
        <v>0</v>
      </c>
      <c r="K142" s="174">
        <f>SUM(K136:K140)</f>
        <v>0</v>
      </c>
      <c r="L142" s="190"/>
      <c r="M142" s="174">
        <f>SUM(M136:M141)</f>
        <v>0</v>
      </c>
      <c r="N142" s="174">
        <f>SUM(N136:N140)</f>
        <v>0</v>
      </c>
      <c r="O142" s="190"/>
      <c r="P142" s="174">
        <f>SUM(P136:P141)</f>
        <v>0</v>
      </c>
      <c r="Q142" s="174">
        <f>SUM(Q136:Q140)</f>
        <v>0</v>
      </c>
      <c r="R142" s="190"/>
      <c r="S142" s="174">
        <f>SUM(S136:S141)</f>
        <v>0</v>
      </c>
      <c r="T142" s="174">
        <f>SUM(T136:T140)</f>
        <v>0</v>
      </c>
      <c r="U142" s="190"/>
      <c r="V142" s="246">
        <f t="shared" ref="V142:X142" si="334">SUM(V136:V141)</f>
        <v>0</v>
      </c>
      <c r="W142" s="223">
        <f t="shared" si="334"/>
        <v>0</v>
      </c>
      <c r="X142" s="224">
        <f t="shared" si="334"/>
        <v>0</v>
      </c>
      <c r="Y142" s="224">
        <f t="shared" si="332"/>
        <v>0</v>
      </c>
      <c r="Z142" s="224" t="e">
        <f t="shared" si="333"/>
        <v>#DIV/0!</v>
      </c>
      <c r="AA142" s="225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70</v>
      </c>
      <c r="B143" s="180">
        <v>9</v>
      </c>
      <c r="C143" s="181" t="s">
        <v>244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47"/>
      <c r="X143" s="247"/>
      <c r="Y143" s="209"/>
      <c r="Z143" s="247"/>
      <c r="AA143" s="248"/>
      <c r="AB143" s="7"/>
      <c r="AC143" s="7"/>
      <c r="AD143" s="7"/>
      <c r="AE143" s="7"/>
      <c r="AF143" s="7"/>
      <c r="AG143" s="7"/>
    </row>
    <row r="144" spans="1:33" ht="62.25" customHeight="1" x14ac:dyDescent="0.2">
      <c r="A144" s="249" t="s">
        <v>75</v>
      </c>
      <c r="B144" s="250">
        <v>43839</v>
      </c>
      <c r="C144" s="251" t="s">
        <v>352</v>
      </c>
      <c r="D144" s="252" t="s">
        <v>643</v>
      </c>
      <c r="E144" s="253">
        <v>35</v>
      </c>
      <c r="F144" s="254">
        <v>700</v>
      </c>
      <c r="G144" s="255">
        <f t="shared" ref="G144:G149" si="335">E144*F144</f>
        <v>24500</v>
      </c>
      <c r="H144" s="253">
        <v>35</v>
      </c>
      <c r="I144" s="254">
        <v>700</v>
      </c>
      <c r="J144" s="255">
        <f t="shared" ref="J144:J149" si="336">H144*I144</f>
        <v>24500</v>
      </c>
      <c r="K144" s="256"/>
      <c r="L144" s="254"/>
      <c r="M144" s="255">
        <f t="shared" ref="M144:M149" si="337">K144*L144</f>
        <v>0</v>
      </c>
      <c r="N144" s="256"/>
      <c r="O144" s="254"/>
      <c r="P144" s="255">
        <f t="shared" ref="P144:P149" si="338">N144*O144</f>
        <v>0</v>
      </c>
      <c r="Q144" s="256"/>
      <c r="R144" s="254"/>
      <c r="S144" s="255">
        <f t="shared" ref="S144:S149" si="339">Q144*R144</f>
        <v>0</v>
      </c>
      <c r="T144" s="256"/>
      <c r="U144" s="254"/>
      <c r="V144" s="255">
        <f t="shared" ref="V144:V149" si="340">T144*U144</f>
        <v>0</v>
      </c>
      <c r="W144" s="230">
        <f t="shared" ref="W144:W149" si="341">G144+M144+S144</f>
        <v>24500</v>
      </c>
      <c r="X144" s="127">
        <v>24500</v>
      </c>
      <c r="Y144" s="127">
        <f t="shared" ref="Y144:Y152" si="342">W144-X144</f>
        <v>0</v>
      </c>
      <c r="Z144" s="128">
        <f t="shared" ref="Z144:Z152" si="343">Y144/W144</f>
        <v>0</v>
      </c>
      <c r="AA144" s="232" t="s">
        <v>422</v>
      </c>
      <c r="AB144" s="130"/>
      <c r="AC144" s="131"/>
      <c r="AD144" s="131"/>
      <c r="AE144" s="131"/>
      <c r="AF144" s="131"/>
      <c r="AG144" s="131"/>
    </row>
    <row r="145" spans="1:33" ht="55.5" customHeight="1" x14ac:dyDescent="0.2">
      <c r="A145" s="119" t="s">
        <v>75</v>
      </c>
      <c r="B145" s="257">
        <v>43870</v>
      </c>
      <c r="C145" s="188" t="s">
        <v>353</v>
      </c>
      <c r="D145" s="258" t="s">
        <v>643</v>
      </c>
      <c r="E145" s="259">
        <v>35</v>
      </c>
      <c r="F145" s="124">
        <v>800</v>
      </c>
      <c r="G145" s="125">
        <f t="shared" si="335"/>
        <v>28000</v>
      </c>
      <c r="H145" s="259">
        <v>35</v>
      </c>
      <c r="I145" s="124">
        <v>800</v>
      </c>
      <c r="J145" s="125">
        <f t="shared" si="336"/>
        <v>28000</v>
      </c>
      <c r="K145" s="123"/>
      <c r="L145" s="124"/>
      <c r="M145" s="125">
        <f t="shared" si="337"/>
        <v>0</v>
      </c>
      <c r="N145" s="123"/>
      <c r="O145" s="124"/>
      <c r="P145" s="125">
        <f t="shared" si="338"/>
        <v>0</v>
      </c>
      <c r="Q145" s="123"/>
      <c r="R145" s="124"/>
      <c r="S145" s="125">
        <f t="shared" si="339"/>
        <v>0</v>
      </c>
      <c r="T145" s="123"/>
      <c r="U145" s="124"/>
      <c r="V145" s="125">
        <f t="shared" si="340"/>
        <v>0</v>
      </c>
      <c r="W145" s="126">
        <f t="shared" si="341"/>
        <v>28000</v>
      </c>
      <c r="X145" s="127">
        <v>28000</v>
      </c>
      <c r="Y145" s="127">
        <f t="shared" si="342"/>
        <v>0</v>
      </c>
      <c r="Z145" s="128">
        <f t="shared" si="343"/>
        <v>0</v>
      </c>
      <c r="AA145" s="129" t="s">
        <v>423</v>
      </c>
      <c r="AB145" s="131"/>
      <c r="AC145" s="131"/>
      <c r="AD145" s="131"/>
      <c r="AE145" s="131"/>
      <c r="AF145" s="131"/>
      <c r="AG145" s="131"/>
    </row>
    <row r="146" spans="1:33" ht="58.5" customHeight="1" x14ac:dyDescent="0.2">
      <c r="A146" s="119" t="s">
        <v>75</v>
      </c>
      <c r="B146" s="257">
        <v>43899</v>
      </c>
      <c r="C146" s="188" t="s">
        <v>354</v>
      </c>
      <c r="D146" s="258" t="s">
        <v>630</v>
      </c>
      <c r="E146" s="259">
        <v>20</v>
      </c>
      <c r="F146" s="124">
        <v>1000</v>
      </c>
      <c r="G146" s="125">
        <f t="shared" si="335"/>
        <v>20000</v>
      </c>
      <c r="H146" s="259">
        <v>20</v>
      </c>
      <c r="I146" s="124">
        <v>996.48</v>
      </c>
      <c r="J146" s="125">
        <f t="shared" si="336"/>
        <v>19929.599999999999</v>
      </c>
      <c r="K146" s="123"/>
      <c r="L146" s="124"/>
      <c r="M146" s="125">
        <f t="shared" si="337"/>
        <v>0</v>
      </c>
      <c r="N146" s="123"/>
      <c r="O146" s="124"/>
      <c r="P146" s="125">
        <f t="shared" si="338"/>
        <v>0</v>
      </c>
      <c r="Q146" s="123"/>
      <c r="R146" s="124"/>
      <c r="S146" s="125">
        <f t="shared" si="339"/>
        <v>0</v>
      </c>
      <c r="T146" s="123"/>
      <c r="U146" s="124"/>
      <c r="V146" s="125">
        <f t="shared" si="340"/>
        <v>0</v>
      </c>
      <c r="W146" s="126">
        <f t="shared" si="341"/>
        <v>20000</v>
      </c>
      <c r="X146" s="127">
        <v>19929.599999999999</v>
      </c>
      <c r="Y146" s="127">
        <f t="shared" si="342"/>
        <v>70.400000000001455</v>
      </c>
      <c r="Z146" s="128">
        <f t="shared" si="343"/>
        <v>3.5200000000000726E-3</v>
      </c>
      <c r="AA146" s="129" t="s">
        <v>424</v>
      </c>
      <c r="AB146" s="131"/>
      <c r="AC146" s="131"/>
      <c r="AD146" s="131"/>
      <c r="AE146" s="131"/>
      <c r="AF146" s="131"/>
      <c r="AG146" s="131"/>
    </row>
    <row r="147" spans="1:33" ht="71.25" customHeight="1" x14ac:dyDescent="0.2">
      <c r="A147" s="119" t="s">
        <v>75</v>
      </c>
      <c r="B147" s="257">
        <v>43930</v>
      </c>
      <c r="C147" s="188" t="s">
        <v>355</v>
      </c>
      <c r="D147" s="258" t="s">
        <v>630</v>
      </c>
      <c r="E147" s="259">
        <v>20</v>
      </c>
      <c r="F147" s="124">
        <v>1800</v>
      </c>
      <c r="G147" s="125">
        <f t="shared" si="335"/>
        <v>36000</v>
      </c>
      <c r="H147" s="259">
        <v>20</v>
      </c>
      <c r="I147" s="124">
        <v>1800</v>
      </c>
      <c r="J147" s="125">
        <f t="shared" si="336"/>
        <v>36000</v>
      </c>
      <c r="K147" s="123"/>
      <c r="L147" s="124"/>
      <c r="M147" s="125">
        <f t="shared" si="337"/>
        <v>0</v>
      </c>
      <c r="N147" s="123"/>
      <c r="O147" s="124"/>
      <c r="P147" s="125">
        <f t="shared" si="338"/>
        <v>0</v>
      </c>
      <c r="Q147" s="123"/>
      <c r="R147" s="124"/>
      <c r="S147" s="125">
        <f t="shared" si="339"/>
        <v>0</v>
      </c>
      <c r="T147" s="123"/>
      <c r="U147" s="124"/>
      <c r="V147" s="125">
        <f t="shared" si="340"/>
        <v>0</v>
      </c>
      <c r="W147" s="126">
        <f t="shared" si="341"/>
        <v>36000</v>
      </c>
      <c r="X147" s="127">
        <v>36000</v>
      </c>
      <c r="Y147" s="127">
        <f t="shared" si="342"/>
        <v>0</v>
      </c>
      <c r="Z147" s="128">
        <f t="shared" si="343"/>
        <v>0</v>
      </c>
      <c r="AA147" s="129" t="s">
        <v>425</v>
      </c>
      <c r="AB147" s="131"/>
      <c r="AC147" s="131"/>
      <c r="AD147" s="131"/>
      <c r="AE147" s="131"/>
      <c r="AF147" s="131"/>
      <c r="AG147" s="131"/>
    </row>
    <row r="148" spans="1:33" ht="88.5" customHeight="1" thickBot="1" x14ac:dyDescent="0.25">
      <c r="A148" s="132" t="s">
        <v>75</v>
      </c>
      <c r="B148" s="268">
        <v>43960</v>
      </c>
      <c r="C148" s="164" t="s">
        <v>356</v>
      </c>
      <c r="D148" s="260" t="s">
        <v>630</v>
      </c>
      <c r="E148" s="261">
        <v>30</v>
      </c>
      <c r="F148" s="136">
        <v>500</v>
      </c>
      <c r="G148" s="137">
        <f t="shared" si="335"/>
        <v>15000</v>
      </c>
      <c r="H148" s="261">
        <v>30</v>
      </c>
      <c r="I148" s="136">
        <v>500</v>
      </c>
      <c r="J148" s="137">
        <f t="shared" si="336"/>
        <v>15000</v>
      </c>
      <c r="K148" s="135"/>
      <c r="L148" s="136"/>
      <c r="M148" s="137">
        <f t="shared" si="337"/>
        <v>0</v>
      </c>
      <c r="N148" s="135"/>
      <c r="O148" s="136"/>
      <c r="P148" s="137">
        <f t="shared" si="338"/>
        <v>0</v>
      </c>
      <c r="Q148" s="135"/>
      <c r="R148" s="136"/>
      <c r="S148" s="137">
        <f t="shared" si="339"/>
        <v>0</v>
      </c>
      <c r="T148" s="135"/>
      <c r="U148" s="136"/>
      <c r="V148" s="137">
        <f t="shared" si="340"/>
        <v>0</v>
      </c>
      <c r="W148" s="138">
        <f t="shared" si="341"/>
        <v>15000</v>
      </c>
      <c r="X148" s="378">
        <v>15000</v>
      </c>
      <c r="Y148" s="378">
        <f t="shared" si="342"/>
        <v>0</v>
      </c>
      <c r="Z148" s="379">
        <f t="shared" si="343"/>
        <v>0</v>
      </c>
      <c r="AA148" s="139" t="s">
        <v>425</v>
      </c>
      <c r="AB148" s="131"/>
      <c r="AC148" s="131"/>
      <c r="AD148" s="131"/>
      <c r="AE148" s="131"/>
      <c r="AF148" s="131"/>
      <c r="AG148" s="131"/>
    </row>
    <row r="149" spans="1:33" ht="87.75" customHeight="1" thickBot="1" x14ac:dyDescent="0.25">
      <c r="A149" s="361" t="s">
        <v>75</v>
      </c>
      <c r="B149" s="373">
        <v>43991</v>
      </c>
      <c r="C149" s="371" t="s">
        <v>357</v>
      </c>
      <c r="D149" s="451" t="s">
        <v>630</v>
      </c>
      <c r="E149" s="442">
        <v>30</v>
      </c>
      <c r="F149" s="442">
        <v>500</v>
      </c>
      <c r="G149" s="442">
        <f t="shared" si="335"/>
        <v>15000</v>
      </c>
      <c r="H149" s="442">
        <v>30</v>
      </c>
      <c r="I149" s="442">
        <v>498.24</v>
      </c>
      <c r="J149" s="442">
        <f t="shared" si="336"/>
        <v>14947.2</v>
      </c>
      <c r="K149" s="442"/>
      <c r="L149" s="442">
        <v>0.22</v>
      </c>
      <c r="M149" s="442">
        <f t="shared" si="337"/>
        <v>0</v>
      </c>
      <c r="N149" s="442"/>
      <c r="O149" s="442">
        <v>0.22</v>
      </c>
      <c r="P149" s="442">
        <f t="shared" si="338"/>
        <v>0</v>
      </c>
      <c r="Q149" s="442"/>
      <c r="R149" s="442">
        <v>0.22</v>
      </c>
      <c r="S149" s="442">
        <f t="shared" si="339"/>
        <v>0</v>
      </c>
      <c r="T149" s="442"/>
      <c r="U149" s="442">
        <v>0.22</v>
      </c>
      <c r="V149" s="442">
        <f t="shared" si="340"/>
        <v>0</v>
      </c>
      <c r="W149" s="380">
        <f t="shared" si="341"/>
        <v>15000</v>
      </c>
      <c r="X149" s="380">
        <v>14947.2</v>
      </c>
      <c r="Y149" s="380">
        <f t="shared" si="342"/>
        <v>52.799999999999272</v>
      </c>
      <c r="Z149" s="381">
        <f t="shared" si="343"/>
        <v>3.5199999999999516E-3</v>
      </c>
      <c r="AA149" s="282" t="s">
        <v>425</v>
      </c>
      <c r="AB149" s="7"/>
      <c r="AC149" s="7"/>
      <c r="AD149" s="7"/>
      <c r="AE149" s="7"/>
      <c r="AF149" s="7"/>
      <c r="AG149" s="7"/>
    </row>
    <row r="150" spans="1:33" ht="79.5" customHeight="1" thickBot="1" x14ac:dyDescent="0.25">
      <c r="A150" s="362" t="s">
        <v>75</v>
      </c>
      <c r="B150" s="375" t="s">
        <v>645</v>
      </c>
      <c r="C150" s="349" t="s">
        <v>358</v>
      </c>
      <c r="D150" s="451" t="s">
        <v>110</v>
      </c>
      <c r="E150" s="442"/>
      <c r="F150" s="442"/>
      <c r="G150" s="442"/>
      <c r="H150" s="442"/>
      <c r="I150" s="442"/>
      <c r="J150" s="442"/>
      <c r="K150" s="442"/>
      <c r="L150" s="442"/>
      <c r="M150" s="442"/>
      <c r="N150" s="442"/>
      <c r="O150" s="442"/>
      <c r="P150" s="442"/>
      <c r="Q150" s="442">
        <v>4</v>
      </c>
      <c r="R150" s="442">
        <v>1000</v>
      </c>
      <c r="S150" s="442">
        <v>4000</v>
      </c>
      <c r="T150" s="442">
        <v>4</v>
      </c>
      <c r="U150" s="442">
        <v>1000</v>
      </c>
      <c r="V150" s="442">
        <v>4000</v>
      </c>
      <c r="W150" s="380">
        <v>4000</v>
      </c>
      <c r="X150" s="380">
        <v>4000</v>
      </c>
      <c r="Y150" s="380">
        <v>0</v>
      </c>
      <c r="Z150" s="381"/>
      <c r="AA150" s="353" t="s">
        <v>426</v>
      </c>
      <c r="AB150" s="7"/>
      <c r="AC150" s="7"/>
      <c r="AD150" s="7"/>
      <c r="AE150" s="7"/>
      <c r="AF150" s="7"/>
      <c r="AG150" s="7"/>
    </row>
    <row r="151" spans="1:33" ht="100.5" customHeight="1" thickBot="1" x14ac:dyDescent="0.25">
      <c r="A151" s="363" t="s">
        <v>75</v>
      </c>
      <c r="B151" s="374" t="s">
        <v>646</v>
      </c>
      <c r="C151" s="372" t="s">
        <v>245</v>
      </c>
      <c r="D151" s="451" t="s">
        <v>644</v>
      </c>
      <c r="E151" s="442">
        <v>4</v>
      </c>
      <c r="F151" s="442">
        <v>5500</v>
      </c>
      <c r="G151" s="442">
        <v>22000</v>
      </c>
      <c r="H151" s="442">
        <v>4</v>
      </c>
      <c r="I151" s="442">
        <v>5500</v>
      </c>
      <c r="J151" s="442">
        <v>22000</v>
      </c>
      <c r="K151" s="442"/>
      <c r="L151" s="442"/>
      <c r="M151" s="442"/>
      <c r="N151" s="442"/>
      <c r="O151" s="442"/>
      <c r="P151" s="442"/>
      <c r="Q151" s="442"/>
      <c r="R151" s="442"/>
      <c r="S151" s="442"/>
      <c r="T151" s="442"/>
      <c r="U151" s="442"/>
      <c r="V151" s="442"/>
      <c r="W151" s="380">
        <v>22000</v>
      </c>
      <c r="X151" s="380">
        <v>22000</v>
      </c>
      <c r="Y151" s="380">
        <v>0</v>
      </c>
      <c r="Z151" s="381"/>
      <c r="AA151" s="353" t="s">
        <v>427</v>
      </c>
      <c r="AB151" s="7"/>
      <c r="AC151" s="7"/>
      <c r="AD151" s="7"/>
      <c r="AE151" s="7"/>
      <c r="AF151" s="7"/>
      <c r="AG151" s="7"/>
    </row>
    <row r="152" spans="1:33" ht="30" customHeight="1" thickBot="1" x14ac:dyDescent="0.25">
      <c r="A152" s="369" t="s">
        <v>246</v>
      </c>
      <c r="B152" s="245"/>
      <c r="C152" s="370"/>
      <c r="D152" s="283"/>
      <c r="E152" s="447">
        <v>174</v>
      </c>
      <c r="F152" s="448"/>
      <c r="G152" s="449">
        <v>160500</v>
      </c>
      <c r="H152" s="447">
        <f>SUM(H144:H149)</f>
        <v>170</v>
      </c>
      <c r="I152" s="448"/>
      <c r="J152" s="449">
        <v>160376.79999999999</v>
      </c>
      <c r="K152" s="450">
        <f>SUM(K144:K148)</f>
        <v>0</v>
      </c>
      <c r="L152" s="448"/>
      <c r="M152" s="449">
        <f>SUM(M144:M149)</f>
        <v>0</v>
      </c>
      <c r="N152" s="450">
        <f>SUM(N144:N148)</f>
        <v>0</v>
      </c>
      <c r="O152" s="448"/>
      <c r="P152" s="449">
        <f>SUM(P144:P149)</f>
        <v>0</v>
      </c>
      <c r="Q152" s="450">
        <v>4</v>
      </c>
      <c r="R152" s="448"/>
      <c r="S152" s="449">
        <v>4000</v>
      </c>
      <c r="T152" s="450">
        <v>4</v>
      </c>
      <c r="U152" s="448"/>
      <c r="V152" s="376">
        <v>4000</v>
      </c>
      <c r="W152" s="384">
        <v>164500</v>
      </c>
      <c r="X152" s="385">
        <f>SUM(X144:X151)</f>
        <v>164376.80000000002</v>
      </c>
      <c r="Y152" s="385">
        <f t="shared" si="342"/>
        <v>123.19999999998254</v>
      </c>
      <c r="Z152" s="385">
        <f t="shared" si="343"/>
        <v>7.4893617021265979E-4</v>
      </c>
      <c r="AA152" s="225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179" t="s">
        <v>70</v>
      </c>
      <c r="B153" s="207">
        <v>10</v>
      </c>
      <c r="C153" s="262" t="s">
        <v>247</v>
      </c>
      <c r="D153" s="182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6"/>
      <c r="X153" s="226"/>
      <c r="Y153" s="183"/>
      <c r="Z153" s="226"/>
      <c r="AA153" s="227"/>
      <c r="AB153" s="7"/>
      <c r="AC153" s="7"/>
      <c r="AD153" s="7"/>
      <c r="AE153" s="7"/>
      <c r="AF153" s="7"/>
      <c r="AG153" s="7"/>
    </row>
    <row r="154" spans="1:33" ht="30" customHeight="1" x14ac:dyDescent="0.2">
      <c r="A154" s="119" t="s">
        <v>75</v>
      </c>
      <c r="B154" s="257">
        <v>43840</v>
      </c>
      <c r="C154" s="263" t="s">
        <v>248</v>
      </c>
      <c r="D154" s="252"/>
      <c r="E154" s="264"/>
      <c r="F154" s="160"/>
      <c r="G154" s="161">
        <f t="shared" ref="G154:G158" si="344">E154*F154</f>
        <v>0</v>
      </c>
      <c r="H154" s="264"/>
      <c r="I154" s="160"/>
      <c r="J154" s="161">
        <f t="shared" ref="J154:J158" si="345">H154*I154</f>
        <v>0</v>
      </c>
      <c r="K154" s="159"/>
      <c r="L154" s="160"/>
      <c r="M154" s="161">
        <f t="shared" ref="M154:M158" si="346">K154*L154</f>
        <v>0</v>
      </c>
      <c r="N154" s="159"/>
      <c r="O154" s="160"/>
      <c r="P154" s="161">
        <f t="shared" ref="P154:P158" si="347">N154*O154</f>
        <v>0</v>
      </c>
      <c r="Q154" s="159"/>
      <c r="R154" s="160"/>
      <c r="S154" s="161">
        <f t="shared" ref="S154:S158" si="348">Q154*R154</f>
        <v>0</v>
      </c>
      <c r="T154" s="159"/>
      <c r="U154" s="160"/>
      <c r="V154" s="265">
        <f t="shared" ref="V154:V158" si="349">T154*U154</f>
        <v>0</v>
      </c>
      <c r="W154" s="266">
        <f t="shared" ref="W154:W158" si="350">G154+M154+S154</f>
        <v>0</v>
      </c>
      <c r="X154" s="230">
        <f t="shared" ref="X154:X158" si="351">J154+P154+V154</f>
        <v>0</v>
      </c>
      <c r="Y154" s="230">
        <f t="shared" ref="Y154:Y159" si="352">W154-X154</f>
        <v>0</v>
      </c>
      <c r="Z154" s="231" t="e">
        <f t="shared" ref="Z154:Z159" si="353">Y154/W154</f>
        <v>#DIV/0!</v>
      </c>
      <c r="AA154" s="267"/>
      <c r="AB154" s="131"/>
      <c r="AC154" s="131"/>
      <c r="AD154" s="131"/>
      <c r="AE154" s="131"/>
      <c r="AF154" s="131"/>
      <c r="AG154" s="131"/>
    </row>
    <row r="155" spans="1:33" ht="30" customHeight="1" x14ac:dyDescent="0.2">
      <c r="A155" s="119" t="s">
        <v>75</v>
      </c>
      <c r="B155" s="257">
        <v>43871</v>
      </c>
      <c r="C155" s="263" t="s">
        <v>248</v>
      </c>
      <c r="D155" s="258"/>
      <c r="E155" s="259"/>
      <c r="F155" s="124"/>
      <c r="G155" s="125">
        <f t="shared" si="344"/>
        <v>0</v>
      </c>
      <c r="H155" s="259"/>
      <c r="I155" s="124"/>
      <c r="J155" s="125">
        <f t="shared" si="345"/>
        <v>0</v>
      </c>
      <c r="K155" s="123"/>
      <c r="L155" s="124"/>
      <c r="M155" s="125">
        <f t="shared" si="346"/>
        <v>0</v>
      </c>
      <c r="N155" s="123"/>
      <c r="O155" s="124"/>
      <c r="P155" s="125">
        <f t="shared" si="347"/>
        <v>0</v>
      </c>
      <c r="Q155" s="123"/>
      <c r="R155" s="124"/>
      <c r="S155" s="125">
        <f t="shared" si="348"/>
        <v>0</v>
      </c>
      <c r="T155" s="123"/>
      <c r="U155" s="124"/>
      <c r="V155" s="228">
        <f t="shared" si="349"/>
        <v>0</v>
      </c>
      <c r="W155" s="233">
        <f t="shared" si="350"/>
        <v>0</v>
      </c>
      <c r="X155" s="127">
        <f t="shared" si="351"/>
        <v>0</v>
      </c>
      <c r="Y155" s="127">
        <f t="shared" si="352"/>
        <v>0</v>
      </c>
      <c r="Z155" s="128" t="e">
        <f t="shared" si="353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75</v>
      </c>
      <c r="B156" s="257">
        <v>43900</v>
      </c>
      <c r="C156" s="263" t="s">
        <v>248</v>
      </c>
      <c r="D156" s="258"/>
      <c r="E156" s="259"/>
      <c r="F156" s="124"/>
      <c r="G156" s="125">
        <f t="shared" si="344"/>
        <v>0</v>
      </c>
      <c r="H156" s="259"/>
      <c r="I156" s="124"/>
      <c r="J156" s="125">
        <f t="shared" si="345"/>
        <v>0</v>
      </c>
      <c r="K156" s="123"/>
      <c r="L156" s="124"/>
      <c r="M156" s="125">
        <f t="shared" si="346"/>
        <v>0</v>
      </c>
      <c r="N156" s="123"/>
      <c r="O156" s="124"/>
      <c r="P156" s="125">
        <f t="shared" si="347"/>
        <v>0</v>
      </c>
      <c r="Q156" s="123"/>
      <c r="R156" s="124"/>
      <c r="S156" s="125">
        <f t="shared" si="348"/>
        <v>0</v>
      </c>
      <c r="T156" s="123"/>
      <c r="U156" s="124"/>
      <c r="V156" s="228">
        <f t="shared" si="349"/>
        <v>0</v>
      </c>
      <c r="W156" s="233">
        <f t="shared" si="350"/>
        <v>0</v>
      </c>
      <c r="X156" s="127">
        <f t="shared" si="351"/>
        <v>0</v>
      </c>
      <c r="Y156" s="127">
        <f t="shared" si="352"/>
        <v>0</v>
      </c>
      <c r="Z156" s="128" t="e">
        <f t="shared" si="353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147" customHeight="1" x14ac:dyDescent="0.2">
      <c r="A157" s="132" t="s">
        <v>75</v>
      </c>
      <c r="B157" s="268">
        <v>43931</v>
      </c>
      <c r="C157" s="164" t="s">
        <v>359</v>
      </c>
      <c r="D157" s="260" t="s">
        <v>78</v>
      </c>
      <c r="E157" s="261">
        <v>4</v>
      </c>
      <c r="F157" s="136">
        <v>5900</v>
      </c>
      <c r="G157" s="125">
        <f t="shared" si="344"/>
        <v>23600</v>
      </c>
      <c r="H157" s="261">
        <v>4</v>
      </c>
      <c r="I157" s="136">
        <v>5900</v>
      </c>
      <c r="J157" s="125">
        <f t="shared" si="345"/>
        <v>23600</v>
      </c>
      <c r="K157" s="135"/>
      <c r="L157" s="136"/>
      <c r="M157" s="137">
        <f t="shared" si="346"/>
        <v>0</v>
      </c>
      <c r="N157" s="135"/>
      <c r="O157" s="136"/>
      <c r="P157" s="137">
        <f t="shared" si="347"/>
        <v>0</v>
      </c>
      <c r="Q157" s="135"/>
      <c r="R157" s="136"/>
      <c r="S157" s="137">
        <f t="shared" si="348"/>
        <v>0</v>
      </c>
      <c r="T157" s="135"/>
      <c r="U157" s="136"/>
      <c r="V157" s="235">
        <f t="shared" si="349"/>
        <v>0</v>
      </c>
      <c r="W157" s="269">
        <f t="shared" si="350"/>
        <v>23600</v>
      </c>
      <c r="X157" s="127">
        <f t="shared" si="351"/>
        <v>23600</v>
      </c>
      <c r="Y157" s="127">
        <f t="shared" si="352"/>
        <v>0</v>
      </c>
      <c r="Z157" s="128">
        <f t="shared" si="353"/>
        <v>0</v>
      </c>
      <c r="AA157" s="219" t="s">
        <v>428</v>
      </c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32" t="s">
        <v>75</v>
      </c>
      <c r="B158" s="270">
        <v>43961</v>
      </c>
      <c r="C158" s="234" t="s">
        <v>249</v>
      </c>
      <c r="D158" s="271"/>
      <c r="E158" s="135"/>
      <c r="F158" s="136">
        <v>0.22</v>
      </c>
      <c r="G158" s="137">
        <f t="shared" si="344"/>
        <v>0</v>
      </c>
      <c r="H158" s="135"/>
      <c r="I158" s="136">
        <v>0.22</v>
      </c>
      <c r="J158" s="137">
        <f t="shared" si="345"/>
        <v>0</v>
      </c>
      <c r="K158" s="135"/>
      <c r="L158" s="136">
        <v>0.22</v>
      </c>
      <c r="M158" s="137">
        <f t="shared" si="346"/>
        <v>0</v>
      </c>
      <c r="N158" s="135"/>
      <c r="O158" s="136">
        <v>0.22</v>
      </c>
      <c r="P158" s="137">
        <f t="shared" si="347"/>
        <v>0</v>
      </c>
      <c r="Q158" s="135"/>
      <c r="R158" s="136">
        <v>0.22</v>
      </c>
      <c r="S158" s="137">
        <f t="shared" si="348"/>
        <v>0</v>
      </c>
      <c r="T158" s="135"/>
      <c r="U158" s="136">
        <v>0.22</v>
      </c>
      <c r="V158" s="235">
        <f t="shared" si="349"/>
        <v>0</v>
      </c>
      <c r="W158" s="236">
        <f t="shared" si="350"/>
        <v>0</v>
      </c>
      <c r="X158" s="237">
        <f t="shared" si="351"/>
        <v>0</v>
      </c>
      <c r="Y158" s="237">
        <f t="shared" si="352"/>
        <v>0</v>
      </c>
      <c r="Z158" s="238" t="e">
        <f t="shared" si="353"/>
        <v>#DIV/0!</v>
      </c>
      <c r="AA158" s="272"/>
      <c r="AB158" s="7"/>
      <c r="AC158" s="7"/>
      <c r="AD158" s="7"/>
      <c r="AE158" s="7"/>
      <c r="AF158" s="7"/>
      <c r="AG158" s="7"/>
    </row>
    <row r="159" spans="1:33" ht="30" customHeight="1" x14ac:dyDescent="0.2">
      <c r="A159" s="167" t="s">
        <v>250</v>
      </c>
      <c r="B159" s="168"/>
      <c r="C159" s="169"/>
      <c r="D159" s="170"/>
      <c r="E159" s="174">
        <f>SUM(E154:E157)</f>
        <v>4</v>
      </c>
      <c r="F159" s="190"/>
      <c r="G159" s="173">
        <f>SUM(G154:G158)</f>
        <v>23600</v>
      </c>
      <c r="H159" s="174">
        <f>SUM(H154:H157)</f>
        <v>4</v>
      </c>
      <c r="I159" s="190"/>
      <c r="J159" s="173">
        <f>SUM(J154:J158)</f>
        <v>23600</v>
      </c>
      <c r="K159" s="191">
        <f>SUM(K154:K157)</f>
        <v>0</v>
      </c>
      <c r="L159" s="190"/>
      <c r="M159" s="173">
        <f>SUM(M154:M158)</f>
        <v>0</v>
      </c>
      <c r="N159" s="191">
        <f>SUM(N154:N157)</f>
        <v>0</v>
      </c>
      <c r="O159" s="190"/>
      <c r="P159" s="173">
        <f>SUM(P154:P158)</f>
        <v>0</v>
      </c>
      <c r="Q159" s="191">
        <f>SUM(Q154:Q157)</f>
        <v>0</v>
      </c>
      <c r="R159" s="190"/>
      <c r="S159" s="173">
        <f>SUM(S154:S158)</f>
        <v>0</v>
      </c>
      <c r="T159" s="191">
        <f>SUM(T154:T157)</f>
        <v>0</v>
      </c>
      <c r="U159" s="190"/>
      <c r="V159" s="175">
        <f t="shared" ref="V159:X159" si="354">SUM(V154:V158)</f>
        <v>0</v>
      </c>
      <c r="W159" s="223">
        <f t="shared" si="354"/>
        <v>23600</v>
      </c>
      <c r="X159" s="224">
        <f t="shared" si="354"/>
        <v>23600</v>
      </c>
      <c r="Y159" s="224">
        <f t="shared" si="352"/>
        <v>0</v>
      </c>
      <c r="Z159" s="224">
        <f t="shared" si="353"/>
        <v>0</v>
      </c>
      <c r="AA159" s="225"/>
      <c r="AB159" s="7"/>
      <c r="AC159" s="7"/>
      <c r="AD159" s="7"/>
      <c r="AE159" s="7"/>
      <c r="AF159" s="7"/>
      <c r="AG159" s="7"/>
    </row>
    <row r="160" spans="1:33" ht="30" customHeight="1" x14ac:dyDescent="0.2">
      <c r="A160" s="179" t="s">
        <v>70</v>
      </c>
      <c r="B160" s="207">
        <v>11</v>
      </c>
      <c r="C160" s="181" t="s">
        <v>251</v>
      </c>
      <c r="D160" s="182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26"/>
      <c r="X160" s="226"/>
      <c r="Y160" s="183"/>
      <c r="Z160" s="226"/>
      <c r="AA160" s="227"/>
      <c r="AB160" s="7"/>
      <c r="AC160" s="7"/>
      <c r="AD160" s="7"/>
      <c r="AE160" s="7"/>
      <c r="AF160" s="7"/>
      <c r="AG160" s="7"/>
    </row>
    <row r="161" spans="1:33" ht="30" customHeight="1" x14ac:dyDescent="0.2">
      <c r="A161" s="273" t="s">
        <v>75</v>
      </c>
      <c r="B161" s="257">
        <v>43841</v>
      </c>
      <c r="C161" s="263" t="s">
        <v>252</v>
      </c>
      <c r="D161" s="158" t="s">
        <v>110</v>
      </c>
      <c r="E161" s="159"/>
      <c r="F161" s="160"/>
      <c r="G161" s="161">
        <f t="shared" ref="G161:G162" si="355">E161*F161</f>
        <v>0</v>
      </c>
      <c r="H161" s="159"/>
      <c r="I161" s="160"/>
      <c r="J161" s="161">
        <f t="shared" ref="J161:J162" si="356">H161*I161</f>
        <v>0</v>
      </c>
      <c r="K161" s="159"/>
      <c r="L161" s="160"/>
      <c r="M161" s="161">
        <f t="shared" ref="M161:M162" si="357">K161*L161</f>
        <v>0</v>
      </c>
      <c r="N161" s="159"/>
      <c r="O161" s="160"/>
      <c r="P161" s="161">
        <f t="shared" ref="P161:P162" si="358">N161*O161</f>
        <v>0</v>
      </c>
      <c r="Q161" s="159"/>
      <c r="R161" s="160"/>
      <c r="S161" s="161">
        <f t="shared" ref="S161:S162" si="359">Q161*R161</f>
        <v>0</v>
      </c>
      <c r="T161" s="159"/>
      <c r="U161" s="160"/>
      <c r="V161" s="265">
        <f t="shared" ref="V161:V162" si="360">T161*U161</f>
        <v>0</v>
      </c>
      <c r="W161" s="266">
        <f t="shared" ref="W161:W162" si="361">G161+M161+S161</f>
        <v>0</v>
      </c>
      <c r="X161" s="230">
        <f t="shared" ref="X161:X162" si="362">J161+P161+V161</f>
        <v>0</v>
      </c>
      <c r="Y161" s="230">
        <f t="shared" ref="Y161:Y163" si="363">W161-X161</f>
        <v>0</v>
      </c>
      <c r="Z161" s="231" t="e">
        <f t="shared" ref="Z161:Z163" si="364">Y161/W161</f>
        <v>#DIV/0!</v>
      </c>
      <c r="AA161" s="267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274" t="s">
        <v>75</v>
      </c>
      <c r="B162" s="257">
        <v>43872</v>
      </c>
      <c r="C162" s="164" t="s">
        <v>252</v>
      </c>
      <c r="D162" s="134" t="s">
        <v>110</v>
      </c>
      <c r="E162" s="135"/>
      <c r="F162" s="136"/>
      <c r="G162" s="125">
        <f t="shared" si="355"/>
        <v>0</v>
      </c>
      <c r="H162" s="135"/>
      <c r="I162" s="136"/>
      <c r="J162" s="125">
        <f t="shared" si="356"/>
        <v>0</v>
      </c>
      <c r="K162" s="135"/>
      <c r="L162" s="136"/>
      <c r="M162" s="137">
        <f t="shared" si="357"/>
        <v>0</v>
      </c>
      <c r="N162" s="135"/>
      <c r="O162" s="136"/>
      <c r="P162" s="137">
        <f t="shared" si="358"/>
        <v>0</v>
      </c>
      <c r="Q162" s="135"/>
      <c r="R162" s="136"/>
      <c r="S162" s="137">
        <f t="shared" si="359"/>
        <v>0</v>
      </c>
      <c r="T162" s="135"/>
      <c r="U162" s="136"/>
      <c r="V162" s="235">
        <f t="shared" si="360"/>
        <v>0</v>
      </c>
      <c r="W162" s="275">
        <f t="shared" si="361"/>
        <v>0</v>
      </c>
      <c r="X162" s="237">
        <f t="shared" si="362"/>
        <v>0</v>
      </c>
      <c r="Y162" s="237">
        <f t="shared" si="363"/>
        <v>0</v>
      </c>
      <c r="Z162" s="238" t="e">
        <f t="shared" si="364"/>
        <v>#DIV/0!</v>
      </c>
      <c r="AA162" s="272"/>
      <c r="AB162" s="130"/>
      <c r="AC162" s="131"/>
      <c r="AD162" s="131"/>
      <c r="AE162" s="131"/>
      <c r="AF162" s="131"/>
      <c r="AG162" s="131"/>
    </row>
    <row r="163" spans="1:33" ht="30" customHeight="1" x14ac:dyDescent="0.2">
      <c r="A163" s="565" t="s">
        <v>253</v>
      </c>
      <c r="B163" s="566"/>
      <c r="C163" s="566"/>
      <c r="D163" s="567"/>
      <c r="E163" s="174">
        <f>SUM(E161:E162)</f>
        <v>0</v>
      </c>
      <c r="F163" s="190"/>
      <c r="G163" s="173">
        <f t="shared" ref="G163:H163" si="365">SUM(G161:G162)</f>
        <v>0</v>
      </c>
      <c r="H163" s="174">
        <f t="shared" si="365"/>
        <v>0</v>
      </c>
      <c r="I163" s="190"/>
      <c r="J163" s="173">
        <f t="shared" ref="J163:K163" si="366">SUM(J161:J162)</f>
        <v>0</v>
      </c>
      <c r="K163" s="191">
        <f t="shared" si="366"/>
        <v>0</v>
      </c>
      <c r="L163" s="190"/>
      <c r="M163" s="173">
        <f t="shared" ref="M163:N163" si="367">SUM(M161:M162)</f>
        <v>0</v>
      </c>
      <c r="N163" s="191">
        <f t="shared" si="367"/>
        <v>0</v>
      </c>
      <c r="O163" s="190"/>
      <c r="P163" s="173">
        <f t="shared" ref="P163:Q163" si="368">SUM(P161:P162)</f>
        <v>0</v>
      </c>
      <c r="Q163" s="191">
        <f t="shared" si="368"/>
        <v>0</v>
      </c>
      <c r="R163" s="190"/>
      <c r="S163" s="173">
        <f t="shared" ref="S163:T163" si="369">SUM(S161:S162)</f>
        <v>0</v>
      </c>
      <c r="T163" s="191">
        <f t="shared" si="369"/>
        <v>0</v>
      </c>
      <c r="U163" s="190"/>
      <c r="V163" s="175">
        <f t="shared" ref="V163:X163" si="370">SUM(V161:V162)</f>
        <v>0</v>
      </c>
      <c r="W163" s="223">
        <f t="shared" si="370"/>
        <v>0</v>
      </c>
      <c r="X163" s="224">
        <f t="shared" si="370"/>
        <v>0</v>
      </c>
      <c r="Y163" s="224">
        <f t="shared" si="363"/>
        <v>0</v>
      </c>
      <c r="Z163" s="224" t="e">
        <f t="shared" si="364"/>
        <v>#DIV/0!</v>
      </c>
      <c r="AA163" s="225"/>
      <c r="AB163" s="7"/>
      <c r="AC163" s="7"/>
      <c r="AD163" s="7"/>
      <c r="AE163" s="7"/>
      <c r="AF163" s="7"/>
      <c r="AG163" s="7"/>
    </row>
    <row r="164" spans="1:33" ht="30" customHeight="1" x14ac:dyDescent="0.2">
      <c r="A164" s="206" t="s">
        <v>70</v>
      </c>
      <c r="B164" s="207">
        <v>12</v>
      </c>
      <c r="C164" s="208" t="s">
        <v>254</v>
      </c>
      <c r="D164" s="276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26"/>
      <c r="X164" s="226"/>
      <c r="Y164" s="183"/>
      <c r="Z164" s="226"/>
      <c r="AA164" s="227"/>
      <c r="AB164" s="7"/>
      <c r="AC164" s="7"/>
      <c r="AD164" s="7"/>
      <c r="AE164" s="7"/>
      <c r="AF164" s="7"/>
      <c r="AG164" s="7"/>
    </row>
    <row r="165" spans="1:33" ht="98.25" customHeight="1" x14ac:dyDescent="0.2">
      <c r="A165" s="156" t="s">
        <v>75</v>
      </c>
      <c r="B165" s="277">
        <v>43842</v>
      </c>
      <c r="C165" s="278" t="s">
        <v>360</v>
      </c>
      <c r="D165" s="252" t="s">
        <v>255</v>
      </c>
      <c r="E165" s="264">
        <v>40</v>
      </c>
      <c r="F165" s="160">
        <v>650</v>
      </c>
      <c r="G165" s="161">
        <f t="shared" ref="G165:G168" si="371">E165*F165</f>
        <v>26000</v>
      </c>
      <c r="H165" s="264">
        <v>40</v>
      </c>
      <c r="I165" s="160">
        <v>650</v>
      </c>
      <c r="J165" s="161">
        <f t="shared" ref="J165:J168" si="372">H165*I165</f>
        <v>26000</v>
      </c>
      <c r="K165" s="159"/>
      <c r="L165" s="160"/>
      <c r="M165" s="161">
        <f t="shared" ref="M165:M168" si="373">K165*L165</f>
        <v>0</v>
      </c>
      <c r="N165" s="159"/>
      <c r="O165" s="160"/>
      <c r="P165" s="161">
        <f t="shared" ref="P165:P168" si="374">N165*O165</f>
        <v>0</v>
      </c>
      <c r="Q165" s="159"/>
      <c r="R165" s="160"/>
      <c r="S165" s="161">
        <f t="shared" ref="S165:S168" si="375">Q165*R165</f>
        <v>0</v>
      </c>
      <c r="T165" s="159"/>
      <c r="U165" s="160"/>
      <c r="V165" s="265">
        <f t="shared" ref="V165:V168" si="376">T165*U165</f>
        <v>0</v>
      </c>
      <c r="W165" s="266">
        <f t="shared" ref="W165:W168" si="377">G165+M165+S165</f>
        <v>26000</v>
      </c>
      <c r="X165" s="230">
        <f t="shared" ref="X165:X168" si="378">J165+P165+V165</f>
        <v>26000</v>
      </c>
      <c r="Y165" s="230">
        <f t="shared" ref="Y165:Y169" si="379">W165-X165</f>
        <v>0</v>
      </c>
      <c r="Z165" s="231">
        <f t="shared" ref="Z165:Z169" si="380">Y165/W165</f>
        <v>0</v>
      </c>
      <c r="AA165" s="279" t="s">
        <v>429</v>
      </c>
      <c r="AB165" s="130"/>
      <c r="AC165" s="131"/>
      <c r="AD165" s="131"/>
      <c r="AE165" s="131"/>
      <c r="AF165" s="131"/>
      <c r="AG165" s="131"/>
    </row>
    <row r="166" spans="1:33" ht="111.75" customHeight="1" x14ac:dyDescent="0.2">
      <c r="A166" s="119" t="s">
        <v>75</v>
      </c>
      <c r="B166" s="257">
        <v>43873</v>
      </c>
      <c r="C166" s="188" t="s">
        <v>361</v>
      </c>
      <c r="D166" s="258" t="s">
        <v>231</v>
      </c>
      <c r="E166" s="259">
        <v>50</v>
      </c>
      <c r="F166" s="124">
        <v>200</v>
      </c>
      <c r="G166" s="125">
        <f t="shared" si="371"/>
        <v>10000</v>
      </c>
      <c r="H166" s="259">
        <v>50</v>
      </c>
      <c r="I166" s="124">
        <v>200</v>
      </c>
      <c r="J166" s="125">
        <f t="shared" si="372"/>
        <v>10000</v>
      </c>
      <c r="K166" s="123"/>
      <c r="L166" s="124"/>
      <c r="M166" s="125">
        <f t="shared" si="373"/>
        <v>0</v>
      </c>
      <c r="N166" s="123"/>
      <c r="O166" s="124"/>
      <c r="P166" s="125">
        <f t="shared" si="374"/>
        <v>0</v>
      </c>
      <c r="Q166" s="123"/>
      <c r="R166" s="124"/>
      <c r="S166" s="125">
        <f t="shared" si="375"/>
        <v>0</v>
      </c>
      <c r="T166" s="123"/>
      <c r="U166" s="124"/>
      <c r="V166" s="228">
        <f t="shared" si="376"/>
        <v>0</v>
      </c>
      <c r="W166" s="280">
        <f t="shared" si="377"/>
        <v>10000</v>
      </c>
      <c r="X166" s="127">
        <f t="shared" si="378"/>
        <v>10000</v>
      </c>
      <c r="Y166" s="127">
        <f t="shared" si="379"/>
        <v>0</v>
      </c>
      <c r="Z166" s="128">
        <f t="shared" si="380"/>
        <v>0</v>
      </c>
      <c r="AA166" s="281" t="s">
        <v>430</v>
      </c>
      <c r="AB166" s="131"/>
      <c r="AC166" s="131"/>
      <c r="AD166" s="131"/>
      <c r="AE166" s="131"/>
      <c r="AF166" s="131"/>
      <c r="AG166" s="131"/>
    </row>
    <row r="167" spans="1:33" ht="101.25" customHeight="1" x14ac:dyDescent="0.2">
      <c r="A167" s="132" t="s">
        <v>75</v>
      </c>
      <c r="B167" s="268">
        <v>43902</v>
      </c>
      <c r="C167" s="164" t="s">
        <v>362</v>
      </c>
      <c r="D167" s="260" t="s">
        <v>647</v>
      </c>
      <c r="E167" s="261">
        <v>8</v>
      </c>
      <c r="F167" s="136">
        <v>1500</v>
      </c>
      <c r="G167" s="137">
        <f t="shared" si="371"/>
        <v>12000</v>
      </c>
      <c r="H167" s="261">
        <v>8</v>
      </c>
      <c r="I167" s="136">
        <v>1500</v>
      </c>
      <c r="J167" s="137">
        <f t="shared" si="372"/>
        <v>12000</v>
      </c>
      <c r="K167" s="135"/>
      <c r="L167" s="136"/>
      <c r="M167" s="137">
        <f t="shared" si="373"/>
        <v>0</v>
      </c>
      <c r="N167" s="135"/>
      <c r="O167" s="136"/>
      <c r="P167" s="137">
        <f t="shared" si="374"/>
        <v>0</v>
      </c>
      <c r="Q167" s="135"/>
      <c r="R167" s="136"/>
      <c r="S167" s="137">
        <f t="shared" si="375"/>
        <v>0</v>
      </c>
      <c r="T167" s="135"/>
      <c r="U167" s="136"/>
      <c r="V167" s="235">
        <f t="shared" si="376"/>
        <v>0</v>
      </c>
      <c r="W167" s="269">
        <f t="shared" si="377"/>
        <v>12000</v>
      </c>
      <c r="X167" s="127">
        <f t="shared" si="378"/>
        <v>12000</v>
      </c>
      <c r="Y167" s="127">
        <f t="shared" si="379"/>
        <v>0</v>
      </c>
      <c r="Z167" s="128">
        <f t="shared" si="380"/>
        <v>0</v>
      </c>
      <c r="AA167" s="282" t="s">
        <v>648</v>
      </c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75</v>
      </c>
      <c r="B168" s="268">
        <v>43933</v>
      </c>
      <c r="C168" s="234" t="s">
        <v>256</v>
      </c>
      <c r="D168" s="271"/>
      <c r="E168" s="261"/>
      <c r="F168" s="136">
        <v>0.22</v>
      </c>
      <c r="G168" s="137">
        <f t="shared" si="371"/>
        <v>0</v>
      </c>
      <c r="H168" s="261"/>
      <c r="I168" s="136">
        <v>0.22</v>
      </c>
      <c r="J168" s="137">
        <f t="shared" si="372"/>
        <v>0</v>
      </c>
      <c r="K168" s="135"/>
      <c r="L168" s="136">
        <v>0.22</v>
      </c>
      <c r="M168" s="137">
        <f t="shared" si="373"/>
        <v>0</v>
      </c>
      <c r="N168" s="135"/>
      <c r="O168" s="136">
        <v>0.22</v>
      </c>
      <c r="P168" s="137">
        <f t="shared" si="374"/>
        <v>0</v>
      </c>
      <c r="Q168" s="135"/>
      <c r="R168" s="136">
        <v>0.22</v>
      </c>
      <c r="S168" s="137">
        <f t="shared" si="375"/>
        <v>0</v>
      </c>
      <c r="T168" s="135"/>
      <c r="U168" s="136">
        <v>0.22</v>
      </c>
      <c r="V168" s="235">
        <f t="shared" si="376"/>
        <v>0</v>
      </c>
      <c r="W168" s="236">
        <f t="shared" si="377"/>
        <v>0</v>
      </c>
      <c r="X168" s="237">
        <f t="shared" si="378"/>
        <v>0</v>
      </c>
      <c r="Y168" s="237">
        <f t="shared" si="379"/>
        <v>0</v>
      </c>
      <c r="Z168" s="238" t="e">
        <f t="shared" si="380"/>
        <v>#DIV/0!</v>
      </c>
      <c r="AA168" s="152"/>
      <c r="AB168" s="7"/>
      <c r="AC168" s="7"/>
      <c r="AD168" s="7"/>
      <c r="AE168" s="7"/>
      <c r="AF168" s="7"/>
      <c r="AG168" s="7"/>
    </row>
    <row r="169" spans="1:33" ht="30" customHeight="1" x14ac:dyDescent="0.2">
      <c r="A169" s="167" t="s">
        <v>257</v>
      </c>
      <c r="B169" s="168"/>
      <c r="C169" s="169"/>
      <c r="D169" s="283"/>
      <c r="E169" s="174">
        <f>SUM(E165:E167)</f>
        <v>98</v>
      </c>
      <c r="F169" s="190"/>
      <c r="G169" s="173">
        <f>SUM(G165:G168)</f>
        <v>48000</v>
      </c>
      <c r="H169" s="174">
        <f>SUM(H165:H167)</f>
        <v>98</v>
      </c>
      <c r="I169" s="190"/>
      <c r="J169" s="173">
        <f>SUM(J165:J168)</f>
        <v>48000</v>
      </c>
      <c r="K169" s="191">
        <f>SUM(K165:K167)</f>
        <v>0</v>
      </c>
      <c r="L169" s="190"/>
      <c r="M169" s="173">
        <f>SUM(M165:M168)</f>
        <v>0</v>
      </c>
      <c r="N169" s="191">
        <f>SUM(N165:N167)</f>
        <v>0</v>
      </c>
      <c r="O169" s="190"/>
      <c r="P169" s="173">
        <f>SUM(P165:P168)</f>
        <v>0</v>
      </c>
      <c r="Q169" s="191">
        <f>SUM(Q165:Q167)</f>
        <v>0</v>
      </c>
      <c r="R169" s="190"/>
      <c r="S169" s="173">
        <f>SUM(S165:S168)</f>
        <v>0</v>
      </c>
      <c r="T169" s="191">
        <f>SUM(T165:T167)</f>
        <v>0</v>
      </c>
      <c r="U169" s="190"/>
      <c r="V169" s="175">
        <f t="shared" ref="V169:X169" si="381">SUM(V165:V168)</f>
        <v>0</v>
      </c>
      <c r="W169" s="223">
        <f t="shared" si="381"/>
        <v>48000</v>
      </c>
      <c r="X169" s="224">
        <f t="shared" si="381"/>
        <v>48000</v>
      </c>
      <c r="Y169" s="224">
        <f t="shared" si="379"/>
        <v>0</v>
      </c>
      <c r="Z169" s="224">
        <f t="shared" si="380"/>
        <v>0</v>
      </c>
      <c r="AA169" s="225"/>
      <c r="AB169" s="7"/>
      <c r="AC169" s="7"/>
      <c r="AD169" s="7"/>
      <c r="AE169" s="7"/>
      <c r="AF169" s="7"/>
      <c r="AG169" s="7"/>
    </row>
    <row r="170" spans="1:33" ht="30" customHeight="1" x14ac:dyDescent="0.2">
      <c r="A170" s="206" t="s">
        <v>70</v>
      </c>
      <c r="B170" s="284">
        <v>13</v>
      </c>
      <c r="C170" s="208" t="s">
        <v>258</v>
      </c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226"/>
      <c r="X170" s="226"/>
      <c r="Y170" s="183"/>
      <c r="Z170" s="226"/>
      <c r="AA170" s="227"/>
      <c r="AB170" s="6"/>
      <c r="AC170" s="7"/>
      <c r="AD170" s="7"/>
      <c r="AE170" s="7"/>
      <c r="AF170" s="7"/>
      <c r="AG170" s="7"/>
    </row>
    <row r="171" spans="1:33" ht="30" customHeight="1" x14ac:dyDescent="0.2">
      <c r="A171" s="108" t="s">
        <v>72</v>
      </c>
      <c r="B171" s="285" t="s">
        <v>259</v>
      </c>
      <c r="C171" s="286" t="s">
        <v>260</v>
      </c>
      <c r="D171" s="141"/>
      <c r="E171" s="142">
        <f>SUM(E172:E174)</f>
        <v>0</v>
      </c>
      <c r="F171" s="143"/>
      <c r="G171" s="144">
        <f>SUM(G172:G175)</f>
        <v>0</v>
      </c>
      <c r="H171" s="142">
        <f>SUM(H172:H174)</f>
        <v>0</v>
      </c>
      <c r="I171" s="143"/>
      <c r="J171" s="144">
        <f>SUM(J172:J175)</f>
        <v>0</v>
      </c>
      <c r="K171" s="142">
        <f>SUM(K172:K174)</f>
        <v>0</v>
      </c>
      <c r="L171" s="143"/>
      <c r="M171" s="144">
        <f>SUM(M172:M175)</f>
        <v>0</v>
      </c>
      <c r="N171" s="142">
        <f>SUM(N172:N174)</f>
        <v>0</v>
      </c>
      <c r="O171" s="143"/>
      <c r="P171" s="144">
        <f>SUM(P172:P175)</f>
        <v>0</v>
      </c>
      <c r="Q171" s="142">
        <f>SUM(Q172:Q174)</f>
        <v>0</v>
      </c>
      <c r="R171" s="143"/>
      <c r="S171" s="144">
        <f>SUM(S172:S175)</f>
        <v>0</v>
      </c>
      <c r="T171" s="142">
        <f>SUM(T172:T174)</f>
        <v>0</v>
      </c>
      <c r="U171" s="143"/>
      <c r="V171" s="287">
        <f t="shared" ref="V171:X171" si="382">SUM(V172:V175)</f>
        <v>0</v>
      </c>
      <c r="W171" s="288">
        <f t="shared" si="382"/>
        <v>0</v>
      </c>
      <c r="X171" s="144">
        <f t="shared" si="382"/>
        <v>0</v>
      </c>
      <c r="Y171" s="144">
        <f t="shared" ref="Y171:Y204" si="383">W171-X171</f>
        <v>0</v>
      </c>
      <c r="Z171" s="144" t="e">
        <f t="shared" ref="Z171:Z205" si="384">Y171/W171</f>
        <v>#DIV/0!</v>
      </c>
      <c r="AA171" s="146"/>
      <c r="AB171" s="118"/>
      <c r="AC171" s="118"/>
      <c r="AD171" s="118"/>
      <c r="AE171" s="118"/>
      <c r="AF171" s="118"/>
      <c r="AG171" s="118"/>
    </row>
    <row r="172" spans="1:33" ht="30" customHeight="1" x14ac:dyDescent="0.2">
      <c r="A172" s="119" t="s">
        <v>75</v>
      </c>
      <c r="B172" s="120" t="s">
        <v>261</v>
      </c>
      <c r="C172" s="289" t="s">
        <v>262</v>
      </c>
      <c r="D172" s="122" t="s">
        <v>141</v>
      </c>
      <c r="E172" s="123"/>
      <c r="F172" s="124"/>
      <c r="G172" s="125">
        <f t="shared" ref="G172:G175" si="385">E172*F172</f>
        <v>0</v>
      </c>
      <c r="H172" s="123"/>
      <c r="I172" s="124"/>
      <c r="J172" s="125">
        <f t="shared" ref="J172:J175" si="386">H172*I172</f>
        <v>0</v>
      </c>
      <c r="K172" s="123"/>
      <c r="L172" s="124"/>
      <c r="M172" s="125">
        <f t="shared" ref="M172:M175" si="387">K172*L172</f>
        <v>0</v>
      </c>
      <c r="N172" s="123"/>
      <c r="O172" s="124"/>
      <c r="P172" s="125">
        <f t="shared" ref="P172:P175" si="388">N172*O172</f>
        <v>0</v>
      </c>
      <c r="Q172" s="123"/>
      <c r="R172" s="124"/>
      <c r="S172" s="125">
        <f t="shared" ref="S172:S175" si="389">Q172*R172</f>
        <v>0</v>
      </c>
      <c r="T172" s="123"/>
      <c r="U172" s="124"/>
      <c r="V172" s="228">
        <f t="shared" ref="V172:V175" si="390">T172*U172</f>
        <v>0</v>
      </c>
      <c r="W172" s="233">
        <f t="shared" ref="W172:W175" si="391">G172+M172+S172</f>
        <v>0</v>
      </c>
      <c r="X172" s="127">
        <f t="shared" ref="X172:X175" si="392">J172+P172+V172</f>
        <v>0</v>
      </c>
      <c r="Y172" s="127">
        <f t="shared" si="383"/>
        <v>0</v>
      </c>
      <c r="Z172" s="128" t="e">
        <f t="shared" si="384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75</v>
      </c>
      <c r="B173" s="120" t="s">
        <v>263</v>
      </c>
      <c r="C173" s="290" t="s">
        <v>264</v>
      </c>
      <c r="D173" s="122" t="s">
        <v>141</v>
      </c>
      <c r="E173" s="123"/>
      <c r="F173" s="124"/>
      <c r="G173" s="125">
        <f t="shared" si="385"/>
        <v>0</v>
      </c>
      <c r="H173" s="123"/>
      <c r="I173" s="124"/>
      <c r="J173" s="125">
        <f t="shared" si="386"/>
        <v>0</v>
      </c>
      <c r="K173" s="123"/>
      <c r="L173" s="124"/>
      <c r="M173" s="125">
        <f t="shared" si="387"/>
        <v>0</v>
      </c>
      <c r="N173" s="123"/>
      <c r="O173" s="124"/>
      <c r="P173" s="125">
        <f t="shared" si="388"/>
        <v>0</v>
      </c>
      <c r="Q173" s="123"/>
      <c r="R173" s="124"/>
      <c r="S173" s="125">
        <f t="shared" si="389"/>
        <v>0</v>
      </c>
      <c r="T173" s="123"/>
      <c r="U173" s="124"/>
      <c r="V173" s="228">
        <f t="shared" si="390"/>
        <v>0</v>
      </c>
      <c r="W173" s="233">
        <f t="shared" si="391"/>
        <v>0</v>
      </c>
      <c r="X173" s="127">
        <f t="shared" si="392"/>
        <v>0</v>
      </c>
      <c r="Y173" s="127">
        <f t="shared" si="383"/>
        <v>0</v>
      </c>
      <c r="Z173" s="128" t="e">
        <f t="shared" si="384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75</v>
      </c>
      <c r="B174" s="120" t="s">
        <v>265</v>
      </c>
      <c r="C174" s="290" t="s">
        <v>266</v>
      </c>
      <c r="D174" s="122" t="s">
        <v>141</v>
      </c>
      <c r="E174" s="123"/>
      <c r="F174" s="124"/>
      <c r="G174" s="125">
        <f t="shared" si="385"/>
        <v>0</v>
      </c>
      <c r="H174" s="123"/>
      <c r="I174" s="124"/>
      <c r="J174" s="125">
        <f t="shared" si="386"/>
        <v>0</v>
      </c>
      <c r="K174" s="123"/>
      <c r="L174" s="124"/>
      <c r="M174" s="125">
        <f t="shared" si="387"/>
        <v>0</v>
      </c>
      <c r="N174" s="123"/>
      <c r="O174" s="124"/>
      <c r="P174" s="125">
        <f t="shared" si="388"/>
        <v>0</v>
      </c>
      <c r="Q174" s="123"/>
      <c r="R174" s="124"/>
      <c r="S174" s="125">
        <f t="shared" si="389"/>
        <v>0</v>
      </c>
      <c r="T174" s="123"/>
      <c r="U174" s="124"/>
      <c r="V174" s="228">
        <f t="shared" si="390"/>
        <v>0</v>
      </c>
      <c r="W174" s="233">
        <f t="shared" si="391"/>
        <v>0</v>
      </c>
      <c r="X174" s="127">
        <f t="shared" si="392"/>
        <v>0</v>
      </c>
      <c r="Y174" s="127">
        <f t="shared" si="383"/>
        <v>0</v>
      </c>
      <c r="Z174" s="128" t="e">
        <f t="shared" si="384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47" t="s">
        <v>75</v>
      </c>
      <c r="B175" s="154" t="s">
        <v>267</v>
      </c>
      <c r="C175" s="290" t="s">
        <v>268</v>
      </c>
      <c r="D175" s="148"/>
      <c r="E175" s="149"/>
      <c r="F175" s="150">
        <v>0.22</v>
      </c>
      <c r="G175" s="151">
        <f t="shared" si="385"/>
        <v>0</v>
      </c>
      <c r="H175" s="149"/>
      <c r="I175" s="150">
        <v>0.22</v>
      </c>
      <c r="J175" s="151">
        <f t="shared" si="386"/>
        <v>0</v>
      </c>
      <c r="K175" s="149"/>
      <c r="L175" s="150">
        <v>0.22</v>
      </c>
      <c r="M175" s="151">
        <f t="shared" si="387"/>
        <v>0</v>
      </c>
      <c r="N175" s="149"/>
      <c r="O175" s="150">
        <v>0.22</v>
      </c>
      <c r="P175" s="151">
        <f t="shared" si="388"/>
        <v>0</v>
      </c>
      <c r="Q175" s="149"/>
      <c r="R175" s="150">
        <v>0.22</v>
      </c>
      <c r="S175" s="151">
        <f t="shared" si="389"/>
        <v>0</v>
      </c>
      <c r="T175" s="149"/>
      <c r="U175" s="150">
        <v>0.22</v>
      </c>
      <c r="V175" s="291">
        <f t="shared" si="390"/>
        <v>0</v>
      </c>
      <c r="W175" s="236">
        <f t="shared" si="391"/>
        <v>0</v>
      </c>
      <c r="X175" s="237">
        <f t="shared" si="392"/>
        <v>0</v>
      </c>
      <c r="Y175" s="237">
        <f t="shared" si="383"/>
        <v>0</v>
      </c>
      <c r="Z175" s="238" t="e">
        <f t="shared" si="384"/>
        <v>#DIV/0!</v>
      </c>
      <c r="AA175" s="152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292" t="s">
        <v>72</v>
      </c>
      <c r="B176" s="293" t="s">
        <v>269</v>
      </c>
      <c r="C176" s="221" t="s">
        <v>270</v>
      </c>
      <c r="D176" s="111"/>
      <c r="E176" s="112">
        <f>SUM(E177:E179)</f>
        <v>40</v>
      </c>
      <c r="F176" s="113"/>
      <c r="G176" s="114">
        <f>SUM(G177:G180)</f>
        <v>37500</v>
      </c>
      <c r="H176" s="112">
        <f>SUM(H177:H179)</f>
        <v>40</v>
      </c>
      <c r="I176" s="113"/>
      <c r="J176" s="114">
        <f>SUM(J177:J180)</f>
        <v>37500</v>
      </c>
      <c r="K176" s="112">
        <f>SUM(K177:K179)</f>
        <v>0</v>
      </c>
      <c r="L176" s="113"/>
      <c r="M176" s="114">
        <f>SUM(M177:M180)</f>
        <v>0</v>
      </c>
      <c r="N176" s="112">
        <f>SUM(N177:N179)</f>
        <v>0</v>
      </c>
      <c r="O176" s="113"/>
      <c r="P176" s="114">
        <f>SUM(P177:P180)</f>
        <v>0</v>
      </c>
      <c r="Q176" s="112">
        <f>SUM(Q177:Q179)</f>
        <v>0</v>
      </c>
      <c r="R176" s="113"/>
      <c r="S176" s="114">
        <f>SUM(S177:S180)</f>
        <v>0</v>
      </c>
      <c r="T176" s="112">
        <f>SUM(T177:T179)</f>
        <v>0</v>
      </c>
      <c r="U176" s="113"/>
      <c r="V176" s="114">
        <f t="shared" ref="V176:X176" si="393">SUM(V177:V180)</f>
        <v>0</v>
      </c>
      <c r="W176" s="114">
        <f t="shared" si="393"/>
        <v>37500</v>
      </c>
      <c r="X176" s="114">
        <f t="shared" si="393"/>
        <v>37500</v>
      </c>
      <c r="Y176" s="114">
        <f t="shared" si="383"/>
        <v>0</v>
      </c>
      <c r="Z176" s="114">
        <f t="shared" si="384"/>
        <v>0</v>
      </c>
      <c r="AA176" s="114"/>
      <c r="AB176" s="118"/>
      <c r="AC176" s="118"/>
      <c r="AD176" s="118"/>
      <c r="AE176" s="118"/>
      <c r="AF176" s="118"/>
      <c r="AG176" s="118"/>
    </row>
    <row r="177" spans="1:33" ht="63.75" customHeight="1" x14ac:dyDescent="0.2">
      <c r="A177" s="119" t="s">
        <v>75</v>
      </c>
      <c r="B177" s="120" t="s">
        <v>271</v>
      </c>
      <c r="C177" s="188" t="s">
        <v>431</v>
      </c>
      <c r="D177" s="122" t="s">
        <v>643</v>
      </c>
      <c r="E177" s="123">
        <v>35</v>
      </c>
      <c r="F177" s="124">
        <v>900</v>
      </c>
      <c r="G177" s="125">
        <f t="shared" ref="G177:G180" si="394">E177*F177</f>
        <v>31500</v>
      </c>
      <c r="H177" s="123">
        <v>35</v>
      </c>
      <c r="I177" s="124">
        <v>900</v>
      </c>
      <c r="J177" s="125">
        <f t="shared" ref="J177:J180" si="395">H177*I177</f>
        <v>31500</v>
      </c>
      <c r="K177" s="123"/>
      <c r="L177" s="124"/>
      <c r="M177" s="125">
        <f t="shared" ref="M177:M180" si="396">K177*L177</f>
        <v>0</v>
      </c>
      <c r="N177" s="123"/>
      <c r="O177" s="124"/>
      <c r="P177" s="125">
        <f t="shared" ref="P177:P180" si="397">N177*O177</f>
        <v>0</v>
      </c>
      <c r="Q177" s="123"/>
      <c r="R177" s="124"/>
      <c r="S177" s="125">
        <f t="shared" ref="S177:S180" si="398">Q177*R177</f>
        <v>0</v>
      </c>
      <c r="T177" s="123"/>
      <c r="U177" s="124"/>
      <c r="V177" s="125">
        <f t="shared" ref="V177:V180" si="399">T177*U177</f>
        <v>0</v>
      </c>
      <c r="W177" s="126">
        <f t="shared" ref="W177:W180" si="400">G177+M177+S177</f>
        <v>31500</v>
      </c>
      <c r="X177" s="127">
        <f t="shared" ref="X177:X180" si="401">J177+P177+V177</f>
        <v>31500</v>
      </c>
      <c r="Y177" s="127">
        <f t="shared" si="383"/>
        <v>0</v>
      </c>
      <c r="Z177" s="128">
        <f t="shared" si="384"/>
        <v>0</v>
      </c>
      <c r="AA177" s="129" t="s">
        <v>432</v>
      </c>
      <c r="AB177" s="131"/>
      <c r="AC177" s="131"/>
      <c r="AD177" s="131"/>
      <c r="AE177" s="131"/>
      <c r="AF177" s="131"/>
      <c r="AG177" s="131"/>
    </row>
    <row r="178" spans="1:33" ht="85.5" customHeight="1" x14ac:dyDescent="0.2">
      <c r="A178" s="119" t="s">
        <v>75</v>
      </c>
      <c r="B178" s="120" t="s">
        <v>273</v>
      </c>
      <c r="C178" s="188" t="s">
        <v>363</v>
      </c>
      <c r="D178" s="122" t="s">
        <v>110</v>
      </c>
      <c r="E178" s="123">
        <v>5</v>
      </c>
      <c r="F178" s="124">
        <v>1200</v>
      </c>
      <c r="G178" s="125">
        <f t="shared" si="394"/>
        <v>6000</v>
      </c>
      <c r="H178" s="123">
        <v>5</v>
      </c>
      <c r="I178" s="124">
        <v>1200</v>
      </c>
      <c r="J178" s="125">
        <f t="shared" si="395"/>
        <v>6000</v>
      </c>
      <c r="K178" s="123"/>
      <c r="L178" s="124"/>
      <c r="M178" s="125">
        <f t="shared" si="396"/>
        <v>0</v>
      </c>
      <c r="N178" s="123"/>
      <c r="O178" s="124"/>
      <c r="P178" s="125">
        <f t="shared" si="397"/>
        <v>0</v>
      </c>
      <c r="Q178" s="123"/>
      <c r="R178" s="124"/>
      <c r="S178" s="125">
        <f t="shared" si="398"/>
        <v>0</v>
      </c>
      <c r="T178" s="123"/>
      <c r="U178" s="124"/>
      <c r="V178" s="125">
        <f t="shared" si="399"/>
        <v>0</v>
      </c>
      <c r="W178" s="126">
        <f t="shared" si="400"/>
        <v>6000</v>
      </c>
      <c r="X178" s="127">
        <f t="shared" si="401"/>
        <v>6000</v>
      </c>
      <c r="Y178" s="127">
        <f t="shared" si="383"/>
        <v>0</v>
      </c>
      <c r="Z178" s="128">
        <f t="shared" si="384"/>
        <v>0</v>
      </c>
      <c r="AA178" s="129" t="s">
        <v>433</v>
      </c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32" t="s">
        <v>75</v>
      </c>
      <c r="B179" s="133" t="s">
        <v>274</v>
      </c>
      <c r="C179" s="188" t="s">
        <v>272</v>
      </c>
      <c r="D179" s="134"/>
      <c r="E179" s="135"/>
      <c r="F179" s="136"/>
      <c r="G179" s="137">
        <f t="shared" si="394"/>
        <v>0</v>
      </c>
      <c r="H179" s="135"/>
      <c r="I179" s="136"/>
      <c r="J179" s="137">
        <f t="shared" si="395"/>
        <v>0</v>
      </c>
      <c r="K179" s="135"/>
      <c r="L179" s="136"/>
      <c r="M179" s="137">
        <f t="shared" si="396"/>
        <v>0</v>
      </c>
      <c r="N179" s="135"/>
      <c r="O179" s="136"/>
      <c r="P179" s="137">
        <f t="shared" si="397"/>
        <v>0</v>
      </c>
      <c r="Q179" s="135"/>
      <c r="R179" s="136"/>
      <c r="S179" s="137">
        <f t="shared" si="398"/>
        <v>0</v>
      </c>
      <c r="T179" s="135"/>
      <c r="U179" s="136"/>
      <c r="V179" s="137">
        <f t="shared" si="399"/>
        <v>0</v>
      </c>
      <c r="W179" s="138">
        <f t="shared" si="400"/>
        <v>0</v>
      </c>
      <c r="X179" s="127">
        <f t="shared" si="401"/>
        <v>0</v>
      </c>
      <c r="Y179" s="127">
        <f t="shared" si="383"/>
        <v>0</v>
      </c>
      <c r="Z179" s="128" t="e">
        <f t="shared" si="384"/>
        <v>#DIV/0!</v>
      </c>
      <c r="AA179" s="139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 t="s">
        <v>75</v>
      </c>
      <c r="B180" s="133" t="s">
        <v>275</v>
      </c>
      <c r="C180" s="189" t="s">
        <v>276</v>
      </c>
      <c r="D180" s="148"/>
      <c r="E180" s="135"/>
      <c r="F180" s="136">
        <v>0.22</v>
      </c>
      <c r="G180" s="137">
        <f t="shared" si="394"/>
        <v>0</v>
      </c>
      <c r="H180" s="135"/>
      <c r="I180" s="136">
        <v>0.22</v>
      </c>
      <c r="J180" s="137">
        <f t="shared" si="395"/>
        <v>0</v>
      </c>
      <c r="K180" s="135"/>
      <c r="L180" s="136">
        <v>0.22</v>
      </c>
      <c r="M180" s="137">
        <f t="shared" si="396"/>
        <v>0</v>
      </c>
      <c r="N180" s="135"/>
      <c r="O180" s="136">
        <v>0.22</v>
      </c>
      <c r="P180" s="137">
        <f t="shared" si="397"/>
        <v>0</v>
      </c>
      <c r="Q180" s="135"/>
      <c r="R180" s="136">
        <v>0.22</v>
      </c>
      <c r="S180" s="137">
        <f t="shared" si="398"/>
        <v>0</v>
      </c>
      <c r="T180" s="135"/>
      <c r="U180" s="136">
        <v>0.22</v>
      </c>
      <c r="V180" s="137">
        <f t="shared" si="399"/>
        <v>0</v>
      </c>
      <c r="W180" s="138">
        <f t="shared" si="400"/>
        <v>0</v>
      </c>
      <c r="X180" s="127">
        <f t="shared" si="401"/>
        <v>0</v>
      </c>
      <c r="Y180" s="127">
        <f t="shared" si="383"/>
        <v>0</v>
      </c>
      <c r="Z180" s="128" t="e">
        <f t="shared" si="384"/>
        <v>#DIV/0!</v>
      </c>
      <c r="AA180" s="152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08" t="s">
        <v>72</v>
      </c>
      <c r="B181" s="155" t="s">
        <v>277</v>
      </c>
      <c r="C181" s="221" t="s">
        <v>278</v>
      </c>
      <c r="D181" s="141"/>
      <c r="E181" s="142">
        <f>SUM(E182:E184)</f>
        <v>0</v>
      </c>
      <c r="F181" s="143"/>
      <c r="G181" s="144">
        <f t="shared" ref="G181:H181" si="402">SUM(G182:G184)</f>
        <v>0</v>
      </c>
      <c r="H181" s="142">
        <f t="shared" si="402"/>
        <v>0</v>
      </c>
      <c r="I181" s="143"/>
      <c r="J181" s="144">
        <f t="shared" ref="J181:K181" si="403">SUM(J182:J184)</f>
        <v>0</v>
      </c>
      <c r="K181" s="142">
        <f t="shared" si="403"/>
        <v>0</v>
      </c>
      <c r="L181" s="143"/>
      <c r="M181" s="144">
        <f t="shared" ref="M181:N181" si="404">SUM(M182:M184)</f>
        <v>0</v>
      </c>
      <c r="N181" s="142">
        <f t="shared" si="404"/>
        <v>0</v>
      </c>
      <c r="O181" s="143"/>
      <c r="P181" s="144">
        <f t="shared" ref="P181:Q181" si="405">SUM(P182:P184)</f>
        <v>0</v>
      </c>
      <c r="Q181" s="142">
        <f t="shared" si="405"/>
        <v>0</v>
      </c>
      <c r="R181" s="143"/>
      <c r="S181" s="144">
        <f t="shared" ref="S181:T181" si="406">SUM(S182:S184)</f>
        <v>0</v>
      </c>
      <c r="T181" s="142">
        <f t="shared" si="406"/>
        <v>0</v>
      </c>
      <c r="U181" s="143"/>
      <c r="V181" s="144">
        <f t="shared" ref="V181:X181" si="407">SUM(V182:V184)</f>
        <v>0</v>
      </c>
      <c r="W181" s="144">
        <f t="shared" si="407"/>
        <v>0</v>
      </c>
      <c r="X181" s="144">
        <f t="shared" si="407"/>
        <v>0</v>
      </c>
      <c r="Y181" s="144">
        <f t="shared" si="383"/>
        <v>0</v>
      </c>
      <c r="Z181" s="144" t="e">
        <f t="shared" si="384"/>
        <v>#DIV/0!</v>
      </c>
      <c r="AA181" s="294"/>
      <c r="AB181" s="118"/>
      <c r="AC181" s="118"/>
      <c r="AD181" s="118"/>
      <c r="AE181" s="118"/>
      <c r="AF181" s="118"/>
      <c r="AG181" s="118"/>
    </row>
    <row r="182" spans="1:33" ht="30" customHeight="1" x14ac:dyDescent="0.2">
      <c r="A182" s="119" t="s">
        <v>75</v>
      </c>
      <c r="B182" s="120" t="s">
        <v>279</v>
      </c>
      <c r="C182" s="188" t="s">
        <v>280</v>
      </c>
      <c r="D182" s="122"/>
      <c r="E182" s="123"/>
      <c r="F182" s="124"/>
      <c r="G182" s="125">
        <f t="shared" ref="G182:G184" si="408">E182*F182</f>
        <v>0</v>
      </c>
      <c r="H182" s="123"/>
      <c r="I182" s="124"/>
      <c r="J182" s="125">
        <f t="shared" ref="J182:J184" si="409">H182*I182</f>
        <v>0</v>
      </c>
      <c r="K182" s="123"/>
      <c r="L182" s="124"/>
      <c r="M182" s="125">
        <f t="shared" ref="M182:M184" si="410">K182*L182</f>
        <v>0</v>
      </c>
      <c r="N182" s="123"/>
      <c r="O182" s="124"/>
      <c r="P182" s="125">
        <f t="shared" ref="P182:P184" si="411">N182*O182</f>
        <v>0</v>
      </c>
      <c r="Q182" s="123"/>
      <c r="R182" s="124"/>
      <c r="S182" s="125">
        <f t="shared" ref="S182:S184" si="412">Q182*R182</f>
        <v>0</v>
      </c>
      <c r="T182" s="123"/>
      <c r="U182" s="124"/>
      <c r="V182" s="125">
        <f t="shared" ref="V182:V184" si="413">T182*U182</f>
        <v>0</v>
      </c>
      <c r="W182" s="126">
        <f t="shared" ref="W182:W184" si="414">G182+M182+S182</f>
        <v>0</v>
      </c>
      <c r="X182" s="127">
        <f t="shared" ref="X182:X184" si="415">J182+P182+V182</f>
        <v>0</v>
      </c>
      <c r="Y182" s="127">
        <f t="shared" si="383"/>
        <v>0</v>
      </c>
      <c r="Z182" s="128" t="e">
        <f t="shared" si="384"/>
        <v>#DIV/0!</v>
      </c>
      <c r="AA182" s="281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75</v>
      </c>
      <c r="B183" s="120" t="s">
        <v>281</v>
      </c>
      <c r="C183" s="188" t="s">
        <v>280</v>
      </c>
      <c r="D183" s="122"/>
      <c r="E183" s="123"/>
      <c r="F183" s="124"/>
      <c r="G183" s="125">
        <f t="shared" si="408"/>
        <v>0</v>
      </c>
      <c r="H183" s="123"/>
      <c r="I183" s="124"/>
      <c r="J183" s="125">
        <f t="shared" si="409"/>
        <v>0</v>
      </c>
      <c r="K183" s="123"/>
      <c r="L183" s="124"/>
      <c r="M183" s="125">
        <f t="shared" si="410"/>
        <v>0</v>
      </c>
      <c r="N183" s="123"/>
      <c r="O183" s="124"/>
      <c r="P183" s="125">
        <f t="shared" si="411"/>
        <v>0</v>
      </c>
      <c r="Q183" s="123"/>
      <c r="R183" s="124"/>
      <c r="S183" s="125">
        <f t="shared" si="412"/>
        <v>0</v>
      </c>
      <c r="T183" s="123"/>
      <c r="U183" s="124"/>
      <c r="V183" s="125">
        <f t="shared" si="413"/>
        <v>0</v>
      </c>
      <c r="W183" s="126">
        <f t="shared" si="414"/>
        <v>0</v>
      </c>
      <c r="X183" s="127">
        <f t="shared" si="415"/>
        <v>0</v>
      </c>
      <c r="Y183" s="127">
        <f t="shared" si="383"/>
        <v>0</v>
      </c>
      <c r="Z183" s="128" t="e">
        <f t="shared" si="384"/>
        <v>#DIV/0!</v>
      </c>
      <c r="AA183" s="281"/>
      <c r="AB183" s="131"/>
      <c r="AC183" s="131"/>
      <c r="AD183" s="131"/>
      <c r="AE183" s="131"/>
      <c r="AF183" s="131"/>
      <c r="AG183" s="131"/>
    </row>
    <row r="184" spans="1:33" ht="30" customHeight="1" thickBot="1" x14ac:dyDescent="0.25">
      <c r="A184" s="132" t="s">
        <v>75</v>
      </c>
      <c r="B184" s="133" t="s">
        <v>282</v>
      </c>
      <c r="C184" s="164" t="s">
        <v>280</v>
      </c>
      <c r="D184" s="134"/>
      <c r="E184" s="135"/>
      <c r="F184" s="136"/>
      <c r="G184" s="137">
        <f t="shared" si="408"/>
        <v>0</v>
      </c>
      <c r="H184" s="135"/>
      <c r="I184" s="136"/>
      <c r="J184" s="137">
        <f t="shared" si="409"/>
        <v>0</v>
      </c>
      <c r="K184" s="135"/>
      <c r="L184" s="136"/>
      <c r="M184" s="137">
        <f t="shared" si="410"/>
        <v>0</v>
      </c>
      <c r="N184" s="135"/>
      <c r="O184" s="136"/>
      <c r="P184" s="137">
        <f t="shared" si="411"/>
        <v>0</v>
      </c>
      <c r="Q184" s="135"/>
      <c r="R184" s="136"/>
      <c r="S184" s="137">
        <f t="shared" si="412"/>
        <v>0</v>
      </c>
      <c r="T184" s="135"/>
      <c r="U184" s="136"/>
      <c r="V184" s="137">
        <f t="shared" si="413"/>
        <v>0</v>
      </c>
      <c r="W184" s="138">
        <f t="shared" si="414"/>
        <v>0</v>
      </c>
      <c r="X184" s="127">
        <f t="shared" si="415"/>
        <v>0</v>
      </c>
      <c r="Y184" s="127">
        <f t="shared" si="383"/>
        <v>0</v>
      </c>
      <c r="Z184" s="128" t="e">
        <f t="shared" si="384"/>
        <v>#DIV/0!</v>
      </c>
      <c r="AA184" s="282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08" t="s">
        <v>72</v>
      </c>
      <c r="B185" s="155" t="s">
        <v>283</v>
      </c>
      <c r="C185" s="295" t="s">
        <v>258</v>
      </c>
      <c r="D185" s="467"/>
      <c r="E185" s="471">
        <f>SUM(E186:E192)</f>
        <v>284</v>
      </c>
      <c r="F185" s="472"/>
      <c r="G185" s="473">
        <v>1042500</v>
      </c>
      <c r="H185" s="471">
        <f>SUM(H186:H192)</f>
        <v>284</v>
      </c>
      <c r="I185" s="472"/>
      <c r="J185" s="473">
        <v>753890.04</v>
      </c>
      <c r="K185" s="471">
        <f>SUM(K186:K192)</f>
        <v>0</v>
      </c>
      <c r="L185" s="472"/>
      <c r="M185" s="473">
        <f>SUM(M186:M193)</f>
        <v>0</v>
      </c>
      <c r="N185" s="471">
        <f>SUM(N186:N192)</f>
        <v>0</v>
      </c>
      <c r="O185" s="472"/>
      <c r="P185" s="473">
        <f>SUM(P186:P193)</f>
        <v>0</v>
      </c>
      <c r="Q185" s="471">
        <f>SUM(Q186:Q192)</f>
        <v>172</v>
      </c>
      <c r="R185" s="472"/>
      <c r="S185" s="473">
        <f>SUM(S186:S193)</f>
        <v>103200</v>
      </c>
      <c r="T185" s="471">
        <f>SUM(T186:T192)</f>
        <v>172</v>
      </c>
      <c r="U185" s="472"/>
      <c r="V185" s="473">
        <f t="shared" ref="V185" si="416">SUM(V186:V193)</f>
        <v>103200</v>
      </c>
      <c r="W185" s="483">
        <v>1344100</v>
      </c>
      <c r="X185" s="144">
        <v>857090.04</v>
      </c>
      <c r="Y185" s="144">
        <f t="shared" si="383"/>
        <v>487009.95999999996</v>
      </c>
      <c r="Z185" s="144">
        <f t="shared" si="384"/>
        <v>0.36233164199092327</v>
      </c>
      <c r="AA185" s="294"/>
      <c r="AB185" s="118"/>
      <c r="AC185" s="118"/>
      <c r="AD185" s="118"/>
      <c r="AE185" s="118"/>
      <c r="AF185" s="118"/>
      <c r="AG185" s="118"/>
    </row>
    <row r="186" spans="1:33" ht="30" customHeight="1" x14ac:dyDescent="0.2">
      <c r="A186" s="119" t="s">
        <v>75</v>
      </c>
      <c r="B186" s="120" t="s">
        <v>284</v>
      </c>
      <c r="C186" s="188" t="s">
        <v>285</v>
      </c>
      <c r="D186" s="122"/>
      <c r="E186" s="474"/>
      <c r="F186" s="124"/>
      <c r="G186" s="475">
        <f t="shared" ref="G186:G190" si="417">E186*F186</f>
        <v>0</v>
      </c>
      <c r="H186" s="474"/>
      <c r="I186" s="124"/>
      <c r="J186" s="475">
        <f t="shared" ref="J186:J190" si="418">H186*I186</f>
        <v>0</v>
      </c>
      <c r="K186" s="474"/>
      <c r="L186" s="124"/>
      <c r="M186" s="475">
        <f t="shared" ref="M186:M193" si="419">K186*L186</f>
        <v>0</v>
      </c>
      <c r="N186" s="474"/>
      <c r="O186" s="124"/>
      <c r="P186" s="475">
        <f t="shared" ref="P186:P193" si="420">N186*O186</f>
        <v>0</v>
      </c>
      <c r="Q186" s="474"/>
      <c r="R186" s="124"/>
      <c r="S186" s="475">
        <f t="shared" ref="S186:S193" si="421">Q186*R186</f>
        <v>0</v>
      </c>
      <c r="T186" s="474"/>
      <c r="U186" s="124"/>
      <c r="V186" s="475">
        <f t="shared" ref="V186:V193" si="422">T186*U186</f>
        <v>0</v>
      </c>
      <c r="W186" s="126">
        <f t="shared" ref="W186:W193" si="423">G186+M186+S186</f>
        <v>0</v>
      </c>
      <c r="X186" s="127">
        <f t="shared" ref="X186:X193" si="424">J186+P186+V186</f>
        <v>0</v>
      </c>
      <c r="Y186" s="127">
        <f t="shared" si="383"/>
        <v>0</v>
      </c>
      <c r="Z186" s="128" t="e">
        <f t="shared" si="384"/>
        <v>#DIV/0!</v>
      </c>
      <c r="AA186" s="281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75</v>
      </c>
      <c r="B187" s="120" t="s">
        <v>286</v>
      </c>
      <c r="C187" s="188" t="s">
        <v>287</v>
      </c>
      <c r="D187" s="122"/>
      <c r="E187" s="474"/>
      <c r="F187" s="124"/>
      <c r="G187" s="475">
        <f t="shared" si="417"/>
        <v>0</v>
      </c>
      <c r="H187" s="474"/>
      <c r="I187" s="124"/>
      <c r="J187" s="475">
        <f t="shared" si="418"/>
        <v>0</v>
      </c>
      <c r="K187" s="474"/>
      <c r="L187" s="124"/>
      <c r="M187" s="475">
        <f t="shared" si="419"/>
        <v>0</v>
      </c>
      <c r="N187" s="474"/>
      <c r="O187" s="124"/>
      <c r="P187" s="475">
        <f t="shared" si="420"/>
        <v>0</v>
      </c>
      <c r="Q187" s="474"/>
      <c r="R187" s="124"/>
      <c r="S187" s="475">
        <f t="shared" si="421"/>
        <v>0</v>
      </c>
      <c r="T187" s="474"/>
      <c r="U187" s="124"/>
      <c r="V187" s="475">
        <f t="shared" si="422"/>
        <v>0</v>
      </c>
      <c r="W187" s="138">
        <f t="shared" si="423"/>
        <v>0</v>
      </c>
      <c r="X187" s="127">
        <f t="shared" si="424"/>
        <v>0</v>
      </c>
      <c r="Y187" s="127">
        <f t="shared" si="383"/>
        <v>0</v>
      </c>
      <c r="Z187" s="128" t="e">
        <f t="shared" si="384"/>
        <v>#DIV/0!</v>
      </c>
      <c r="AA187" s="281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19" t="s">
        <v>75</v>
      </c>
      <c r="B188" s="120" t="s">
        <v>288</v>
      </c>
      <c r="C188" s="188" t="s">
        <v>289</v>
      </c>
      <c r="D188" s="122"/>
      <c r="E188" s="474"/>
      <c r="F188" s="124"/>
      <c r="G188" s="475">
        <f t="shared" si="417"/>
        <v>0</v>
      </c>
      <c r="H188" s="474"/>
      <c r="I188" s="124"/>
      <c r="J188" s="475">
        <f t="shared" si="418"/>
        <v>0</v>
      </c>
      <c r="K188" s="474"/>
      <c r="L188" s="124"/>
      <c r="M188" s="475">
        <f t="shared" si="419"/>
        <v>0</v>
      </c>
      <c r="N188" s="474"/>
      <c r="O188" s="124"/>
      <c r="P188" s="475">
        <f t="shared" si="420"/>
        <v>0</v>
      </c>
      <c r="Q188" s="474"/>
      <c r="R188" s="124"/>
      <c r="S188" s="475">
        <f t="shared" si="421"/>
        <v>0</v>
      </c>
      <c r="T188" s="474"/>
      <c r="U188" s="124"/>
      <c r="V188" s="475">
        <f t="shared" si="422"/>
        <v>0</v>
      </c>
      <c r="W188" s="138">
        <f t="shared" si="423"/>
        <v>0</v>
      </c>
      <c r="X188" s="127">
        <f t="shared" si="424"/>
        <v>0</v>
      </c>
      <c r="Y188" s="127">
        <f t="shared" si="383"/>
        <v>0</v>
      </c>
      <c r="Z188" s="128" t="e">
        <f t="shared" si="384"/>
        <v>#DIV/0!</v>
      </c>
      <c r="AA188" s="281"/>
      <c r="AB188" s="131"/>
      <c r="AC188" s="131"/>
      <c r="AD188" s="131"/>
      <c r="AE188" s="131"/>
      <c r="AF188" s="131"/>
      <c r="AG188" s="131"/>
    </row>
    <row r="189" spans="1:33" ht="30" customHeight="1" x14ac:dyDescent="0.2">
      <c r="A189" s="119" t="s">
        <v>75</v>
      </c>
      <c r="B189" s="120" t="s">
        <v>290</v>
      </c>
      <c r="C189" s="188" t="s">
        <v>291</v>
      </c>
      <c r="D189" s="122"/>
      <c r="E189" s="474"/>
      <c r="F189" s="124"/>
      <c r="G189" s="475">
        <f t="shared" si="417"/>
        <v>0</v>
      </c>
      <c r="H189" s="474"/>
      <c r="I189" s="124"/>
      <c r="J189" s="475">
        <f t="shared" si="418"/>
        <v>0</v>
      </c>
      <c r="K189" s="474"/>
      <c r="L189" s="124"/>
      <c r="M189" s="475">
        <f t="shared" si="419"/>
        <v>0</v>
      </c>
      <c r="N189" s="474"/>
      <c r="O189" s="124"/>
      <c r="P189" s="475">
        <f t="shared" si="420"/>
        <v>0</v>
      </c>
      <c r="Q189" s="474"/>
      <c r="R189" s="124"/>
      <c r="S189" s="475">
        <f t="shared" si="421"/>
        <v>0</v>
      </c>
      <c r="T189" s="474"/>
      <c r="U189" s="124"/>
      <c r="V189" s="475">
        <f t="shared" si="422"/>
        <v>0</v>
      </c>
      <c r="W189" s="138">
        <f t="shared" si="423"/>
        <v>0</v>
      </c>
      <c r="X189" s="127">
        <f t="shared" si="424"/>
        <v>0</v>
      </c>
      <c r="Y189" s="127">
        <f t="shared" si="383"/>
        <v>0</v>
      </c>
      <c r="Z189" s="128" t="e">
        <f t="shared" si="384"/>
        <v>#DIV/0!</v>
      </c>
      <c r="AA189" s="281"/>
      <c r="AB189" s="131"/>
      <c r="AC189" s="131"/>
      <c r="AD189" s="131"/>
      <c r="AE189" s="131"/>
      <c r="AF189" s="131"/>
      <c r="AG189" s="131"/>
    </row>
    <row r="190" spans="1:33" ht="94.5" customHeight="1" x14ac:dyDescent="0.2">
      <c r="A190" s="119" t="s">
        <v>75</v>
      </c>
      <c r="B190" s="120" t="s">
        <v>292</v>
      </c>
      <c r="C190" s="354" t="s">
        <v>364</v>
      </c>
      <c r="D190" s="122" t="s">
        <v>649</v>
      </c>
      <c r="E190" s="474">
        <v>282</v>
      </c>
      <c r="F190" s="124">
        <v>600</v>
      </c>
      <c r="G190" s="475">
        <f t="shared" si="417"/>
        <v>169200</v>
      </c>
      <c r="H190" s="474">
        <v>282</v>
      </c>
      <c r="I190" s="124">
        <v>600</v>
      </c>
      <c r="J190" s="475">
        <f t="shared" si="418"/>
        <v>169200</v>
      </c>
      <c r="K190" s="474"/>
      <c r="L190" s="124"/>
      <c r="M190" s="475">
        <f t="shared" si="419"/>
        <v>0</v>
      </c>
      <c r="N190" s="474"/>
      <c r="O190" s="124"/>
      <c r="P190" s="475">
        <f t="shared" si="420"/>
        <v>0</v>
      </c>
      <c r="Q190" s="474">
        <v>172</v>
      </c>
      <c r="R190" s="124">
        <v>600</v>
      </c>
      <c r="S190" s="475">
        <f t="shared" si="421"/>
        <v>103200</v>
      </c>
      <c r="T190" s="474">
        <v>172</v>
      </c>
      <c r="U190" s="124">
        <v>600</v>
      </c>
      <c r="V190" s="475">
        <f t="shared" si="422"/>
        <v>103200</v>
      </c>
      <c r="W190" s="138">
        <f t="shared" si="423"/>
        <v>272400</v>
      </c>
      <c r="X190" s="127">
        <f t="shared" si="424"/>
        <v>272400</v>
      </c>
      <c r="Y190" s="127">
        <f t="shared" si="383"/>
        <v>0</v>
      </c>
      <c r="Z190" s="128">
        <f t="shared" si="384"/>
        <v>0</v>
      </c>
      <c r="AA190" s="281" t="s">
        <v>434</v>
      </c>
      <c r="AB190" s="130"/>
      <c r="AC190" s="131"/>
      <c r="AD190" s="131"/>
      <c r="AE190" s="131"/>
      <c r="AF190" s="131"/>
      <c r="AG190" s="131"/>
    </row>
    <row r="191" spans="1:33" ht="115.5" customHeight="1" thickBot="1" x14ac:dyDescent="0.25">
      <c r="A191" s="119" t="s">
        <v>75</v>
      </c>
      <c r="B191" s="120" t="s">
        <v>293</v>
      </c>
      <c r="C191" s="354" t="s">
        <v>365</v>
      </c>
      <c r="D191" s="134" t="s">
        <v>141</v>
      </c>
      <c r="E191" s="476">
        <v>1</v>
      </c>
      <c r="F191" s="136">
        <v>51600</v>
      </c>
      <c r="G191" s="477">
        <v>51600</v>
      </c>
      <c r="H191" s="476">
        <v>1</v>
      </c>
      <c r="I191" s="136">
        <v>39960</v>
      </c>
      <c r="J191" s="477">
        <v>39960</v>
      </c>
      <c r="K191" s="476"/>
      <c r="L191" s="136"/>
      <c r="M191" s="477">
        <f t="shared" si="419"/>
        <v>0</v>
      </c>
      <c r="N191" s="476"/>
      <c r="O191" s="136"/>
      <c r="P191" s="477">
        <f t="shared" si="420"/>
        <v>0</v>
      </c>
      <c r="Q191" s="476"/>
      <c r="R191" s="136"/>
      <c r="S191" s="477">
        <f t="shared" si="421"/>
        <v>0</v>
      </c>
      <c r="T191" s="476"/>
      <c r="U191" s="136"/>
      <c r="V191" s="477">
        <f t="shared" si="422"/>
        <v>0</v>
      </c>
      <c r="W191" s="138">
        <f t="shared" si="423"/>
        <v>51600</v>
      </c>
      <c r="X191" s="378">
        <f t="shared" si="424"/>
        <v>39960</v>
      </c>
      <c r="Y191" s="378">
        <f t="shared" si="383"/>
        <v>11640</v>
      </c>
      <c r="Z191" s="379">
        <f t="shared" si="384"/>
        <v>0.2255813953488372</v>
      </c>
      <c r="AA191" s="281" t="s">
        <v>435</v>
      </c>
      <c r="AB191" s="131"/>
      <c r="AC191" s="131"/>
      <c r="AD191" s="131"/>
      <c r="AE191" s="131"/>
      <c r="AF191" s="131"/>
      <c r="AG191" s="131"/>
    </row>
    <row r="192" spans="1:33" ht="126" customHeight="1" thickBot="1" x14ac:dyDescent="0.25">
      <c r="A192" s="132" t="s">
        <v>75</v>
      </c>
      <c r="B192" s="452" t="s">
        <v>294</v>
      </c>
      <c r="C192" s="465" t="s">
        <v>366</v>
      </c>
      <c r="D192" s="468" t="s">
        <v>141</v>
      </c>
      <c r="E192" s="478">
        <v>1</v>
      </c>
      <c r="F192" s="442">
        <v>215000</v>
      </c>
      <c r="G192" s="479">
        <v>215000</v>
      </c>
      <c r="H192" s="478">
        <v>1</v>
      </c>
      <c r="I192" s="442">
        <v>215334.07</v>
      </c>
      <c r="J192" s="479">
        <v>215334.07</v>
      </c>
      <c r="K192" s="478"/>
      <c r="L192" s="442"/>
      <c r="M192" s="479">
        <f t="shared" si="419"/>
        <v>0</v>
      </c>
      <c r="N192" s="478"/>
      <c r="O192" s="442"/>
      <c r="P192" s="479">
        <f t="shared" si="420"/>
        <v>0</v>
      </c>
      <c r="Q192" s="478"/>
      <c r="R192" s="442"/>
      <c r="S192" s="479">
        <f t="shared" si="421"/>
        <v>0</v>
      </c>
      <c r="T192" s="478"/>
      <c r="U192" s="442"/>
      <c r="V192" s="479">
        <f t="shared" si="422"/>
        <v>0</v>
      </c>
      <c r="W192" s="444">
        <f t="shared" si="423"/>
        <v>215000</v>
      </c>
      <c r="X192" s="380">
        <f t="shared" si="424"/>
        <v>215334.07</v>
      </c>
      <c r="Y192" s="380">
        <f t="shared" si="383"/>
        <v>-334.07000000000698</v>
      </c>
      <c r="Z192" s="381">
        <f t="shared" si="384"/>
        <v>-1.5538139534884046E-3</v>
      </c>
      <c r="AA192" s="282" t="s">
        <v>442</v>
      </c>
      <c r="AB192" s="131"/>
      <c r="AC192" s="131"/>
      <c r="AD192" s="131"/>
      <c r="AE192" s="131"/>
      <c r="AF192" s="131"/>
      <c r="AG192" s="131"/>
    </row>
    <row r="193" spans="1:33" ht="138" customHeight="1" thickBot="1" x14ac:dyDescent="0.25">
      <c r="A193" s="366" t="s">
        <v>75</v>
      </c>
      <c r="B193" s="453" t="s">
        <v>295</v>
      </c>
      <c r="C193" s="364" t="s">
        <v>367</v>
      </c>
      <c r="D193" s="469" t="s">
        <v>141</v>
      </c>
      <c r="E193" s="478">
        <v>1</v>
      </c>
      <c r="F193" s="442">
        <v>210000</v>
      </c>
      <c r="G193" s="479">
        <v>210000</v>
      </c>
      <c r="H193" s="478">
        <v>1</v>
      </c>
      <c r="I193" s="442">
        <v>56438.81</v>
      </c>
      <c r="J193" s="479">
        <v>56438.81</v>
      </c>
      <c r="K193" s="478"/>
      <c r="L193" s="442">
        <v>0.22</v>
      </c>
      <c r="M193" s="479">
        <f t="shared" si="419"/>
        <v>0</v>
      </c>
      <c r="N193" s="478"/>
      <c r="O193" s="442">
        <v>0.22</v>
      </c>
      <c r="P193" s="479">
        <f t="shared" si="420"/>
        <v>0</v>
      </c>
      <c r="Q193" s="478"/>
      <c r="R193" s="442">
        <v>0.22</v>
      </c>
      <c r="S193" s="479">
        <f t="shared" si="421"/>
        <v>0</v>
      </c>
      <c r="T193" s="478"/>
      <c r="U193" s="442">
        <v>0.22</v>
      </c>
      <c r="V193" s="479">
        <f t="shared" si="422"/>
        <v>0</v>
      </c>
      <c r="W193" s="444">
        <f t="shared" si="423"/>
        <v>210000</v>
      </c>
      <c r="X193" s="380">
        <f t="shared" si="424"/>
        <v>56438.81</v>
      </c>
      <c r="Y193" s="380">
        <f t="shared" si="383"/>
        <v>153561.19</v>
      </c>
      <c r="Z193" s="381">
        <f t="shared" si="384"/>
        <v>0.73124376190476192</v>
      </c>
      <c r="AA193" s="457" t="s">
        <v>437</v>
      </c>
      <c r="AB193" s="7"/>
      <c r="AC193" s="7"/>
      <c r="AD193" s="7"/>
      <c r="AE193" s="7"/>
      <c r="AF193" s="7"/>
      <c r="AG193" s="7"/>
    </row>
    <row r="194" spans="1:33" ht="155.25" customHeight="1" thickBot="1" x14ac:dyDescent="0.25">
      <c r="A194" s="367" t="s">
        <v>75</v>
      </c>
      <c r="B194" s="454" t="s">
        <v>445</v>
      </c>
      <c r="C194" s="364" t="s">
        <v>368</v>
      </c>
      <c r="D194" s="469" t="s">
        <v>141</v>
      </c>
      <c r="E194" s="478">
        <v>1</v>
      </c>
      <c r="F194" s="442">
        <v>64000</v>
      </c>
      <c r="G194" s="479">
        <v>64000</v>
      </c>
      <c r="H194" s="478">
        <v>1</v>
      </c>
      <c r="I194" s="442">
        <v>45857.16</v>
      </c>
      <c r="J194" s="479">
        <v>45857.16</v>
      </c>
      <c r="K194" s="478"/>
      <c r="L194" s="442"/>
      <c r="M194" s="479"/>
      <c r="N194" s="478"/>
      <c r="O194" s="442"/>
      <c r="P194" s="479"/>
      <c r="Q194" s="478"/>
      <c r="R194" s="442"/>
      <c r="S194" s="479"/>
      <c r="T194" s="478"/>
      <c r="U194" s="442"/>
      <c r="V194" s="479"/>
      <c r="W194" s="444">
        <v>64000</v>
      </c>
      <c r="X194" s="380">
        <v>45857.16</v>
      </c>
      <c r="Y194" s="380">
        <v>18142.84</v>
      </c>
      <c r="Z194" s="381"/>
      <c r="AA194" s="352" t="s">
        <v>438</v>
      </c>
      <c r="AB194" s="7"/>
      <c r="AC194" s="7"/>
      <c r="AD194" s="7"/>
      <c r="AE194" s="7"/>
      <c r="AF194" s="7"/>
      <c r="AG194" s="7"/>
    </row>
    <row r="195" spans="1:33" ht="133.5" customHeight="1" thickBot="1" x14ac:dyDescent="0.25">
      <c r="A195" s="367" t="s">
        <v>75</v>
      </c>
      <c r="B195" s="454" t="s">
        <v>446</v>
      </c>
      <c r="C195" s="364" t="s">
        <v>369</v>
      </c>
      <c r="D195" s="469" t="s">
        <v>141</v>
      </c>
      <c r="E195" s="478">
        <v>1</v>
      </c>
      <c r="F195" s="442">
        <v>25000</v>
      </c>
      <c r="G195" s="479">
        <v>25000</v>
      </c>
      <c r="H195" s="478">
        <v>1</v>
      </c>
      <c r="I195" s="442">
        <v>15000</v>
      </c>
      <c r="J195" s="479">
        <v>15000</v>
      </c>
      <c r="K195" s="478"/>
      <c r="L195" s="442"/>
      <c r="M195" s="479"/>
      <c r="N195" s="478"/>
      <c r="O195" s="442"/>
      <c r="P195" s="479"/>
      <c r="Q195" s="478"/>
      <c r="R195" s="442"/>
      <c r="S195" s="479"/>
      <c r="T195" s="478"/>
      <c r="U195" s="442"/>
      <c r="V195" s="479"/>
      <c r="W195" s="444">
        <v>25000</v>
      </c>
      <c r="X195" s="380">
        <v>15000</v>
      </c>
      <c r="Y195" s="380">
        <v>10000</v>
      </c>
      <c r="Z195" s="381"/>
      <c r="AA195" s="352" t="s">
        <v>439</v>
      </c>
      <c r="AB195" s="7"/>
      <c r="AC195" s="7"/>
      <c r="AD195" s="7"/>
      <c r="AE195" s="7"/>
      <c r="AF195" s="7"/>
      <c r="AG195" s="7"/>
    </row>
    <row r="196" spans="1:33" ht="107.25" customHeight="1" thickBot="1" x14ac:dyDescent="0.25">
      <c r="A196" s="367" t="s">
        <v>75</v>
      </c>
      <c r="B196" s="454" t="s">
        <v>447</v>
      </c>
      <c r="C196" s="364" t="s">
        <v>370</v>
      </c>
      <c r="D196" s="469" t="s">
        <v>141</v>
      </c>
      <c r="E196" s="478">
        <v>1</v>
      </c>
      <c r="F196" s="442">
        <v>35400</v>
      </c>
      <c r="G196" s="479">
        <v>35400</v>
      </c>
      <c r="H196" s="478">
        <v>1</v>
      </c>
      <c r="I196" s="442">
        <v>35400</v>
      </c>
      <c r="J196" s="479">
        <v>35400</v>
      </c>
      <c r="K196" s="478"/>
      <c r="L196" s="442"/>
      <c r="M196" s="479"/>
      <c r="N196" s="478"/>
      <c r="O196" s="442"/>
      <c r="P196" s="479"/>
      <c r="Q196" s="478"/>
      <c r="R196" s="442"/>
      <c r="S196" s="479"/>
      <c r="T196" s="478"/>
      <c r="U196" s="442"/>
      <c r="V196" s="479"/>
      <c r="W196" s="444">
        <v>35400</v>
      </c>
      <c r="X196" s="380">
        <v>35400</v>
      </c>
      <c r="Y196" s="380">
        <v>0</v>
      </c>
      <c r="Z196" s="381">
        <v>0</v>
      </c>
      <c r="AA196" s="352" t="s">
        <v>440</v>
      </c>
      <c r="AB196" s="7"/>
      <c r="AC196" s="7"/>
      <c r="AD196" s="7"/>
      <c r="AE196" s="7"/>
      <c r="AF196" s="7"/>
      <c r="AG196" s="7"/>
    </row>
    <row r="197" spans="1:33" ht="101.25" customHeight="1" thickBot="1" x14ac:dyDescent="0.25">
      <c r="A197" s="367" t="s">
        <v>75</v>
      </c>
      <c r="B197" s="454" t="s">
        <v>650</v>
      </c>
      <c r="C197" s="364" t="s">
        <v>371</v>
      </c>
      <c r="D197" s="469" t="s">
        <v>141</v>
      </c>
      <c r="E197" s="478">
        <v>1</v>
      </c>
      <c r="F197" s="442">
        <v>30000</v>
      </c>
      <c r="G197" s="479">
        <v>30000</v>
      </c>
      <c r="H197" s="478">
        <v>1</v>
      </c>
      <c r="I197" s="442">
        <v>30000</v>
      </c>
      <c r="J197" s="479">
        <v>30000</v>
      </c>
      <c r="K197" s="478"/>
      <c r="L197" s="442"/>
      <c r="M197" s="479"/>
      <c r="N197" s="478"/>
      <c r="O197" s="442"/>
      <c r="P197" s="479"/>
      <c r="Q197" s="478"/>
      <c r="R197" s="442"/>
      <c r="S197" s="479"/>
      <c r="T197" s="478"/>
      <c r="U197" s="442"/>
      <c r="V197" s="479"/>
      <c r="W197" s="444">
        <v>30000</v>
      </c>
      <c r="X197" s="380">
        <v>30000</v>
      </c>
      <c r="Y197" s="380">
        <v>0</v>
      </c>
      <c r="Z197" s="381">
        <v>0</v>
      </c>
      <c r="AA197" s="352" t="s">
        <v>441</v>
      </c>
      <c r="AB197" s="7"/>
      <c r="AC197" s="7"/>
      <c r="AD197" s="7"/>
      <c r="AE197" s="7"/>
      <c r="AF197" s="7"/>
      <c r="AG197" s="7"/>
    </row>
    <row r="198" spans="1:33" ht="103.5" customHeight="1" thickBot="1" x14ac:dyDescent="0.25">
      <c r="A198" s="367" t="s">
        <v>75</v>
      </c>
      <c r="B198" s="454" t="s">
        <v>448</v>
      </c>
      <c r="C198" s="364" t="s">
        <v>372</v>
      </c>
      <c r="D198" s="469" t="s">
        <v>141</v>
      </c>
      <c r="E198" s="478">
        <v>1</v>
      </c>
      <c r="F198" s="442">
        <v>79000</v>
      </c>
      <c r="G198" s="479">
        <v>79000</v>
      </c>
      <c r="H198" s="478">
        <v>1</v>
      </c>
      <c r="I198" s="442">
        <v>88200</v>
      </c>
      <c r="J198" s="479">
        <v>88200</v>
      </c>
      <c r="K198" s="478"/>
      <c r="L198" s="442"/>
      <c r="M198" s="479"/>
      <c r="N198" s="478"/>
      <c r="O198" s="442"/>
      <c r="P198" s="479"/>
      <c r="Q198" s="478"/>
      <c r="R198" s="442"/>
      <c r="S198" s="479"/>
      <c r="T198" s="478"/>
      <c r="U198" s="442"/>
      <c r="V198" s="479"/>
      <c r="W198" s="444">
        <v>79000</v>
      </c>
      <c r="X198" s="380">
        <v>88200</v>
      </c>
      <c r="Y198" s="380">
        <v>9200</v>
      </c>
      <c r="Z198" s="381"/>
      <c r="AA198" s="352" t="s">
        <v>436</v>
      </c>
      <c r="AB198" s="7"/>
      <c r="AC198" s="7"/>
      <c r="AD198" s="7"/>
      <c r="AE198" s="7"/>
      <c r="AF198" s="7"/>
      <c r="AG198" s="7"/>
    </row>
    <row r="199" spans="1:33" ht="113.25" customHeight="1" thickBot="1" x14ac:dyDescent="0.25">
      <c r="A199" s="367" t="s">
        <v>75</v>
      </c>
      <c r="B199" s="454" t="s">
        <v>449</v>
      </c>
      <c r="C199" s="364" t="s">
        <v>453</v>
      </c>
      <c r="D199" s="469" t="s">
        <v>141</v>
      </c>
      <c r="E199" s="478">
        <v>1</v>
      </c>
      <c r="F199" s="442">
        <v>56800</v>
      </c>
      <c r="G199" s="479">
        <v>56800</v>
      </c>
      <c r="H199" s="478">
        <v>1</v>
      </c>
      <c r="I199" s="442">
        <v>24000</v>
      </c>
      <c r="J199" s="479">
        <v>24000</v>
      </c>
      <c r="K199" s="478"/>
      <c r="L199" s="442"/>
      <c r="M199" s="479"/>
      <c r="N199" s="478"/>
      <c r="O199" s="442"/>
      <c r="P199" s="479"/>
      <c r="Q199" s="478"/>
      <c r="R199" s="442"/>
      <c r="S199" s="479"/>
      <c r="T199" s="478"/>
      <c r="U199" s="442"/>
      <c r="V199" s="479"/>
      <c r="W199" s="444">
        <v>56800</v>
      </c>
      <c r="X199" s="380">
        <v>24000</v>
      </c>
      <c r="Y199" s="380">
        <v>27600</v>
      </c>
      <c r="Z199" s="381"/>
      <c r="AA199" s="352" t="s">
        <v>443</v>
      </c>
      <c r="AB199" s="7"/>
      <c r="AC199" s="7"/>
      <c r="AD199" s="7"/>
      <c r="AE199" s="7"/>
      <c r="AF199" s="7"/>
      <c r="AG199" s="7"/>
    </row>
    <row r="200" spans="1:33" ht="30" customHeight="1" thickBot="1" x14ac:dyDescent="0.25">
      <c r="A200" s="367" t="s">
        <v>75</v>
      </c>
      <c r="B200" s="454" t="s">
        <v>450</v>
      </c>
      <c r="C200" s="364" t="s">
        <v>374</v>
      </c>
      <c r="D200" s="469" t="s">
        <v>141</v>
      </c>
      <c r="E200" s="478">
        <v>1</v>
      </c>
      <c r="F200" s="442">
        <v>64000</v>
      </c>
      <c r="G200" s="479">
        <v>64000</v>
      </c>
      <c r="H200" s="478"/>
      <c r="I200" s="442"/>
      <c r="J200" s="479">
        <v>0</v>
      </c>
      <c r="K200" s="478"/>
      <c r="L200" s="442"/>
      <c r="M200" s="479"/>
      <c r="N200" s="478"/>
      <c r="O200" s="442"/>
      <c r="P200" s="479"/>
      <c r="Q200" s="478"/>
      <c r="R200" s="442"/>
      <c r="S200" s="479"/>
      <c r="T200" s="478"/>
      <c r="U200" s="442"/>
      <c r="V200" s="479"/>
      <c r="W200" s="444">
        <v>64000</v>
      </c>
      <c r="X200" s="380"/>
      <c r="Y200" s="380">
        <v>0</v>
      </c>
      <c r="Z200" s="381"/>
      <c r="AA200" s="352"/>
      <c r="AB200" s="7"/>
      <c r="AC200" s="7"/>
      <c r="AD200" s="7"/>
      <c r="AE200" s="7"/>
      <c r="AF200" s="7"/>
      <c r="AG200" s="7"/>
    </row>
    <row r="201" spans="1:33" ht="30" customHeight="1" thickBot="1" x14ac:dyDescent="0.25">
      <c r="A201" s="367" t="s">
        <v>75</v>
      </c>
      <c r="B201" s="454" t="s">
        <v>451</v>
      </c>
      <c r="C201" s="364" t="s">
        <v>374</v>
      </c>
      <c r="D201" s="469" t="s">
        <v>141</v>
      </c>
      <c r="E201" s="478">
        <v>1</v>
      </c>
      <c r="F201" s="442">
        <v>8000</v>
      </c>
      <c r="G201" s="479">
        <v>8000</v>
      </c>
      <c r="H201" s="478"/>
      <c r="I201" s="442"/>
      <c r="J201" s="479">
        <v>0</v>
      </c>
      <c r="K201" s="478"/>
      <c r="L201" s="442"/>
      <c r="M201" s="479"/>
      <c r="N201" s="478"/>
      <c r="O201" s="442"/>
      <c r="P201" s="479"/>
      <c r="Q201" s="478"/>
      <c r="R201" s="442"/>
      <c r="S201" s="479"/>
      <c r="T201" s="478"/>
      <c r="U201" s="442"/>
      <c r="V201" s="479"/>
      <c r="W201" s="444">
        <v>8000</v>
      </c>
      <c r="X201" s="380"/>
      <c r="Y201" s="380">
        <v>0</v>
      </c>
      <c r="Z201" s="381"/>
      <c r="AA201" s="352"/>
      <c r="AB201" s="7"/>
      <c r="AC201" s="7"/>
      <c r="AD201" s="7"/>
      <c r="AE201" s="7"/>
      <c r="AF201" s="7"/>
      <c r="AG201" s="7"/>
    </row>
    <row r="202" spans="1:33" ht="87.75" customHeight="1" thickBot="1" x14ac:dyDescent="0.25">
      <c r="A202" s="367" t="s">
        <v>75</v>
      </c>
      <c r="B202" s="454" t="s">
        <v>452</v>
      </c>
      <c r="C202" s="364" t="s">
        <v>373</v>
      </c>
      <c r="D202" s="469" t="s">
        <v>110</v>
      </c>
      <c r="E202" s="478">
        <v>23</v>
      </c>
      <c r="F202" s="442">
        <v>1500</v>
      </c>
      <c r="G202" s="479">
        <v>34500</v>
      </c>
      <c r="H202" s="478">
        <v>23</v>
      </c>
      <c r="I202" s="442">
        <v>1500</v>
      </c>
      <c r="J202" s="479">
        <v>34500</v>
      </c>
      <c r="K202" s="478"/>
      <c r="L202" s="442"/>
      <c r="M202" s="479"/>
      <c r="N202" s="478"/>
      <c r="O202" s="442"/>
      <c r="P202" s="479"/>
      <c r="Q202" s="478"/>
      <c r="R202" s="442"/>
      <c r="S202" s="479"/>
      <c r="T202" s="478"/>
      <c r="U202" s="442"/>
      <c r="V202" s="479"/>
      <c r="W202" s="444">
        <v>34500</v>
      </c>
      <c r="X202" s="380">
        <v>34500</v>
      </c>
      <c r="Y202" s="380">
        <v>0</v>
      </c>
      <c r="Z202" s="381">
        <v>0</v>
      </c>
      <c r="AA202" s="352" t="s">
        <v>444</v>
      </c>
      <c r="AB202" s="7"/>
      <c r="AC202" s="7"/>
      <c r="AD202" s="7"/>
      <c r="AE202" s="7"/>
      <c r="AF202" s="7"/>
      <c r="AG202" s="7"/>
    </row>
    <row r="203" spans="1:33" s="341" customFormat="1" ht="30" customHeight="1" thickBot="1" x14ac:dyDescent="0.25">
      <c r="A203" s="368" t="s">
        <v>75</v>
      </c>
      <c r="B203" s="455" t="s">
        <v>651</v>
      </c>
      <c r="C203" s="364" t="s">
        <v>383</v>
      </c>
      <c r="D203" s="469" t="s">
        <v>141</v>
      </c>
      <c r="E203" s="478"/>
      <c r="F203" s="442"/>
      <c r="G203" s="479"/>
      <c r="H203" s="478"/>
      <c r="I203" s="442"/>
      <c r="J203" s="479"/>
      <c r="K203" s="478">
        <v>1</v>
      </c>
      <c r="L203" s="442"/>
      <c r="M203" s="479">
        <v>198400</v>
      </c>
      <c r="N203" s="478">
        <v>0</v>
      </c>
      <c r="O203" s="442">
        <v>0</v>
      </c>
      <c r="P203" s="479">
        <v>0</v>
      </c>
      <c r="Q203" s="478"/>
      <c r="R203" s="442"/>
      <c r="S203" s="479"/>
      <c r="T203" s="478"/>
      <c r="U203" s="442"/>
      <c r="V203" s="479"/>
      <c r="W203" s="444">
        <v>198400</v>
      </c>
      <c r="X203" s="380"/>
      <c r="Y203" s="380">
        <v>0</v>
      </c>
      <c r="Z203" s="381"/>
      <c r="AA203" s="352"/>
      <c r="AB203" s="7"/>
      <c r="AC203" s="7"/>
      <c r="AD203" s="7"/>
      <c r="AE203" s="7"/>
      <c r="AF203" s="7"/>
      <c r="AG203" s="7"/>
    </row>
    <row r="204" spans="1:33" ht="30" customHeight="1" thickBot="1" x14ac:dyDescent="0.25">
      <c r="A204" s="360" t="s">
        <v>296</v>
      </c>
      <c r="B204" s="296"/>
      <c r="C204" s="466"/>
      <c r="D204" s="470"/>
      <c r="E204" s="480">
        <f>E185+E181+E176+E171</f>
        <v>324</v>
      </c>
      <c r="F204" s="481"/>
      <c r="G204" s="482">
        <v>1042500</v>
      </c>
      <c r="H204" s="480">
        <f>H185+H181+H176+H171</f>
        <v>324</v>
      </c>
      <c r="I204" s="481"/>
      <c r="J204" s="482">
        <v>785390.04</v>
      </c>
      <c r="K204" s="480">
        <f>K185+K181+K176+K171</f>
        <v>0</v>
      </c>
      <c r="L204" s="481"/>
      <c r="M204" s="482">
        <f t="shared" ref="M204:N204" si="425">M185+M181+M176+M171</f>
        <v>0</v>
      </c>
      <c r="N204" s="480">
        <f t="shared" si="425"/>
        <v>0</v>
      </c>
      <c r="O204" s="481"/>
      <c r="P204" s="482">
        <f t="shared" ref="P204:Q204" si="426">P185+P181+P176+P171</f>
        <v>0</v>
      </c>
      <c r="Q204" s="480">
        <f t="shared" si="426"/>
        <v>172</v>
      </c>
      <c r="R204" s="481"/>
      <c r="S204" s="482">
        <f t="shared" ref="S204:T204" si="427">S185+S181+S176+S171</f>
        <v>103200</v>
      </c>
      <c r="T204" s="480">
        <f t="shared" si="427"/>
        <v>172</v>
      </c>
      <c r="U204" s="481"/>
      <c r="V204" s="482">
        <f>V185+V181+V176+V171</f>
        <v>103200</v>
      </c>
      <c r="W204" s="484">
        <v>1381600</v>
      </c>
      <c r="X204" s="460">
        <v>894590.04</v>
      </c>
      <c r="Y204" s="460">
        <f t="shared" si="383"/>
        <v>487009.95999999996</v>
      </c>
      <c r="Z204" s="460">
        <f t="shared" si="384"/>
        <v>0.35249707585408219</v>
      </c>
      <c r="AA204" s="458"/>
      <c r="AB204" s="7"/>
      <c r="AC204" s="7"/>
      <c r="AD204" s="7"/>
      <c r="AE204" s="7"/>
      <c r="AF204" s="7"/>
      <c r="AG204" s="7"/>
    </row>
    <row r="205" spans="1:33" ht="30" customHeight="1" thickBot="1" x14ac:dyDescent="0.25">
      <c r="A205" s="297" t="s">
        <v>297</v>
      </c>
      <c r="B205" s="456"/>
      <c r="C205" s="461"/>
      <c r="D205" s="462"/>
      <c r="E205" s="463"/>
      <c r="F205" s="463"/>
      <c r="G205" s="463">
        <v>1850050</v>
      </c>
      <c r="H205" s="463"/>
      <c r="I205" s="463"/>
      <c r="J205" s="463">
        <v>1529816.84</v>
      </c>
      <c r="K205" s="463"/>
      <c r="L205" s="463"/>
      <c r="M205" s="463">
        <v>420000</v>
      </c>
      <c r="N205" s="463"/>
      <c r="O205" s="463"/>
      <c r="P205" s="463">
        <f>P33+P47+P56+P93+P107+P121+P134+P142+P152+P159+P163+P169+P204</f>
        <v>0</v>
      </c>
      <c r="Q205" s="463"/>
      <c r="R205" s="463"/>
      <c r="S205" s="463">
        <f>S33+S47+S56+S93+S107+S121+S134+S142+S152+S159+S163+S169+S204</f>
        <v>214700</v>
      </c>
      <c r="T205" s="463"/>
      <c r="U205" s="463"/>
      <c r="V205" s="463">
        <f>V33+V47+V56+V93+V107+V121+V134+V142+V152+V159+V163+V169+V204</f>
        <v>238700</v>
      </c>
      <c r="W205" s="463">
        <v>2484750</v>
      </c>
      <c r="X205" s="463">
        <v>1768516.84</v>
      </c>
      <c r="Y205" s="463">
        <v>716233.16</v>
      </c>
      <c r="Z205" s="464">
        <f t="shared" si="384"/>
        <v>0.28825159875238959</v>
      </c>
      <c r="AA205" s="459"/>
      <c r="AB205" s="7"/>
      <c r="AC205" s="7"/>
      <c r="AD205" s="7"/>
      <c r="AE205" s="7"/>
      <c r="AF205" s="7"/>
      <c r="AG205" s="7"/>
    </row>
    <row r="206" spans="1:33" ht="15" customHeight="1" thickBot="1" x14ac:dyDescent="0.25">
      <c r="A206" s="568"/>
      <c r="B206" s="535"/>
      <c r="C206" s="535"/>
      <c r="D206" s="74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300"/>
      <c r="X206" s="300"/>
      <c r="Y206" s="300"/>
      <c r="Z206" s="300"/>
      <c r="AA206" s="83"/>
      <c r="AB206" s="7"/>
      <c r="AC206" s="7"/>
      <c r="AD206" s="7"/>
      <c r="AE206" s="7"/>
      <c r="AF206" s="7"/>
      <c r="AG206" s="7"/>
    </row>
    <row r="207" spans="1:33" ht="30" customHeight="1" x14ac:dyDescent="0.2">
      <c r="A207" s="569" t="s">
        <v>298</v>
      </c>
      <c r="B207" s="547"/>
      <c r="C207" s="570"/>
      <c r="D207" s="301"/>
      <c r="E207" s="298"/>
      <c r="F207" s="299"/>
      <c r="G207" s="302">
        <f>Фінансування!C27-'Кошторис  витрат'!G205</f>
        <v>0</v>
      </c>
      <c r="H207" s="298"/>
      <c r="I207" s="299"/>
      <c r="J207" s="302">
        <f>Фінансування!C28-'Кошторис  витрат'!J205</f>
        <v>0</v>
      </c>
      <c r="K207" s="298"/>
      <c r="L207" s="299"/>
      <c r="M207" s="302">
        <f>Фінансування!J27-'Кошторис  витрат'!M205</f>
        <v>0</v>
      </c>
      <c r="N207" s="298"/>
      <c r="O207" s="299"/>
      <c r="P207" s="302">
        <f>Фінансування!J28-'Кошторис  витрат'!P205</f>
        <v>0</v>
      </c>
      <c r="Q207" s="298"/>
      <c r="R207" s="299"/>
      <c r="S207" s="302">
        <f>Фінансування!L27-'Кошторис  витрат'!S205</f>
        <v>0</v>
      </c>
      <c r="T207" s="298"/>
      <c r="U207" s="299"/>
      <c r="V207" s="302">
        <f>Фінансування!L28-'Кошторис  витрат'!V205</f>
        <v>0</v>
      </c>
      <c r="W207" s="303">
        <f>Фінансування!N27-'Кошторис  витрат'!W205</f>
        <v>0</v>
      </c>
      <c r="X207" s="303">
        <f>Фінансування!N28-'Кошторис  витрат'!X205</f>
        <v>0</v>
      </c>
      <c r="Y207" s="303"/>
      <c r="Z207" s="303"/>
      <c r="AA207" s="304"/>
      <c r="AB207" s="7"/>
      <c r="AC207" s="7"/>
      <c r="AD207" s="7"/>
      <c r="AE207" s="7"/>
      <c r="AF207" s="7"/>
      <c r="AG207" s="7"/>
    </row>
    <row r="208" spans="1:33" ht="15.75" customHeight="1" x14ac:dyDescent="0.2">
      <c r="A208" s="1"/>
      <c r="B208" s="305"/>
      <c r="C208" s="2"/>
      <c r="D208" s="30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05"/>
      <c r="C209" s="2"/>
      <c r="D209" s="30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05"/>
      <c r="C210" s="2"/>
      <c r="D210" s="30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307"/>
      <c r="B211" s="308"/>
      <c r="C211" s="309" t="s">
        <v>393</v>
      </c>
      <c r="D211" s="306"/>
      <c r="E211" s="310"/>
      <c r="F211" s="310"/>
      <c r="G211" s="70"/>
      <c r="H211" s="311" t="s">
        <v>394</v>
      </c>
      <c r="I211" s="307"/>
      <c r="J211" s="310"/>
      <c r="K211" s="312"/>
      <c r="L211" s="2"/>
      <c r="M211" s="70"/>
      <c r="N211" s="312"/>
      <c r="O211" s="2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2"/>
      <c r="AD211" s="1"/>
      <c r="AE211" s="1"/>
      <c r="AF211" s="1"/>
      <c r="AG211" s="1"/>
    </row>
    <row r="212" spans="1:33" ht="15.75" customHeight="1" x14ac:dyDescent="0.2">
      <c r="A212" s="313"/>
      <c r="B212" s="314"/>
      <c r="C212" s="315" t="s">
        <v>299</v>
      </c>
      <c r="D212" s="316"/>
      <c r="E212" s="317" t="s">
        <v>300</v>
      </c>
      <c r="F212" s="317"/>
      <c r="G212" s="318"/>
      <c r="H212" s="319"/>
      <c r="I212" s="320" t="s">
        <v>301</v>
      </c>
      <c r="J212" s="318"/>
      <c r="K212" s="319"/>
      <c r="L212" s="320"/>
      <c r="M212" s="318"/>
      <c r="N212" s="319"/>
      <c r="O212" s="320"/>
      <c r="P212" s="318"/>
      <c r="Q212" s="318"/>
      <c r="R212" s="318"/>
      <c r="S212" s="318"/>
      <c r="T212" s="318"/>
      <c r="U212" s="318"/>
      <c r="V212" s="318"/>
      <c r="W212" s="321"/>
      <c r="X212" s="321"/>
      <c r="Y212" s="321"/>
      <c r="Z212" s="321"/>
      <c r="AA212" s="322"/>
      <c r="AB212" s="323"/>
      <c r="AC212" s="322"/>
      <c r="AD212" s="323"/>
      <c r="AE212" s="323"/>
      <c r="AF212" s="323"/>
      <c r="AG212" s="323"/>
    </row>
    <row r="213" spans="1:33" ht="15.75" customHeight="1" x14ac:dyDescent="0.2">
      <c r="A213" s="1"/>
      <c r="B213" s="305"/>
      <c r="C213" s="2"/>
      <c r="D213" s="30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1"/>
      <c r="X213" s="71"/>
      <c r="Y213" s="71"/>
      <c r="Z213" s="7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05"/>
      <c r="C214" s="2"/>
      <c r="D214" s="30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1"/>
      <c r="X214" s="71"/>
      <c r="Y214" s="71"/>
      <c r="Z214" s="7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05"/>
      <c r="C215" s="2"/>
      <c r="D215" s="30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05"/>
      <c r="C216" s="2"/>
      <c r="D216" s="30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05"/>
      <c r="C217" s="2"/>
      <c r="D217" s="30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05"/>
      <c r="C218" s="2"/>
      <c r="D218" s="30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05"/>
      <c r="C219" s="2"/>
      <c r="D219" s="30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05"/>
      <c r="C220" s="2"/>
      <c r="D220" s="30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05"/>
      <c r="C221" s="2"/>
      <c r="D221" s="30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05"/>
      <c r="C222" s="2"/>
      <c r="D222" s="30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05"/>
      <c r="C223" s="2"/>
      <c r="D223" s="30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05"/>
      <c r="C224" s="2"/>
      <c r="D224" s="30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05"/>
      <c r="C225" s="2"/>
      <c r="D225" s="30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05"/>
      <c r="C226" s="2"/>
      <c r="D226" s="30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05"/>
      <c r="C227" s="2"/>
      <c r="D227" s="30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05"/>
      <c r="C228" s="2"/>
      <c r="D228" s="30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05"/>
      <c r="C229" s="2"/>
      <c r="D229" s="30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05"/>
      <c r="C230" s="2"/>
      <c r="D230" s="30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05"/>
      <c r="C231" s="2"/>
      <c r="D231" s="30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05"/>
      <c r="C232" s="2"/>
      <c r="D232" s="30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05"/>
      <c r="C233" s="2"/>
      <c r="D233" s="30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05"/>
      <c r="C234" s="2"/>
      <c r="D234" s="30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05"/>
      <c r="C235" s="2"/>
      <c r="D235" s="30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05"/>
      <c r="C236" s="2"/>
      <c r="D236" s="30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05"/>
      <c r="C237" s="2"/>
      <c r="D237" s="30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05"/>
      <c r="C238" s="2"/>
      <c r="D238" s="30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05"/>
      <c r="C239" s="2"/>
      <c r="D239" s="30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05"/>
      <c r="C240" s="2"/>
      <c r="D240" s="30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05"/>
      <c r="C241" s="2"/>
      <c r="D241" s="30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05"/>
      <c r="C242" s="2"/>
      <c r="D242" s="30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05"/>
      <c r="C243" s="2"/>
      <c r="D243" s="30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05"/>
      <c r="C244" s="2"/>
      <c r="D244" s="30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05"/>
      <c r="C245" s="2"/>
      <c r="D245" s="30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05"/>
      <c r="C246" s="2"/>
      <c r="D246" s="30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05"/>
      <c r="C247" s="2"/>
      <c r="D247" s="30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05"/>
      <c r="C248" s="2"/>
      <c r="D248" s="30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05"/>
      <c r="C249" s="2"/>
      <c r="D249" s="30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05"/>
      <c r="C250" s="2"/>
      <c r="D250" s="30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05"/>
      <c r="C251" s="2"/>
      <c r="D251" s="30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05"/>
      <c r="C252" s="2"/>
      <c r="D252" s="30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05"/>
      <c r="C253" s="2"/>
      <c r="D253" s="30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05"/>
      <c r="C254" s="2"/>
      <c r="D254" s="30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05"/>
      <c r="C255" s="2"/>
      <c r="D255" s="30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05"/>
      <c r="C256" s="2"/>
      <c r="D256" s="30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05"/>
      <c r="C257" s="2"/>
      <c r="D257" s="30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05"/>
      <c r="C258" s="2"/>
      <c r="D258" s="30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05"/>
      <c r="C259" s="2"/>
      <c r="D259" s="30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05"/>
      <c r="C260" s="2"/>
      <c r="D260" s="30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05"/>
      <c r="C261" s="2"/>
      <c r="D261" s="30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05"/>
      <c r="C262" s="2"/>
      <c r="D262" s="30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05"/>
      <c r="C263" s="2"/>
      <c r="D263" s="30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05"/>
      <c r="C264" s="2"/>
      <c r="D264" s="30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05"/>
      <c r="C265" s="2"/>
      <c r="D265" s="30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05"/>
      <c r="C266" s="2"/>
      <c r="D266" s="30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05"/>
      <c r="C267" s="2"/>
      <c r="D267" s="30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05"/>
      <c r="C268" s="2"/>
      <c r="D268" s="30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05"/>
      <c r="C269" s="2"/>
      <c r="D269" s="30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05"/>
      <c r="C270" s="2"/>
      <c r="D270" s="30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05"/>
      <c r="C271" s="2"/>
      <c r="D271" s="30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05"/>
      <c r="C272" s="2"/>
      <c r="D272" s="30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05"/>
      <c r="C273" s="2"/>
      <c r="D273" s="30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05"/>
      <c r="C274" s="2"/>
      <c r="D274" s="30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05"/>
      <c r="C275" s="2"/>
      <c r="D275" s="30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05"/>
      <c r="C276" s="2"/>
      <c r="D276" s="30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05"/>
      <c r="C277" s="2"/>
      <c r="D277" s="30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05"/>
      <c r="C278" s="2"/>
      <c r="D278" s="30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05"/>
      <c r="C279" s="2"/>
      <c r="D279" s="30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05"/>
      <c r="C280" s="2"/>
      <c r="D280" s="30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05"/>
      <c r="C281" s="2"/>
      <c r="D281" s="30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05"/>
      <c r="C282" s="2"/>
      <c r="D282" s="30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05"/>
      <c r="C283" s="2"/>
      <c r="D283" s="30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05"/>
      <c r="C284" s="2"/>
      <c r="D284" s="30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05"/>
      <c r="C285" s="2"/>
      <c r="D285" s="30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05"/>
      <c r="C286" s="2"/>
      <c r="D286" s="30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05"/>
      <c r="C287" s="2"/>
      <c r="D287" s="30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05"/>
      <c r="C288" s="2"/>
      <c r="D288" s="30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05"/>
      <c r="C289" s="2"/>
      <c r="D289" s="30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05"/>
      <c r="C290" s="2"/>
      <c r="D290" s="30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05"/>
      <c r="C291" s="2"/>
      <c r="D291" s="30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05"/>
      <c r="C292" s="2"/>
      <c r="D292" s="30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05"/>
      <c r="C293" s="2"/>
      <c r="D293" s="30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05"/>
      <c r="C294" s="2"/>
      <c r="D294" s="30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05"/>
      <c r="C295" s="2"/>
      <c r="D295" s="30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05"/>
      <c r="C296" s="2"/>
      <c r="D296" s="30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05"/>
      <c r="C297" s="2"/>
      <c r="D297" s="30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05"/>
      <c r="C298" s="2"/>
      <c r="D298" s="30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05"/>
      <c r="C299" s="2"/>
      <c r="D299" s="30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05"/>
      <c r="C300" s="2"/>
      <c r="D300" s="30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05"/>
      <c r="C301" s="2"/>
      <c r="D301" s="30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05"/>
      <c r="C302" s="2"/>
      <c r="D302" s="30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05"/>
      <c r="C303" s="2"/>
      <c r="D303" s="30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05"/>
      <c r="C304" s="2"/>
      <c r="D304" s="30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05"/>
      <c r="C305" s="2"/>
      <c r="D305" s="30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05"/>
      <c r="C306" s="2"/>
      <c r="D306" s="30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05"/>
      <c r="C307" s="2"/>
      <c r="D307" s="30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05"/>
      <c r="C308" s="2"/>
      <c r="D308" s="30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05"/>
      <c r="C309" s="2"/>
      <c r="D309" s="30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05"/>
      <c r="C310" s="2"/>
      <c r="D310" s="30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05"/>
      <c r="C311" s="2"/>
      <c r="D311" s="30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05"/>
      <c r="C312" s="2"/>
      <c r="D312" s="30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05"/>
      <c r="C313" s="2"/>
      <c r="D313" s="30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05"/>
      <c r="C314" s="2"/>
      <c r="D314" s="30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05"/>
      <c r="C315" s="2"/>
      <c r="D315" s="30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05"/>
      <c r="C316" s="2"/>
      <c r="D316" s="30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05"/>
      <c r="C317" s="2"/>
      <c r="D317" s="30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05"/>
      <c r="C318" s="2"/>
      <c r="D318" s="30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05"/>
      <c r="C319" s="2"/>
      <c r="D319" s="30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05"/>
      <c r="C320" s="2"/>
      <c r="D320" s="30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05"/>
      <c r="C321" s="2"/>
      <c r="D321" s="30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05"/>
      <c r="C322" s="2"/>
      <c r="D322" s="30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05"/>
      <c r="C323" s="2"/>
      <c r="D323" s="30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05"/>
      <c r="C324" s="2"/>
      <c r="D324" s="30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05"/>
      <c r="C325" s="2"/>
      <c r="D325" s="30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05"/>
      <c r="C326" s="2"/>
      <c r="D326" s="30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05"/>
      <c r="C327" s="2"/>
      <c r="D327" s="30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05"/>
      <c r="C328" s="2"/>
      <c r="D328" s="30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05"/>
      <c r="C329" s="2"/>
      <c r="D329" s="30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05"/>
      <c r="C330" s="2"/>
      <c r="D330" s="30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05"/>
      <c r="C331" s="2"/>
      <c r="D331" s="30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05"/>
      <c r="C332" s="2"/>
      <c r="D332" s="30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05"/>
      <c r="C333" s="2"/>
      <c r="D333" s="30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05"/>
      <c r="C334" s="2"/>
      <c r="D334" s="30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05"/>
      <c r="C335" s="2"/>
      <c r="D335" s="30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05"/>
      <c r="C336" s="2"/>
      <c r="D336" s="30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05"/>
      <c r="C337" s="2"/>
      <c r="D337" s="30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05"/>
      <c r="C338" s="2"/>
      <c r="D338" s="30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05"/>
      <c r="C339" s="2"/>
      <c r="D339" s="30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05"/>
      <c r="C340" s="2"/>
      <c r="D340" s="30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05"/>
      <c r="C341" s="2"/>
      <c r="D341" s="30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05"/>
      <c r="C342" s="2"/>
      <c r="D342" s="30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05"/>
      <c r="C343" s="2"/>
      <c r="D343" s="30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05"/>
      <c r="C344" s="2"/>
      <c r="D344" s="30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05"/>
      <c r="C345" s="2"/>
      <c r="D345" s="30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05"/>
      <c r="C346" s="2"/>
      <c r="D346" s="30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05"/>
      <c r="C347" s="2"/>
      <c r="D347" s="30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05"/>
      <c r="C348" s="2"/>
      <c r="D348" s="30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05"/>
      <c r="C349" s="2"/>
      <c r="D349" s="30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05"/>
      <c r="C350" s="2"/>
      <c r="D350" s="30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05"/>
      <c r="C351" s="2"/>
      <c r="D351" s="30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05"/>
      <c r="C352" s="2"/>
      <c r="D352" s="30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05"/>
      <c r="C353" s="2"/>
      <c r="D353" s="30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05"/>
      <c r="C354" s="2"/>
      <c r="D354" s="30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05"/>
      <c r="C355" s="2"/>
      <c r="D355" s="30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05"/>
      <c r="C356" s="2"/>
      <c r="D356" s="30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05"/>
      <c r="C357" s="2"/>
      <c r="D357" s="30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05"/>
      <c r="C358" s="2"/>
      <c r="D358" s="30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05"/>
      <c r="C359" s="2"/>
      <c r="D359" s="30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05"/>
      <c r="C360" s="2"/>
      <c r="D360" s="30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05"/>
      <c r="C361" s="2"/>
      <c r="D361" s="30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05"/>
      <c r="C362" s="2"/>
      <c r="D362" s="30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05"/>
      <c r="C363" s="2"/>
      <c r="D363" s="30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05"/>
      <c r="C364" s="2"/>
      <c r="D364" s="30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05"/>
      <c r="C365" s="2"/>
      <c r="D365" s="30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05"/>
      <c r="C366" s="2"/>
      <c r="D366" s="30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05"/>
      <c r="C367" s="2"/>
      <c r="D367" s="30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05"/>
      <c r="C368" s="2"/>
      <c r="D368" s="30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05"/>
      <c r="C369" s="2"/>
      <c r="D369" s="30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05"/>
      <c r="C370" s="2"/>
      <c r="D370" s="30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05"/>
      <c r="C371" s="2"/>
      <c r="D371" s="30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05"/>
      <c r="C372" s="2"/>
      <c r="D372" s="30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05"/>
      <c r="C373" s="2"/>
      <c r="D373" s="30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05"/>
      <c r="C374" s="2"/>
      <c r="D374" s="30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05"/>
      <c r="C375" s="2"/>
      <c r="D375" s="30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05"/>
      <c r="C376" s="2"/>
      <c r="D376" s="30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05"/>
      <c r="C377" s="2"/>
      <c r="D377" s="30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05"/>
      <c r="C378" s="2"/>
      <c r="D378" s="30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05"/>
      <c r="C379" s="2"/>
      <c r="D379" s="30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05"/>
      <c r="C380" s="2"/>
      <c r="D380" s="30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05"/>
      <c r="C381" s="2"/>
      <c r="D381" s="30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05"/>
      <c r="C382" s="2"/>
      <c r="D382" s="30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05"/>
      <c r="C383" s="2"/>
      <c r="D383" s="30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05"/>
      <c r="C384" s="2"/>
      <c r="D384" s="30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05"/>
      <c r="C385" s="2"/>
      <c r="D385" s="30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05"/>
      <c r="C386" s="2"/>
      <c r="D386" s="30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05"/>
      <c r="C387" s="2"/>
      <c r="D387" s="30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05"/>
      <c r="C388" s="2"/>
      <c r="D388" s="30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05"/>
      <c r="C389" s="2"/>
      <c r="D389" s="30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05"/>
      <c r="C390" s="2"/>
      <c r="D390" s="30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05"/>
      <c r="C391" s="2"/>
      <c r="D391" s="30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05"/>
      <c r="C392" s="2"/>
      <c r="D392" s="30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05"/>
      <c r="C393" s="2"/>
      <c r="D393" s="30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4"/>
      <c r="X393" s="324"/>
      <c r="Y393" s="324"/>
      <c r="Z393" s="32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05"/>
      <c r="C394" s="2"/>
      <c r="D394" s="30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4"/>
      <c r="X394" s="324"/>
      <c r="Y394" s="324"/>
      <c r="Z394" s="32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05"/>
      <c r="C395" s="2"/>
      <c r="D395" s="30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4"/>
      <c r="X395" s="324"/>
      <c r="Y395" s="324"/>
      <c r="Z395" s="32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05"/>
      <c r="C396" s="2"/>
      <c r="D396" s="30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4"/>
      <c r="X396" s="324"/>
      <c r="Y396" s="324"/>
      <c r="Z396" s="32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05"/>
      <c r="C397" s="2"/>
      <c r="D397" s="30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4"/>
      <c r="X397" s="324"/>
      <c r="Y397" s="324"/>
      <c r="Z397" s="32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05"/>
      <c r="C398" s="2"/>
      <c r="D398" s="30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4"/>
      <c r="X398" s="324"/>
      <c r="Y398" s="324"/>
      <c r="Z398" s="32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05"/>
      <c r="C399" s="2"/>
      <c r="D399" s="30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4"/>
      <c r="X399" s="324"/>
      <c r="Y399" s="324"/>
      <c r="Z399" s="32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05"/>
      <c r="C400" s="2"/>
      <c r="D400" s="306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4"/>
      <c r="X400" s="324"/>
      <c r="Y400" s="324"/>
      <c r="Z400" s="32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05"/>
      <c r="C401" s="2"/>
      <c r="D401" s="306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4"/>
      <c r="X401" s="324"/>
      <c r="Y401" s="324"/>
      <c r="Z401" s="32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05"/>
      <c r="C402" s="2"/>
      <c r="D402" s="306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4"/>
      <c r="X402" s="324"/>
      <c r="Y402" s="324"/>
      <c r="Z402" s="324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05"/>
      <c r="C403" s="2"/>
      <c r="D403" s="306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4"/>
      <c r="X403" s="324"/>
      <c r="Y403" s="324"/>
      <c r="Z403" s="324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05"/>
      <c r="C404" s="2"/>
      <c r="D404" s="306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4"/>
      <c r="X404" s="324"/>
      <c r="Y404" s="324"/>
      <c r="Z404" s="324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05"/>
      <c r="C405" s="2"/>
      <c r="D405" s="306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4"/>
      <c r="X405" s="324"/>
      <c r="Y405" s="324"/>
      <c r="Z405" s="324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05"/>
      <c r="C406" s="2"/>
      <c r="D406" s="306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4"/>
      <c r="X406" s="324"/>
      <c r="Y406" s="324"/>
      <c r="Z406" s="324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05"/>
      <c r="C407" s="2"/>
      <c r="D407" s="306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4"/>
      <c r="X407" s="324"/>
      <c r="Y407" s="324"/>
      <c r="Z407" s="324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306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4"/>
      <c r="X408" s="324"/>
      <c r="Y408" s="324"/>
      <c r="Z408" s="324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306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24"/>
      <c r="X409" s="324"/>
      <c r="Y409" s="324"/>
      <c r="Z409" s="324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06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24"/>
      <c r="X410" s="324"/>
      <c r="Y410" s="324"/>
      <c r="Z410" s="324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306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24"/>
      <c r="X411" s="324"/>
      <c r="Y411" s="324"/>
      <c r="Z411" s="324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306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24"/>
      <c r="X412" s="324"/>
      <c r="Y412" s="324"/>
      <c r="Z412" s="324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3:D163"/>
    <mergeCell ref="A206:C206"/>
    <mergeCell ref="A207:C207"/>
    <mergeCell ref="K8:M8"/>
    <mergeCell ref="N8:P8"/>
    <mergeCell ref="E8:G8"/>
    <mergeCell ref="H8:J8"/>
    <mergeCell ref="E54:G55"/>
    <mergeCell ref="H54:J55"/>
    <mergeCell ref="A107:D107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62"/>
  <sheetViews>
    <sheetView topLeftCell="B1" workbookViewId="0">
      <selection activeCell="B1" sqref="B1:J102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1.5" customWidth="1"/>
    <col min="6" max="6" width="14.375" customWidth="1"/>
    <col min="7" max="7" width="21.25" customWidth="1"/>
    <col min="8" max="8" width="17.75" customWidth="1"/>
    <col min="9" max="9" width="12" customWidth="1"/>
    <col min="10" max="10" width="22.75" customWidth="1"/>
    <col min="11" max="26" width="7.625" customWidth="1"/>
  </cols>
  <sheetData>
    <row r="1" spans="1:26" ht="14.25" customHeight="1" x14ac:dyDescent="0.25">
      <c r="A1" s="325"/>
      <c r="B1" s="325"/>
      <c r="C1" s="325"/>
      <c r="D1" s="326"/>
      <c r="E1" s="325"/>
      <c r="F1" s="326"/>
      <c r="G1" s="325"/>
      <c r="H1" s="325"/>
      <c r="I1" s="5"/>
      <c r="J1" s="327" t="s">
        <v>302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25"/>
      <c r="B2" s="325"/>
      <c r="C2" s="325"/>
      <c r="D2" s="326"/>
      <c r="E2" s="325"/>
      <c r="F2" s="326"/>
      <c r="G2" s="325"/>
      <c r="H2" s="581" t="s">
        <v>303</v>
      </c>
      <c r="I2" s="535"/>
      <c r="J2" s="5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25"/>
      <c r="B3" s="325"/>
      <c r="C3" s="325"/>
      <c r="D3" s="326"/>
      <c r="E3" s="325"/>
      <c r="F3" s="326"/>
      <c r="G3" s="325"/>
      <c r="H3" s="32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25"/>
      <c r="B4" s="582" t="s">
        <v>304</v>
      </c>
      <c r="C4" s="535"/>
      <c r="D4" s="535"/>
      <c r="E4" s="535"/>
      <c r="F4" s="535"/>
      <c r="G4" s="535"/>
      <c r="H4" s="535"/>
      <c r="I4" s="535"/>
      <c r="J4" s="53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25"/>
      <c r="B5" s="583" t="s">
        <v>480</v>
      </c>
      <c r="C5" s="535"/>
      <c r="D5" s="535"/>
      <c r="E5" s="535"/>
      <c r="F5" s="535"/>
      <c r="G5" s="535"/>
      <c r="H5" s="535"/>
      <c r="I5" s="535"/>
      <c r="J5" s="5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25"/>
      <c r="B6" s="584" t="s">
        <v>305</v>
      </c>
      <c r="C6" s="535"/>
      <c r="D6" s="535"/>
      <c r="E6" s="535"/>
      <c r="F6" s="535"/>
      <c r="G6" s="535"/>
      <c r="H6" s="535"/>
      <c r="I6" s="535"/>
      <c r="J6" s="53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25"/>
      <c r="B7" s="583" t="s">
        <v>481</v>
      </c>
      <c r="C7" s="535"/>
      <c r="D7" s="535"/>
      <c r="E7" s="535"/>
      <c r="F7" s="535"/>
      <c r="G7" s="535"/>
      <c r="H7" s="535"/>
      <c r="I7" s="535"/>
      <c r="J7" s="53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25"/>
      <c r="B8" s="325"/>
      <c r="C8" s="325"/>
      <c r="D8" s="326"/>
      <c r="E8" s="325"/>
      <c r="F8" s="326"/>
      <c r="G8" s="325"/>
      <c r="H8" s="3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585" t="s">
        <v>306</v>
      </c>
      <c r="C9" s="580"/>
      <c r="D9" s="586"/>
      <c r="E9" s="587" t="s">
        <v>307</v>
      </c>
      <c r="F9" s="580"/>
      <c r="G9" s="580"/>
      <c r="H9" s="580"/>
      <c r="I9" s="580"/>
      <c r="J9" s="58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28" t="s">
        <v>308</v>
      </c>
      <c r="B10" s="328" t="s">
        <v>309</v>
      </c>
      <c r="C10" s="328" t="s">
        <v>46</v>
      </c>
      <c r="D10" s="329" t="s">
        <v>310</v>
      </c>
      <c r="E10" s="328" t="s">
        <v>311</v>
      </c>
      <c r="F10" s="329" t="s">
        <v>310</v>
      </c>
      <c r="G10" s="330" t="s">
        <v>312</v>
      </c>
      <c r="H10" s="330" t="s">
        <v>313</v>
      </c>
      <c r="I10" s="328" t="s">
        <v>314</v>
      </c>
      <c r="J10" s="328" t="s">
        <v>315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1.75" customHeight="1" x14ac:dyDescent="0.2">
      <c r="A11" s="331"/>
      <c r="B11" s="419" t="s">
        <v>149</v>
      </c>
      <c r="C11" s="387" t="s">
        <v>454</v>
      </c>
      <c r="D11" s="409">
        <v>45000</v>
      </c>
      <c r="E11" s="387" t="s">
        <v>482</v>
      </c>
      <c r="F11" s="409">
        <v>45000</v>
      </c>
      <c r="G11" s="387" t="s">
        <v>485</v>
      </c>
      <c r="H11" s="387" t="s">
        <v>486</v>
      </c>
      <c r="I11" s="409">
        <v>45000</v>
      </c>
      <c r="J11" s="387" t="s">
        <v>488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6.25" customHeight="1" x14ac:dyDescent="0.2">
      <c r="A12" s="331"/>
      <c r="B12" s="419" t="s">
        <v>150</v>
      </c>
      <c r="C12" s="387" t="s">
        <v>455</v>
      </c>
      <c r="D12" s="409">
        <v>28000</v>
      </c>
      <c r="E12" s="387" t="s">
        <v>483</v>
      </c>
      <c r="F12" s="409">
        <v>14000</v>
      </c>
      <c r="G12" s="387" t="s">
        <v>484</v>
      </c>
      <c r="H12" s="387" t="s">
        <v>487</v>
      </c>
      <c r="I12" s="409">
        <v>14000</v>
      </c>
      <c r="J12" s="387" t="s">
        <v>507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75" customHeight="1" x14ac:dyDescent="0.2">
      <c r="A13" s="331"/>
      <c r="B13" s="419" t="s">
        <v>151</v>
      </c>
      <c r="C13" s="387" t="s">
        <v>456</v>
      </c>
      <c r="D13" s="409">
        <v>35000</v>
      </c>
      <c r="E13" s="387" t="s">
        <v>489</v>
      </c>
      <c r="F13" s="409">
        <v>35000</v>
      </c>
      <c r="G13" s="387" t="s">
        <v>491</v>
      </c>
      <c r="H13" s="387" t="s">
        <v>492</v>
      </c>
      <c r="I13" s="409">
        <v>35000</v>
      </c>
      <c r="J13" s="387" t="s">
        <v>490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5.5" customHeight="1" x14ac:dyDescent="0.2">
      <c r="A14" s="331"/>
      <c r="B14" s="419" t="s">
        <v>457</v>
      </c>
      <c r="C14" s="387" t="s">
        <v>458</v>
      </c>
      <c r="D14" s="409">
        <v>0</v>
      </c>
      <c r="E14" s="387" t="s">
        <v>493</v>
      </c>
      <c r="F14" s="409">
        <v>10000</v>
      </c>
      <c r="G14" s="387" t="s">
        <v>494</v>
      </c>
      <c r="H14" s="387" t="s">
        <v>486</v>
      </c>
      <c r="I14" s="409"/>
      <c r="J14" s="387"/>
      <c r="K14" s="5">
        <v>10000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.75" customHeight="1" x14ac:dyDescent="0.2">
      <c r="A15" s="331"/>
      <c r="B15" s="419" t="s">
        <v>154</v>
      </c>
      <c r="C15" s="388" t="s">
        <v>323</v>
      </c>
      <c r="D15" s="409">
        <v>35000</v>
      </c>
      <c r="E15" s="387" t="s">
        <v>495</v>
      </c>
      <c r="F15" s="409">
        <v>35000</v>
      </c>
      <c r="G15" s="387" t="s">
        <v>516</v>
      </c>
      <c r="H15" s="387" t="s">
        <v>486</v>
      </c>
      <c r="I15" s="409">
        <v>35000</v>
      </c>
      <c r="J15" s="387" t="s">
        <v>497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0.5" customHeight="1" x14ac:dyDescent="0.2">
      <c r="A16" s="331"/>
      <c r="B16" s="410" t="s">
        <v>155</v>
      </c>
      <c r="C16" s="388" t="s">
        <v>324</v>
      </c>
      <c r="D16" s="409">
        <v>29500</v>
      </c>
      <c r="E16" s="387" t="s">
        <v>495</v>
      </c>
      <c r="F16" s="409">
        <v>29500</v>
      </c>
      <c r="G16" s="387" t="s">
        <v>498</v>
      </c>
      <c r="H16" s="387" t="s">
        <v>486</v>
      </c>
      <c r="I16" s="409">
        <v>29500</v>
      </c>
      <c r="J16" s="387" t="s">
        <v>508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77" customFormat="1" ht="28.5" customHeight="1" x14ac:dyDescent="0.2">
      <c r="A17" s="389"/>
      <c r="B17" s="411" t="s">
        <v>156</v>
      </c>
      <c r="C17" s="412" t="s">
        <v>325</v>
      </c>
      <c r="D17" s="409">
        <v>12000</v>
      </c>
      <c r="E17" s="387" t="s">
        <v>495</v>
      </c>
      <c r="F17" s="409">
        <v>12000</v>
      </c>
      <c r="G17" s="387" t="s">
        <v>498</v>
      </c>
      <c r="H17" s="387" t="s">
        <v>486</v>
      </c>
      <c r="I17" s="409">
        <v>12000</v>
      </c>
      <c r="J17" s="387" t="s">
        <v>508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77" customFormat="1" ht="28.5" customHeight="1" x14ac:dyDescent="0.2">
      <c r="A18" s="389"/>
      <c r="B18" s="411" t="s">
        <v>156</v>
      </c>
      <c r="C18" s="413" t="s">
        <v>326</v>
      </c>
      <c r="D18" s="409">
        <v>12000</v>
      </c>
      <c r="E18" s="387" t="s">
        <v>495</v>
      </c>
      <c r="F18" s="409">
        <v>12000</v>
      </c>
      <c r="G18" s="387" t="s">
        <v>498</v>
      </c>
      <c r="H18" s="387" t="s">
        <v>486</v>
      </c>
      <c r="I18" s="409">
        <v>12000</v>
      </c>
      <c r="J18" s="387" t="s">
        <v>508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77" customFormat="1" ht="25.5" customHeight="1" x14ac:dyDescent="0.2">
      <c r="A19" s="389"/>
      <c r="B19" s="411" t="s">
        <v>156</v>
      </c>
      <c r="C19" s="413" t="s">
        <v>327</v>
      </c>
      <c r="D19" s="409">
        <v>12000</v>
      </c>
      <c r="E19" s="387" t="s">
        <v>495</v>
      </c>
      <c r="F19" s="409">
        <v>12000</v>
      </c>
      <c r="G19" s="387" t="s">
        <v>498</v>
      </c>
      <c r="H19" s="387" t="s">
        <v>486</v>
      </c>
      <c r="I19" s="409">
        <v>12000</v>
      </c>
      <c r="J19" s="387" t="s">
        <v>508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96" customFormat="1" ht="32.25" customHeight="1" x14ac:dyDescent="0.2">
      <c r="A20" s="389"/>
      <c r="B20" s="414" t="s">
        <v>156</v>
      </c>
      <c r="C20" s="415" t="s">
        <v>328</v>
      </c>
      <c r="D20" s="416">
        <v>8400</v>
      </c>
      <c r="E20" s="387" t="s">
        <v>495</v>
      </c>
      <c r="F20" s="417">
        <v>8400</v>
      </c>
      <c r="G20" s="387" t="s">
        <v>498</v>
      </c>
      <c r="H20" s="387" t="s">
        <v>486</v>
      </c>
      <c r="I20" s="417">
        <v>8400</v>
      </c>
      <c r="J20" s="387" t="s">
        <v>508</v>
      </c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</row>
    <row r="21" spans="1:26" s="396" customFormat="1" ht="31.5" customHeight="1" x14ac:dyDescent="0.2">
      <c r="A21" s="389"/>
      <c r="B21" s="411" t="s">
        <v>156</v>
      </c>
      <c r="C21" s="413" t="s">
        <v>329</v>
      </c>
      <c r="D21" s="418">
        <v>20000</v>
      </c>
      <c r="E21" s="387" t="s">
        <v>495</v>
      </c>
      <c r="F21" s="418">
        <v>20000</v>
      </c>
      <c r="G21" s="387" t="s">
        <v>498</v>
      </c>
      <c r="H21" s="387" t="s">
        <v>486</v>
      </c>
      <c r="I21" s="418">
        <v>20000</v>
      </c>
      <c r="J21" s="387" t="s">
        <v>508</v>
      </c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</row>
    <row r="22" spans="1:26" s="423" customFormat="1" ht="25.5" customHeight="1" x14ac:dyDescent="0.2">
      <c r="A22" s="421"/>
      <c r="B22" s="411" t="s">
        <v>159</v>
      </c>
      <c r="C22" s="388" t="s">
        <v>330</v>
      </c>
      <c r="D22" s="418">
        <v>30000</v>
      </c>
      <c r="E22" s="420" t="s">
        <v>499</v>
      </c>
      <c r="F22" s="418">
        <v>30000</v>
      </c>
      <c r="G22" s="420" t="s">
        <v>501</v>
      </c>
      <c r="H22" s="420" t="s">
        <v>500</v>
      </c>
      <c r="I22" s="418">
        <v>29720.16</v>
      </c>
      <c r="J22" s="420" t="s">
        <v>506</v>
      </c>
      <c r="K22" s="422">
        <v>279.83999999999997</v>
      </c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</row>
    <row r="23" spans="1:26" s="423" customFormat="1" ht="25.5" customHeight="1" x14ac:dyDescent="0.2">
      <c r="A23" s="421"/>
      <c r="B23" s="411" t="s">
        <v>160</v>
      </c>
      <c r="C23" s="388" t="s">
        <v>331</v>
      </c>
      <c r="D23" s="418">
        <v>17500</v>
      </c>
      <c r="E23" s="420" t="s">
        <v>499</v>
      </c>
      <c r="F23" s="418">
        <v>17500</v>
      </c>
      <c r="G23" s="420" t="s">
        <v>502</v>
      </c>
      <c r="H23" s="420" t="s">
        <v>500</v>
      </c>
      <c r="I23" s="418"/>
      <c r="J23" s="420"/>
      <c r="K23" s="422">
        <v>17500</v>
      </c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</row>
    <row r="24" spans="1:26" s="423" customFormat="1" ht="25.5" customHeight="1" x14ac:dyDescent="0.2">
      <c r="A24" s="421"/>
      <c r="B24" s="411" t="s">
        <v>161</v>
      </c>
      <c r="C24" s="412" t="s">
        <v>332</v>
      </c>
      <c r="D24" s="418">
        <v>19500</v>
      </c>
      <c r="E24" s="420" t="s">
        <v>503</v>
      </c>
      <c r="F24" s="418">
        <v>19500</v>
      </c>
      <c r="G24" s="420" t="s">
        <v>504</v>
      </c>
      <c r="H24" s="420" t="s">
        <v>505</v>
      </c>
      <c r="I24" s="418"/>
      <c r="J24" s="420"/>
      <c r="K24" s="422">
        <v>19500</v>
      </c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</row>
    <row r="25" spans="1:26" s="423" customFormat="1" ht="25.5" customHeight="1" x14ac:dyDescent="0.2">
      <c r="A25" s="421"/>
      <c r="B25" s="411" t="s">
        <v>161</v>
      </c>
      <c r="C25" s="413" t="s">
        <v>333</v>
      </c>
      <c r="D25" s="418">
        <v>27500</v>
      </c>
      <c r="E25" s="420"/>
      <c r="F25" s="418">
        <v>0</v>
      </c>
      <c r="G25" s="420"/>
      <c r="H25" s="420"/>
      <c r="I25" s="418"/>
      <c r="J25" s="420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</row>
    <row r="26" spans="1:26" s="423" customFormat="1" ht="25.5" customHeight="1" x14ac:dyDescent="0.2">
      <c r="A26" s="421"/>
      <c r="B26" s="411" t="s">
        <v>164</v>
      </c>
      <c r="C26" s="424" t="s">
        <v>334</v>
      </c>
      <c r="D26" s="418">
        <v>28000</v>
      </c>
      <c r="E26" s="420" t="s">
        <v>510</v>
      </c>
      <c r="F26" s="418">
        <v>28000</v>
      </c>
      <c r="G26" s="420" t="s">
        <v>512</v>
      </c>
      <c r="H26" s="420" t="s">
        <v>511</v>
      </c>
      <c r="I26" s="418">
        <v>28000</v>
      </c>
      <c r="J26" s="420" t="s">
        <v>509</v>
      </c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</row>
    <row r="27" spans="1:26" s="423" customFormat="1" ht="25.5" customHeight="1" x14ac:dyDescent="0.2">
      <c r="A27" s="421"/>
      <c r="B27" s="411" t="s">
        <v>166</v>
      </c>
      <c r="C27" s="424" t="s">
        <v>335</v>
      </c>
      <c r="D27" s="418">
        <v>12000</v>
      </c>
      <c r="E27" s="420" t="s">
        <v>510</v>
      </c>
      <c r="F27" s="418">
        <v>12000</v>
      </c>
      <c r="G27" s="420" t="s">
        <v>512</v>
      </c>
      <c r="H27" s="420" t="s">
        <v>511</v>
      </c>
      <c r="I27" s="418">
        <v>12000</v>
      </c>
      <c r="J27" s="420" t="s">
        <v>509</v>
      </c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</row>
    <row r="28" spans="1:26" s="423" customFormat="1" ht="25.5" customHeight="1" x14ac:dyDescent="0.2">
      <c r="A28" s="421"/>
      <c r="B28" s="411" t="s">
        <v>167</v>
      </c>
      <c r="C28" s="425" t="s">
        <v>336</v>
      </c>
      <c r="D28" s="418">
        <v>4000</v>
      </c>
      <c r="E28" s="420" t="s">
        <v>510</v>
      </c>
      <c r="F28" s="418">
        <v>4000</v>
      </c>
      <c r="G28" s="420" t="s">
        <v>512</v>
      </c>
      <c r="H28" s="420" t="s">
        <v>511</v>
      </c>
      <c r="I28" s="418">
        <v>4000</v>
      </c>
      <c r="J28" s="420" t="s">
        <v>509</v>
      </c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</row>
    <row r="29" spans="1:26" s="423" customFormat="1" ht="25.5" customHeight="1" x14ac:dyDescent="0.2">
      <c r="A29" s="421"/>
      <c r="B29" s="411" t="s">
        <v>167</v>
      </c>
      <c r="C29" s="426" t="s">
        <v>337</v>
      </c>
      <c r="D29" s="418">
        <v>7500</v>
      </c>
      <c r="E29" s="420" t="s">
        <v>510</v>
      </c>
      <c r="F29" s="418">
        <v>7500</v>
      </c>
      <c r="G29" s="420" t="s">
        <v>512</v>
      </c>
      <c r="H29" s="420" t="s">
        <v>511</v>
      </c>
      <c r="I29" s="418">
        <v>7500</v>
      </c>
      <c r="J29" s="420" t="s">
        <v>509</v>
      </c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</row>
    <row r="30" spans="1:26" s="423" customFormat="1" ht="25.5" customHeight="1" x14ac:dyDescent="0.2">
      <c r="A30" s="421"/>
      <c r="B30" s="427" t="s">
        <v>167</v>
      </c>
      <c r="C30" s="426" t="s">
        <v>338</v>
      </c>
      <c r="D30" s="418">
        <v>5000</v>
      </c>
      <c r="E30" s="420" t="s">
        <v>510</v>
      </c>
      <c r="F30" s="418">
        <v>5000</v>
      </c>
      <c r="G30" s="420" t="s">
        <v>512</v>
      </c>
      <c r="H30" s="420" t="s">
        <v>511</v>
      </c>
      <c r="I30" s="418">
        <v>5000</v>
      </c>
      <c r="J30" s="420" t="s">
        <v>509</v>
      </c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</row>
    <row r="31" spans="1:26" s="423" customFormat="1" ht="25.5" customHeight="1" x14ac:dyDescent="0.2">
      <c r="A31" s="421"/>
      <c r="B31" s="411" t="s">
        <v>167</v>
      </c>
      <c r="C31" s="426" t="s">
        <v>339</v>
      </c>
      <c r="D31" s="418">
        <v>11800</v>
      </c>
      <c r="E31" s="420" t="s">
        <v>510</v>
      </c>
      <c r="F31" s="418">
        <v>11800</v>
      </c>
      <c r="G31" s="420" t="s">
        <v>512</v>
      </c>
      <c r="H31" s="420" t="s">
        <v>511</v>
      </c>
      <c r="I31" s="418">
        <v>11800</v>
      </c>
      <c r="J31" s="420" t="s">
        <v>509</v>
      </c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</row>
    <row r="32" spans="1:26" s="423" customFormat="1" ht="39" customHeight="1" x14ac:dyDescent="0.2">
      <c r="A32" s="421"/>
      <c r="B32" s="411" t="s">
        <v>177</v>
      </c>
      <c r="C32" s="428" t="s">
        <v>340</v>
      </c>
      <c r="D32" s="418">
        <v>45000</v>
      </c>
      <c r="E32" s="420" t="s">
        <v>495</v>
      </c>
      <c r="F32" s="418">
        <v>45000</v>
      </c>
      <c r="G32" s="420" t="s">
        <v>515</v>
      </c>
      <c r="H32" s="420" t="s">
        <v>514</v>
      </c>
      <c r="I32" s="418">
        <v>45000</v>
      </c>
      <c r="J32" s="420" t="s">
        <v>513</v>
      </c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</row>
    <row r="33" spans="1:26" s="423" customFormat="1" ht="37.5" customHeight="1" x14ac:dyDescent="0.2">
      <c r="A33" s="421"/>
      <c r="B33" s="411" t="s">
        <v>179</v>
      </c>
      <c r="C33" s="428" t="s">
        <v>341</v>
      </c>
      <c r="D33" s="418">
        <v>5000</v>
      </c>
      <c r="E33" s="420" t="s">
        <v>495</v>
      </c>
      <c r="F33" s="418">
        <v>5000</v>
      </c>
      <c r="G33" s="420" t="s">
        <v>518</v>
      </c>
      <c r="H33" s="420" t="s">
        <v>486</v>
      </c>
      <c r="I33" s="418">
        <v>5000</v>
      </c>
      <c r="J33" s="420" t="s">
        <v>517</v>
      </c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</row>
    <row r="34" spans="1:26" s="396" customFormat="1" ht="25.5" customHeight="1" x14ac:dyDescent="0.2">
      <c r="A34" s="389"/>
      <c r="B34" s="411" t="s">
        <v>196</v>
      </c>
      <c r="C34" s="424" t="s">
        <v>343</v>
      </c>
      <c r="D34" s="418">
        <v>7500</v>
      </c>
      <c r="E34" s="420" t="s">
        <v>525</v>
      </c>
      <c r="F34" s="418">
        <v>7500</v>
      </c>
      <c r="G34" s="420" t="s">
        <v>526</v>
      </c>
      <c r="H34" s="420" t="s">
        <v>527</v>
      </c>
      <c r="I34" s="418">
        <v>7500</v>
      </c>
      <c r="J34" s="420" t="s">
        <v>528</v>
      </c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</row>
    <row r="35" spans="1:26" s="423" customFormat="1" ht="33.75" customHeight="1" x14ac:dyDescent="0.2">
      <c r="A35" s="421"/>
      <c r="B35" s="411" t="s">
        <v>198</v>
      </c>
      <c r="C35" s="424" t="s">
        <v>344</v>
      </c>
      <c r="D35" s="418">
        <v>3750</v>
      </c>
      <c r="E35" s="420" t="s">
        <v>521</v>
      </c>
      <c r="F35" s="418">
        <v>3750</v>
      </c>
      <c r="G35" s="420" t="s">
        <v>523</v>
      </c>
      <c r="H35" s="420" t="s">
        <v>524</v>
      </c>
      <c r="I35" s="418">
        <v>3750</v>
      </c>
      <c r="J35" s="420" t="s">
        <v>522</v>
      </c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</row>
    <row r="36" spans="1:26" s="423" customFormat="1" ht="40.5" customHeight="1" x14ac:dyDescent="0.2">
      <c r="A36" s="421"/>
      <c r="B36" s="411" t="s">
        <v>212</v>
      </c>
      <c r="C36" s="431" t="s">
        <v>213</v>
      </c>
      <c r="D36" s="418">
        <v>7000</v>
      </c>
      <c r="E36" s="420" t="s">
        <v>548</v>
      </c>
      <c r="F36" s="418">
        <v>7000</v>
      </c>
      <c r="G36" s="420" t="s">
        <v>549</v>
      </c>
      <c r="H36" s="420" t="s">
        <v>550</v>
      </c>
      <c r="I36" s="418">
        <v>7000</v>
      </c>
      <c r="J36" s="420" t="s">
        <v>551</v>
      </c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</row>
    <row r="37" spans="1:26" s="423" customFormat="1" ht="25.5" customHeight="1" x14ac:dyDescent="0.2">
      <c r="A37" s="421"/>
      <c r="B37" s="411" t="s">
        <v>214</v>
      </c>
      <c r="C37" s="431" t="s">
        <v>459</v>
      </c>
      <c r="D37" s="418">
        <v>6250</v>
      </c>
      <c r="E37" s="420" t="s">
        <v>544</v>
      </c>
      <c r="F37" s="418">
        <v>6250</v>
      </c>
      <c r="G37" s="420" t="s">
        <v>546</v>
      </c>
      <c r="H37" s="420" t="s">
        <v>547</v>
      </c>
      <c r="I37" s="418">
        <v>6250</v>
      </c>
      <c r="J37" s="420" t="s">
        <v>545</v>
      </c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</row>
    <row r="38" spans="1:26" s="423" customFormat="1" ht="25.5" customHeight="1" x14ac:dyDescent="0.2">
      <c r="A38" s="421"/>
      <c r="B38" s="411" t="s">
        <v>215</v>
      </c>
      <c r="C38" s="431" t="s">
        <v>346</v>
      </c>
      <c r="D38" s="418">
        <v>27500</v>
      </c>
      <c r="E38" s="420" t="s">
        <v>544</v>
      </c>
      <c r="F38" s="418">
        <v>27500</v>
      </c>
      <c r="G38" s="420" t="s">
        <v>546</v>
      </c>
      <c r="H38" s="420" t="s">
        <v>547</v>
      </c>
      <c r="I38" s="418">
        <v>27500</v>
      </c>
      <c r="J38" s="420" t="s">
        <v>545</v>
      </c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</row>
    <row r="39" spans="1:26" s="423" customFormat="1" ht="25.5" customHeight="1" x14ac:dyDescent="0.2">
      <c r="A39" s="421"/>
      <c r="B39" s="411" t="s">
        <v>216</v>
      </c>
      <c r="C39" s="431" t="s">
        <v>347</v>
      </c>
      <c r="D39" s="418">
        <v>12500</v>
      </c>
      <c r="E39" s="420" t="s">
        <v>552</v>
      </c>
      <c r="F39" s="418">
        <v>12500</v>
      </c>
      <c r="G39" s="420" t="s">
        <v>553</v>
      </c>
      <c r="H39" s="420" t="s">
        <v>554</v>
      </c>
      <c r="I39" s="418"/>
      <c r="J39" s="420"/>
      <c r="K39" s="422">
        <v>12500</v>
      </c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</row>
    <row r="40" spans="1:26" s="423" customFormat="1" ht="25.5" customHeight="1" x14ac:dyDescent="0.2">
      <c r="A40" s="421"/>
      <c r="B40" s="411" t="s">
        <v>222</v>
      </c>
      <c r="C40" s="431" t="s">
        <v>221</v>
      </c>
      <c r="D40" s="418">
        <v>12500</v>
      </c>
      <c r="E40" s="420" t="s">
        <v>552</v>
      </c>
      <c r="F40" s="418">
        <v>12500</v>
      </c>
      <c r="G40" s="420" t="s">
        <v>553</v>
      </c>
      <c r="H40" s="420" t="s">
        <v>554</v>
      </c>
      <c r="I40" s="418"/>
      <c r="J40" s="420"/>
      <c r="K40" s="422">
        <v>12500</v>
      </c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</row>
    <row r="41" spans="1:26" s="396" customFormat="1" ht="42.75" customHeight="1" x14ac:dyDescent="0.2">
      <c r="A41" s="389"/>
      <c r="B41" s="411" t="s">
        <v>223</v>
      </c>
      <c r="C41" s="424" t="s">
        <v>348</v>
      </c>
      <c r="D41" s="418">
        <v>3500</v>
      </c>
      <c r="E41" s="420" t="s">
        <v>548</v>
      </c>
      <c r="F41" s="418">
        <v>3500</v>
      </c>
      <c r="G41" s="420" t="s">
        <v>549</v>
      </c>
      <c r="H41" s="420" t="s">
        <v>555</v>
      </c>
      <c r="I41" s="418">
        <v>3500</v>
      </c>
      <c r="J41" s="420" t="s">
        <v>551</v>
      </c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</row>
    <row r="42" spans="1:26" s="396" customFormat="1" ht="42.75" customHeight="1" x14ac:dyDescent="0.2">
      <c r="A42" s="389"/>
      <c r="B42" s="411" t="s">
        <v>224</v>
      </c>
      <c r="C42" s="425" t="s">
        <v>349</v>
      </c>
      <c r="D42" s="418">
        <v>2000</v>
      </c>
      <c r="E42" s="420" t="s">
        <v>548</v>
      </c>
      <c r="F42" s="418">
        <v>2000</v>
      </c>
      <c r="G42" s="420" t="s">
        <v>549</v>
      </c>
      <c r="H42" s="420" t="s">
        <v>554</v>
      </c>
      <c r="I42" s="418">
        <v>2000</v>
      </c>
      <c r="J42" s="420" t="s">
        <v>551</v>
      </c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</row>
    <row r="43" spans="1:26" s="396" customFormat="1" ht="46.5" customHeight="1" x14ac:dyDescent="0.2">
      <c r="A43" s="389"/>
      <c r="B43" s="411" t="s">
        <v>225</v>
      </c>
      <c r="C43" s="425" t="s">
        <v>350</v>
      </c>
      <c r="D43" s="418">
        <v>4500</v>
      </c>
      <c r="E43" s="420" t="s">
        <v>548</v>
      </c>
      <c r="F43" s="418">
        <v>4500</v>
      </c>
      <c r="G43" s="420" t="s">
        <v>549</v>
      </c>
      <c r="H43" s="420" t="s">
        <v>554</v>
      </c>
      <c r="I43" s="418">
        <v>4500</v>
      </c>
      <c r="J43" s="420" t="s">
        <v>551</v>
      </c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</row>
    <row r="44" spans="1:26" s="396" customFormat="1" ht="48.75" customHeight="1" thickBot="1" x14ac:dyDescent="0.25">
      <c r="A44" s="389"/>
      <c r="B44" s="411" t="s">
        <v>226</v>
      </c>
      <c r="C44" s="432" t="s">
        <v>351</v>
      </c>
      <c r="D44" s="418">
        <v>1250</v>
      </c>
      <c r="E44" s="420" t="s">
        <v>548</v>
      </c>
      <c r="F44" s="418">
        <v>1250</v>
      </c>
      <c r="G44" s="420" t="s">
        <v>549</v>
      </c>
      <c r="H44" s="420" t="s">
        <v>556</v>
      </c>
      <c r="I44" s="418">
        <v>1250</v>
      </c>
      <c r="J44" s="420" t="s">
        <v>551</v>
      </c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</row>
    <row r="45" spans="1:26" s="396" customFormat="1" ht="25.5" customHeight="1" x14ac:dyDescent="0.2">
      <c r="A45" s="389"/>
      <c r="B45" s="411" t="s">
        <v>460</v>
      </c>
      <c r="C45" s="433" t="s">
        <v>352</v>
      </c>
      <c r="D45" s="418">
        <v>24500</v>
      </c>
      <c r="E45" s="420" t="s">
        <v>558</v>
      </c>
      <c r="F45" s="418">
        <v>24500</v>
      </c>
      <c r="G45" s="420" t="s">
        <v>561</v>
      </c>
      <c r="H45" s="420" t="s">
        <v>562</v>
      </c>
      <c r="I45" s="418"/>
      <c r="J45" s="420"/>
      <c r="K45" s="395">
        <v>24500</v>
      </c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</row>
    <row r="46" spans="1:26" s="423" customFormat="1" ht="25.5" customHeight="1" x14ac:dyDescent="0.2">
      <c r="A46" s="421"/>
      <c r="B46" s="411" t="s">
        <v>461</v>
      </c>
      <c r="C46" s="424" t="s">
        <v>353</v>
      </c>
      <c r="D46" s="418">
        <v>28000</v>
      </c>
      <c r="E46" s="420" t="s">
        <v>558</v>
      </c>
      <c r="F46" s="418">
        <v>28000</v>
      </c>
      <c r="G46" s="420" t="s">
        <v>559</v>
      </c>
      <c r="H46" s="420" t="s">
        <v>486</v>
      </c>
      <c r="I46" s="418">
        <v>20000</v>
      </c>
      <c r="J46" s="420" t="s">
        <v>560</v>
      </c>
      <c r="K46" s="422">
        <v>8000</v>
      </c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</row>
    <row r="47" spans="1:26" s="396" customFormat="1" ht="25.5" customHeight="1" x14ac:dyDescent="0.2">
      <c r="A47" s="389"/>
      <c r="B47" s="411" t="s">
        <v>462</v>
      </c>
      <c r="C47" s="424" t="s">
        <v>354</v>
      </c>
      <c r="D47" s="418">
        <v>20000</v>
      </c>
      <c r="E47" s="420" t="s">
        <v>563</v>
      </c>
      <c r="F47" s="418">
        <v>19929.599999999999</v>
      </c>
      <c r="G47" s="420" t="s">
        <v>564</v>
      </c>
      <c r="H47" s="420" t="s">
        <v>566</v>
      </c>
      <c r="I47" s="418">
        <v>19929.599999999999</v>
      </c>
      <c r="J47" s="420" t="s">
        <v>565</v>
      </c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</row>
    <row r="48" spans="1:26" s="423" customFormat="1" ht="25.5" customHeight="1" x14ac:dyDescent="0.2">
      <c r="A48" s="421"/>
      <c r="B48" s="411" t="s">
        <v>463</v>
      </c>
      <c r="C48" s="424" t="s">
        <v>355</v>
      </c>
      <c r="D48" s="418">
        <v>36000</v>
      </c>
      <c r="E48" s="420" t="s">
        <v>540</v>
      </c>
      <c r="F48" s="418">
        <v>36000</v>
      </c>
      <c r="G48" s="420" t="s">
        <v>542</v>
      </c>
      <c r="H48" s="420" t="s">
        <v>543</v>
      </c>
      <c r="I48" s="418">
        <v>36000</v>
      </c>
      <c r="J48" s="420" t="s">
        <v>541</v>
      </c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</row>
    <row r="49" spans="1:26" s="423" customFormat="1" ht="25.5" customHeight="1" x14ac:dyDescent="0.2">
      <c r="A49" s="421"/>
      <c r="B49" s="411" t="s">
        <v>464</v>
      </c>
      <c r="C49" s="425" t="s">
        <v>356</v>
      </c>
      <c r="D49" s="418">
        <v>15000</v>
      </c>
      <c r="E49" s="420" t="s">
        <v>533</v>
      </c>
      <c r="F49" s="418">
        <v>15000</v>
      </c>
      <c r="G49" s="420" t="s">
        <v>535</v>
      </c>
      <c r="H49" s="420" t="s">
        <v>536</v>
      </c>
      <c r="I49" s="418">
        <v>15000</v>
      </c>
      <c r="J49" s="420" t="s">
        <v>534</v>
      </c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</row>
    <row r="50" spans="1:26" s="423" customFormat="1" ht="25.5" customHeight="1" x14ac:dyDescent="0.2">
      <c r="A50" s="421"/>
      <c r="B50" s="411" t="s">
        <v>465</v>
      </c>
      <c r="C50" s="430" t="s">
        <v>357</v>
      </c>
      <c r="D50" s="418">
        <v>15000</v>
      </c>
      <c r="E50" s="420" t="s">
        <v>530</v>
      </c>
      <c r="F50" s="418">
        <v>14947.2</v>
      </c>
      <c r="G50" s="420" t="s">
        <v>531</v>
      </c>
      <c r="H50" s="420" t="s">
        <v>532</v>
      </c>
      <c r="I50" s="418">
        <v>14947.2</v>
      </c>
      <c r="J50" s="420" t="s">
        <v>529</v>
      </c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</row>
    <row r="51" spans="1:26" s="423" customFormat="1" ht="25.5" customHeight="1" x14ac:dyDescent="0.2">
      <c r="A51" s="421"/>
      <c r="B51" s="411" t="s">
        <v>465</v>
      </c>
      <c r="C51" s="430" t="s">
        <v>245</v>
      </c>
      <c r="D51" s="418">
        <v>22000</v>
      </c>
      <c r="E51" s="420" t="s">
        <v>537</v>
      </c>
      <c r="F51" s="418">
        <v>22000</v>
      </c>
      <c r="G51" s="420" t="s">
        <v>539</v>
      </c>
      <c r="H51" s="420" t="s">
        <v>486</v>
      </c>
      <c r="I51" s="418">
        <v>22000</v>
      </c>
      <c r="J51" s="420" t="s">
        <v>538</v>
      </c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</row>
    <row r="52" spans="1:26" s="396" customFormat="1" ht="25.5" customHeight="1" thickBot="1" x14ac:dyDescent="0.25">
      <c r="A52" s="389"/>
      <c r="B52" s="411" t="s">
        <v>466</v>
      </c>
      <c r="C52" s="425" t="s">
        <v>359</v>
      </c>
      <c r="D52" s="418">
        <v>23600</v>
      </c>
      <c r="E52" s="420" t="s">
        <v>567</v>
      </c>
      <c r="F52" s="418">
        <v>23600</v>
      </c>
      <c r="G52" s="420" t="s">
        <v>569</v>
      </c>
      <c r="H52" s="420" t="s">
        <v>570</v>
      </c>
      <c r="I52" s="418">
        <v>23600</v>
      </c>
      <c r="J52" s="420" t="s">
        <v>568</v>
      </c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</row>
    <row r="53" spans="1:26" s="396" customFormat="1" ht="25.5" customHeight="1" x14ac:dyDescent="0.2">
      <c r="A53" s="389"/>
      <c r="B53" s="411" t="s">
        <v>467</v>
      </c>
      <c r="C53" s="434" t="s">
        <v>360</v>
      </c>
      <c r="D53" s="418">
        <v>26000</v>
      </c>
      <c r="E53" s="420" t="s">
        <v>571</v>
      </c>
      <c r="F53" s="418">
        <v>26000</v>
      </c>
      <c r="G53" s="420" t="s">
        <v>574</v>
      </c>
      <c r="H53" s="420" t="s">
        <v>575</v>
      </c>
      <c r="I53" s="418">
        <v>26000</v>
      </c>
      <c r="J53" s="420" t="s">
        <v>572</v>
      </c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</row>
    <row r="54" spans="1:26" s="396" customFormat="1" ht="25.5" customHeight="1" x14ac:dyDescent="0.2">
      <c r="A54" s="389"/>
      <c r="B54" s="411" t="s">
        <v>468</v>
      </c>
      <c r="C54" s="424" t="s">
        <v>361</v>
      </c>
      <c r="D54" s="418">
        <v>10000</v>
      </c>
      <c r="E54" s="420" t="s">
        <v>571</v>
      </c>
      <c r="F54" s="418">
        <v>10000</v>
      </c>
      <c r="G54" s="420" t="s">
        <v>574</v>
      </c>
      <c r="H54" s="420" t="s">
        <v>575</v>
      </c>
      <c r="I54" s="418">
        <v>10000</v>
      </c>
      <c r="J54" s="420" t="s">
        <v>573</v>
      </c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</row>
    <row r="55" spans="1:26" s="396" customFormat="1" ht="25.5" customHeight="1" x14ac:dyDescent="0.2">
      <c r="A55" s="389"/>
      <c r="B55" s="411" t="s">
        <v>469</v>
      </c>
      <c r="C55" s="425" t="s">
        <v>362</v>
      </c>
      <c r="D55" s="418">
        <v>12000</v>
      </c>
      <c r="E55" s="420" t="s">
        <v>571</v>
      </c>
      <c r="F55" s="418">
        <v>12000</v>
      </c>
      <c r="G55" s="420" t="s">
        <v>574</v>
      </c>
      <c r="H55" s="420" t="s">
        <v>575</v>
      </c>
      <c r="I55" s="418">
        <v>12000</v>
      </c>
      <c r="J55" s="420" t="s">
        <v>572</v>
      </c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</row>
    <row r="56" spans="1:26" s="423" customFormat="1" ht="21.75" customHeight="1" x14ac:dyDescent="0.2">
      <c r="A56" s="421"/>
      <c r="B56" s="411" t="s">
        <v>271</v>
      </c>
      <c r="C56" s="424" t="s">
        <v>431</v>
      </c>
      <c r="D56" s="418">
        <v>31500</v>
      </c>
      <c r="E56" s="420" t="s">
        <v>558</v>
      </c>
      <c r="F56" s="418">
        <v>31500</v>
      </c>
      <c r="G56" s="420" t="s">
        <v>576</v>
      </c>
      <c r="H56" s="420" t="s">
        <v>486</v>
      </c>
      <c r="I56" s="418"/>
      <c r="J56" s="420"/>
      <c r="K56" s="422">
        <v>31500</v>
      </c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</row>
    <row r="57" spans="1:26" s="423" customFormat="1" ht="25.5" customHeight="1" x14ac:dyDescent="0.2">
      <c r="A57" s="421"/>
      <c r="B57" s="411" t="s">
        <v>273</v>
      </c>
      <c r="C57" s="424" t="s">
        <v>363</v>
      </c>
      <c r="D57" s="418">
        <v>6000</v>
      </c>
      <c r="E57" s="420" t="s">
        <v>558</v>
      </c>
      <c r="F57" s="418">
        <v>6000</v>
      </c>
      <c r="G57" s="420" t="s">
        <v>576</v>
      </c>
      <c r="H57" s="420" t="s">
        <v>486</v>
      </c>
      <c r="I57" s="418"/>
      <c r="J57" s="420"/>
      <c r="K57" s="422">
        <v>6000</v>
      </c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</row>
    <row r="58" spans="1:26" s="423" customFormat="1" ht="43.5" customHeight="1" x14ac:dyDescent="0.2">
      <c r="A58" s="421"/>
      <c r="B58" s="427" t="s">
        <v>292</v>
      </c>
      <c r="C58" s="425" t="s">
        <v>364</v>
      </c>
      <c r="D58" s="418">
        <v>169200</v>
      </c>
      <c r="E58" s="420" t="s">
        <v>577</v>
      </c>
      <c r="F58" s="418">
        <v>169200</v>
      </c>
      <c r="G58" s="420" t="s">
        <v>578</v>
      </c>
      <c r="H58" s="420" t="s">
        <v>579</v>
      </c>
      <c r="I58" s="418">
        <v>169200</v>
      </c>
      <c r="J58" s="420" t="s">
        <v>584</v>
      </c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</row>
    <row r="59" spans="1:26" s="423" customFormat="1" ht="25.5" customHeight="1" x14ac:dyDescent="0.2">
      <c r="A59" s="421"/>
      <c r="B59" s="411" t="s">
        <v>293</v>
      </c>
      <c r="C59" s="431" t="s">
        <v>365</v>
      </c>
      <c r="D59" s="418">
        <v>51600</v>
      </c>
      <c r="E59" s="420" t="s">
        <v>586</v>
      </c>
      <c r="F59" s="418">
        <v>39960</v>
      </c>
      <c r="G59" s="420" t="s">
        <v>587</v>
      </c>
      <c r="H59" s="420" t="s">
        <v>588</v>
      </c>
      <c r="I59" s="418">
        <v>39960</v>
      </c>
      <c r="J59" s="420" t="s">
        <v>585</v>
      </c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</row>
    <row r="60" spans="1:26" s="423" customFormat="1" ht="25.5" customHeight="1" thickBot="1" x14ac:dyDescent="0.25">
      <c r="A60" s="421"/>
      <c r="B60" s="411" t="s">
        <v>294</v>
      </c>
      <c r="C60" s="425" t="s">
        <v>366</v>
      </c>
      <c r="D60" s="418">
        <v>215000</v>
      </c>
      <c r="E60" s="420" t="s">
        <v>589</v>
      </c>
      <c r="F60" s="418">
        <v>215334.07</v>
      </c>
      <c r="G60" s="420" t="s">
        <v>590</v>
      </c>
      <c r="H60" s="420" t="s">
        <v>591</v>
      </c>
      <c r="I60" s="418">
        <v>215334.07</v>
      </c>
      <c r="J60" s="420" t="s">
        <v>592</v>
      </c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</row>
    <row r="61" spans="1:26" s="423" customFormat="1" ht="25.5" customHeight="1" x14ac:dyDescent="0.2">
      <c r="A61" s="421"/>
      <c r="B61" s="411" t="s">
        <v>295</v>
      </c>
      <c r="C61" s="435" t="s">
        <v>367</v>
      </c>
      <c r="D61" s="418">
        <v>210000</v>
      </c>
      <c r="E61" s="420" t="s">
        <v>593</v>
      </c>
      <c r="F61" s="418">
        <v>56438.81</v>
      </c>
      <c r="G61" s="420" t="s">
        <v>594</v>
      </c>
      <c r="H61" s="420" t="s">
        <v>591</v>
      </c>
      <c r="I61" s="418">
        <v>56438.81</v>
      </c>
      <c r="J61" s="420" t="s">
        <v>595</v>
      </c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</row>
    <row r="62" spans="1:26" s="423" customFormat="1" ht="25.5" customHeight="1" x14ac:dyDescent="0.2">
      <c r="A62" s="421"/>
      <c r="B62" s="411" t="s">
        <v>470</v>
      </c>
      <c r="C62" s="436" t="s">
        <v>368</v>
      </c>
      <c r="D62" s="418">
        <v>64000</v>
      </c>
      <c r="E62" s="420" t="s">
        <v>596</v>
      </c>
      <c r="F62" s="437">
        <v>45857.16</v>
      </c>
      <c r="G62" s="420" t="s">
        <v>597</v>
      </c>
      <c r="H62" s="420" t="s">
        <v>598</v>
      </c>
      <c r="I62" s="418">
        <v>45857.16</v>
      </c>
      <c r="J62" s="420" t="s">
        <v>599</v>
      </c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</row>
    <row r="63" spans="1:26" s="423" customFormat="1" ht="25.5" customHeight="1" x14ac:dyDescent="0.2">
      <c r="A63" s="421"/>
      <c r="B63" s="411" t="s">
        <v>472</v>
      </c>
      <c r="C63" s="436" t="s">
        <v>369</v>
      </c>
      <c r="D63" s="418">
        <v>25000</v>
      </c>
      <c r="E63" s="420" t="s">
        <v>601</v>
      </c>
      <c r="F63" s="418">
        <v>15000</v>
      </c>
      <c r="G63" s="420" t="s">
        <v>602</v>
      </c>
      <c r="H63" s="420" t="s">
        <v>588</v>
      </c>
      <c r="I63" s="418">
        <v>15000</v>
      </c>
      <c r="J63" s="420" t="s">
        <v>600</v>
      </c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</row>
    <row r="64" spans="1:26" s="423" customFormat="1" ht="51.75" customHeight="1" x14ac:dyDescent="0.2">
      <c r="A64" s="421"/>
      <c r="B64" s="411" t="s">
        <v>473</v>
      </c>
      <c r="C64" s="436" t="s">
        <v>370</v>
      </c>
      <c r="D64" s="418">
        <v>35400</v>
      </c>
      <c r="E64" s="420" t="s">
        <v>603</v>
      </c>
      <c r="F64" s="418">
        <v>35400</v>
      </c>
      <c r="G64" s="420" t="s">
        <v>604</v>
      </c>
      <c r="H64" s="420" t="s">
        <v>605</v>
      </c>
      <c r="I64" s="418">
        <v>35400</v>
      </c>
      <c r="J64" s="420" t="s">
        <v>606</v>
      </c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</row>
    <row r="65" spans="1:26" s="423" customFormat="1" ht="25.5" customHeight="1" x14ac:dyDescent="0.2">
      <c r="A65" s="421"/>
      <c r="B65" s="411" t="s">
        <v>473</v>
      </c>
      <c r="C65" s="436" t="s">
        <v>371</v>
      </c>
      <c r="D65" s="418">
        <v>30000</v>
      </c>
      <c r="E65" s="420" t="s">
        <v>608</v>
      </c>
      <c r="F65" s="418">
        <v>30000</v>
      </c>
      <c r="G65" s="420" t="s">
        <v>609</v>
      </c>
      <c r="H65" s="420" t="s">
        <v>588</v>
      </c>
      <c r="I65" s="418">
        <v>30000</v>
      </c>
      <c r="J65" s="420" t="s">
        <v>607</v>
      </c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</row>
    <row r="66" spans="1:26" s="423" customFormat="1" ht="25.5" customHeight="1" x14ac:dyDescent="0.2">
      <c r="A66" s="421"/>
      <c r="B66" s="411" t="s">
        <v>474</v>
      </c>
      <c r="C66" s="436" t="s">
        <v>372</v>
      </c>
      <c r="D66" s="418">
        <v>79000</v>
      </c>
      <c r="E66" s="420" t="s">
        <v>611</v>
      </c>
      <c r="F66" s="418">
        <v>88200</v>
      </c>
      <c r="G66" s="420" t="s">
        <v>612</v>
      </c>
      <c r="H66" s="420" t="s">
        <v>588</v>
      </c>
      <c r="I66" s="418">
        <v>88200</v>
      </c>
      <c r="J66" s="420" t="s">
        <v>610</v>
      </c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</row>
    <row r="67" spans="1:26" s="423" customFormat="1" ht="25.5" customHeight="1" x14ac:dyDescent="0.2">
      <c r="A67" s="421"/>
      <c r="B67" s="411" t="s">
        <v>475</v>
      </c>
      <c r="C67" s="436" t="s">
        <v>453</v>
      </c>
      <c r="D67" s="418">
        <v>56800</v>
      </c>
      <c r="E67" s="420" t="s">
        <v>613</v>
      </c>
      <c r="F67" s="418">
        <v>24000</v>
      </c>
      <c r="G67" s="420" t="s">
        <v>614</v>
      </c>
      <c r="H67" s="420" t="s">
        <v>514</v>
      </c>
      <c r="I67" s="418">
        <v>24000</v>
      </c>
      <c r="J67" s="420" t="s">
        <v>615</v>
      </c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</row>
    <row r="68" spans="1:26" s="423" customFormat="1" ht="25.5" customHeight="1" x14ac:dyDescent="0.2">
      <c r="A68" s="421"/>
      <c r="B68" s="411" t="s">
        <v>476</v>
      </c>
      <c r="C68" s="436" t="s">
        <v>374</v>
      </c>
      <c r="D68" s="418">
        <v>64000</v>
      </c>
      <c r="E68" s="420" t="s">
        <v>471</v>
      </c>
      <c r="F68" s="418">
        <v>0</v>
      </c>
      <c r="G68" s="420"/>
      <c r="H68" s="420"/>
      <c r="I68" s="418"/>
      <c r="J68" s="420"/>
      <c r="K68" s="422"/>
      <c r="L68" s="422"/>
      <c r="M68" s="422"/>
      <c r="N68" s="422"/>
      <c r="O68" s="422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422"/>
    </row>
    <row r="69" spans="1:26" s="423" customFormat="1" ht="25.5" customHeight="1" x14ac:dyDescent="0.2">
      <c r="A69" s="421"/>
      <c r="B69" s="411" t="s">
        <v>477</v>
      </c>
      <c r="C69" s="436" t="s">
        <v>374</v>
      </c>
      <c r="D69" s="418">
        <v>8000</v>
      </c>
      <c r="E69" s="420"/>
      <c r="F69" s="418">
        <v>0</v>
      </c>
      <c r="G69" s="420"/>
      <c r="H69" s="420"/>
      <c r="I69" s="418"/>
      <c r="J69" s="420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422"/>
    </row>
    <row r="70" spans="1:26" s="423" customFormat="1" ht="25.5" customHeight="1" x14ac:dyDescent="0.2">
      <c r="A70" s="421"/>
      <c r="B70" s="411" t="s">
        <v>478</v>
      </c>
      <c r="C70" s="436" t="s">
        <v>373</v>
      </c>
      <c r="D70" s="418">
        <v>34500</v>
      </c>
      <c r="E70" s="420" t="s">
        <v>616</v>
      </c>
      <c r="F70" s="418">
        <v>34500</v>
      </c>
      <c r="G70" s="420" t="s">
        <v>618</v>
      </c>
      <c r="H70" s="420" t="s">
        <v>619</v>
      </c>
      <c r="I70" s="418">
        <v>34500</v>
      </c>
      <c r="J70" s="420" t="s">
        <v>617</v>
      </c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</row>
    <row r="71" spans="1:26" s="396" customFormat="1" ht="25.5" customHeight="1" x14ac:dyDescent="0.2">
      <c r="A71" s="389"/>
      <c r="B71" s="401"/>
      <c r="C71" s="408"/>
      <c r="D71" s="403"/>
      <c r="E71" s="407"/>
      <c r="F71" s="403"/>
      <c r="G71" s="404"/>
      <c r="H71" s="404"/>
      <c r="I71" s="403"/>
      <c r="J71" s="404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</row>
    <row r="72" spans="1:26" s="406" customFormat="1" ht="14.25" customHeight="1" x14ac:dyDescent="0.2">
      <c r="A72" s="400"/>
      <c r="B72" s="401"/>
      <c r="C72" s="402"/>
      <c r="D72" s="403"/>
      <c r="E72" s="404"/>
      <c r="F72" s="403"/>
      <c r="G72" s="404"/>
      <c r="H72" s="404"/>
      <c r="I72" s="403"/>
      <c r="J72" s="404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</row>
    <row r="73" spans="1:26" s="396" customFormat="1" ht="14.25" customHeight="1" x14ac:dyDescent="0.25">
      <c r="A73" s="393"/>
      <c r="B73" s="588" t="s">
        <v>316</v>
      </c>
      <c r="C73" s="589"/>
      <c r="D73" s="397">
        <f>SUM(D11:D70)</f>
        <v>1850050</v>
      </c>
      <c r="E73" s="398"/>
      <c r="F73" s="397">
        <f>SUM(F11:F70)</f>
        <v>1529816.8399999999</v>
      </c>
      <c r="G73" s="398"/>
      <c r="H73" s="398"/>
      <c r="I73" s="397">
        <v>1387537</v>
      </c>
      <c r="J73" s="398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</row>
    <row r="74" spans="1:26" s="377" customFormat="1" ht="14.25" customHeight="1" x14ac:dyDescent="0.25">
      <c r="A74" s="334"/>
      <c r="B74" s="390"/>
      <c r="C74" s="391"/>
      <c r="D74" s="392"/>
      <c r="E74" s="393"/>
      <c r="F74" s="392"/>
      <c r="G74" s="393"/>
      <c r="H74" s="393"/>
      <c r="I74" s="392"/>
      <c r="J74" s="393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</row>
    <row r="75" spans="1:26" ht="14.25" customHeight="1" x14ac:dyDescent="0.2">
      <c r="A75" s="325"/>
      <c r="B75" s="325"/>
      <c r="C75" s="325"/>
      <c r="D75" s="326"/>
      <c r="E75" s="325"/>
      <c r="F75" s="326"/>
      <c r="G75" s="325"/>
      <c r="H75" s="32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15"/>
      <c r="B76" s="585" t="s">
        <v>317</v>
      </c>
      <c r="C76" s="580"/>
      <c r="D76" s="586"/>
      <c r="E76" s="587" t="s">
        <v>307</v>
      </c>
      <c r="F76" s="580"/>
      <c r="G76" s="580"/>
      <c r="H76" s="580"/>
      <c r="I76" s="580"/>
      <c r="J76" s="58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">
      <c r="A77" s="328" t="s">
        <v>308</v>
      </c>
      <c r="B77" s="328" t="s">
        <v>309</v>
      </c>
      <c r="C77" s="328" t="s">
        <v>46</v>
      </c>
      <c r="D77" s="329" t="s">
        <v>310</v>
      </c>
      <c r="E77" s="328" t="s">
        <v>311</v>
      </c>
      <c r="F77" s="329" t="s">
        <v>310</v>
      </c>
      <c r="G77" s="330" t="s">
        <v>312</v>
      </c>
      <c r="H77" s="330" t="s">
        <v>313</v>
      </c>
      <c r="I77" s="328" t="s">
        <v>314</v>
      </c>
      <c r="J77" s="328" t="s">
        <v>315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30.75" customHeight="1" x14ac:dyDescent="0.2">
      <c r="A78" s="331"/>
      <c r="B78" s="386" t="s">
        <v>161</v>
      </c>
      <c r="C78" s="344" t="s">
        <v>378</v>
      </c>
      <c r="D78" s="333">
        <v>29050</v>
      </c>
      <c r="E78" s="332"/>
      <c r="F78" s="333">
        <v>0</v>
      </c>
      <c r="G78" s="332"/>
      <c r="H78" s="332"/>
      <c r="I78" s="333"/>
      <c r="J78" s="33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8.5" customHeight="1" x14ac:dyDescent="0.2">
      <c r="A79" s="331"/>
      <c r="B79" s="386" t="s">
        <v>161</v>
      </c>
      <c r="C79" s="344" t="s">
        <v>379</v>
      </c>
      <c r="D79" s="333">
        <v>32550</v>
      </c>
      <c r="E79" s="332"/>
      <c r="F79" s="333">
        <v>0</v>
      </c>
      <c r="G79" s="332"/>
      <c r="H79" s="332"/>
      <c r="I79" s="333"/>
      <c r="J79" s="33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8.5" customHeight="1" x14ac:dyDescent="0.2">
      <c r="A80" s="331"/>
      <c r="B80" s="386" t="s">
        <v>161</v>
      </c>
      <c r="C80" s="344" t="s">
        <v>380</v>
      </c>
      <c r="D80" s="333">
        <v>27500</v>
      </c>
      <c r="E80" s="332"/>
      <c r="F80" s="333">
        <v>0</v>
      </c>
      <c r="G80" s="332"/>
      <c r="H80" s="332"/>
      <c r="I80" s="333"/>
      <c r="J80" s="33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2.25" customHeight="1" x14ac:dyDescent="0.2">
      <c r="A81" s="331"/>
      <c r="B81" s="386" t="s">
        <v>161</v>
      </c>
      <c r="C81" s="344" t="s">
        <v>382</v>
      </c>
      <c r="D81" s="333">
        <v>42500</v>
      </c>
      <c r="E81" s="332"/>
      <c r="F81" s="333">
        <v>0</v>
      </c>
      <c r="G81" s="332"/>
      <c r="H81" s="332"/>
      <c r="I81" s="333"/>
      <c r="J81" s="332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1"/>
      <c r="B82" s="386" t="s">
        <v>177</v>
      </c>
      <c r="C82" s="211" t="s">
        <v>340</v>
      </c>
      <c r="D82" s="333">
        <v>90000</v>
      </c>
      <c r="E82" s="332"/>
      <c r="F82" s="333">
        <v>0</v>
      </c>
      <c r="G82" s="332"/>
      <c r="H82" s="332"/>
      <c r="I82" s="333"/>
      <c r="J82" s="332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77" customFormat="1" ht="14.25" customHeight="1" thickBot="1" x14ac:dyDescent="0.25">
      <c r="A83" s="331"/>
      <c r="B83" s="386" t="s">
        <v>479</v>
      </c>
      <c r="C83" s="365" t="s">
        <v>383</v>
      </c>
      <c r="D83" s="333">
        <v>198400</v>
      </c>
      <c r="E83" s="332"/>
      <c r="F83" s="333">
        <v>0</v>
      </c>
      <c r="G83" s="332"/>
      <c r="H83" s="332"/>
      <c r="I83" s="333"/>
      <c r="J83" s="332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77" customFormat="1" ht="14.25" customHeight="1" x14ac:dyDescent="0.2">
      <c r="A84" s="331"/>
      <c r="B84" s="386"/>
      <c r="C84" s="211"/>
      <c r="D84" s="333"/>
      <c r="E84" s="332"/>
      <c r="F84" s="333"/>
      <c r="G84" s="332"/>
      <c r="H84" s="332"/>
      <c r="I84" s="333"/>
      <c r="J84" s="332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1"/>
      <c r="B85" s="331"/>
      <c r="C85" s="332"/>
      <c r="D85" s="333"/>
      <c r="E85" s="332"/>
      <c r="F85" s="333"/>
      <c r="G85" s="332"/>
      <c r="H85" s="332"/>
      <c r="I85" s="333"/>
      <c r="J85" s="33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4"/>
      <c r="B86" s="579" t="s">
        <v>316</v>
      </c>
      <c r="C86" s="580"/>
      <c r="D86" s="335">
        <f>SUM(D78:D85)</f>
        <v>420000</v>
      </c>
      <c r="E86" s="336"/>
      <c r="F86" s="335">
        <f>SUM(F78:F85)</f>
        <v>0</v>
      </c>
      <c r="G86" s="336"/>
      <c r="H86" s="336"/>
      <c r="I86" s="335">
        <f>SUM(I78:I85)</f>
        <v>0</v>
      </c>
      <c r="J86" s="336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</row>
    <row r="87" spans="1:26" ht="14.25" customHeight="1" x14ac:dyDescent="0.2">
      <c r="A87" s="325"/>
      <c r="B87" s="325"/>
      <c r="C87" s="325"/>
      <c r="D87" s="326"/>
      <c r="E87" s="325"/>
      <c r="F87" s="326"/>
      <c r="G87" s="325"/>
      <c r="H87" s="32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15"/>
      <c r="B88" s="585" t="s">
        <v>318</v>
      </c>
      <c r="C88" s="580"/>
      <c r="D88" s="586"/>
      <c r="E88" s="587" t="s">
        <v>307</v>
      </c>
      <c r="F88" s="580"/>
      <c r="G88" s="580"/>
      <c r="H88" s="580"/>
      <c r="I88" s="580"/>
      <c r="J88" s="58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2">
      <c r="A89" s="328" t="s">
        <v>308</v>
      </c>
      <c r="B89" s="328" t="s">
        <v>309</v>
      </c>
      <c r="C89" s="328" t="s">
        <v>46</v>
      </c>
      <c r="D89" s="329" t="s">
        <v>310</v>
      </c>
      <c r="E89" s="328" t="s">
        <v>311</v>
      </c>
      <c r="F89" s="329" t="s">
        <v>310</v>
      </c>
      <c r="G89" s="330" t="s">
        <v>312</v>
      </c>
      <c r="H89" s="330" t="s">
        <v>313</v>
      </c>
      <c r="I89" s="328" t="s">
        <v>314</v>
      </c>
      <c r="J89" s="328" t="s">
        <v>315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3.25" customHeight="1" x14ac:dyDescent="0.2">
      <c r="A90" s="331"/>
      <c r="B90" s="419" t="s">
        <v>154</v>
      </c>
      <c r="C90" s="388" t="s">
        <v>323</v>
      </c>
      <c r="D90" s="409">
        <v>17500</v>
      </c>
      <c r="E90" s="387" t="s">
        <v>495</v>
      </c>
      <c r="F90" s="409">
        <v>14000</v>
      </c>
      <c r="G90" s="387" t="s">
        <v>496</v>
      </c>
      <c r="H90" s="387" t="s">
        <v>486</v>
      </c>
      <c r="I90" s="409">
        <v>14000</v>
      </c>
      <c r="J90" s="387" t="s">
        <v>497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4.75" customHeight="1" x14ac:dyDescent="0.2">
      <c r="A91" s="331"/>
      <c r="B91" s="419" t="s">
        <v>161</v>
      </c>
      <c r="C91" s="413" t="s">
        <v>377</v>
      </c>
      <c r="D91" s="409">
        <v>27500</v>
      </c>
      <c r="E91" s="387"/>
      <c r="F91" s="409">
        <v>0</v>
      </c>
      <c r="G91" s="387"/>
      <c r="H91" s="387"/>
      <c r="I91" s="409"/>
      <c r="J91" s="38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2.25" customHeight="1" x14ac:dyDescent="0.2">
      <c r="A92" s="331"/>
      <c r="B92" s="419" t="s">
        <v>161</v>
      </c>
      <c r="C92" s="413" t="s">
        <v>381</v>
      </c>
      <c r="D92" s="409">
        <v>35000</v>
      </c>
      <c r="E92" s="387"/>
      <c r="F92" s="409">
        <v>0</v>
      </c>
      <c r="G92" s="387"/>
      <c r="H92" s="387"/>
      <c r="I92" s="409"/>
      <c r="J92" s="38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77" customFormat="1" ht="50.25" customHeight="1" x14ac:dyDescent="0.2">
      <c r="A93" s="331"/>
      <c r="B93" s="419" t="s">
        <v>177</v>
      </c>
      <c r="C93" s="428" t="s">
        <v>340</v>
      </c>
      <c r="D93" s="409">
        <v>0</v>
      </c>
      <c r="E93" s="420" t="s">
        <v>495</v>
      </c>
      <c r="F93" s="409">
        <v>90000</v>
      </c>
      <c r="G93" s="420" t="s">
        <v>515</v>
      </c>
      <c r="H93" s="420" t="s">
        <v>514</v>
      </c>
      <c r="I93" s="409">
        <v>90000</v>
      </c>
      <c r="J93" s="420" t="s">
        <v>513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0.75" customHeight="1" x14ac:dyDescent="0.2">
      <c r="A94" s="331"/>
      <c r="B94" s="419" t="s">
        <v>180</v>
      </c>
      <c r="C94" s="428" t="s">
        <v>342</v>
      </c>
      <c r="D94" s="409">
        <v>2500</v>
      </c>
      <c r="E94" s="420" t="s">
        <v>495</v>
      </c>
      <c r="F94" s="409">
        <v>2500</v>
      </c>
      <c r="G94" s="387" t="s">
        <v>519</v>
      </c>
      <c r="H94" s="387" t="s">
        <v>486</v>
      </c>
      <c r="I94" s="409">
        <v>2500</v>
      </c>
      <c r="J94" s="387" t="s">
        <v>520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77" customFormat="1" ht="51.75" customHeight="1" x14ac:dyDescent="0.2">
      <c r="A95" s="331"/>
      <c r="B95" s="419" t="s">
        <v>218</v>
      </c>
      <c r="C95" s="428" t="s">
        <v>217</v>
      </c>
      <c r="D95" s="409">
        <v>25000</v>
      </c>
      <c r="E95" s="420" t="s">
        <v>548</v>
      </c>
      <c r="F95" s="409">
        <v>25000</v>
      </c>
      <c r="G95" s="420" t="s">
        <v>549</v>
      </c>
      <c r="H95" s="420" t="s">
        <v>557</v>
      </c>
      <c r="I95" s="409">
        <v>25000</v>
      </c>
      <c r="J95" s="420" t="s">
        <v>551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77" customFormat="1" ht="26.25" customHeight="1" thickBot="1" x14ac:dyDescent="0.25">
      <c r="A96" s="331"/>
      <c r="B96" s="419" t="s">
        <v>465</v>
      </c>
      <c r="C96" s="429" t="s">
        <v>358</v>
      </c>
      <c r="D96" s="409">
        <v>4000</v>
      </c>
      <c r="E96" s="387" t="s">
        <v>620</v>
      </c>
      <c r="F96" s="409">
        <v>4000</v>
      </c>
      <c r="G96" s="387" t="s">
        <v>622</v>
      </c>
      <c r="H96" s="387" t="s">
        <v>623</v>
      </c>
      <c r="I96" s="409">
        <v>4000</v>
      </c>
      <c r="J96" s="387" t="s">
        <v>621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1"/>
      <c r="B97" s="419" t="s">
        <v>292</v>
      </c>
      <c r="C97" s="425" t="s">
        <v>364</v>
      </c>
      <c r="D97" s="409">
        <v>103200</v>
      </c>
      <c r="E97" s="387" t="s">
        <v>580</v>
      </c>
      <c r="F97" s="409">
        <v>103200</v>
      </c>
      <c r="G97" s="387" t="s">
        <v>581</v>
      </c>
      <c r="H97" s="387" t="s">
        <v>582</v>
      </c>
      <c r="I97" s="409">
        <v>103200</v>
      </c>
      <c r="J97" s="387" t="s">
        <v>583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1"/>
      <c r="B98" s="331"/>
      <c r="C98" s="332"/>
      <c r="D98" s="333"/>
      <c r="E98" s="332"/>
      <c r="F98" s="333"/>
      <c r="G98" s="332"/>
      <c r="H98" s="332"/>
      <c r="I98" s="333"/>
      <c r="J98" s="332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4"/>
      <c r="B99" s="579" t="s">
        <v>316</v>
      </c>
      <c r="C99" s="580"/>
      <c r="D99" s="335">
        <f>SUM(D90:D98)</f>
        <v>214700</v>
      </c>
      <c r="E99" s="336"/>
      <c r="F99" s="335">
        <f>SUM(F90:F98)</f>
        <v>238700</v>
      </c>
      <c r="G99" s="336"/>
      <c r="H99" s="336"/>
      <c r="I99" s="335">
        <f>SUM(I90:I98)</f>
        <v>238700</v>
      </c>
      <c r="J99" s="336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</row>
    <row r="100" spans="1:26" ht="14.25" customHeight="1" x14ac:dyDescent="0.2">
      <c r="A100" s="325"/>
      <c r="B100" s="325"/>
      <c r="C100" s="325"/>
      <c r="D100" s="326"/>
      <c r="E100" s="325"/>
      <c r="F100" s="326"/>
      <c r="G100" s="325"/>
      <c r="H100" s="32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8"/>
      <c r="B101" s="339" t="s">
        <v>319</v>
      </c>
      <c r="C101" s="338"/>
      <c r="D101" s="340"/>
      <c r="E101" s="338"/>
      <c r="F101" s="340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</row>
    <row r="102" spans="1:26" ht="14.25" customHeight="1" x14ac:dyDescent="0.2">
      <c r="A102" s="325"/>
      <c r="B102" s="325"/>
      <c r="C102" s="325"/>
      <c r="D102" s="326"/>
      <c r="E102" s="325"/>
      <c r="F102" s="326"/>
      <c r="G102" s="325"/>
      <c r="H102" s="32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25"/>
      <c r="B103" s="325"/>
      <c r="C103" s="325"/>
      <c r="D103" s="326"/>
      <c r="E103" s="325"/>
      <c r="F103" s="326"/>
      <c r="G103" s="325"/>
      <c r="H103" s="32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25"/>
      <c r="B104" s="325"/>
      <c r="C104" s="325"/>
      <c r="D104" s="326"/>
      <c r="E104" s="325"/>
      <c r="F104" s="326"/>
      <c r="G104" s="325"/>
      <c r="H104" s="32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25"/>
      <c r="B105" s="325"/>
      <c r="C105" s="325"/>
      <c r="D105" s="326"/>
      <c r="E105" s="325"/>
      <c r="F105" s="326"/>
      <c r="G105" s="325"/>
      <c r="H105" s="32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25"/>
      <c r="B106" s="325"/>
      <c r="C106" s="325"/>
      <c r="D106" s="326"/>
      <c r="E106" s="325"/>
      <c r="F106" s="326"/>
      <c r="G106" s="325"/>
      <c r="H106" s="32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25"/>
      <c r="B107" s="325"/>
      <c r="C107" s="325"/>
      <c r="D107" s="326"/>
      <c r="E107" s="325"/>
      <c r="F107" s="326"/>
      <c r="G107" s="325"/>
      <c r="H107" s="32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25"/>
      <c r="B108" s="325"/>
      <c r="C108" s="325"/>
      <c r="D108" s="326"/>
      <c r="E108" s="325"/>
      <c r="F108" s="326"/>
      <c r="G108" s="325"/>
      <c r="H108" s="32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25"/>
      <c r="B109" s="325"/>
      <c r="C109" s="325"/>
      <c r="D109" s="326"/>
      <c r="E109" s="325"/>
      <c r="F109" s="326"/>
      <c r="G109" s="325"/>
      <c r="H109" s="32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25"/>
      <c r="B110" s="325"/>
      <c r="C110" s="325"/>
      <c r="D110" s="326"/>
      <c r="E110" s="325"/>
      <c r="F110" s="326"/>
      <c r="G110" s="325"/>
      <c r="H110" s="32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25"/>
      <c r="B111" s="325"/>
      <c r="C111" s="325"/>
      <c r="D111" s="326"/>
      <c r="E111" s="325"/>
      <c r="F111" s="326"/>
      <c r="G111" s="325"/>
      <c r="H111" s="32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25"/>
      <c r="B112" s="325"/>
      <c r="C112" s="325"/>
      <c r="D112" s="326"/>
      <c r="E112" s="325"/>
      <c r="F112" s="326"/>
      <c r="G112" s="325"/>
      <c r="H112" s="32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25"/>
      <c r="B113" s="325"/>
      <c r="C113" s="325"/>
      <c r="D113" s="326"/>
      <c r="E113" s="325"/>
      <c r="F113" s="326"/>
      <c r="G113" s="325"/>
      <c r="H113" s="32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25"/>
      <c r="B114" s="325"/>
      <c r="C114" s="325"/>
      <c r="D114" s="326"/>
      <c r="E114" s="325"/>
      <c r="F114" s="326"/>
      <c r="G114" s="325"/>
      <c r="H114" s="32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25"/>
      <c r="B115" s="325"/>
      <c r="C115" s="325"/>
      <c r="D115" s="326"/>
      <c r="E115" s="325"/>
      <c r="F115" s="326"/>
      <c r="G115" s="325"/>
      <c r="H115" s="32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25"/>
      <c r="B116" s="325"/>
      <c r="C116" s="325"/>
      <c r="D116" s="326"/>
      <c r="E116" s="325"/>
      <c r="F116" s="326"/>
      <c r="G116" s="325"/>
      <c r="H116" s="32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25"/>
      <c r="B117" s="325"/>
      <c r="C117" s="325"/>
      <c r="D117" s="326"/>
      <c r="E117" s="325"/>
      <c r="F117" s="326"/>
      <c r="G117" s="325"/>
      <c r="H117" s="32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25"/>
      <c r="B118" s="325"/>
      <c r="C118" s="325"/>
      <c r="D118" s="326"/>
      <c r="E118" s="325"/>
      <c r="F118" s="326"/>
      <c r="G118" s="325"/>
      <c r="H118" s="32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25"/>
      <c r="B119" s="325"/>
      <c r="C119" s="325"/>
      <c r="D119" s="326"/>
      <c r="E119" s="325"/>
      <c r="F119" s="326"/>
      <c r="G119" s="325"/>
      <c r="H119" s="32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25"/>
      <c r="B120" s="325"/>
      <c r="C120" s="325"/>
      <c r="D120" s="326"/>
      <c r="E120" s="325"/>
      <c r="F120" s="326"/>
      <c r="G120" s="325"/>
      <c r="H120" s="32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25"/>
      <c r="B121" s="325"/>
      <c r="C121" s="325"/>
      <c r="D121" s="326"/>
      <c r="E121" s="325"/>
      <c r="F121" s="326"/>
      <c r="G121" s="325"/>
      <c r="H121" s="32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25"/>
      <c r="B122" s="325"/>
      <c r="C122" s="325"/>
      <c r="D122" s="326"/>
      <c r="E122" s="325"/>
      <c r="F122" s="326"/>
      <c r="G122" s="325"/>
      <c r="H122" s="32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25"/>
      <c r="B123" s="325"/>
      <c r="C123" s="325"/>
      <c r="D123" s="326"/>
      <c r="E123" s="325"/>
      <c r="F123" s="326"/>
      <c r="G123" s="325"/>
      <c r="H123" s="32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25"/>
      <c r="B124" s="325"/>
      <c r="C124" s="325"/>
      <c r="D124" s="326"/>
      <c r="E124" s="325"/>
      <c r="F124" s="326"/>
      <c r="G124" s="325"/>
      <c r="H124" s="32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25"/>
      <c r="B125" s="325"/>
      <c r="C125" s="325"/>
      <c r="D125" s="326"/>
      <c r="E125" s="325"/>
      <c r="F125" s="326"/>
      <c r="G125" s="325"/>
      <c r="H125" s="32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25"/>
      <c r="B126" s="325"/>
      <c r="C126" s="325"/>
      <c r="D126" s="326"/>
      <c r="E126" s="325"/>
      <c r="F126" s="326"/>
      <c r="G126" s="325"/>
      <c r="H126" s="32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25"/>
      <c r="B127" s="325"/>
      <c r="C127" s="325"/>
      <c r="D127" s="326"/>
      <c r="E127" s="325"/>
      <c r="F127" s="326"/>
      <c r="G127" s="325"/>
      <c r="H127" s="32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25"/>
      <c r="B128" s="325"/>
      <c r="C128" s="325"/>
      <c r="D128" s="326"/>
      <c r="E128" s="325"/>
      <c r="F128" s="326"/>
      <c r="G128" s="325"/>
      <c r="H128" s="3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25"/>
      <c r="B129" s="325"/>
      <c r="C129" s="325"/>
      <c r="D129" s="326"/>
      <c r="E129" s="325"/>
      <c r="F129" s="326"/>
      <c r="G129" s="325"/>
      <c r="H129" s="32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25"/>
      <c r="B130" s="325"/>
      <c r="C130" s="325"/>
      <c r="D130" s="326"/>
      <c r="E130" s="325"/>
      <c r="F130" s="326"/>
      <c r="G130" s="325"/>
      <c r="H130" s="32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25"/>
      <c r="B131" s="325"/>
      <c r="C131" s="325"/>
      <c r="D131" s="326"/>
      <c r="E131" s="325"/>
      <c r="F131" s="326"/>
      <c r="G131" s="325"/>
      <c r="H131" s="32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25"/>
      <c r="B132" s="325"/>
      <c r="C132" s="325"/>
      <c r="D132" s="326"/>
      <c r="E132" s="325"/>
      <c r="F132" s="326"/>
      <c r="G132" s="325"/>
      <c r="H132" s="32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25"/>
      <c r="B133" s="325"/>
      <c r="C133" s="325"/>
      <c r="D133" s="326"/>
      <c r="E133" s="325"/>
      <c r="F133" s="326"/>
      <c r="G133" s="325"/>
      <c r="H133" s="32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25"/>
      <c r="B134" s="325"/>
      <c r="C134" s="325"/>
      <c r="D134" s="326"/>
      <c r="E134" s="325"/>
      <c r="F134" s="326"/>
      <c r="G134" s="325"/>
      <c r="H134" s="32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25"/>
      <c r="B135" s="325"/>
      <c r="C135" s="325"/>
      <c r="D135" s="326"/>
      <c r="E135" s="325"/>
      <c r="F135" s="326"/>
      <c r="G135" s="325"/>
      <c r="H135" s="32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25"/>
      <c r="B136" s="325"/>
      <c r="C136" s="325"/>
      <c r="D136" s="326"/>
      <c r="E136" s="325"/>
      <c r="F136" s="326"/>
      <c r="G136" s="325"/>
      <c r="H136" s="32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25"/>
      <c r="B137" s="325"/>
      <c r="C137" s="325"/>
      <c r="D137" s="326"/>
      <c r="E137" s="325"/>
      <c r="F137" s="326"/>
      <c r="G137" s="325"/>
      <c r="H137" s="32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25"/>
      <c r="B138" s="325"/>
      <c r="C138" s="325"/>
      <c r="D138" s="326"/>
      <c r="E138" s="325"/>
      <c r="F138" s="326"/>
      <c r="G138" s="325"/>
      <c r="H138" s="32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25"/>
      <c r="B139" s="325"/>
      <c r="C139" s="325"/>
      <c r="D139" s="326"/>
      <c r="E139" s="325"/>
      <c r="F139" s="326"/>
      <c r="G139" s="325"/>
      <c r="H139" s="32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25"/>
      <c r="B140" s="325"/>
      <c r="C140" s="325"/>
      <c r="D140" s="326"/>
      <c r="E140" s="325"/>
      <c r="F140" s="326"/>
      <c r="G140" s="325"/>
      <c r="H140" s="32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25"/>
      <c r="B141" s="325"/>
      <c r="C141" s="325"/>
      <c r="D141" s="326"/>
      <c r="E141" s="325"/>
      <c r="F141" s="326"/>
      <c r="G141" s="325"/>
      <c r="H141" s="32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25"/>
      <c r="B142" s="325"/>
      <c r="C142" s="325"/>
      <c r="D142" s="326"/>
      <c r="E142" s="325"/>
      <c r="F142" s="326"/>
      <c r="G142" s="325"/>
      <c r="H142" s="32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25"/>
      <c r="B143" s="325"/>
      <c r="C143" s="325"/>
      <c r="D143" s="326"/>
      <c r="E143" s="325"/>
      <c r="F143" s="326"/>
      <c r="G143" s="325"/>
      <c r="H143" s="32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25"/>
      <c r="B144" s="325"/>
      <c r="C144" s="325"/>
      <c r="D144" s="326"/>
      <c r="E144" s="325"/>
      <c r="F144" s="326"/>
      <c r="G144" s="325"/>
      <c r="H144" s="32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25"/>
      <c r="B145" s="325"/>
      <c r="C145" s="325"/>
      <c r="D145" s="326"/>
      <c r="E145" s="325"/>
      <c r="F145" s="326"/>
      <c r="G145" s="325"/>
      <c r="H145" s="32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25"/>
      <c r="B146" s="325"/>
      <c r="C146" s="325"/>
      <c r="D146" s="326"/>
      <c r="E146" s="325"/>
      <c r="F146" s="326"/>
      <c r="G146" s="325"/>
      <c r="H146" s="32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25"/>
      <c r="B147" s="325"/>
      <c r="C147" s="325"/>
      <c r="D147" s="326"/>
      <c r="E147" s="325"/>
      <c r="F147" s="326"/>
      <c r="G147" s="325"/>
      <c r="H147" s="32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25"/>
      <c r="B148" s="325"/>
      <c r="C148" s="325"/>
      <c r="D148" s="326"/>
      <c r="E148" s="325"/>
      <c r="F148" s="326"/>
      <c r="G148" s="325"/>
      <c r="H148" s="32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25"/>
      <c r="B149" s="325"/>
      <c r="C149" s="325"/>
      <c r="D149" s="326"/>
      <c r="E149" s="325"/>
      <c r="F149" s="326"/>
      <c r="G149" s="325"/>
      <c r="H149" s="32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25"/>
      <c r="B150" s="325"/>
      <c r="C150" s="325"/>
      <c r="D150" s="326"/>
      <c r="E150" s="325"/>
      <c r="F150" s="326"/>
      <c r="G150" s="325"/>
      <c r="H150" s="32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25"/>
      <c r="B151" s="325"/>
      <c r="C151" s="325"/>
      <c r="D151" s="326"/>
      <c r="E151" s="325"/>
      <c r="F151" s="326"/>
      <c r="G151" s="325"/>
      <c r="H151" s="32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25"/>
      <c r="B152" s="325"/>
      <c r="C152" s="325"/>
      <c r="D152" s="326"/>
      <c r="E152" s="325"/>
      <c r="F152" s="326"/>
      <c r="G152" s="325"/>
      <c r="H152" s="32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25"/>
      <c r="B153" s="325"/>
      <c r="C153" s="325"/>
      <c r="D153" s="326"/>
      <c r="E153" s="325"/>
      <c r="F153" s="326"/>
      <c r="G153" s="325"/>
      <c r="H153" s="32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25"/>
      <c r="B154" s="325"/>
      <c r="C154" s="325"/>
      <c r="D154" s="326"/>
      <c r="E154" s="325"/>
      <c r="F154" s="326"/>
      <c r="G154" s="325"/>
      <c r="H154" s="32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25"/>
      <c r="B155" s="325"/>
      <c r="C155" s="325"/>
      <c r="D155" s="326"/>
      <c r="E155" s="325"/>
      <c r="F155" s="326"/>
      <c r="G155" s="325"/>
      <c r="H155" s="32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25"/>
      <c r="B156" s="325"/>
      <c r="C156" s="325"/>
      <c r="D156" s="326"/>
      <c r="E156" s="325"/>
      <c r="F156" s="326"/>
      <c r="G156" s="325"/>
      <c r="H156" s="32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25"/>
      <c r="B157" s="325"/>
      <c r="C157" s="325"/>
      <c r="D157" s="326"/>
      <c r="E157" s="325"/>
      <c r="F157" s="326"/>
      <c r="G157" s="325"/>
      <c r="H157" s="32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25"/>
      <c r="B158" s="325"/>
      <c r="C158" s="325"/>
      <c r="D158" s="326"/>
      <c r="E158" s="325"/>
      <c r="F158" s="326"/>
      <c r="G158" s="325"/>
      <c r="H158" s="32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25"/>
      <c r="B159" s="325"/>
      <c r="C159" s="325"/>
      <c r="D159" s="326"/>
      <c r="E159" s="325"/>
      <c r="F159" s="326"/>
      <c r="G159" s="325"/>
      <c r="H159" s="32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25"/>
      <c r="B160" s="325"/>
      <c r="C160" s="325"/>
      <c r="D160" s="326"/>
      <c r="E160" s="325"/>
      <c r="F160" s="326"/>
      <c r="G160" s="325"/>
      <c r="H160" s="32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25"/>
      <c r="B161" s="325"/>
      <c r="C161" s="325"/>
      <c r="D161" s="326"/>
      <c r="E161" s="325"/>
      <c r="F161" s="326"/>
      <c r="G161" s="325"/>
      <c r="H161" s="32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25"/>
      <c r="B162" s="325"/>
      <c r="C162" s="325"/>
      <c r="D162" s="326"/>
      <c r="E162" s="325"/>
      <c r="F162" s="326"/>
      <c r="G162" s="325"/>
      <c r="H162" s="32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25"/>
      <c r="B163" s="325"/>
      <c r="C163" s="325"/>
      <c r="D163" s="326"/>
      <c r="E163" s="325"/>
      <c r="F163" s="326"/>
      <c r="G163" s="325"/>
      <c r="H163" s="32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25"/>
      <c r="B164" s="325"/>
      <c r="C164" s="325"/>
      <c r="D164" s="326"/>
      <c r="E164" s="325"/>
      <c r="F164" s="326"/>
      <c r="G164" s="325"/>
      <c r="H164" s="32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25"/>
      <c r="B165" s="325"/>
      <c r="C165" s="325"/>
      <c r="D165" s="326"/>
      <c r="E165" s="325"/>
      <c r="F165" s="326"/>
      <c r="G165" s="325"/>
      <c r="H165" s="32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25"/>
      <c r="B166" s="325"/>
      <c r="C166" s="325"/>
      <c r="D166" s="326"/>
      <c r="E166" s="325"/>
      <c r="F166" s="326"/>
      <c r="G166" s="325"/>
      <c r="H166" s="32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25"/>
      <c r="B167" s="325"/>
      <c r="C167" s="325"/>
      <c r="D167" s="326"/>
      <c r="E167" s="325"/>
      <c r="F167" s="326"/>
      <c r="G167" s="325"/>
      <c r="H167" s="3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25"/>
      <c r="B168" s="325"/>
      <c r="C168" s="325"/>
      <c r="D168" s="326"/>
      <c r="E168" s="325"/>
      <c r="F168" s="326"/>
      <c r="G168" s="325"/>
      <c r="H168" s="32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25"/>
      <c r="B169" s="325"/>
      <c r="C169" s="325"/>
      <c r="D169" s="326"/>
      <c r="E169" s="325"/>
      <c r="F169" s="326"/>
      <c r="G169" s="325"/>
      <c r="H169" s="32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25"/>
      <c r="B170" s="325"/>
      <c r="C170" s="325"/>
      <c r="D170" s="326"/>
      <c r="E170" s="325"/>
      <c r="F170" s="326"/>
      <c r="G170" s="325"/>
      <c r="H170" s="32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25"/>
      <c r="B171" s="325"/>
      <c r="C171" s="325"/>
      <c r="D171" s="326"/>
      <c r="E171" s="325"/>
      <c r="F171" s="326"/>
      <c r="G171" s="325"/>
      <c r="H171" s="32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25"/>
      <c r="B172" s="325"/>
      <c r="C172" s="325"/>
      <c r="D172" s="326"/>
      <c r="E172" s="325"/>
      <c r="F172" s="326"/>
      <c r="G172" s="325"/>
      <c r="H172" s="32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25"/>
      <c r="B173" s="325"/>
      <c r="C173" s="325"/>
      <c r="D173" s="326"/>
      <c r="E173" s="325"/>
      <c r="F173" s="326"/>
      <c r="G173" s="325"/>
      <c r="H173" s="32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25"/>
      <c r="B174" s="325"/>
      <c r="C174" s="325"/>
      <c r="D174" s="326"/>
      <c r="E174" s="325"/>
      <c r="F174" s="326"/>
      <c r="G174" s="325"/>
      <c r="H174" s="32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25"/>
      <c r="B175" s="325"/>
      <c r="C175" s="325"/>
      <c r="D175" s="326"/>
      <c r="E175" s="325"/>
      <c r="F175" s="326"/>
      <c r="G175" s="325"/>
      <c r="H175" s="32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25"/>
      <c r="B176" s="325"/>
      <c r="C176" s="325"/>
      <c r="D176" s="326"/>
      <c r="E176" s="325"/>
      <c r="F176" s="326"/>
      <c r="G176" s="325"/>
      <c r="H176" s="32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25"/>
      <c r="B177" s="325"/>
      <c r="C177" s="325"/>
      <c r="D177" s="326"/>
      <c r="E177" s="325"/>
      <c r="F177" s="326"/>
      <c r="G177" s="325"/>
      <c r="H177" s="32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25"/>
      <c r="B178" s="325"/>
      <c r="C178" s="325"/>
      <c r="D178" s="326"/>
      <c r="E178" s="325"/>
      <c r="F178" s="326"/>
      <c r="G178" s="325"/>
      <c r="H178" s="32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25"/>
      <c r="B179" s="325"/>
      <c r="C179" s="325"/>
      <c r="D179" s="326"/>
      <c r="E179" s="325"/>
      <c r="F179" s="326"/>
      <c r="G179" s="325"/>
      <c r="H179" s="32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25"/>
      <c r="B180" s="325"/>
      <c r="C180" s="325"/>
      <c r="D180" s="326"/>
      <c r="E180" s="325"/>
      <c r="F180" s="326"/>
      <c r="G180" s="325"/>
      <c r="H180" s="32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25"/>
      <c r="B181" s="325"/>
      <c r="C181" s="325"/>
      <c r="D181" s="326"/>
      <c r="E181" s="325"/>
      <c r="F181" s="326"/>
      <c r="G181" s="325"/>
      <c r="H181" s="32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25"/>
      <c r="B182" s="325"/>
      <c r="C182" s="325"/>
      <c r="D182" s="326"/>
      <c r="E182" s="325"/>
      <c r="F182" s="326"/>
      <c r="G182" s="325"/>
      <c r="H182" s="32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25"/>
      <c r="B183" s="325"/>
      <c r="C183" s="325"/>
      <c r="D183" s="326"/>
      <c r="E183" s="325"/>
      <c r="F183" s="326"/>
      <c r="G183" s="325"/>
      <c r="H183" s="32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25"/>
      <c r="B184" s="325"/>
      <c r="C184" s="325"/>
      <c r="D184" s="326"/>
      <c r="E184" s="325"/>
      <c r="F184" s="326"/>
      <c r="G184" s="325"/>
      <c r="H184" s="32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25"/>
      <c r="B185" s="325"/>
      <c r="C185" s="325"/>
      <c r="D185" s="326"/>
      <c r="E185" s="325"/>
      <c r="F185" s="326"/>
      <c r="G185" s="325"/>
      <c r="H185" s="32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25"/>
      <c r="B186" s="325"/>
      <c r="C186" s="325"/>
      <c r="D186" s="326"/>
      <c r="E186" s="325"/>
      <c r="F186" s="326"/>
      <c r="G186" s="325"/>
      <c r="H186" s="32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25"/>
      <c r="B187" s="325"/>
      <c r="C187" s="325"/>
      <c r="D187" s="326"/>
      <c r="E187" s="325"/>
      <c r="F187" s="326"/>
      <c r="G187" s="325"/>
      <c r="H187" s="32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25"/>
      <c r="B188" s="325"/>
      <c r="C188" s="325"/>
      <c r="D188" s="326"/>
      <c r="E188" s="325"/>
      <c r="F188" s="326"/>
      <c r="G188" s="325"/>
      <c r="H188" s="32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25"/>
      <c r="B189" s="325"/>
      <c r="C189" s="325"/>
      <c r="D189" s="326"/>
      <c r="E189" s="325"/>
      <c r="F189" s="326"/>
      <c r="G189" s="325"/>
      <c r="H189" s="32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25"/>
      <c r="B190" s="325"/>
      <c r="C190" s="325"/>
      <c r="D190" s="326"/>
      <c r="E190" s="325"/>
      <c r="F190" s="326"/>
      <c r="G190" s="325"/>
      <c r="H190" s="32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25"/>
      <c r="B191" s="325"/>
      <c r="C191" s="325"/>
      <c r="D191" s="326"/>
      <c r="E191" s="325"/>
      <c r="F191" s="326"/>
      <c r="G191" s="325"/>
      <c r="H191" s="32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25"/>
      <c r="B192" s="325"/>
      <c r="C192" s="325"/>
      <c r="D192" s="326"/>
      <c r="E192" s="325"/>
      <c r="F192" s="326"/>
      <c r="G192" s="325"/>
      <c r="H192" s="32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25"/>
      <c r="B193" s="325"/>
      <c r="C193" s="325"/>
      <c r="D193" s="326"/>
      <c r="E193" s="325"/>
      <c r="F193" s="326"/>
      <c r="G193" s="325"/>
      <c r="H193" s="32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25"/>
      <c r="B194" s="325"/>
      <c r="C194" s="325"/>
      <c r="D194" s="326"/>
      <c r="E194" s="325"/>
      <c r="F194" s="326"/>
      <c r="G194" s="325"/>
      <c r="H194" s="32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25"/>
      <c r="B195" s="325"/>
      <c r="C195" s="325"/>
      <c r="D195" s="326"/>
      <c r="E195" s="325"/>
      <c r="F195" s="326"/>
      <c r="G195" s="325"/>
      <c r="H195" s="32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25"/>
      <c r="B196" s="325"/>
      <c r="C196" s="325"/>
      <c r="D196" s="326"/>
      <c r="E196" s="325"/>
      <c r="F196" s="326"/>
      <c r="G196" s="325"/>
      <c r="H196" s="32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25"/>
      <c r="B197" s="325"/>
      <c r="C197" s="325"/>
      <c r="D197" s="326"/>
      <c r="E197" s="325"/>
      <c r="F197" s="326"/>
      <c r="G197" s="325"/>
      <c r="H197" s="32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25"/>
      <c r="B198" s="325"/>
      <c r="C198" s="325"/>
      <c r="D198" s="326"/>
      <c r="E198" s="325"/>
      <c r="F198" s="326"/>
      <c r="G198" s="325"/>
      <c r="H198" s="32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25"/>
      <c r="B199" s="325"/>
      <c r="C199" s="325"/>
      <c r="D199" s="326"/>
      <c r="E199" s="325"/>
      <c r="F199" s="326"/>
      <c r="G199" s="325"/>
      <c r="H199" s="32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25"/>
      <c r="B200" s="325"/>
      <c r="C200" s="325"/>
      <c r="D200" s="326"/>
      <c r="E200" s="325"/>
      <c r="F200" s="326"/>
      <c r="G200" s="325"/>
      <c r="H200" s="32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25"/>
      <c r="B201" s="325"/>
      <c r="C201" s="325"/>
      <c r="D201" s="326"/>
      <c r="E201" s="325"/>
      <c r="F201" s="326"/>
      <c r="G201" s="325"/>
      <c r="H201" s="32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25"/>
      <c r="B202" s="325"/>
      <c r="C202" s="325"/>
      <c r="D202" s="326"/>
      <c r="E202" s="325"/>
      <c r="F202" s="326"/>
      <c r="G202" s="325"/>
      <c r="H202" s="32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25"/>
      <c r="B203" s="325"/>
      <c r="C203" s="325"/>
      <c r="D203" s="326"/>
      <c r="E203" s="325"/>
      <c r="F203" s="326"/>
      <c r="G203" s="325"/>
      <c r="H203" s="32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25"/>
      <c r="B204" s="325"/>
      <c r="C204" s="325"/>
      <c r="D204" s="326"/>
      <c r="E204" s="325"/>
      <c r="F204" s="326"/>
      <c r="G204" s="325"/>
      <c r="H204" s="32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25"/>
      <c r="B205" s="325"/>
      <c r="C205" s="325"/>
      <c r="D205" s="326"/>
      <c r="E205" s="325"/>
      <c r="F205" s="326"/>
      <c r="G205" s="325"/>
      <c r="H205" s="32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25"/>
      <c r="B206" s="325"/>
      <c r="C206" s="325"/>
      <c r="D206" s="326"/>
      <c r="E206" s="325"/>
      <c r="F206" s="326"/>
      <c r="G206" s="325"/>
      <c r="H206" s="32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25"/>
      <c r="B207" s="325"/>
      <c r="C207" s="325"/>
      <c r="D207" s="326"/>
      <c r="E207" s="325"/>
      <c r="F207" s="326"/>
      <c r="G207" s="325"/>
      <c r="H207" s="32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25"/>
      <c r="B208" s="325"/>
      <c r="C208" s="325"/>
      <c r="D208" s="326"/>
      <c r="E208" s="325"/>
      <c r="F208" s="326"/>
      <c r="G208" s="325"/>
      <c r="H208" s="32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25"/>
      <c r="B209" s="325"/>
      <c r="C209" s="325"/>
      <c r="D209" s="326"/>
      <c r="E209" s="325"/>
      <c r="F209" s="326"/>
      <c r="G209" s="325"/>
      <c r="H209" s="32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25"/>
      <c r="B210" s="325"/>
      <c r="C210" s="325"/>
      <c r="D210" s="326"/>
      <c r="E210" s="325"/>
      <c r="F210" s="326"/>
      <c r="G210" s="325"/>
      <c r="H210" s="32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25"/>
      <c r="B211" s="325"/>
      <c r="C211" s="325"/>
      <c r="D211" s="326"/>
      <c r="E211" s="325"/>
      <c r="F211" s="326"/>
      <c r="G211" s="325"/>
      <c r="H211" s="32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25"/>
      <c r="B212" s="325"/>
      <c r="C212" s="325"/>
      <c r="D212" s="326"/>
      <c r="E212" s="325"/>
      <c r="F212" s="326"/>
      <c r="G212" s="325"/>
      <c r="H212" s="32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25"/>
      <c r="B213" s="325"/>
      <c r="C213" s="325"/>
      <c r="D213" s="326"/>
      <c r="E213" s="325"/>
      <c r="F213" s="326"/>
      <c r="G213" s="325"/>
      <c r="H213" s="32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25"/>
      <c r="B214" s="325"/>
      <c r="C214" s="325"/>
      <c r="D214" s="326"/>
      <c r="E214" s="325"/>
      <c r="F214" s="326"/>
      <c r="G214" s="325"/>
      <c r="H214" s="32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25"/>
      <c r="B215" s="325"/>
      <c r="C215" s="325"/>
      <c r="D215" s="326"/>
      <c r="E215" s="325"/>
      <c r="F215" s="326"/>
      <c r="G215" s="325"/>
      <c r="H215" s="32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25"/>
      <c r="B216" s="325"/>
      <c r="C216" s="325"/>
      <c r="D216" s="326"/>
      <c r="E216" s="325"/>
      <c r="F216" s="326"/>
      <c r="G216" s="325"/>
      <c r="H216" s="32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25"/>
      <c r="B217" s="325"/>
      <c r="C217" s="325"/>
      <c r="D217" s="326"/>
      <c r="E217" s="325"/>
      <c r="F217" s="326"/>
      <c r="G217" s="325"/>
      <c r="H217" s="32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25"/>
      <c r="B218" s="325"/>
      <c r="C218" s="325"/>
      <c r="D218" s="326"/>
      <c r="E218" s="325"/>
      <c r="F218" s="326"/>
      <c r="G218" s="325"/>
      <c r="H218" s="32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25"/>
      <c r="B219" s="325"/>
      <c r="C219" s="325"/>
      <c r="D219" s="326"/>
      <c r="E219" s="325"/>
      <c r="F219" s="326"/>
      <c r="G219" s="325"/>
      <c r="H219" s="32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25"/>
      <c r="B220" s="325"/>
      <c r="C220" s="325"/>
      <c r="D220" s="326"/>
      <c r="E220" s="325"/>
      <c r="F220" s="326"/>
      <c r="G220" s="325"/>
      <c r="H220" s="32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25"/>
      <c r="B221" s="325"/>
      <c r="C221" s="325"/>
      <c r="D221" s="326"/>
      <c r="E221" s="325"/>
      <c r="F221" s="326"/>
      <c r="G221" s="325"/>
      <c r="H221" s="32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25"/>
      <c r="B222" s="325"/>
      <c r="C222" s="325"/>
      <c r="D222" s="326"/>
      <c r="E222" s="325"/>
      <c r="F222" s="326"/>
      <c r="G222" s="325"/>
      <c r="H222" s="32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25"/>
      <c r="B223" s="325"/>
      <c r="C223" s="325"/>
      <c r="D223" s="326"/>
      <c r="E223" s="325"/>
      <c r="F223" s="326"/>
      <c r="G223" s="325"/>
      <c r="H223" s="32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25"/>
      <c r="B224" s="325"/>
      <c r="C224" s="325"/>
      <c r="D224" s="326"/>
      <c r="E224" s="325"/>
      <c r="F224" s="326"/>
      <c r="G224" s="325"/>
      <c r="H224" s="32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25"/>
      <c r="B225" s="325"/>
      <c r="C225" s="325"/>
      <c r="D225" s="326"/>
      <c r="E225" s="325"/>
      <c r="F225" s="326"/>
      <c r="G225" s="325"/>
      <c r="H225" s="32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25"/>
      <c r="B226" s="325"/>
      <c r="C226" s="325"/>
      <c r="D226" s="326"/>
      <c r="E226" s="325"/>
      <c r="F226" s="326"/>
      <c r="G226" s="325"/>
      <c r="H226" s="32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25"/>
      <c r="B227" s="325"/>
      <c r="C227" s="325"/>
      <c r="D227" s="326"/>
      <c r="E227" s="325"/>
      <c r="F227" s="326"/>
      <c r="G227" s="325"/>
      <c r="H227" s="32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25"/>
      <c r="B228" s="325"/>
      <c r="C228" s="325"/>
      <c r="D228" s="326"/>
      <c r="E228" s="325"/>
      <c r="F228" s="326"/>
      <c r="G228" s="325"/>
      <c r="H228" s="32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25"/>
      <c r="B229" s="325"/>
      <c r="C229" s="325"/>
      <c r="D229" s="326"/>
      <c r="E229" s="325"/>
      <c r="F229" s="326"/>
      <c r="G229" s="325"/>
      <c r="H229" s="32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25"/>
      <c r="B230" s="325"/>
      <c r="C230" s="325"/>
      <c r="D230" s="326"/>
      <c r="E230" s="325"/>
      <c r="F230" s="326"/>
      <c r="G230" s="325"/>
      <c r="H230" s="32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25"/>
      <c r="B231" s="325"/>
      <c r="C231" s="325"/>
      <c r="D231" s="326"/>
      <c r="E231" s="325"/>
      <c r="F231" s="326"/>
      <c r="G231" s="325"/>
      <c r="H231" s="32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25"/>
      <c r="B232" s="325"/>
      <c r="C232" s="325"/>
      <c r="D232" s="326"/>
      <c r="E232" s="325"/>
      <c r="F232" s="326"/>
      <c r="G232" s="325"/>
      <c r="H232" s="32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25"/>
      <c r="B233" s="325"/>
      <c r="C233" s="325"/>
      <c r="D233" s="326"/>
      <c r="E233" s="325"/>
      <c r="F233" s="326"/>
      <c r="G233" s="325"/>
      <c r="H233" s="32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25"/>
      <c r="B234" s="325"/>
      <c r="C234" s="325"/>
      <c r="D234" s="326"/>
      <c r="E234" s="325"/>
      <c r="F234" s="326"/>
      <c r="G234" s="325"/>
      <c r="H234" s="32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25"/>
      <c r="B235" s="325"/>
      <c r="C235" s="325"/>
      <c r="D235" s="326"/>
      <c r="E235" s="325"/>
      <c r="F235" s="326"/>
      <c r="G235" s="325"/>
      <c r="H235" s="32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25"/>
      <c r="B236" s="325"/>
      <c r="C236" s="325"/>
      <c r="D236" s="326"/>
      <c r="E236" s="325"/>
      <c r="F236" s="326"/>
      <c r="G236" s="325"/>
      <c r="H236" s="32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25"/>
      <c r="B237" s="325"/>
      <c r="C237" s="325"/>
      <c r="D237" s="326"/>
      <c r="E237" s="325"/>
      <c r="F237" s="326"/>
      <c r="G237" s="325"/>
      <c r="H237" s="32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25"/>
      <c r="B238" s="325"/>
      <c r="C238" s="325"/>
      <c r="D238" s="326"/>
      <c r="E238" s="325"/>
      <c r="F238" s="326"/>
      <c r="G238" s="325"/>
      <c r="H238" s="32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25"/>
      <c r="B239" s="325"/>
      <c r="C239" s="325"/>
      <c r="D239" s="326"/>
      <c r="E239" s="325"/>
      <c r="F239" s="326"/>
      <c r="G239" s="325"/>
      <c r="H239" s="32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25"/>
      <c r="B240" s="325"/>
      <c r="C240" s="325"/>
      <c r="D240" s="326"/>
      <c r="E240" s="325"/>
      <c r="F240" s="326"/>
      <c r="G240" s="325"/>
      <c r="H240" s="32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25"/>
      <c r="B241" s="325"/>
      <c r="C241" s="325"/>
      <c r="D241" s="326"/>
      <c r="E241" s="325"/>
      <c r="F241" s="326"/>
      <c r="G241" s="325"/>
      <c r="H241" s="32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25"/>
      <c r="B242" s="325"/>
      <c r="C242" s="325"/>
      <c r="D242" s="326"/>
      <c r="E242" s="325"/>
      <c r="F242" s="326"/>
      <c r="G242" s="325"/>
      <c r="H242" s="32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25"/>
      <c r="B243" s="325"/>
      <c r="C243" s="325"/>
      <c r="D243" s="326"/>
      <c r="E243" s="325"/>
      <c r="F243" s="326"/>
      <c r="G243" s="325"/>
      <c r="H243" s="32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25"/>
      <c r="B244" s="325"/>
      <c r="C244" s="325"/>
      <c r="D244" s="326"/>
      <c r="E244" s="325"/>
      <c r="F244" s="326"/>
      <c r="G244" s="325"/>
      <c r="H244" s="32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25"/>
      <c r="B245" s="325"/>
      <c r="C245" s="325"/>
      <c r="D245" s="326"/>
      <c r="E245" s="325"/>
      <c r="F245" s="326"/>
      <c r="G245" s="325"/>
      <c r="H245" s="32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25"/>
      <c r="B246" s="325"/>
      <c r="C246" s="325"/>
      <c r="D246" s="326"/>
      <c r="E246" s="325"/>
      <c r="F246" s="326"/>
      <c r="G246" s="325"/>
      <c r="H246" s="32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25"/>
      <c r="B247" s="325"/>
      <c r="C247" s="325"/>
      <c r="D247" s="326"/>
      <c r="E247" s="325"/>
      <c r="F247" s="326"/>
      <c r="G247" s="325"/>
      <c r="H247" s="32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25"/>
      <c r="B248" s="325"/>
      <c r="C248" s="325"/>
      <c r="D248" s="326"/>
      <c r="E248" s="325"/>
      <c r="F248" s="326"/>
      <c r="G248" s="325"/>
      <c r="H248" s="32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25"/>
      <c r="B249" s="325"/>
      <c r="C249" s="325"/>
      <c r="D249" s="326"/>
      <c r="E249" s="325"/>
      <c r="F249" s="326"/>
      <c r="G249" s="325"/>
      <c r="H249" s="32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25"/>
      <c r="B250" s="325"/>
      <c r="C250" s="325"/>
      <c r="D250" s="326"/>
      <c r="E250" s="325"/>
      <c r="F250" s="326"/>
      <c r="G250" s="325"/>
      <c r="H250" s="32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25"/>
      <c r="B251" s="325"/>
      <c r="C251" s="325"/>
      <c r="D251" s="326"/>
      <c r="E251" s="325"/>
      <c r="F251" s="326"/>
      <c r="G251" s="325"/>
      <c r="H251" s="32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25"/>
      <c r="B252" s="325"/>
      <c r="C252" s="325"/>
      <c r="D252" s="326"/>
      <c r="E252" s="325"/>
      <c r="F252" s="326"/>
      <c r="G252" s="325"/>
      <c r="H252" s="32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25"/>
      <c r="B253" s="325"/>
      <c r="C253" s="325"/>
      <c r="D253" s="326"/>
      <c r="E253" s="325"/>
      <c r="F253" s="326"/>
      <c r="G253" s="325"/>
      <c r="H253" s="32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25"/>
      <c r="B254" s="325"/>
      <c r="C254" s="325"/>
      <c r="D254" s="326"/>
      <c r="E254" s="325"/>
      <c r="F254" s="326"/>
      <c r="G254" s="325"/>
      <c r="H254" s="32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25"/>
      <c r="B255" s="325"/>
      <c r="C255" s="325"/>
      <c r="D255" s="326"/>
      <c r="E255" s="325"/>
      <c r="F255" s="326"/>
      <c r="G255" s="325"/>
      <c r="H255" s="32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25"/>
      <c r="B256" s="325"/>
      <c r="C256" s="325"/>
      <c r="D256" s="326"/>
      <c r="E256" s="325"/>
      <c r="F256" s="326"/>
      <c r="G256" s="325"/>
      <c r="H256" s="32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25"/>
      <c r="B257" s="325"/>
      <c r="C257" s="325"/>
      <c r="D257" s="326"/>
      <c r="E257" s="325"/>
      <c r="F257" s="326"/>
      <c r="G257" s="325"/>
      <c r="H257" s="32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25"/>
      <c r="B258" s="325"/>
      <c r="C258" s="325"/>
      <c r="D258" s="326"/>
      <c r="E258" s="325"/>
      <c r="F258" s="326"/>
      <c r="G258" s="325"/>
      <c r="H258" s="32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25"/>
      <c r="B259" s="325"/>
      <c r="C259" s="325"/>
      <c r="D259" s="326"/>
      <c r="E259" s="325"/>
      <c r="F259" s="326"/>
      <c r="G259" s="325"/>
      <c r="H259" s="32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25"/>
      <c r="B260" s="325"/>
      <c r="C260" s="325"/>
      <c r="D260" s="326"/>
      <c r="E260" s="325"/>
      <c r="F260" s="326"/>
      <c r="G260" s="325"/>
      <c r="H260" s="32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25"/>
      <c r="B261" s="325"/>
      <c r="C261" s="325"/>
      <c r="D261" s="326"/>
      <c r="E261" s="325"/>
      <c r="F261" s="326"/>
      <c r="G261" s="325"/>
      <c r="H261" s="32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25"/>
      <c r="B262" s="325"/>
      <c r="C262" s="325"/>
      <c r="D262" s="326"/>
      <c r="E262" s="325"/>
      <c r="F262" s="326"/>
      <c r="G262" s="325"/>
      <c r="H262" s="32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25"/>
      <c r="B263" s="325"/>
      <c r="C263" s="325"/>
      <c r="D263" s="326"/>
      <c r="E263" s="325"/>
      <c r="F263" s="326"/>
      <c r="G263" s="325"/>
      <c r="H263" s="32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25"/>
      <c r="B264" s="325"/>
      <c r="C264" s="325"/>
      <c r="D264" s="326"/>
      <c r="E264" s="325"/>
      <c r="F264" s="326"/>
      <c r="G264" s="325"/>
      <c r="H264" s="32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25"/>
      <c r="B265" s="325"/>
      <c r="C265" s="325"/>
      <c r="D265" s="326"/>
      <c r="E265" s="325"/>
      <c r="F265" s="326"/>
      <c r="G265" s="325"/>
      <c r="H265" s="32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25"/>
      <c r="B266" s="325"/>
      <c r="C266" s="325"/>
      <c r="D266" s="326"/>
      <c r="E266" s="325"/>
      <c r="F266" s="326"/>
      <c r="G266" s="325"/>
      <c r="H266" s="32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25"/>
      <c r="B267" s="325"/>
      <c r="C267" s="325"/>
      <c r="D267" s="326"/>
      <c r="E267" s="325"/>
      <c r="F267" s="326"/>
      <c r="G267" s="325"/>
      <c r="H267" s="32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25"/>
      <c r="B268" s="325"/>
      <c r="C268" s="325"/>
      <c r="D268" s="326"/>
      <c r="E268" s="325"/>
      <c r="F268" s="326"/>
      <c r="G268" s="325"/>
      <c r="H268" s="32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25"/>
      <c r="B269" s="325"/>
      <c r="C269" s="325"/>
      <c r="D269" s="326"/>
      <c r="E269" s="325"/>
      <c r="F269" s="326"/>
      <c r="G269" s="325"/>
      <c r="H269" s="32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25"/>
      <c r="B270" s="325"/>
      <c r="C270" s="325"/>
      <c r="D270" s="326"/>
      <c r="E270" s="325"/>
      <c r="F270" s="326"/>
      <c r="G270" s="325"/>
      <c r="H270" s="32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25"/>
      <c r="B271" s="325"/>
      <c r="C271" s="325"/>
      <c r="D271" s="326"/>
      <c r="E271" s="325"/>
      <c r="F271" s="326"/>
      <c r="G271" s="325"/>
      <c r="H271" s="32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25"/>
      <c r="B272" s="325"/>
      <c r="C272" s="325"/>
      <c r="D272" s="326"/>
      <c r="E272" s="325"/>
      <c r="F272" s="326"/>
      <c r="G272" s="325"/>
      <c r="H272" s="32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25"/>
      <c r="B273" s="325"/>
      <c r="C273" s="325"/>
      <c r="D273" s="326"/>
      <c r="E273" s="325"/>
      <c r="F273" s="326"/>
      <c r="G273" s="325"/>
      <c r="H273" s="32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25"/>
      <c r="B274" s="325"/>
      <c r="C274" s="325"/>
      <c r="D274" s="326"/>
      <c r="E274" s="325"/>
      <c r="F274" s="326"/>
      <c r="G274" s="325"/>
      <c r="H274" s="32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25"/>
      <c r="B275" s="325"/>
      <c r="C275" s="325"/>
      <c r="D275" s="326"/>
      <c r="E275" s="325"/>
      <c r="F275" s="326"/>
      <c r="G275" s="325"/>
      <c r="H275" s="32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25"/>
      <c r="B276" s="325"/>
      <c r="C276" s="325"/>
      <c r="D276" s="326"/>
      <c r="E276" s="325"/>
      <c r="F276" s="326"/>
      <c r="G276" s="325"/>
      <c r="H276" s="32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25"/>
      <c r="B277" s="325"/>
      <c r="C277" s="325"/>
      <c r="D277" s="326"/>
      <c r="E277" s="325"/>
      <c r="F277" s="326"/>
      <c r="G277" s="325"/>
      <c r="H277" s="32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25"/>
      <c r="B278" s="325"/>
      <c r="C278" s="325"/>
      <c r="D278" s="326"/>
      <c r="E278" s="325"/>
      <c r="F278" s="326"/>
      <c r="G278" s="325"/>
      <c r="H278" s="32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25"/>
      <c r="B279" s="325"/>
      <c r="C279" s="325"/>
      <c r="D279" s="326"/>
      <c r="E279" s="325"/>
      <c r="F279" s="326"/>
      <c r="G279" s="325"/>
      <c r="H279" s="32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25"/>
      <c r="B280" s="325"/>
      <c r="C280" s="325"/>
      <c r="D280" s="326"/>
      <c r="E280" s="325"/>
      <c r="F280" s="326"/>
      <c r="G280" s="325"/>
      <c r="H280" s="32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25"/>
      <c r="B281" s="325"/>
      <c r="C281" s="325"/>
      <c r="D281" s="326"/>
      <c r="E281" s="325"/>
      <c r="F281" s="326"/>
      <c r="G281" s="325"/>
      <c r="H281" s="32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25"/>
      <c r="B282" s="325"/>
      <c r="C282" s="325"/>
      <c r="D282" s="326"/>
      <c r="E282" s="325"/>
      <c r="F282" s="326"/>
      <c r="G282" s="325"/>
      <c r="H282" s="32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25"/>
      <c r="B283" s="325"/>
      <c r="C283" s="325"/>
      <c r="D283" s="326"/>
      <c r="E283" s="325"/>
      <c r="F283" s="326"/>
      <c r="G283" s="325"/>
      <c r="H283" s="32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25"/>
      <c r="B284" s="325"/>
      <c r="C284" s="325"/>
      <c r="D284" s="326"/>
      <c r="E284" s="325"/>
      <c r="F284" s="326"/>
      <c r="G284" s="325"/>
      <c r="H284" s="32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25"/>
      <c r="B285" s="325"/>
      <c r="C285" s="325"/>
      <c r="D285" s="326"/>
      <c r="E285" s="325"/>
      <c r="F285" s="326"/>
      <c r="G285" s="325"/>
      <c r="H285" s="32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25"/>
      <c r="B286" s="325"/>
      <c r="C286" s="325"/>
      <c r="D286" s="326"/>
      <c r="E286" s="325"/>
      <c r="F286" s="326"/>
      <c r="G286" s="325"/>
      <c r="H286" s="32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25"/>
      <c r="B287" s="325"/>
      <c r="C287" s="325"/>
      <c r="D287" s="326"/>
      <c r="E287" s="325"/>
      <c r="F287" s="326"/>
      <c r="G287" s="325"/>
      <c r="H287" s="32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25"/>
      <c r="B288" s="325"/>
      <c r="C288" s="325"/>
      <c r="D288" s="326"/>
      <c r="E288" s="325"/>
      <c r="F288" s="326"/>
      <c r="G288" s="325"/>
      <c r="H288" s="32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25"/>
      <c r="B289" s="325"/>
      <c r="C289" s="325"/>
      <c r="D289" s="326"/>
      <c r="E289" s="325"/>
      <c r="F289" s="326"/>
      <c r="G289" s="325"/>
      <c r="H289" s="32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25"/>
      <c r="B290" s="325"/>
      <c r="C290" s="325"/>
      <c r="D290" s="326"/>
      <c r="E290" s="325"/>
      <c r="F290" s="326"/>
      <c r="G290" s="325"/>
      <c r="H290" s="32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25"/>
      <c r="B291" s="325"/>
      <c r="C291" s="325"/>
      <c r="D291" s="326"/>
      <c r="E291" s="325"/>
      <c r="F291" s="326"/>
      <c r="G291" s="325"/>
      <c r="H291" s="32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25"/>
      <c r="B292" s="325"/>
      <c r="C292" s="325"/>
      <c r="D292" s="326"/>
      <c r="E292" s="325"/>
      <c r="F292" s="326"/>
      <c r="G292" s="325"/>
      <c r="H292" s="32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25"/>
      <c r="B293" s="325"/>
      <c r="C293" s="325"/>
      <c r="D293" s="326"/>
      <c r="E293" s="325"/>
      <c r="F293" s="326"/>
      <c r="G293" s="325"/>
      <c r="H293" s="32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25"/>
      <c r="B294" s="325"/>
      <c r="C294" s="325"/>
      <c r="D294" s="326"/>
      <c r="E294" s="325"/>
      <c r="F294" s="326"/>
      <c r="G294" s="325"/>
      <c r="H294" s="32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25"/>
      <c r="B295" s="325"/>
      <c r="C295" s="325"/>
      <c r="D295" s="326"/>
      <c r="E295" s="325"/>
      <c r="F295" s="326"/>
      <c r="G295" s="325"/>
      <c r="H295" s="32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25"/>
      <c r="B296" s="325"/>
      <c r="C296" s="325"/>
      <c r="D296" s="326"/>
      <c r="E296" s="325"/>
      <c r="F296" s="326"/>
      <c r="G296" s="325"/>
      <c r="H296" s="32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25"/>
      <c r="B297" s="325"/>
      <c r="C297" s="325"/>
      <c r="D297" s="326"/>
      <c r="E297" s="325"/>
      <c r="F297" s="326"/>
      <c r="G297" s="325"/>
      <c r="H297" s="32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25"/>
      <c r="B298" s="325"/>
      <c r="C298" s="325"/>
      <c r="D298" s="326"/>
      <c r="E298" s="325"/>
      <c r="F298" s="326"/>
      <c r="G298" s="325"/>
      <c r="H298" s="32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25"/>
      <c r="B299" s="325"/>
      <c r="C299" s="325"/>
      <c r="D299" s="326"/>
      <c r="E299" s="325"/>
      <c r="F299" s="326"/>
      <c r="G299" s="325"/>
      <c r="H299" s="32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25"/>
      <c r="B300" s="325"/>
      <c r="C300" s="325"/>
      <c r="D300" s="326"/>
      <c r="E300" s="325"/>
      <c r="F300" s="326"/>
      <c r="G300" s="325"/>
      <c r="H300" s="32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25"/>
      <c r="B301" s="325"/>
      <c r="C301" s="325"/>
      <c r="D301" s="326"/>
      <c r="E301" s="325"/>
      <c r="F301" s="326"/>
      <c r="G301" s="325"/>
      <c r="H301" s="32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25"/>
      <c r="B302" s="325"/>
      <c r="C302" s="325"/>
      <c r="D302" s="326"/>
      <c r="E302" s="325"/>
      <c r="F302" s="326"/>
      <c r="G302" s="325"/>
      <c r="H302" s="32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25"/>
      <c r="B303" s="325"/>
      <c r="C303" s="325"/>
      <c r="D303" s="326"/>
      <c r="E303" s="325"/>
      <c r="F303" s="326"/>
      <c r="G303" s="325"/>
      <c r="H303" s="32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25"/>
      <c r="B304" s="325"/>
      <c r="C304" s="325"/>
      <c r="D304" s="326"/>
      <c r="E304" s="325"/>
      <c r="F304" s="326"/>
      <c r="G304" s="325"/>
      <c r="H304" s="32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25"/>
      <c r="B305" s="325"/>
      <c r="C305" s="325"/>
      <c r="D305" s="326"/>
      <c r="E305" s="325"/>
      <c r="F305" s="326"/>
      <c r="G305" s="325"/>
      <c r="H305" s="32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25"/>
      <c r="B306" s="325"/>
      <c r="C306" s="325"/>
      <c r="D306" s="326"/>
      <c r="E306" s="325"/>
      <c r="F306" s="326"/>
      <c r="G306" s="325"/>
      <c r="H306" s="32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25"/>
      <c r="B307" s="325"/>
      <c r="C307" s="325"/>
      <c r="D307" s="326"/>
      <c r="E307" s="325"/>
      <c r="F307" s="326"/>
      <c r="G307" s="325"/>
      <c r="H307" s="32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25"/>
      <c r="B308" s="325"/>
      <c r="C308" s="325"/>
      <c r="D308" s="326"/>
      <c r="E308" s="325"/>
      <c r="F308" s="326"/>
      <c r="G308" s="325"/>
      <c r="H308" s="32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25"/>
      <c r="B309" s="325"/>
      <c r="C309" s="325"/>
      <c r="D309" s="326"/>
      <c r="E309" s="325"/>
      <c r="F309" s="326"/>
      <c r="G309" s="325"/>
      <c r="H309" s="32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25"/>
      <c r="B310" s="325"/>
      <c r="C310" s="325"/>
      <c r="D310" s="326"/>
      <c r="E310" s="325"/>
      <c r="F310" s="326"/>
      <c r="G310" s="325"/>
      <c r="H310" s="32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25"/>
      <c r="B311" s="325"/>
      <c r="C311" s="325"/>
      <c r="D311" s="326"/>
      <c r="E311" s="325"/>
      <c r="F311" s="326"/>
      <c r="G311" s="325"/>
      <c r="H311" s="32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25"/>
      <c r="B312" s="325"/>
      <c r="C312" s="325"/>
      <c r="D312" s="326"/>
      <c r="E312" s="325"/>
      <c r="F312" s="326"/>
      <c r="G312" s="325"/>
      <c r="H312" s="32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25"/>
      <c r="B313" s="325"/>
      <c r="C313" s="325"/>
      <c r="D313" s="326"/>
      <c r="E313" s="325"/>
      <c r="F313" s="326"/>
      <c r="G313" s="325"/>
      <c r="H313" s="32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25"/>
      <c r="B314" s="325"/>
      <c r="C314" s="325"/>
      <c r="D314" s="326"/>
      <c r="E314" s="325"/>
      <c r="F314" s="326"/>
      <c r="G314" s="325"/>
      <c r="H314" s="32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25"/>
      <c r="B315" s="325"/>
      <c r="C315" s="325"/>
      <c r="D315" s="326"/>
      <c r="E315" s="325"/>
      <c r="F315" s="326"/>
      <c r="G315" s="325"/>
      <c r="H315" s="32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25"/>
      <c r="B316" s="325"/>
      <c r="C316" s="325"/>
      <c r="D316" s="326"/>
      <c r="E316" s="325"/>
      <c r="F316" s="326"/>
      <c r="G316" s="325"/>
      <c r="H316" s="32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25"/>
      <c r="B317" s="325"/>
      <c r="C317" s="325"/>
      <c r="D317" s="326"/>
      <c r="E317" s="325"/>
      <c r="F317" s="326"/>
      <c r="G317" s="325"/>
      <c r="H317" s="32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25"/>
      <c r="B318" s="325"/>
      <c r="C318" s="325"/>
      <c r="D318" s="326"/>
      <c r="E318" s="325"/>
      <c r="F318" s="326"/>
      <c r="G318" s="325"/>
      <c r="H318" s="32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25"/>
      <c r="B319" s="325"/>
      <c r="C319" s="325"/>
      <c r="D319" s="326"/>
      <c r="E319" s="325"/>
      <c r="F319" s="326"/>
      <c r="G319" s="325"/>
      <c r="H319" s="32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25"/>
      <c r="B320" s="325"/>
      <c r="C320" s="325"/>
      <c r="D320" s="326"/>
      <c r="E320" s="325"/>
      <c r="F320" s="326"/>
      <c r="G320" s="325"/>
      <c r="H320" s="32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25"/>
      <c r="B321" s="325"/>
      <c r="C321" s="325"/>
      <c r="D321" s="326"/>
      <c r="E321" s="325"/>
      <c r="F321" s="326"/>
      <c r="G321" s="325"/>
      <c r="H321" s="32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25"/>
      <c r="B322" s="325"/>
      <c r="C322" s="325"/>
      <c r="D322" s="326"/>
      <c r="E322" s="325"/>
      <c r="F322" s="326"/>
      <c r="G322" s="325"/>
      <c r="H322" s="32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25"/>
      <c r="B323" s="325"/>
      <c r="C323" s="325"/>
      <c r="D323" s="326"/>
      <c r="E323" s="325"/>
      <c r="F323" s="326"/>
      <c r="G323" s="325"/>
      <c r="H323" s="32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25"/>
      <c r="B324" s="325"/>
      <c r="C324" s="325"/>
      <c r="D324" s="326"/>
      <c r="E324" s="325"/>
      <c r="F324" s="326"/>
      <c r="G324" s="325"/>
      <c r="H324" s="32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25"/>
      <c r="B325" s="325"/>
      <c r="C325" s="325"/>
      <c r="D325" s="326"/>
      <c r="E325" s="325"/>
      <c r="F325" s="326"/>
      <c r="G325" s="325"/>
      <c r="H325" s="32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25"/>
      <c r="B326" s="325"/>
      <c r="C326" s="325"/>
      <c r="D326" s="326"/>
      <c r="E326" s="325"/>
      <c r="F326" s="326"/>
      <c r="G326" s="325"/>
      <c r="H326" s="32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25"/>
      <c r="B327" s="325"/>
      <c r="C327" s="325"/>
      <c r="D327" s="326"/>
      <c r="E327" s="325"/>
      <c r="F327" s="326"/>
      <c r="G327" s="325"/>
      <c r="H327" s="32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25"/>
      <c r="B328" s="325"/>
      <c r="C328" s="325"/>
      <c r="D328" s="326"/>
      <c r="E328" s="325"/>
      <c r="F328" s="326"/>
      <c r="G328" s="325"/>
      <c r="H328" s="32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25"/>
      <c r="B329" s="325"/>
      <c r="C329" s="325"/>
      <c r="D329" s="326"/>
      <c r="E329" s="325"/>
      <c r="F329" s="326"/>
      <c r="G329" s="325"/>
      <c r="H329" s="32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25"/>
      <c r="B330" s="325"/>
      <c r="C330" s="325"/>
      <c r="D330" s="326"/>
      <c r="E330" s="325"/>
      <c r="F330" s="326"/>
      <c r="G330" s="325"/>
      <c r="H330" s="32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25"/>
      <c r="B331" s="325"/>
      <c r="C331" s="325"/>
      <c r="D331" s="326"/>
      <c r="E331" s="325"/>
      <c r="F331" s="326"/>
      <c r="G331" s="325"/>
      <c r="H331" s="32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25"/>
      <c r="B332" s="325"/>
      <c r="C332" s="325"/>
      <c r="D332" s="326"/>
      <c r="E332" s="325"/>
      <c r="F332" s="326"/>
      <c r="G332" s="325"/>
      <c r="H332" s="32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25"/>
      <c r="B333" s="325"/>
      <c r="C333" s="325"/>
      <c r="D333" s="326"/>
      <c r="E333" s="325"/>
      <c r="F333" s="326"/>
      <c r="G333" s="325"/>
      <c r="H333" s="32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25"/>
      <c r="B334" s="325"/>
      <c r="C334" s="325"/>
      <c r="D334" s="326"/>
      <c r="E334" s="325"/>
      <c r="F334" s="326"/>
      <c r="G334" s="325"/>
      <c r="H334" s="32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25"/>
      <c r="B335" s="325"/>
      <c r="C335" s="325"/>
      <c r="D335" s="326"/>
      <c r="E335" s="325"/>
      <c r="F335" s="326"/>
      <c r="G335" s="325"/>
      <c r="H335" s="32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25"/>
      <c r="B336" s="325"/>
      <c r="C336" s="325"/>
      <c r="D336" s="326"/>
      <c r="E336" s="325"/>
      <c r="F336" s="326"/>
      <c r="G336" s="325"/>
      <c r="H336" s="32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25"/>
      <c r="B337" s="325"/>
      <c r="C337" s="325"/>
      <c r="D337" s="326"/>
      <c r="E337" s="325"/>
      <c r="F337" s="326"/>
      <c r="G337" s="325"/>
      <c r="H337" s="32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25"/>
      <c r="B338" s="325"/>
      <c r="C338" s="325"/>
      <c r="D338" s="326"/>
      <c r="E338" s="325"/>
      <c r="F338" s="326"/>
      <c r="G338" s="325"/>
      <c r="H338" s="32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25"/>
      <c r="B339" s="325"/>
      <c r="C339" s="325"/>
      <c r="D339" s="326"/>
      <c r="E339" s="325"/>
      <c r="F339" s="326"/>
      <c r="G339" s="325"/>
      <c r="H339" s="32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25"/>
      <c r="B340" s="325"/>
      <c r="C340" s="325"/>
      <c r="D340" s="326"/>
      <c r="E340" s="325"/>
      <c r="F340" s="326"/>
      <c r="G340" s="325"/>
      <c r="H340" s="32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25"/>
      <c r="B341" s="325"/>
      <c r="C341" s="325"/>
      <c r="D341" s="326"/>
      <c r="E341" s="325"/>
      <c r="F341" s="326"/>
      <c r="G341" s="325"/>
      <c r="H341" s="32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25"/>
      <c r="B342" s="325"/>
      <c r="C342" s="325"/>
      <c r="D342" s="326"/>
      <c r="E342" s="325"/>
      <c r="F342" s="326"/>
      <c r="G342" s="325"/>
      <c r="H342" s="32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25"/>
      <c r="B343" s="325"/>
      <c r="C343" s="325"/>
      <c r="D343" s="326"/>
      <c r="E343" s="325"/>
      <c r="F343" s="326"/>
      <c r="G343" s="325"/>
      <c r="H343" s="32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25"/>
      <c r="B344" s="325"/>
      <c r="C344" s="325"/>
      <c r="D344" s="326"/>
      <c r="E344" s="325"/>
      <c r="F344" s="326"/>
      <c r="G344" s="325"/>
      <c r="H344" s="32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25"/>
      <c r="B345" s="325"/>
      <c r="C345" s="325"/>
      <c r="D345" s="326"/>
      <c r="E345" s="325"/>
      <c r="F345" s="326"/>
      <c r="G345" s="325"/>
      <c r="H345" s="32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25"/>
      <c r="B346" s="325"/>
      <c r="C346" s="325"/>
      <c r="D346" s="326"/>
      <c r="E346" s="325"/>
      <c r="F346" s="326"/>
      <c r="G346" s="325"/>
      <c r="H346" s="32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25"/>
      <c r="B347" s="325"/>
      <c r="C347" s="325"/>
      <c r="D347" s="326"/>
      <c r="E347" s="325"/>
      <c r="F347" s="326"/>
      <c r="G347" s="325"/>
      <c r="H347" s="32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25"/>
      <c r="B348" s="325"/>
      <c r="C348" s="325"/>
      <c r="D348" s="326"/>
      <c r="E348" s="325"/>
      <c r="F348" s="326"/>
      <c r="G348" s="325"/>
      <c r="H348" s="32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25"/>
      <c r="B349" s="325"/>
      <c r="C349" s="325"/>
      <c r="D349" s="326"/>
      <c r="E349" s="325"/>
      <c r="F349" s="326"/>
      <c r="G349" s="325"/>
      <c r="H349" s="32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25"/>
      <c r="B350" s="325"/>
      <c r="C350" s="325"/>
      <c r="D350" s="326"/>
      <c r="E350" s="325"/>
      <c r="F350" s="326"/>
      <c r="G350" s="325"/>
      <c r="H350" s="32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25"/>
      <c r="B351" s="325"/>
      <c r="C351" s="325"/>
      <c r="D351" s="326"/>
      <c r="E351" s="325"/>
      <c r="F351" s="326"/>
      <c r="G351" s="325"/>
      <c r="H351" s="32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25"/>
      <c r="B352" s="325"/>
      <c r="C352" s="325"/>
      <c r="D352" s="326"/>
      <c r="E352" s="325"/>
      <c r="F352" s="326"/>
      <c r="G352" s="325"/>
      <c r="H352" s="32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25"/>
      <c r="B353" s="325"/>
      <c r="C353" s="325"/>
      <c r="D353" s="326"/>
      <c r="E353" s="325"/>
      <c r="F353" s="326"/>
      <c r="G353" s="325"/>
      <c r="H353" s="32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25"/>
      <c r="B354" s="325"/>
      <c r="C354" s="325"/>
      <c r="D354" s="326"/>
      <c r="E354" s="325"/>
      <c r="F354" s="326"/>
      <c r="G354" s="325"/>
      <c r="H354" s="32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25"/>
      <c r="B355" s="325"/>
      <c r="C355" s="325"/>
      <c r="D355" s="326"/>
      <c r="E355" s="325"/>
      <c r="F355" s="326"/>
      <c r="G355" s="325"/>
      <c r="H355" s="32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25"/>
      <c r="B356" s="325"/>
      <c r="C356" s="325"/>
      <c r="D356" s="326"/>
      <c r="E356" s="325"/>
      <c r="F356" s="326"/>
      <c r="G356" s="325"/>
      <c r="H356" s="32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25"/>
      <c r="B357" s="325"/>
      <c r="C357" s="325"/>
      <c r="D357" s="326"/>
      <c r="E357" s="325"/>
      <c r="F357" s="326"/>
      <c r="G357" s="325"/>
      <c r="H357" s="32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25"/>
      <c r="B358" s="325"/>
      <c r="C358" s="325"/>
      <c r="D358" s="326"/>
      <c r="E358" s="325"/>
      <c r="F358" s="326"/>
      <c r="G358" s="325"/>
      <c r="H358" s="32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25"/>
      <c r="B359" s="325"/>
      <c r="C359" s="325"/>
      <c r="D359" s="326"/>
      <c r="E359" s="325"/>
      <c r="F359" s="326"/>
      <c r="G359" s="325"/>
      <c r="H359" s="32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25"/>
      <c r="B360" s="325"/>
      <c r="C360" s="325"/>
      <c r="D360" s="326"/>
      <c r="E360" s="325"/>
      <c r="F360" s="326"/>
      <c r="G360" s="325"/>
      <c r="H360" s="32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25"/>
      <c r="B361" s="325"/>
      <c r="C361" s="325"/>
      <c r="D361" s="326"/>
      <c r="E361" s="325"/>
      <c r="F361" s="326"/>
      <c r="G361" s="325"/>
      <c r="H361" s="32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25"/>
      <c r="B362" s="325"/>
      <c r="C362" s="325"/>
      <c r="D362" s="326"/>
      <c r="E362" s="325"/>
      <c r="F362" s="326"/>
      <c r="G362" s="325"/>
      <c r="H362" s="32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25"/>
      <c r="B363" s="325"/>
      <c r="C363" s="325"/>
      <c r="D363" s="326"/>
      <c r="E363" s="325"/>
      <c r="F363" s="326"/>
      <c r="G363" s="325"/>
      <c r="H363" s="32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25"/>
      <c r="B364" s="325"/>
      <c r="C364" s="325"/>
      <c r="D364" s="326"/>
      <c r="E364" s="325"/>
      <c r="F364" s="326"/>
      <c r="G364" s="325"/>
      <c r="H364" s="32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25"/>
      <c r="B365" s="325"/>
      <c r="C365" s="325"/>
      <c r="D365" s="326"/>
      <c r="E365" s="325"/>
      <c r="F365" s="326"/>
      <c r="G365" s="325"/>
      <c r="H365" s="32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25"/>
      <c r="B366" s="325"/>
      <c r="C366" s="325"/>
      <c r="D366" s="326"/>
      <c r="E366" s="325"/>
      <c r="F366" s="326"/>
      <c r="G366" s="325"/>
      <c r="H366" s="32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25"/>
      <c r="B367" s="325"/>
      <c r="C367" s="325"/>
      <c r="D367" s="326"/>
      <c r="E367" s="325"/>
      <c r="F367" s="326"/>
      <c r="G367" s="325"/>
      <c r="H367" s="32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25"/>
      <c r="B368" s="325"/>
      <c r="C368" s="325"/>
      <c r="D368" s="326"/>
      <c r="E368" s="325"/>
      <c r="F368" s="326"/>
      <c r="G368" s="325"/>
      <c r="H368" s="32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25"/>
      <c r="B369" s="325"/>
      <c r="C369" s="325"/>
      <c r="D369" s="326"/>
      <c r="E369" s="325"/>
      <c r="F369" s="326"/>
      <c r="G369" s="325"/>
      <c r="H369" s="32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25"/>
      <c r="B370" s="325"/>
      <c r="C370" s="325"/>
      <c r="D370" s="326"/>
      <c r="E370" s="325"/>
      <c r="F370" s="326"/>
      <c r="G370" s="325"/>
      <c r="H370" s="32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25"/>
      <c r="B371" s="325"/>
      <c r="C371" s="325"/>
      <c r="D371" s="326"/>
      <c r="E371" s="325"/>
      <c r="F371" s="326"/>
      <c r="G371" s="325"/>
      <c r="H371" s="32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25"/>
      <c r="B372" s="325"/>
      <c r="C372" s="325"/>
      <c r="D372" s="326"/>
      <c r="E372" s="325"/>
      <c r="F372" s="326"/>
      <c r="G372" s="325"/>
      <c r="H372" s="32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25"/>
      <c r="B373" s="325"/>
      <c r="C373" s="325"/>
      <c r="D373" s="326"/>
      <c r="E373" s="325"/>
      <c r="F373" s="326"/>
      <c r="G373" s="325"/>
      <c r="H373" s="32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25"/>
      <c r="B374" s="325"/>
      <c r="C374" s="325"/>
      <c r="D374" s="326"/>
      <c r="E374" s="325"/>
      <c r="F374" s="326"/>
      <c r="G374" s="325"/>
      <c r="H374" s="32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25"/>
      <c r="B375" s="325"/>
      <c r="C375" s="325"/>
      <c r="D375" s="326"/>
      <c r="E375" s="325"/>
      <c r="F375" s="326"/>
      <c r="G375" s="325"/>
      <c r="H375" s="32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25"/>
      <c r="B376" s="325"/>
      <c r="C376" s="325"/>
      <c r="D376" s="326"/>
      <c r="E376" s="325"/>
      <c r="F376" s="326"/>
      <c r="G376" s="325"/>
      <c r="H376" s="32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25"/>
      <c r="B377" s="325"/>
      <c r="C377" s="325"/>
      <c r="D377" s="326"/>
      <c r="E377" s="325"/>
      <c r="F377" s="326"/>
      <c r="G377" s="325"/>
      <c r="H377" s="32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25"/>
      <c r="B378" s="325"/>
      <c r="C378" s="325"/>
      <c r="D378" s="326"/>
      <c r="E378" s="325"/>
      <c r="F378" s="326"/>
      <c r="G378" s="325"/>
      <c r="H378" s="32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25"/>
      <c r="B379" s="325"/>
      <c r="C379" s="325"/>
      <c r="D379" s="326"/>
      <c r="E379" s="325"/>
      <c r="F379" s="326"/>
      <c r="G379" s="325"/>
      <c r="H379" s="32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25"/>
      <c r="B380" s="325"/>
      <c r="C380" s="325"/>
      <c r="D380" s="326"/>
      <c r="E380" s="325"/>
      <c r="F380" s="326"/>
      <c r="G380" s="325"/>
      <c r="H380" s="32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25"/>
      <c r="B381" s="325"/>
      <c r="C381" s="325"/>
      <c r="D381" s="326"/>
      <c r="E381" s="325"/>
      <c r="F381" s="326"/>
      <c r="G381" s="325"/>
      <c r="H381" s="32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25"/>
      <c r="B382" s="325"/>
      <c r="C382" s="325"/>
      <c r="D382" s="326"/>
      <c r="E382" s="325"/>
      <c r="F382" s="326"/>
      <c r="G382" s="325"/>
      <c r="H382" s="32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25"/>
      <c r="B383" s="325"/>
      <c r="C383" s="325"/>
      <c r="D383" s="326"/>
      <c r="E383" s="325"/>
      <c r="F383" s="326"/>
      <c r="G383" s="325"/>
      <c r="H383" s="32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25"/>
      <c r="B384" s="325"/>
      <c r="C384" s="325"/>
      <c r="D384" s="326"/>
      <c r="E384" s="325"/>
      <c r="F384" s="326"/>
      <c r="G384" s="325"/>
      <c r="H384" s="32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25"/>
      <c r="B385" s="325"/>
      <c r="C385" s="325"/>
      <c r="D385" s="326"/>
      <c r="E385" s="325"/>
      <c r="F385" s="326"/>
      <c r="G385" s="325"/>
      <c r="H385" s="32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25"/>
      <c r="B386" s="325"/>
      <c r="C386" s="325"/>
      <c r="D386" s="326"/>
      <c r="E386" s="325"/>
      <c r="F386" s="326"/>
      <c r="G386" s="325"/>
      <c r="H386" s="32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25"/>
      <c r="B387" s="325"/>
      <c r="C387" s="325"/>
      <c r="D387" s="326"/>
      <c r="E387" s="325"/>
      <c r="F387" s="326"/>
      <c r="G387" s="325"/>
      <c r="H387" s="32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25"/>
      <c r="B388" s="325"/>
      <c r="C388" s="325"/>
      <c r="D388" s="326"/>
      <c r="E388" s="325"/>
      <c r="F388" s="326"/>
      <c r="G388" s="325"/>
      <c r="H388" s="32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25"/>
      <c r="B389" s="325"/>
      <c r="C389" s="325"/>
      <c r="D389" s="326"/>
      <c r="E389" s="325"/>
      <c r="F389" s="326"/>
      <c r="G389" s="325"/>
      <c r="H389" s="32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25"/>
      <c r="B390" s="325"/>
      <c r="C390" s="325"/>
      <c r="D390" s="326"/>
      <c r="E390" s="325"/>
      <c r="F390" s="326"/>
      <c r="G390" s="325"/>
      <c r="H390" s="32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25"/>
      <c r="B391" s="325"/>
      <c r="C391" s="325"/>
      <c r="D391" s="326"/>
      <c r="E391" s="325"/>
      <c r="F391" s="326"/>
      <c r="G391" s="325"/>
      <c r="H391" s="32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25"/>
      <c r="B392" s="325"/>
      <c r="C392" s="325"/>
      <c r="D392" s="326"/>
      <c r="E392" s="325"/>
      <c r="F392" s="326"/>
      <c r="G392" s="325"/>
      <c r="H392" s="32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25"/>
      <c r="B393" s="325"/>
      <c r="C393" s="325"/>
      <c r="D393" s="326"/>
      <c r="E393" s="325"/>
      <c r="F393" s="326"/>
      <c r="G393" s="325"/>
      <c r="H393" s="32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25"/>
      <c r="B394" s="325"/>
      <c r="C394" s="325"/>
      <c r="D394" s="326"/>
      <c r="E394" s="325"/>
      <c r="F394" s="326"/>
      <c r="G394" s="325"/>
      <c r="H394" s="32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25"/>
      <c r="B395" s="325"/>
      <c r="C395" s="325"/>
      <c r="D395" s="326"/>
      <c r="E395" s="325"/>
      <c r="F395" s="326"/>
      <c r="G395" s="325"/>
      <c r="H395" s="32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25"/>
      <c r="B396" s="325"/>
      <c r="C396" s="325"/>
      <c r="D396" s="326"/>
      <c r="E396" s="325"/>
      <c r="F396" s="326"/>
      <c r="G396" s="325"/>
      <c r="H396" s="32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25"/>
      <c r="B397" s="325"/>
      <c r="C397" s="325"/>
      <c r="D397" s="326"/>
      <c r="E397" s="325"/>
      <c r="F397" s="326"/>
      <c r="G397" s="325"/>
      <c r="H397" s="32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25"/>
      <c r="B398" s="325"/>
      <c r="C398" s="325"/>
      <c r="D398" s="326"/>
      <c r="E398" s="325"/>
      <c r="F398" s="326"/>
      <c r="G398" s="325"/>
      <c r="H398" s="32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25"/>
      <c r="B399" s="325"/>
      <c r="C399" s="325"/>
      <c r="D399" s="326"/>
      <c r="E399" s="325"/>
      <c r="F399" s="326"/>
      <c r="G399" s="325"/>
      <c r="H399" s="32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25"/>
      <c r="B400" s="325"/>
      <c r="C400" s="325"/>
      <c r="D400" s="326"/>
      <c r="E400" s="325"/>
      <c r="F400" s="326"/>
      <c r="G400" s="325"/>
      <c r="H400" s="32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25"/>
      <c r="B401" s="325"/>
      <c r="C401" s="325"/>
      <c r="D401" s="326"/>
      <c r="E401" s="325"/>
      <c r="F401" s="326"/>
      <c r="G401" s="325"/>
      <c r="H401" s="32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25"/>
      <c r="B402" s="325"/>
      <c r="C402" s="325"/>
      <c r="D402" s="326"/>
      <c r="E402" s="325"/>
      <c r="F402" s="326"/>
      <c r="G402" s="325"/>
      <c r="H402" s="32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25"/>
      <c r="B403" s="325"/>
      <c r="C403" s="325"/>
      <c r="D403" s="326"/>
      <c r="E403" s="325"/>
      <c r="F403" s="326"/>
      <c r="G403" s="325"/>
      <c r="H403" s="32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25"/>
      <c r="B404" s="325"/>
      <c r="C404" s="325"/>
      <c r="D404" s="326"/>
      <c r="E404" s="325"/>
      <c r="F404" s="326"/>
      <c r="G404" s="325"/>
      <c r="H404" s="32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25"/>
      <c r="B405" s="325"/>
      <c r="C405" s="325"/>
      <c r="D405" s="326"/>
      <c r="E405" s="325"/>
      <c r="F405" s="326"/>
      <c r="G405" s="325"/>
      <c r="H405" s="32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25"/>
      <c r="B406" s="325"/>
      <c r="C406" s="325"/>
      <c r="D406" s="326"/>
      <c r="E406" s="325"/>
      <c r="F406" s="326"/>
      <c r="G406" s="325"/>
      <c r="H406" s="32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25"/>
      <c r="B407" s="325"/>
      <c r="C407" s="325"/>
      <c r="D407" s="326"/>
      <c r="E407" s="325"/>
      <c r="F407" s="326"/>
      <c r="G407" s="325"/>
      <c r="H407" s="32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25"/>
      <c r="B408" s="325"/>
      <c r="C408" s="325"/>
      <c r="D408" s="326"/>
      <c r="E408" s="325"/>
      <c r="F408" s="326"/>
      <c r="G408" s="325"/>
      <c r="H408" s="32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25"/>
      <c r="B409" s="325"/>
      <c r="C409" s="325"/>
      <c r="D409" s="326"/>
      <c r="E409" s="325"/>
      <c r="F409" s="326"/>
      <c r="G409" s="325"/>
      <c r="H409" s="32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25"/>
      <c r="B410" s="325"/>
      <c r="C410" s="325"/>
      <c r="D410" s="326"/>
      <c r="E410" s="325"/>
      <c r="F410" s="326"/>
      <c r="G410" s="325"/>
      <c r="H410" s="32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25"/>
      <c r="B411" s="325"/>
      <c r="C411" s="325"/>
      <c r="D411" s="326"/>
      <c r="E411" s="325"/>
      <c r="F411" s="326"/>
      <c r="G411" s="325"/>
      <c r="H411" s="32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25"/>
      <c r="B412" s="325"/>
      <c r="C412" s="325"/>
      <c r="D412" s="326"/>
      <c r="E412" s="325"/>
      <c r="F412" s="326"/>
      <c r="G412" s="325"/>
      <c r="H412" s="32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25"/>
      <c r="B413" s="325"/>
      <c r="C413" s="325"/>
      <c r="D413" s="326"/>
      <c r="E413" s="325"/>
      <c r="F413" s="326"/>
      <c r="G413" s="325"/>
      <c r="H413" s="32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25"/>
      <c r="B414" s="325"/>
      <c r="C414" s="325"/>
      <c r="D414" s="326"/>
      <c r="E414" s="325"/>
      <c r="F414" s="326"/>
      <c r="G414" s="325"/>
      <c r="H414" s="32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25"/>
      <c r="B415" s="325"/>
      <c r="C415" s="325"/>
      <c r="D415" s="326"/>
      <c r="E415" s="325"/>
      <c r="F415" s="326"/>
      <c r="G415" s="325"/>
      <c r="H415" s="32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25"/>
      <c r="B416" s="325"/>
      <c r="C416" s="325"/>
      <c r="D416" s="326"/>
      <c r="E416" s="325"/>
      <c r="F416" s="326"/>
      <c r="G416" s="325"/>
      <c r="H416" s="32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25"/>
      <c r="B417" s="325"/>
      <c r="C417" s="325"/>
      <c r="D417" s="326"/>
      <c r="E417" s="325"/>
      <c r="F417" s="326"/>
      <c r="G417" s="325"/>
      <c r="H417" s="32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25"/>
      <c r="B418" s="325"/>
      <c r="C418" s="325"/>
      <c r="D418" s="326"/>
      <c r="E418" s="325"/>
      <c r="F418" s="326"/>
      <c r="G418" s="325"/>
      <c r="H418" s="32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25"/>
      <c r="B419" s="325"/>
      <c r="C419" s="325"/>
      <c r="D419" s="326"/>
      <c r="E419" s="325"/>
      <c r="F419" s="326"/>
      <c r="G419" s="325"/>
      <c r="H419" s="32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25"/>
      <c r="B420" s="325"/>
      <c r="C420" s="325"/>
      <c r="D420" s="326"/>
      <c r="E420" s="325"/>
      <c r="F420" s="326"/>
      <c r="G420" s="325"/>
      <c r="H420" s="32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25"/>
      <c r="B421" s="325"/>
      <c r="C421" s="325"/>
      <c r="D421" s="326"/>
      <c r="E421" s="325"/>
      <c r="F421" s="326"/>
      <c r="G421" s="325"/>
      <c r="H421" s="32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25"/>
      <c r="B422" s="325"/>
      <c r="C422" s="325"/>
      <c r="D422" s="326"/>
      <c r="E422" s="325"/>
      <c r="F422" s="326"/>
      <c r="G422" s="325"/>
      <c r="H422" s="32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25"/>
      <c r="B423" s="325"/>
      <c r="C423" s="325"/>
      <c r="D423" s="326"/>
      <c r="E423" s="325"/>
      <c r="F423" s="326"/>
      <c r="G423" s="325"/>
      <c r="H423" s="32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25"/>
      <c r="B424" s="325"/>
      <c r="C424" s="325"/>
      <c r="D424" s="326"/>
      <c r="E424" s="325"/>
      <c r="F424" s="326"/>
      <c r="G424" s="325"/>
      <c r="H424" s="32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25"/>
      <c r="B425" s="325"/>
      <c r="C425" s="325"/>
      <c r="D425" s="326"/>
      <c r="E425" s="325"/>
      <c r="F425" s="326"/>
      <c r="G425" s="325"/>
      <c r="H425" s="32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25"/>
      <c r="B426" s="325"/>
      <c r="C426" s="325"/>
      <c r="D426" s="326"/>
      <c r="E426" s="325"/>
      <c r="F426" s="326"/>
      <c r="G426" s="325"/>
      <c r="H426" s="32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25"/>
      <c r="B427" s="325"/>
      <c r="C427" s="325"/>
      <c r="D427" s="326"/>
      <c r="E427" s="325"/>
      <c r="F427" s="326"/>
      <c r="G427" s="325"/>
      <c r="H427" s="32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25"/>
      <c r="B428" s="325"/>
      <c r="C428" s="325"/>
      <c r="D428" s="326"/>
      <c r="E428" s="325"/>
      <c r="F428" s="326"/>
      <c r="G428" s="325"/>
      <c r="H428" s="32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25"/>
      <c r="B429" s="325"/>
      <c r="C429" s="325"/>
      <c r="D429" s="326"/>
      <c r="E429" s="325"/>
      <c r="F429" s="326"/>
      <c r="G429" s="325"/>
      <c r="H429" s="32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25"/>
      <c r="B430" s="325"/>
      <c r="C430" s="325"/>
      <c r="D430" s="326"/>
      <c r="E430" s="325"/>
      <c r="F430" s="326"/>
      <c r="G430" s="325"/>
      <c r="H430" s="32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25"/>
      <c r="B431" s="325"/>
      <c r="C431" s="325"/>
      <c r="D431" s="326"/>
      <c r="E431" s="325"/>
      <c r="F431" s="326"/>
      <c r="G431" s="325"/>
      <c r="H431" s="32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25"/>
      <c r="B432" s="325"/>
      <c r="C432" s="325"/>
      <c r="D432" s="326"/>
      <c r="E432" s="325"/>
      <c r="F432" s="326"/>
      <c r="G432" s="325"/>
      <c r="H432" s="32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25"/>
      <c r="B433" s="325"/>
      <c r="C433" s="325"/>
      <c r="D433" s="326"/>
      <c r="E433" s="325"/>
      <c r="F433" s="326"/>
      <c r="G433" s="325"/>
      <c r="H433" s="32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25"/>
      <c r="B434" s="325"/>
      <c r="C434" s="325"/>
      <c r="D434" s="326"/>
      <c r="E434" s="325"/>
      <c r="F434" s="326"/>
      <c r="G434" s="325"/>
      <c r="H434" s="32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25"/>
      <c r="B435" s="325"/>
      <c r="C435" s="325"/>
      <c r="D435" s="326"/>
      <c r="E435" s="325"/>
      <c r="F435" s="326"/>
      <c r="G435" s="325"/>
      <c r="H435" s="32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25"/>
      <c r="B436" s="325"/>
      <c r="C436" s="325"/>
      <c r="D436" s="326"/>
      <c r="E436" s="325"/>
      <c r="F436" s="326"/>
      <c r="G436" s="325"/>
      <c r="H436" s="32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25"/>
      <c r="B437" s="325"/>
      <c r="C437" s="325"/>
      <c r="D437" s="326"/>
      <c r="E437" s="325"/>
      <c r="F437" s="326"/>
      <c r="G437" s="325"/>
      <c r="H437" s="32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25"/>
      <c r="B438" s="325"/>
      <c r="C438" s="325"/>
      <c r="D438" s="326"/>
      <c r="E438" s="325"/>
      <c r="F438" s="326"/>
      <c r="G438" s="325"/>
      <c r="H438" s="32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25"/>
      <c r="B439" s="325"/>
      <c r="C439" s="325"/>
      <c r="D439" s="326"/>
      <c r="E439" s="325"/>
      <c r="F439" s="326"/>
      <c r="G439" s="325"/>
      <c r="H439" s="32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25"/>
      <c r="B440" s="325"/>
      <c r="C440" s="325"/>
      <c r="D440" s="326"/>
      <c r="E440" s="325"/>
      <c r="F440" s="326"/>
      <c r="G440" s="325"/>
      <c r="H440" s="32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25"/>
      <c r="B441" s="325"/>
      <c r="C441" s="325"/>
      <c r="D441" s="326"/>
      <c r="E441" s="325"/>
      <c r="F441" s="326"/>
      <c r="G441" s="325"/>
      <c r="H441" s="32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25"/>
      <c r="B442" s="325"/>
      <c r="C442" s="325"/>
      <c r="D442" s="326"/>
      <c r="E442" s="325"/>
      <c r="F442" s="326"/>
      <c r="G442" s="325"/>
      <c r="H442" s="32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25"/>
      <c r="B443" s="325"/>
      <c r="C443" s="325"/>
      <c r="D443" s="326"/>
      <c r="E443" s="325"/>
      <c r="F443" s="326"/>
      <c r="G443" s="325"/>
      <c r="H443" s="32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25"/>
      <c r="B444" s="325"/>
      <c r="C444" s="325"/>
      <c r="D444" s="326"/>
      <c r="E444" s="325"/>
      <c r="F444" s="326"/>
      <c r="G444" s="325"/>
      <c r="H444" s="32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25"/>
      <c r="B445" s="325"/>
      <c r="C445" s="325"/>
      <c r="D445" s="326"/>
      <c r="E445" s="325"/>
      <c r="F445" s="326"/>
      <c r="G445" s="325"/>
      <c r="H445" s="32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25"/>
      <c r="B446" s="325"/>
      <c r="C446" s="325"/>
      <c r="D446" s="326"/>
      <c r="E446" s="325"/>
      <c r="F446" s="326"/>
      <c r="G446" s="325"/>
      <c r="H446" s="32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25"/>
      <c r="B447" s="325"/>
      <c r="C447" s="325"/>
      <c r="D447" s="326"/>
      <c r="E447" s="325"/>
      <c r="F447" s="326"/>
      <c r="G447" s="325"/>
      <c r="H447" s="32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25"/>
      <c r="B448" s="325"/>
      <c r="C448" s="325"/>
      <c r="D448" s="326"/>
      <c r="E448" s="325"/>
      <c r="F448" s="326"/>
      <c r="G448" s="325"/>
      <c r="H448" s="32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25"/>
      <c r="B449" s="325"/>
      <c r="C449" s="325"/>
      <c r="D449" s="326"/>
      <c r="E449" s="325"/>
      <c r="F449" s="326"/>
      <c r="G449" s="325"/>
      <c r="H449" s="32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25"/>
      <c r="B450" s="325"/>
      <c r="C450" s="325"/>
      <c r="D450" s="326"/>
      <c r="E450" s="325"/>
      <c r="F450" s="326"/>
      <c r="G450" s="325"/>
      <c r="H450" s="32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25"/>
      <c r="B451" s="325"/>
      <c r="C451" s="325"/>
      <c r="D451" s="326"/>
      <c r="E451" s="325"/>
      <c r="F451" s="326"/>
      <c r="G451" s="325"/>
      <c r="H451" s="32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25"/>
      <c r="B452" s="325"/>
      <c r="C452" s="325"/>
      <c r="D452" s="326"/>
      <c r="E452" s="325"/>
      <c r="F452" s="326"/>
      <c r="G452" s="325"/>
      <c r="H452" s="32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25"/>
      <c r="B453" s="325"/>
      <c r="C453" s="325"/>
      <c r="D453" s="326"/>
      <c r="E453" s="325"/>
      <c r="F453" s="326"/>
      <c r="G453" s="325"/>
      <c r="H453" s="32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25"/>
      <c r="B454" s="325"/>
      <c r="C454" s="325"/>
      <c r="D454" s="326"/>
      <c r="E454" s="325"/>
      <c r="F454" s="326"/>
      <c r="G454" s="325"/>
      <c r="H454" s="32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25"/>
      <c r="B455" s="325"/>
      <c r="C455" s="325"/>
      <c r="D455" s="326"/>
      <c r="E455" s="325"/>
      <c r="F455" s="326"/>
      <c r="G455" s="325"/>
      <c r="H455" s="32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25"/>
      <c r="B456" s="325"/>
      <c r="C456" s="325"/>
      <c r="D456" s="326"/>
      <c r="E456" s="325"/>
      <c r="F456" s="326"/>
      <c r="G456" s="325"/>
      <c r="H456" s="32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25"/>
      <c r="B457" s="325"/>
      <c r="C457" s="325"/>
      <c r="D457" s="326"/>
      <c r="E457" s="325"/>
      <c r="F457" s="326"/>
      <c r="G457" s="325"/>
      <c r="H457" s="32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25"/>
      <c r="B458" s="325"/>
      <c r="C458" s="325"/>
      <c r="D458" s="326"/>
      <c r="E458" s="325"/>
      <c r="F458" s="326"/>
      <c r="G458" s="325"/>
      <c r="H458" s="32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25"/>
      <c r="B459" s="325"/>
      <c r="C459" s="325"/>
      <c r="D459" s="326"/>
      <c r="E459" s="325"/>
      <c r="F459" s="326"/>
      <c r="G459" s="325"/>
      <c r="H459" s="32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25"/>
      <c r="B460" s="325"/>
      <c r="C460" s="325"/>
      <c r="D460" s="326"/>
      <c r="E460" s="325"/>
      <c r="F460" s="326"/>
      <c r="G460" s="325"/>
      <c r="H460" s="32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25"/>
      <c r="B461" s="325"/>
      <c r="C461" s="325"/>
      <c r="D461" s="326"/>
      <c r="E461" s="325"/>
      <c r="F461" s="326"/>
      <c r="G461" s="325"/>
      <c r="H461" s="32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25"/>
      <c r="B462" s="325"/>
      <c r="C462" s="325"/>
      <c r="D462" s="326"/>
      <c r="E462" s="325"/>
      <c r="F462" s="326"/>
      <c r="G462" s="325"/>
      <c r="H462" s="32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25"/>
      <c r="B463" s="325"/>
      <c r="C463" s="325"/>
      <c r="D463" s="326"/>
      <c r="E463" s="325"/>
      <c r="F463" s="326"/>
      <c r="G463" s="325"/>
      <c r="H463" s="32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25"/>
      <c r="B464" s="325"/>
      <c r="C464" s="325"/>
      <c r="D464" s="326"/>
      <c r="E464" s="325"/>
      <c r="F464" s="326"/>
      <c r="G464" s="325"/>
      <c r="H464" s="32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25"/>
      <c r="B465" s="325"/>
      <c r="C465" s="325"/>
      <c r="D465" s="326"/>
      <c r="E465" s="325"/>
      <c r="F465" s="326"/>
      <c r="G465" s="325"/>
      <c r="H465" s="32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25"/>
      <c r="B466" s="325"/>
      <c r="C466" s="325"/>
      <c r="D466" s="326"/>
      <c r="E466" s="325"/>
      <c r="F466" s="326"/>
      <c r="G466" s="325"/>
      <c r="H466" s="32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25"/>
      <c r="B467" s="325"/>
      <c r="C467" s="325"/>
      <c r="D467" s="326"/>
      <c r="E467" s="325"/>
      <c r="F467" s="326"/>
      <c r="G467" s="325"/>
      <c r="H467" s="32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25"/>
      <c r="B468" s="325"/>
      <c r="C468" s="325"/>
      <c r="D468" s="326"/>
      <c r="E468" s="325"/>
      <c r="F468" s="326"/>
      <c r="G468" s="325"/>
      <c r="H468" s="32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25"/>
      <c r="B469" s="325"/>
      <c r="C469" s="325"/>
      <c r="D469" s="326"/>
      <c r="E469" s="325"/>
      <c r="F469" s="326"/>
      <c r="G469" s="325"/>
      <c r="H469" s="32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25"/>
      <c r="B470" s="325"/>
      <c r="C470" s="325"/>
      <c r="D470" s="326"/>
      <c r="E470" s="325"/>
      <c r="F470" s="326"/>
      <c r="G470" s="325"/>
      <c r="H470" s="32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25"/>
      <c r="B471" s="325"/>
      <c r="C471" s="325"/>
      <c r="D471" s="326"/>
      <c r="E471" s="325"/>
      <c r="F471" s="326"/>
      <c r="G471" s="325"/>
      <c r="H471" s="32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25"/>
      <c r="B472" s="325"/>
      <c r="C472" s="325"/>
      <c r="D472" s="326"/>
      <c r="E472" s="325"/>
      <c r="F472" s="326"/>
      <c r="G472" s="325"/>
      <c r="H472" s="32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25"/>
      <c r="B473" s="325"/>
      <c r="C473" s="325"/>
      <c r="D473" s="326"/>
      <c r="E473" s="325"/>
      <c r="F473" s="326"/>
      <c r="G473" s="325"/>
      <c r="H473" s="32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25"/>
      <c r="B474" s="325"/>
      <c r="C474" s="325"/>
      <c r="D474" s="326"/>
      <c r="E474" s="325"/>
      <c r="F474" s="326"/>
      <c r="G474" s="325"/>
      <c r="H474" s="32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25"/>
      <c r="B475" s="325"/>
      <c r="C475" s="325"/>
      <c r="D475" s="326"/>
      <c r="E475" s="325"/>
      <c r="F475" s="326"/>
      <c r="G475" s="325"/>
      <c r="H475" s="32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25"/>
      <c r="B476" s="325"/>
      <c r="C476" s="325"/>
      <c r="D476" s="326"/>
      <c r="E476" s="325"/>
      <c r="F476" s="326"/>
      <c r="G476" s="325"/>
      <c r="H476" s="32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25"/>
      <c r="B477" s="325"/>
      <c r="C477" s="325"/>
      <c r="D477" s="326"/>
      <c r="E477" s="325"/>
      <c r="F477" s="326"/>
      <c r="G477" s="325"/>
      <c r="H477" s="32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25"/>
      <c r="B478" s="325"/>
      <c r="C478" s="325"/>
      <c r="D478" s="326"/>
      <c r="E478" s="325"/>
      <c r="F478" s="326"/>
      <c r="G478" s="325"/>
      <c r="H478" s="32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25"/>
      <c r="B479" s="325"/>
      <c r="C479" s="325"/>
      <c r="D479" s="326"/>
      <c r="E479" s="325"/>
      <c r="F479" s="326"/>
      <c r="G479" s="325"/>
      <c r="H479" s="32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25"/>
      <c r="B480" s="325"/>
      <c r="C480" s="325"/>
      <c r="D480" s="326"/>
      <c r="E480" s="325"/>
      <c r="F480" s="326"/>
      <c r="G480" s="325"/>
      <c r="H480" s="32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25"/>
      <c r="B481" s="325"/>
      <c r="C481" s="325"/>
      <c r="D481" s="326"/>
      <c r="E481" s="325"/>
      <c r="F481" s="326"/>
      <c r="G481" s="325"/>
      <c r="H481" s="32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25"/>
      <c r="B482" s="325"/>
      <c r="C482" s="325"/>
      <c r="D482" s="326"/>
      <c r="E482" s="325"/>
      <c r="F482" s="326"/>
      <c r="G482" s="325"/>
      <c r="H482" s="32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25"/>
      <c r="B483" s="325"/>
      <c r="C483" s="325"/>
      <c r="D483" s="326"/>
      <c r="E483" s="325"/>
      <c r="F483" s="326"/>
      <c r="G483" s="325"/>
      <c r="H483" s="32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25"/>
      <c r="B484" s="325"/>
      <c r="C484" s="325"/>
      <c r="D484" s="326"/>
      <c r="E484" s="325"/>
      <c r="F484" s="326"/>
      <c r="G484" s="325"/>
      <c r="H484" s="32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25"/>
      <c r="B485" s="325"/>
      <c r="C485" s="325"/>
      <c r="D485" s="326"/>
      <c r="E485" s="325"/>
      <c r="F485" s="326"/>
      <c r="G485" s="325"/>
      <c r="H485" s="32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25"/>
      <c r="B486" s="325"/>
      <c r="C486" s="325"/>
      <c r="D486" s="326"/>
      <c r="E486" s="325"/>
      <c r="F486" s="326"/>
      <c r="G486" s="325"/>
      <c r="H486" s="32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25"/>
      <c r="B487" s="325"/>
      <c r="C487" s="325"/>
      <c r="D487" s="326"/>
      <c r="E487" s="325"/>
      <c r="F487" s="326"/>
      <c r="G487" s="325"/>
      <c r="H487" s="32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25"/>
      <c r="B488" s="325"/>
      <c r="C488" s="325"/>
      <c r="D488" s="326"/>
      <c r="E488" s="325"/>
      <c r="F488" s="326"/>
      <c r="G488" s="325"/>
      <c r="H488" s="32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25"/>
      <c r="B489" s="325"/>
      <c r="C489" s="325"/>
      <c r="D489" s="326"/>
      <c r="E489" s="325"/>
      <c r="F489" s="326"/>
      <c r="G489" s="325"/>
      <c r="H489" s="32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25"/>
      <c r="B490" s="325"/>
      <c r="C490" s="325"/>
      <c r="D490" s="326"/>
      <c r="E490" s="325"/>
      <c r="F490" s="326"/>
      <c r="G490" s="325"/>
      <c r="H490" s="32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25"/>
      <c r="B491" s="325"/>
      <c r="C491" s="325"/>
      <c r="D491" s="326"/>
      <c r="E491" s="325"/>
      <c r="F491" s="326"/>
      <c r="G491" s="325"/>
      <c r="H491" s="32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25"/>
      <c r="B492" s="325"/>
      <c r="C492" s="325"/>
      <c r="D492" s="326"/>
      <c r="E492" s="325"/>
      <c r="F492" s="326"/>
      <c r="G492" s="325"/>
      <c r="H492" s="32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25"/>
      <c r="B493" s="325"/>
      <c r="C493" s="325"/>
      <c r="D493" s="326"/>
      <c r="E493" s="325"/>
      <c r="F493" s="326"/>
      <c r="G493" s="325"/>
      <c r="H493" s="32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25"/>
      <c r="B494" s="325"/>
      <c r="C494" s="325"/>
      <c r="D494" s="326"/>
      <c r="E494" s="325"/>
      <c r="F494" s="326"/>
      <c r="G494" s="325"/>
      <c r="H494" s="32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25"/>
      <c r="B495" s="325"/>
      <c r="C495" s="325"/>
      <c r="D495" s="326"/>
      <c r="E495" s="325"/>
      <c r="F495" s="326"/>
      <c r="G495" s="325"/>
      <c r="H495" s="32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25"/>
      <c r="B496" s="325"/>
      <c r="C496" s="325"/>
      <c r="D496" s="326"/>
      <c r="E496" s="325"/>
      <c r="F496" s="326"/>
      <c r="G496" s="325"/>
      <c r="H496" s="32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25"/>
      <c r="B497" s="325"/>
      <c r="C497" s="325"/>
      <c r="D497" s="326"/>
      <c r="E497" s="325"/>
      <c r="F497" s="326"/>
      <c r="G497" s="325"/>
      <c r="H497" s="32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25"/>
      <c r="B498" s="325"/>
      <c r="C498" s="325"/>
      <c r="D498" s="326"/>
      <c r="E498" s="325"/>
      <c r="F498" s="326"/>
      <c r="G498" s="325"/>
      <c r="H498" s="32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25"/>
      <c r="B499" s="325"/>
      <c r="C499" s="325"/>
      <c r="D499" s="326"/>
      <c r="E499" s="325"/>
      <c r="F499" s="326"/>
      <c r="G499" s="325"/>
      <c r="H499" s="32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25"/>
      <c r="B500" s="325"/>
      <c r="C500" s="325"/>
      <c r="D500" s="326"/>
      <c r="E500" s="325"/>
      <c r="F500" s="326"/>
      <c r="G500" s="325"/>
      <c r="H500" s="32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25"/>
      <c r="B501" s="325"/>
      <c r="C501" s="325"/>
      <c r="D501" s="326"/>
      <c r="E501" s="325"/>
      <c r="F501" s="326"/>
      <c r="G501" s="325"/>
      <c r="H501" s="32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25"/>
      <c r="B502" s="325"/>
      <c r="C502" s="325"/>
      <c r="D502" s="326"/>
      <c r="E502" s="325"/>
      <c r="F502" s="326"/>
      <c r="G502" s="325"/>
      <c r="H502" s="32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25"/>
      <c r="B503" s="325"/>
      <c r="C503" s="325"/>
      <c r="D503" s="326"/>
      <c r="E503" s="325"/>
      <c r="F503" s="326"/>
      <c r="G503" s="325"/>
      <c r="H503" s="32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25"/>
      <c r="B504" s="325"/>
      <c r="C504" s="325"/>
      <c r="D504" s="326"/>
      <c r="E504" s="325"/>
      <c r="F504" s="326"/>
      <c r="G504" s="325"/>
      <c r="H504" s="32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25"/>
      <c r="B505" s="325"/>
      <c r="C505" s="325"/>
      <c r="D505" s="326"/>
      <c r="E505" s="325"/>
      <c r="F505" s="326"/>
      <c r="G505" s="325"/>
      <c r="H505" s="32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25"/>
      <c r="B506" s="325"/>
      <c r="C506" s="325"/>
      <c r="D506" s="326"/>
      <c r="E506" s="325"/>
      <c r="F506" s="326"/>
      <c r="G506" s="325"/>
      <c r="H506" s="32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25"/>
      <c r="B507" s="325"/>
      <c r="C507" s="325"/>
      <c r="D507" s="326"/>
      <c r="E507" s="325"/>
      <c r="F507" s="326"/>
      <c r="G507" s="325"/>
      <c r="H507" s="32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25"/>
      <c r="B508" s="325"/>
      <c r="C508" s="325"/>
      <c r="D508" s="326"/>
      <c r="E508" s="325"/>
      <c r="F508" s="326"/>
      <c r="G508" s="325"/>
      <c r="H508" s="32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25"/>
      <c r="B509" s="325"/>
      <c r="C509" s="325"/>
      <c r="D509" s="326"/>
      <c r="E509" s="325"/>
      <c r="F509" s="326"/>
      <c r="G509" s="325"/>
      <c r="H509" s="32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25"/>
      <c r="B510" s="325"/>
      <c r="C510" s="325"/>
      <c r="D510" s="326"/>
      <c r="E510" s="325"/>
      <c r="F510" s="326"/>
      <c r="G510" s="325"/>
      <c r="H510" s="32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25"/>
      <c r="B511" s="325"/>
      <c r="C511" s="325"/>
      <c r="D511" s="326"/>
      <c r="E511" s="325"/>
      <c r="F511" s="326"/>
      <c r="G511" s="325"/>
      <c r="H511" s="32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25"/>
      <c r="B512" s="325"/>
      <c r="C512" s="325"/>
      <c r="D512" s="326"/>
      <c r="E512" s="325"/>
      <c r="F512" s="326"/>
      <c r="G512" s="325"/>
      <c r="H512" s="32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25"/>
      <c r="B513" s="325"/>
      <c r="C513" s="325"/>
      <c r="D513" s="326"/>
      <c r="E513" s="325"/>
      <c r="F513" s="326"/>
      <c r="G513" s="325"/>
      <c r="H513" s="32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25"/>
      <c r="B514" s="325"/>
      <c r="C514" s="325"/>
      <c r="D514" s="326"/>
      <c r="E514" s="325"/>
      <c r="F514" s="326"/>
      <c r="G514" s="325"/>
      <c r="H514" s="32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25"/>
      <c r="B515" s="325"/>
      <c r="C515" s="325"/>
      <c r="D515" s="326"/>
      <c r="E515" s="325"/>
      <c r="F515" s="326"/>
      <c r="G515" s="325"/>
      <c r="H515" s="32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25"/>
      <c r="B516" s="325"/>
      <c r="C516" s="325"/>
      <c r="D516" s="326"/>
      <c r="E516" s="325"/>
      <c r="F516" s="326"/>
      <c r="G516" s="325"/>
      <c r="H516" s="32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25"/>
      <c r="B517" s="325"/>
      <c r="C517" s="325"/>
      <c r="D517" s="326"/>
      <c r="E517" s="325"/>
      <c r="F517" s="326"/>
      <c r="G517" s="325"/>
      <c r="H517" s="32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25"/>
      <c r="B518" s="325"/>
      <c r="C518" s="325"/>
      <c r="D518" s="326"/>
      <c r="E518" s="325"/>
      <c r="F518" s="326"/>
      <c r="G518" s="325"/>
      <c r="H518" s="32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25"/>
      <c r="B519" s="325"/>
      <c r="C519" s="325"/>
      <c r="D519" s="326"/>
      <c r="E519" s="325"/>
      <c r="F519" s="326"/>
      <c r="G519" s="325"/>
      <c r="H519" s="32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25"/>
      <c r="B520" s="325"/>
      <c r="C520" s="325"/>
      <c r="D520" s="326"/>
      <c r="E520" s="325"/>
      <c r="F520" s="326"/>
      <c r="G520" s="325"/>
      <c r="H520" s="32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25"/>
      <c r="B521" s="325"/>
      <c r="C521" s="325"/>
      <c r="D521" s="326"/>
      <c r="E521" s="325"/>
      <c r="F521" s="326"/>
      <c r="G521" s="325"/>
      <c r="H521" s="32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25"/>
      <c r="B522" s="325"/>
      <c r="C522" s="325"/>
      <c r="D522" s="326"/>
      <c r="E522" s="325"/>
      <c r="F522" s="326"/>
      <c r="G522" s="325"/>
      <c r="H522" s="32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25"/>
      <c r="B523" s="325"/>
      <c r="C523" s="325"/>
      <c r="D523" s="326"/>
      <c r="E523" s="325"/>
      <c r="F523" s="326"/>
      <c r="G523" s="325"/>
      <c r="H523" s="32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25"/>
      <c r="B524" s="325"/>
      <c r="C524" s="325"/>
      <c r="D524" s="326"/>
      <c r="E524" s="325"/>
      <c r="F524" s="326"/>
      <c r="G524" s="325"/>
      <c r="H524" s="32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25"/>
      <c r="B525" s="325"/>
      <c r="C525" s="325"/>
      <c r="D525" s="326"/>
      <c r="E525" s="325"/>
      <c r="F525" s="326"/>
      <c r="G525" s="325"/>
      <c r="H525" s="32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25"/>
      <c r="B526" s="325"/>
      <c r="C526" s="325"/>
      <c r="D526" s="326"/>
      <c r="E526" s="325"/>
      <c r="F526" s="326"/>
      <c r="G526" s="325"/>
      <c r="H526" s="32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25"/>
      <c r="B527" s="325"/>
      <c r="C527" s="325"/>
      <c r="D527" s="326"/>
      <c r="E527" s="325"/>
      <c r="F527" s="326"/>
      <c r="G527" s="325"/>
      <c r="H527" s="32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25"/>
      <c r="B528" s="325"/>
      <c r="C528" s="325"/>
      <c r="D528" s="326"/>
      <c r="E528" s="325"/>
      <c r="F528" s="326"/>
      <c r="G528" s="325"/>
      <c r="H528" s="32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25"/>
      <c r="B529" s="325"/>
      <c r="C529" s="325"/>
      <c r="D529" s="326"/>
      <c r="E529" s="325"/>
      <c r="F529" s="326"/>
      <c r="G529" s="325"/>
      <c r="H529" s="32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25"/>
      <c r="B530" s="325"/>
      <c r="C530" s="325"/>
      <c r="D530" s="326"/>
      <c r="E530" s="325"/>
      <c r="F530" s="326"/>
      <c r="G530" s="325"/>
      <c r="H530" s="32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25"/>
      <c r="B531" s="325"/>
      <c r="C531" s="325"/>
      <c r="D531" s="326"/>
      <c r="E531" s="325"/>
      <c r="F531" s="326"/>
      <c r="G531" s="325"/>
      <c r="H531" s="32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25"/>
      <c r="B532" s="325"/>
      <c r="C532" s="325"/>
      <c r="D532" s="326"/>
      <c r="E532" s="325"/>
      <c r="F532" s="326"/>
      <c r="G532" s="325"/>
      <c r="H532" s="32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25"/>
      <c r="B533" s="325"/>
      <c r="C533" s="325"/>
      <c r="D533" s="326"/>
      <c r="E533" s="325"/>
      <c r="F533" s="326"/>
      <c r="G533" s="325"/>
      <c r="H533" s="32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25"/>
      <c r="B534" s="325"/>
      <c r="C534" s="325"/>
      <c r="D534" s="326"/>
      <c r="E534" s="325"/>
      <c r="F534" s="326"/>
      <c r="G534" s="325"/>
      <c r="H534" s="32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25"/>
      <c r="B535" s="325"/>
      <c r="C535" s="325"/>
      <c r="D535" s="326"/>
      <c r="E535" s="325"/>
      <c r="F535" s="326"/>
      <c r="G535" s="325"/>
      <c r="H535" s="32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25"/>
      <c r="B536" s="325"/>
      <c r="C536" s="325"/>
      <c r="D536" s="326"/>
      <c r="E536" s="325"/>
      <c r="F536" s="326"/>
      <c r="G536" s="325"/>
      <c r="H536" s="32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25"/>
      <c r="B537" s="325"/>
      <c r="C537" s="325"/>
      <c r="D537" s="326"/>
      <c r="E537" s="325"/>
      <c r="F537" s="326"/>
      <c r="G537" s="325"/>
      <c r="H537" s="32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25"/>
      <c r="B538" s="325"/>
      <c r="C538" s="325"/>
      <c r="D538" s="326"/>
      <c r="E538" s="325"/>
      <c r="F538" s="326"/>
      <c r="G538" s="325"/>
      <c r="H538" s="32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25"/>
      <c r="B539" s="325"/>
      <c r="C539" s="325"/>
      <c r="D539" s="326"/>
      <c r="E539" s="325"/>
      <c r="F539" s="326"/>
      <c r="G539" s="325"/>
      <c r="H539" s="32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25"/>
      <c r="B540" s="325"/>
      <c r="C540" s="325"/>
      <c r="D540" s="326"/>
      <c r="E540" s="325"/>
      <c r="F540" s="326"/>
      <c r="G540" s="325"/>
      <c r="H540" s="32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25"/>
      <c r="B541" s="325"/>
      <c r="C541" s="325"/>
      <c r="D541" s="326"/>
      <c r="E541" s="325"/>
      <c r="F541" s="326"/>
      <c r="G541" s="325"/>
      <c r="H541" s="32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25"/>
      <c r="B542" s="325"/>
      <c r="C542" s="325"/>
      <c r="D542" s="326"/>
      <c r="E542" s="325"/>
      <c r="F542" s="326"/>
      <c r="G542" s="325"/>
      <c r="H542" s="32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25"/>
      <c r="B543" s="325"/>
      <c r="C543" s="325"/>
      <c r="D543" s="326"/>
      <c r="E543" s="325"/>
      <c r="F543" s="326"/>
      <c r="G543" s="325"/>
      <c r="H543" s="32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25"/>
      <c r="B544" s="325"/>
      <c r="C544" s="325"/>
      <c r="D544" s="326"/>
      <c r="E544" s="325"/>
      <c r="F544" s="326"/>
      <c r="G544" s="325"/>
      <c r="H544" s="32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25"/>
      <c r="B545" s="325"/>
      <c r="C545" s="325"/>
      <c r="D545" s="326"/>
      <c r="E545" s="325"/>
      <c r="F545" s="326"/>
      <c r="G545" s="325"/>
      <c r="H545" s="32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25"/>
      <c r="B546" s="325"/>
      <c r="C546" s="325"/>
      <c r="D546" s="326"/>
      <c r="E546" s="325"/>
      <c r="F546" s="326"/>
      <c r="G546" s="325"/>
      <c r="H546" s="32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25"/>
      <c r="B547" s="325"/>
      <c r="C547" s="325"/>
      <c r="D547" s="326"/>
      <c r="E547" s="325"/>
      <c r="F547" s="326"/>
      <c r="G547" s="325"/>
      <c r="H547" s="32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25"/>
      <c r="B548" s="325"/>
      <c r="C548" s="325"/>
      <c r="D548" s="326"/>
      <c r="E548" s="325"/>
      <c r="F548" s="326"/>
      <c r="G548" s="325"/>
      <c r="H548" s="32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25"/>
      <c r="B549" s="325"/>
      <c r="C549" s="325"/>
      <c r="D549" s="326"/>
      <c r="E549" s="325"/>
      <c r="F549" s="326"/>
      <c r="G549" s="325"/>
      <c r="H549" s="32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25"/>
      <c r="B550" s="325"/>
      <c r="C550" s="325"/>
      <c r="D550" s="326"/>
      <c r="E550" s="325"/>
      <c r="F550" s="326"/>
      <c r="G550" s="325"/>
      <c r="H550" s="32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25"/>
      <c r="B551" s="325"/>
      <c r="C551" s="325"/>
      <c r="D551" s="326"/>
      <c r="E551" s="325"/>
      <c r="F551" s="326"/>
      <c r="G551" s="325"/>
      <c r="H551" s="32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25"/>
      <c r="B552" s="325"/>
      <c r="C552" s="325"/>
      <c r="D552" s="326"/>
      <c r="E552" s="325"/>
      <c r="F552" s="326"/>
      <c r="G552" s="325"/>
      <c r="H552" s="32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25"/>
      <c r="B553" s="325"/>
      <c r="C553" s="325"/>
      <c r="D553" s="326"/>
      <c r="E553" s="325"/>
      <c r="F553" s="326"/>
      <c r="G553" s="325"/>
      <c r="H553" s="32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25"/>
      <c r="B554" s="325"/>
      <c r="C554" s="325"/>
      <c r="D554" s="326"/>
      <c r="E554" s="325"/>
      <c r="F554" s="326"/>
      <c r="G554" s="325"/>
      <c r="H554" s="32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25"/>
      <c r="B555" s="325"/>
      <c r="C555" s="325"/>
      <c r="D555" s="326"/>
      <c r="E555" s="325"/>
      <c r="F555" s="326"/>
      <c r="G555" s="325"/>
      <c r="H555" s="32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25"/>
      <c r="B556" s="325"/>
      <c r="C556" s="325"/>
      <c r="D556" s="326"/>
      <c r="E556" s="325"/>
      <c r="F556" s="326"/>
      <c r="G556" s="325"/>
      <c r="H556" s="32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25"/>
      <c r="B557" s="325"/>
      <c r="C557" s="325"/>
      <c r="D557" s="326"/>
      <c r="E557" s="325"/>
      <c r="F557" s="326"/>
      <c r="G557" s="325"/>
      <c r="H557" s="32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25"/>
      <c r="B558" s="325"/>
      <c r="C558" s="325"/>
      <c r="D558" s="326"/>
      <c r="E558" s="325"/>
      <c r="F558" s="326"/>
      <c r="G558" s="325"/>
      <c r="H558" s="32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25"/>
      <c r="B559" s="325"/>
      <c r="C559" s="325"/>
      <c r="D559" s="326"/>
      <c r="E559" s="325"/>
      <c r="F559" s="326"/>
      <c r="G559" s="325"/>
      <c r="H559" s="32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25"/>
      <c r="B560" s="325"/>
      <c r="C560" s="325"/>
      <c r="D560" s="326"/>
      <c r="E560" s="325"/>
      <c r="F560" s="326"/>
      <c r="G560" s="325"/>
      <c r="H560" s="32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25"/>
      <c r="B561" s="325"/>
      <c r="C561" s="325"/>
      <c r="D561" s="326"/>
      <c r="E561" s="325"/>
      <c r="F561" s="326"/>
      <c r="G561" s="325"/>
      <c r="H561" s="32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25"/>
      <c r="B562" s="325"/>
      <c r="C562" s="325"/>
      <c r="D562" s="326"/>
      <c r="E562" s="325"/>
      <c r="F562" s="326"/>
      <c r="G562" s="325"/>
      <c r="H562" s="32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25"/>
      <c r="B563" s="325"/>
      <c r="C563" s="325"/>
      <c r="D563" s="326"/>
      <c r="E563" s="325"/>
      <c r="F563" s="326"/>
      <c r="G563" s="325"/>
      <c r="H563" s="32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25"/>
      <c r="B564" s="325"/>
      <c r="C564" s="325"/>
      <c r="D564" s="326"/>
      <c r="E564" s="325"/>
      <c r="F564" s="326"/>
      <c r="G564" s="325"/>
      <c r="H564" s="32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25"/>
      <c r="B565" s="325"/>
      <c r="C565" s="325"/>
      <c r="D565" s="326"/>
      <c r="E565" s="325"/>
      <c r="F565" s="326"/>
      <c r="G565" s="325"/>
      <c r="H565" s="32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25"/>
      <c r="B566" s="325"/>
      <c r="C566" s="325"/>
      <c r="D566" s="326"/>
      <c r="E566" s="325"/>
      <c r="F566" s="326"/>
      <c r="G566" s="325"/>
      <c r="H566" s="32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25"/>
      <c r="B567" s="325"/>
      <c r="C567" s="325"/>
      <c r="D567" s="326"/>
      <c r="E567" s="325"/>
      <c r="F567" s="326"/>
      <c r="G567" s="325"/>
      <c r="H567" s="32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25"/>
      <c r="B568" s="325"/>
      <c r="C568" s="325"/>
      <c r="D568" s="326"/>
      <c r="E568" s="325"/>
      <c r="F568" s="326"/>
      <c r="G568" s="325"/>
      <c r="H568" s="32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25"/>
      <c r="B569" s="325"/>
      <c r="C569" s="325"/>
      <c r="D569" s="326"/>
      <c r="E569" s="325"/>
      <c r="F569" s="326"/>
      <c r="G569" s="325"/>
      <c r="H569" s="32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25"/>
      <c r="B570" s="325"/>
      <c r="C570" s="325"/>
      <c r="D570" s="326"/>
      <c r="E570" s="325"/>
      <c r="F570" s="326"/>
      <c r="G570" s="325"/>
      <c r="H570" s="32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25"/>
      <c r="B571" s="325"/>
      <c r="C571" s="325"/>
      <c r="D571" s="326"/>
      <c r="E571" s="325"/>
      <c r="F571" s="326"/>
      <c r="G571" s="325"/>
      <c r="H571" s="32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25"/>
      <c r="B572" s="325"/>
      <c r="C572" s="325"/>
      <c r="D572" s="326"/>
      <c r="E572" s="325"/>
      <c r="F572" s="326"/>
      <c r="G572" s="325"/>
      <c r="H572" s="32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25"/>
      <c r="B573" s="325"/>
      <c r="C573" s="325"/>
      <c r="D573" s="326"/>
      <c r="E573" s="325"/>
      <c r="F573" s="326"/>
      <c r="G573" s="325"/>
      <c r="H573" s="32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25"/>
      <c r="B574" s="325"/>
      <c r="C574" s="325"/>
      <c r="D574" s="326"/>
      <c r="E574" s="325"/>
      <c r="F574" s="326"/>
      <c r="G574" s="325"/>
      <c r="H574" s="32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25"/>
      <c r="B575" s="325"/>
      <c r="C575" s="325"/>
      <c r="D575" s="326"/>
      <c r="E575" s="325"/>
      <c r="F575" s="326"/>
      <c r="G575" s="325"/>
      <c r="H575" s="32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25"/>
      <c r="B576" s="325"/>
      <c r="C576" s="325"/>
      <c r="D576" s="326"/>
      <c r="E576" s="325"/>
      <c r="F576" s="326"/>
      <c r="G576" s="325"/>
      <c r="H576" s="32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25"/>
      <c r="B577" s="325"/>
      <c r="C577" s="325"/>
      <c r="D577" s="326"/>
      <c r="E577" s="325"/>
      <c r="F577" s="326"/>
      <c r="G577" s="325"/>
      <c r="H577" s="32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25"/>
      <c r="B578" s="325"/>
      <c r="C578" s="325"/>
      <c r="D578" s="326"/>
      <c r="E578" s="325"/>
      <c r="F578" s="326"/>
      <c r="G578" s="325"/>
      <c r="H578" s="32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25"/>
      <c r="B579" s="325"/>
      <c r="C579" s="325"/>
      <c r="D579" s="326"/>
      <c r="E579" s="325"/>
      <c r="F579" s="326"/>
      <c r="G579" s="325"/>
      <c r="H579" s="32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25"/>
      <c r="B580" s="325"/>
      <c r="C580" s="325"/>
      <c r="D580" s="326"/>
      <c r="E580" s="325"/>
      <c r="F580" s="326"/>
      <c r="G580" s="325"/>
      <c r="H580" s="32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25"/>
      <c r="B581" s="325"/>
      <c r="C581" s="325"/>
      <c r="D581" s="326"/>
      <c r="E581" s="325"/>
      <c r="F581" s="326"/>
      <c r="G581" s="325"/>
      <c r="H581" s="32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25"/>
      <c r="B582" s="325"/>
      <c r="C582" s="325"/>
      <c r="D582" s="326"/>
      <c r="E582" s="325"/>
      <c r="F582" s="326"/>
      <c r="G582" s="325"/>
      <c r="H582" s="32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25"/>
      <c r="B583" s="325"/>
      <c r="C583" s="325"/>
      <c r="D583" s="326"/>
      <c r="E583" s="325"/>
      <c r="F583" s="326"/>
      <c r="G583" s="325"/>
      <c r="H583" s="32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25"/>
      <c r="B584" s="325"/>
      <c r="C584" s="325"/>
      <c r="D584" s="326"/>
      <c r="E584" s="325"/>
      <c r="F584" s="326"/>
      <c r="G584" s="325"/>
      <c r="H584" s="32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25"/>
      <c r="B585" s="325"/>
      <c r="C585" s="325"/>
      <c r="D585" s="326"/>
      <c r="E585" s="325"/>
      <c r="F585" s="326"/>
      <c r="G585" s="325"/>
      <c r="H585" s="32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25"/>
      <c r="B586" s="325"/>
      <c r="C586" s="325"/>
      <c r="D586" s="326"/>
      <c r="E586" s="325"/>
      <c r="F586" s="326"/>
      <c r="G586" s="325"/>
      <c r="H586" s="32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25"/>
      <c r="B587" s="325"/>
      <c r="C587" s="325"/>
      <c r="D587" s="326"/>
      <c r="E587" s="325"/>
      <c r="F587" s="326"/>
      <c r="G587" s="325"/>
      <c r="H587" s="32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25"/>
      <c r="B588" s="325"/>
      <c r="C588" s="325"/>
      <c r="D588" s="326"/>
      <c r="E588" s="325"/>
      <c r="F588" s="326"/>
      <c r="G588" s="325"/>
      <c r="H588" s="32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25"/>
      <c r="B589" s="325"/>
      <c r="C589" s="325"/>
      <c r="D589" s="326"/>
      <c r="E589" s="325"/>
      <c r="F589" s="326"/>
      <c r="G589" s="325"/>
      <c r="H589" s="32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25"/>
      <c r="B590" s="325"/>
      <c r="C590" s="325"/>
      <c r="D590" s="326"/>
      <c r="E590" s="325"/>
      <c r="F590" s="326"/>
      <c r="G590" s="325"/>
      <c r="H590" s="32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25"/>
      <c r="B591" s="325"/>
      <c r="C591" s="325"/>
      <c r="D591" s="326"/>
      <c r="E591" s="325"/>
      <c r="F591" s="326"/>
      <c r="G591" s="325"/>
      <c r="H591" s="32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25"/>
      <c r="B592" s="325"/>
      <c r="C592" s="325"/>
      <c r="D592" s="326"/>
      <c r="E592" s="325"/>
      <c r="F592" s="326"/>
      <c r="G592" s="325"/>
      <c r="H592" s="32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25"/>
      <c r="B593" s="325"/>
      <c r="C593" s="325"/>
      <c r="D593" s="326"/>
      <c r="E593" s="325"/>
      <c r="F593" s="326"/>
      <c r="G593" s="325"/>
      <c r="H593" s="32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25"/>
      <c r="B594" s="325"/>
      <c r="C594" s="325"/>
      <c r="D594" s="326"/>
      <c r="E594" s="325"/>
      <c r="F594" s="326"/>
      <c r="G594" s="325"/>
      <c r="H594" s="32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25"/>
      <c r="B595" s="325"/>
      <c r="C595" s="325"/>
      <c r="D595" s="326"/>
      <c r="E595" s="325"/>
      <c r="F595" s="326"/>
      <c r="G595" s="325"/>
      <c r="H595" s="32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25"/>
      <c r="B596" s="325"/>
      <c r="C596" s="325"/>
      <c r="D596" s="326"/>
      <c r="E596" s="325"/>
      <c r="F596" s="326"/>
      <c r="G596" s="325"/>
      <c r="H596" s="32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25"/>
      <c r="B597" s="325"/>
      <c r="C597" s="325"/>
      <c r="D597" s="326"/>
      <c r="E597" s="325"/>
      <c r="F597" s="326"/>
      <c r="G597" s="325"/>
      <c r="H597" s="32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25"/>
      <c r="B598" s="325"/>
      <c r="C598" s="325"/>
      <c r="D598" s="326"/>
      <c r="E598" s="325"/>
      <c r="F598" s="326"/>
      <c r="G598" s="325"/>
      <c r="H598" s="32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25"/>
      <c r="B599" s="325"/>
      <c r="C599" s="325"/>
      <c r="D599" s="326"/>
      <c r="E599" s="325"/>
      <c r="F599" s="326"/>
      <c r="G599" s="325"/>
      <c r="H599" s="32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25"/>
      <c r="B600" s="325"/>
      <c r="C600" s="325"/>
      <c r="D600" s="326"/>
      <c r="E600" s="325"/>
      <c r="F600" s="326"/>
      <c r="G600" s="325"/>
      <c r="H600" s="32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25"/>
      <c r="B601" s="325"/>
      <c r="C601" s="325"/>
      <c r="D601" s="326"/>
      <c r="E601" s="325"/>
      <c r="F601" s="326"/>
      <c r="G601" s="325"/>
      <c r="H601" s="32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25"/>
      <c r="B602" s="325"/>
      <c r="C602" s="325"/>
      <c r="D602" s="326"/>
      <c r="E602" s="325"/>
      <c r="F602" s="326"/>
      <c r="G602" s="325"/>
      <c r="H602" s="32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25"/>
      <c r="B603" s="325"/>
      <c r="C603" s="325"/>
      <c r="D603" s="326"/>
      <c r="E603" s="325"/>
      <c r="F603" s="326"/>
      <c r="G603" s="325"/>
      <c r="H603" s="32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25"/>
      <c r="B604" s="325"/>
      <c r="C604" s="325"/>
      <c r="D604" s="326"/>
      <c r="E604" s="325"/>
      <c r="F604" s="326"/>
      <c r="G604" s="325"/>
      <c r="H604" s="32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25"/>
      <c r="B605" s="325"/>
      <c r="C605" s="325"/>
      <c r="D605" s="326"/>
      <c r="E605" s="325"/>
      <c r="F605" s="326"/>
      <c r="G605" s="325"/>
      <c r="H605" s="32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25"/>
      <c r="B606" s="325"/>
      <c r="C606" s="325"/>
      <c r="D606" s="326"/>
      <c r="E606" s="325"/>
      <c r="F606" s="326"/>
      <c r="G606" s="325"/>
      <c r="H606" s="32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25"/>
      <c r="B607" s="325"/>
      <c r="C607" s="325"/>
      <c r="D607" s="326"/>
      <c r="E607" s="325"/>
      <c r="F607" s="326"/>
      <c r="G607" s="325"/>
      <c r="H607" s="32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25"/>
      <c r="B608" s="325"/>
      <c r="C608" s="325"/>
      <c r="D608" s="326"/>
      <c r="E608" s="325"/>
      <c r="F608" s="326"/>
      <c r="G608" s="325"/>
      <c r="H608" s="32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25"/>
      <c r="B609" s="325"/>
      <c r="C609" s="325"/>
      <c r="D609" s="326"/>
      <c r="E609" s="325"/>
      <c r="F609" s="326"/>
      <c r="G609" s="325"/>
      <c r="H609" s="32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25"/>
      <c r="B610" s="325"/>
      <c r="C610" s="325"/>
      <c r="D610" s="326"/>
      <c r="E610" s="325"/>
      <c r="F610" s="326"/>
      <c r="G610" s="325"/>
      <c r="H610" s="32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25"/>
      <c r="B611" s="325"/>
      <c r="C611" s="325"/>
      <c r="D611" s="326"/>
      <c r="E611" s="325"/>
      <c r="F611" s="326"/>
      <c r="G611" s="325"/>
      <c r="H611" s="32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25"/>
      <c r="B612" s="325"/>
      <c r="C612" s="325"/>
      <c r="D612" s="326"/>
      <c r="E612" s="325"/>
      <c r="F612" s="326"/>
      <c r="G612" s="325"/>
      <c r="H612" s="32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25"/>
      <c r="B613" s="325"/>
      <c r="C613" s="325"/>
      <c r="D613" s="326"/>
      <c r="E613" s="325"/>
      <c r="F613" s="326"/>
      <c r="G613" s="325"/>
      <c r="H613" s="32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25"/>
      <c r="B614" s="325"/>
      <c r="C614" s="325"/>
      <c r="D614" s="326"/>
      <c r="E614" s="325"/>
      <c r="F614" s="326"/>
      <c r="G614" s="325"/>
      <c r="H614" s="32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25"/>
      <c r="B615" s="325"/>
      <c r="C615" s="325"/>
      <c r="D615" s="326"/>
      <c r="E615" s="325"/>
      <c r="F615" s="326"/>
      <c r="G615" s="325"/>
      <c r="H615" s="32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25"/>
      <c r="B616" s="325"/>
      <c r="C616" s="325"/>
      <c r="D616" s="326"/>
      <c r="E616" s="325"/>
      <c r="F616" s="326"/>
      <c r="G616" s="325"/>
      <c r="H616" s="32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25"/>
      <c r="B617" s="325"/>
      <c r="C617" s="325"/>
      <c r="D617" s="326"/>
      <c r="E617" s="325"/>
      <c r="F617" s="326"/>
      <c r="G617" s="325"/>
      <c r="H617" s="32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25"/>
      <c r="B618" s="325"/>
      <c r="C618" s="325"/>
      <c r="D618" s="326"/>
      <c r="E618" s="325"/>
      <c r="F618" s="326"/>
      <c r="G618" s="325"/>
      <c r="H618" s="32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25"/>
      <c r="B619" s="325"/>
      <c r="C619" s="325"/>
      <c r="D619" s="326"/>
      <c r="E619" s="325"/>
      <c r="F619" s="326"/>
      <c r="G619" s="325"/>
      <c r="H619" s="32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25"/>
      <c r="B620" s="325"/>
      <c r="C620" s="325"/>
      <c r="D620" s="326"/>
      <c r="E620" s="325"/>
      <c r="F620" s="326"/>
      <c r="G620" s="325"/>
      <c r="H620" s="32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25"/>
      <c r="B621" s="325"/>
      <c r="C621" s="325"/>
      <c r="D621" s="326"/>
      <c r="E621" s="325"/>
      <c r="F621" s="326"/>
      <c r="G621" s="325"/>
      <c r="H621" s="32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25"/>
      <c r="B622" s="325"/>
      <c r="C622" s="325"/>
      <c r="D622" s="326"/>
      <c r="E622" s="325"/>
      <c r="F622" s="326"/>
      <c r="G622" s="325"/>
      <c r="H622" s="32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25"/>
      <c r="B623" s="325"/>
      <c r="C623" s="325"/>
      <c r="D623" s="326"/>
      <c r="E623" s="325"/>
      <c r="F623" s="326"/>
      <c r="G623" s="325"/>
      <c r="H623" s="32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25"/>
      <c r="B624" s="325"/>
      <c r="C624" s="325"/>
      <c r="D624" s="326"/>
      <c r="E624" s="325"/>
      <c r="F624" s="326"/>
      <c r="G624" s="325"/>
      <c r="H624" s="32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25"/>
      <c r="B625" s="325"/>
      <c r="C625" s="325"/>
      <c r="D625" s="326"/>
      <c r="E625" s="325"/>
      <c r="F625" s="326"/>
      <c r="G625" s="325"/>
      <c r="H625" s="32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25"/>
      <c r="B626" s="325"/>
      <c r="C626" s="325"/>
      <c r="D626" s="326"/>
      <c r="E626" s="325"/>
      <c r="F626" s="326"/>
      <c r="G626" s="325"/>
      <c r="H626" s="32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25"/>
      <c r="B627" s="325"/>
      <c r="C627" s="325"/>
      <c r="D627" s="326"/>
      <c r="E627" s="325"/>
      <c r="F627" s="326"/>
      <c r="G627" s="325"/>
      <c r="H627" s="32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25"/>
      <c r="B628" s="325"/>
      <c r="C628" s="325"/>
      <c r="D628" s="326"/>
      <c r="E628" s="325"/>
      <c r="F628" s="326"/>
      <c r="G628" s="325"/>
      <c r="H628" s="32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25"/>
      <c r="B629" s="325"/>
      <c r="C629" s="325"/>
      <c r="D629" s="326"/>
      <c r="E629" s="325"/>
      <c r="F629" s="326"/>
      <c r="G629" s="325"/>
      <c r="H629" s="32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25"/>
      <c r="B630" s="325"/>
      <c r="C630" s="325"/>
      <c r="D630" s="326"/>
      <c r="E630" s="325"/>
      <c r="F630" s="326"/>
      <c r="G630" s="325"/>
      <c r="H630" s="32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25"/>
      <c r="B631" s="325"/>
      <c r="C631" s="325"/>
      <c r="D631" s="326"/>
      <c r="E631" s="325"/>
      <c r="F631" s="326"/>
      <c r="G631" s="325"/>
      <c r="H631" s="32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25"/>
      <c r="B632" s="325"/>
      <c r="C632" s="325"/>
      <c r="D632" s="326"/>
      <c r="E632" s="325"/>
      <c r="F632" s="326"/>
      <c r="G632" s="325"/>
      <c r="H632" s="32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25"/>
      <c r="B633" s="325"/>
      <c r="C633" s="325"/>
      <c r="D633" s="326"/>
      <c r="E633" s="325"/>
      <c r="F633" s="326"/>
      <c r="G633" s="325"/>
      <c r="H633" s="32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25"/>
      <c r="B634" s="325"/>
      <c r="C634" s="325"/>
      <c r="D634" s="326"/>
      <c r="E634" s="325"/>
      <c r="F634" s="326"/>
      <c r="G634" s="325"/>
      <c r="H634" s="32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25"/>
      <c r="B635" s="325"/>
      <c r="C635" s="325"/>
      <c r="D635" s="326"/>
      <c r="E635" s="325"/>
      <c r="F635" s="326"/>
      <c r="G635" s="325"/>
      <c r="H635" s="32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25"/>
      <c r="B636" s="325"/>
      <c r="C636" s="325"/>
      <c r="D636" s="326"/>
      <c r="E636" s="325"/>
      <c r="F636" s="326"/>
      <c r="G636" s="325"/>
      <c r="H636" s="32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25"/>
      <c r="B637" s="325"/>
      <c r="C637" s="325"/>
      <c r="D637" s="326"/>
      <c r="E637" s="325"/>
      <c r="F637" s="326"/>
      <c r="G637" s="325"/>
      <c r="H637" s="32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25"/>
      <c r="B638" s="325"/>
      <c r="C638" s="325"/>
      <c r="D638" s="326"/>
      <c r="E638" s="325"/>
      <c r="F638" s="326"/>
      <c r="G638" s="325"/>
      <c r="H638" s="32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25"/>
      <c r="B639" s="325"/>
      <c r="C639" s="325"/>
      <c r="D639" s="326"/>
      <c r="E639" s="325"/>
      <c r="F639" s="326"/>
      <c r="G639" s="325"/>
      <c r="H639" s="32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25"/>
      <c r="B640" s="325"/>
      <c r="C640" s="325"/>
      <c r="D640" s="326"/>
      <c r="E640" s="325"/>
      <c r="F640" s="326"/>
      <c r="G640" s="325"/>
      <c r="H640" s="32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25"/>
      <c r="B641" s="325"/>
      <c r="C641" s="325"/>
      <c r="D641" s="326"/>
      <c r="E641" s="325"/>
      <c r="F641" s="326"/>
      <c r="G641" s="325"/>
      <c r="H641" s="32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25"/>
      <c r="B642" s="325"/>
      <c r="C642" s="325"/>
      <c r="D642" s="326"/>
      <c r="E642" s="325"/>
      <c r="F642" s="326"/>
      <c r="G642" s="325"/>
      <c r="H642" s="32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25"/>
      <c r="B643" s="325"/>
      <c r="C643" s="325"/>
      <c r="D643" s="326"/>
      <c r="E643" s="325"/>
      <c r="F643" s="326"/>
      <c r="G643" s="325"/>
      <c r="H643" s="32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25"/>
      <c r="B644" s="325"/>
      <c r="C644" s="325"/>
      <c r="D644" s="326"/>
      <c r="E644" s="325"/>
      <c r="F644" s="326"/>
      <c r="G644" s="325"/>
      <c r="H644" s="32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25"/>
      <c r="B645" s="325"/>
      <c r="C645" s="325"/>
      <c r="D645" s="326"/>
      <c r="E645" s="325"/>
      <c r="F645" s="326"/>
      <c r="G645" s="325"/>
      <c r="H645" s="32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25"/>
      <c r="B646" s="325"/>
      <c r="C646" s="325"/>
      <c r="D646" s="326"/>
      <c r="E646" s="325"/>
      <c r="F646" s="326"/>
      <c r="G646" s="325"/>
      <c r="H646" s="32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25"/>
      <c r="B647" s="325"/>
      <c r="C647" s="325"/>
      <c r="D647" s="326"/>
      <c r="E647" s="325"/>
      <c r="F647" s="326"/>
      <c r="G647" s="325"/>
      <c r="H647" s="32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25"/>
      <c r="B648" s="325"/>
      <c r="C648" s="325"/>
      <c r="D648" s="326"/>
      <c r="E648" s="325"/>
      <c r="F648" s="326"/>
      <c r="G648" s="325"/>
      <c r="H648" s="32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25"/>
      <c r="B649" s="325"/>
      <c r="C649" s="325"/>
      <c r="D649" s="326"/>
      <c r="E649" s="325"/>
      <c r="F649" s="326"/>
      <c r="G649" s="325"/>
      <c r="H649" s="32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25"/>
      <c r="B650" s="325"/>
      <c r="C650" s="325"/>
      <c r="D650" s="326"/>
      <c r="E650" s="325"/>
      <c r="F650" s="326"/>
      <c r="G650" s="325"/>
      <c r="H650" s="32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25"/>
      <c r="B651" s="325"/>
      <c r="C651" s="325"/>
      <c r="D651" s="326"/>
      <c r="E651" s="325"/>
      <c r="F651" s="326"/>
      <c r="G651" s="325"/>
      <c r="H651" s="32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25"/>
      <c r="B652" s="325"/>
      <c r="C652" s="325"/>
      <c r="D652" s="326"/>
      <c r="E652" s="325"/>
      <c r="F652" s="326"/>
      <c r="G652" s="325"/>
      <c r="H652" s="32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25"/>
      <c r="B653" s="325"/>
      <c r="C653" s="325"/>
      <c r="D653" s="326"/>
      <c r="E653" s="325"/>
      <c r="F653" s="326"/>
      <c r="G653" s="325"/>
      <c r="H653" s="32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25"/>
      <c r="B654" s="325"/>
      <c r="C654" s="325"/>
      <c r="D654" s="326"/>
      <c r="E654" s="325"/>
      <c r="F654" s="326"/>
      <c r="G654" s="325"/>
      <c r="H654" s="32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25"/>
      <c r="B655" s="325"/>
      <c r="C655" s="325"/>
      <c r="D655" s="326"/>
      <c r="E655" s="325"/>
      <c r="F655" s="326"/>
      <c r="G655" s="325"/>
      <c r="H655" s="32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25"/>
      <c r="B656" s="325"/>
      <c r="C656" s="325"/>
      <c r="D656" s="326"/>
      <c r="E656" s="325"/>
      <c r="F656" s="326"/>
      <c r="G656" s="325"/>
      <c r="H656" s="32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25"/>
      <c r="B657" s="325"/>
      <c r="C657" s="325"/>
      <c r="D657" s="326"/>
      <c r="E657" s="325"/>
      <c r="F657" s="326"/>
      <c r="G657" s="325"/>
      <c r="H657" s="32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25"/>
      <c r="B658" s="325"/>
      <c r="C658" s="325"/>
      <c r="D658" s="326"/>
      <c r="E658" s="325"/>
      <c r="F658" s="326"/>
      <c r="G658" s="325"/>
      <c r="H658" s="32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25"/>
      <c r="B659" s="325"/>
      <c r="C659" s="325"/>
      <c r="D659" s="326"/>
      <c r="E659" s="325"/>
      <c r="F659" s="326"/>
      <c r="G659" s="325"/>
      <c r="H659" s="32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25"/>
      <c r="B660" s="325"/>
      <c r="C660" s="325"/>
      <c r="D660" s="326"/>
      <c r="E660" s="325"/>
      <c r="F660" s="326"/>
      <c r="G660" s="325"/>
      <c r="H660" s="32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25"/>
      <c r="B661" s="325"/>
      <c r="C661" s="325"/>
      <c r="D661" s="326"/>
      <c r="E661" s="325"/>
      <c r="F661" s="326"/>
      <c r="G661" s="325"/>
      <c r="H661" s="32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25"/>
      <c r="B662" s="325"/>
      <c r="C662" s="325"/>
      <c r="D662" s="326"/>
      <c r="E662" s="325"/>
      <c r="F662" s="326"/>
      <c r="G662" s="325"/>
      <c r="H662" s="32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25"/>
      <c r="B663" s="325"/>
      <c r="C663" s="325"/>
      <c r="D663" s="326"/>
      <c r="E663" s="325"/>
      <c r="F663" s="326"/>
      <c r="G663" s="325"/>
      <c r="H663" s="32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25"/>
      <c r="B664" s="325"/>
      <c r="C664" s="325"/>
      <c r="D664" s="326"/>
      <c r="E664" s="325"/>
      <c r="F664" s="326"/>
      <c r="G664" s="325"/>
      <c r="H664" s="32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25"/>
      <c r="B665" s="325"/>
      <c r="C665" s="325"/>
      <c r="D665" s="326"/>
      <c r="E665" s="325"/>
      <c r="F665" s="326"/>
      <c r="G665" s="325"/>
      <c r="H665" s="32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25"/>
      <c r="B666" s="325"/>
      <c r="C666" s="325"/>
      <c r="D666" s="326"/>
      <c r="E666" s="325"/>
      <c r="F666" s="326"/>
      <c r="G666" s="325"/>
      <c r="H666" s="32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25"/>
      <c r="B667" s="325"/>
      <c r="C667" s="325"/>
      <c r="D667" s="326"/>
      <c r="E667" s="325"/>
      <c r="F667" s="326"/>
      <c r="G667" s="325"/>
      <c r="H667" s="32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25"/>
      <c r="B668" s="325"/>
      <c r="C668" s="325"/>
      <c r="D668" s="326"/>
      <c r="E668" s="325"/>
      <c r="F668" s="326"/>
      <c r="G668" s="325"/>
      <c r="H668" s="32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25"/>
      <c r="B669" s="325"/>
      <c r="C669" s="325"/>
      <c r="D669" s="326"/>
      <c r="E669" s="325"/>
      <c r="F669" s="326"/>
      <c r="G669" s="325"/>
      <c r="H669" s="32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25"/>
      <c r="B670" s="325"/>
      <c r="C670" s="325"/>
      <c r="D670" s="326"/>
      <c r="E670" s="325"/>
      <c r="F670" s="326"/>
      <c r="G670" s="325"/>
      <c r="H670" s="32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25"/>
      <c r="B671" s="325"/>
      <c r="C671" s="325"/>
      <c r="D671" s="326"/>
      <c r="E671" s="325"/>
      <c r="F671" s="326"/>
      <c r="G671" s="325"/>
      <c r="H671" s="32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25"/>
      <c r="B672" s="325"/>
      <c r="C672" s="325"/>
      <c r="D672" s="326"/>
      <c r="E672" s="325"/>
      <c r="F672" s="326"/>
      <c r="G672" s="325"/>
      <c r="H672" s="32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25"/>
      <c r="B673" s="325"/>
      <c r="C673" s="325"/>
      <c r="D673" s="326"/>
      <c r="E673" s="325"/>
      <c r="F673" s="326"/>
      <c r="G673" s="325"/>
      <c r="H673" s="32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25"/>
      <c r="B674" s="325"/>
      <c r="C674" s="325"/>
      <c r="D674" s="326"/>
      <c r="E674" s="325"/>
      <c r="F674" s="326"/>
      <c r="G674" s="325"/>
      <c r="H674" s="32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25"/>
      <c r="B675" s="325"/>
      <c r="C675" s="325"/>
      <c r="D675" s="326"/>
      <c r="E675" s="325"/>
      <c r="F675" s="326"/>
      <c r="G675" s="325"/>
      <c r="H675" s="32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25"/>
      <c r="B676" s="325"/>
      <c r="C676" s="325"/>
      <c r="D676" s="326"/>
      <c r="E676" s="325"/>
      <c r="F676" s="326"/>
      <c r="G676" s="325"/>
      <c r="H676" s="32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25"/>
      <c r="B677" s="325"/>
      <c r="C677" s="325"/>
      <c r="D677" s="326"/>
      <c r="E677" s="325"/>
      <c r="F677" s="326"/>
      <c r="G677" s="325"/>
      <c r="H677" s="32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25"/>
      <c r="B678" s="325"/>
      <c r="C678" s="325"/>
      <c r="D678" s="326"/>
      <c r="E678" s="325"/>
      <c r="F678" s="326"/>
      <c r="G678" s="325"/>
      <c r="H678" s="32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25"/>
      <c r="B679" s="325"/>
      <c r="C679" s="325"/>
      <c r="D679" s="326"/>
      <c r="E679" s="325"/>
      <c r="F679" s="326"/>
      <c r="G679" s="325"/>
      <c r="H679" s="32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25"/>
      <c r="B680" s="325"/>
      <c r="C680" s="325"/>
      <c r="D680" s="326"/>
      <c r="E680" s="325"/>
      <c r="F680" s="326"/>
      <c r="G680" s="325"/>
      <c r="H680" s="32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25"/>
      <c r="B681" s="325"/>
      <c r="C681" s="325"/>
      <c r="D681" s="326"/>
      <c r="E681" s="325"/>
      <c r="F681" s="326"/>
      <c r="G681" s="325"/>
      <c r="H681" s="32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25"/>
      <c r="B682" s="325"/>
      <c r="C682" s="325"/>
      <c r="D682" s="326"/>
      <c r="E682" s="325"/>
      <c r="F682" s="326"/>
      <c r="G682" s="325"/>
      <c r="H682" s="32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25"/>
      <c r="B683" s="325"/>
      <c r="C683" s="325"/>
      <c r="D683" s="326"/>
      <c r="E683" s="325"/>
      <c r="F683" s="326"/>
      <c r="G683" s="325"/>
      <c r="H683" s="32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25"/>
      <c r="B684" s="325"/>
      <c r="C684" s="325"/>
      <c r="D684" s="326"/>
      <c r="E684" s="325"/>
      <c r="F684" s="326"/>
      <c r="G684" s="325"/>
      <c r="H684" s="32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25"/>
      <c r="B685" s="325"/>
      <c r="C685" s="325"/>
      <c r="D685" s="326"/>
      <c r="E685" s="325"/>
      <c r="F685" s="326"/>
      <c r="G685" s="325"/>
      <c r="H685" s="32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25"/>
      <c r="B686" s="325"/>
      <c r="C686" s="325"/>
      <c r="D686" s="326"/>
      <c r="E686" s="325"/>
      <c r="F686" s="326"/>
      <c r="G686" s="325"/>
      <c r="H686" s="32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25"/>
      <c r="B687" s="325"/>
      <c r="C687" s="325"/>
      <c r="D687" s="326"/>
      <c r="E687" s="325"/>
      <c r="F687" s="326"/>
      <c r="G687" s="325"/>
      <c r="H687" s="32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25"/>
      <c r="B688" s="325"/>
      <c r="C688" s="325"/>
      <c r="D688" s="326"/>
      <c r="E688" s="325"/>
      <c r="F688" s="326"/>
      <c r="G688" s="325"/>
      <c r="H688" s="32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25"/>
      <c r="B689" s="325"/>
      <c r="C689" s="325"/>
      <c r="D689" s="326"/>
      <c r="E689" s="325"/>
      <c r="F689" s="326"/>
      <c r="G689" s="325"/>
      <c r="H689" s="32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25"/>
      <c r="B690" s="325"/>
      <c r="C690" s="325"/>
      <c r="D690" s="326"/>
      <c r="E690" s="325"/>
      <c r="F690" s="326"/>
      <c r="G690" s="325"/>
      <c r="H690" s="32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25"/>
      <c r="B691" s="325"/>
      <c r="C691" s="325"/>
      <c r="D691" s="326"/>
      <c r="E691" s="325"/>
      <c r="F691" s="326"/>
      <c r="G691" s="325"/>
      <c r="H691" s="32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25"/>
      <c r="B692" s="325"/>
      <c r="C692" s="325"/>
      <c r="D692" s="326"/>
      <c r="E692" s="325"/>
      <c r="F692" s="326"/>
      <c r="G692" s="325"/>
      <c r="H692" s="32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25"/>
      <c r="B693" s="325"/>
      <c r="C693" s="325"/>
      <c r="D693" s="326"/>
      <c r="E693" s="325"/>
      <c r="F693" s="326"/>
      <c r="G693" s="325"/>
      <c r="H693" s="32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25"/>
      <c r="B694" s="325"/>
      <c r="C694" s="325"/>
      <c r="D694" s="326"/>
      <c r="E694" s="325"/>
      <c r="F694" s="326"/>
      <c r="G694" s="325"/>
      <c r="H694" s="32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25"/>
      <c r="B695" s="325"/>
      <c r="C695" s="325"/>
      <c r="D695" s="326"/>
      <c r="E695" s="325"/>
      <c r="F695" s="326"/>
      <c r="G695" s="325"/>
      <c r="H695" s="32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25"/>
      <c r="B696" s="325"/>
      <c r="C696" s="325"/>
      <c r="D696" s="326"/>
      <c r="E696" s="325"/>
      <c r="F696" s="326"/>
      <c r="G696" s="325"/>
      <c r="H696" s="32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25"/>
      <c r="B697" s="325"/>
      <c r="C697" s="325"/>
      <c r="D697" s="326"/>
      <c r="E697" s="325"/>
      <c r="F697" s="326"/>
      <c r="G697" s="325"/>
      <c r="H697" s="32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25"/>
      <c r="B698" s="325"/>
      <c r="C698" s="325"/>
      <c r="D698" s="326"/>
      <c r="E698" s="325"/>
      <c r="F698" s="326"/>
      <c r="G698" s="325"/>
      <c r="H698" s="32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25"/>
      <c r="B699" s="325"/>
      <c r="C699" s="325"/>
      <c r="D699" s="326"/>
      <c r="E699" s="325"/>
      <c r="F699" s="326"/>
      <c r="G699" s="325"/>
      <c r="H699" s="32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25"/>
      <c r="B700" s="325"/>
      <c r="C700" s="325"/>
      <c r="D700" s="326"/>
      <c r="E700" s="325"/>
      <c r="F700" s="326"/>
      <c r="G700" s="325"/>
      <c r="H700" s="32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25"/>
      <c r="B701" s="325"/>
      <c r="C701" s="325"/>
      <c r="D701" s="326"/>
      <c r="E701" s="325"/>
      <c r="F701" s="326"/>
      <c r="G701" s="325"/>
      <c r="H701" s="32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25"/>
      <c r="B702" s="325"/>
      <c r="C702" s="325"/>
      <c r="D702" s="326"/>
      <c r="E702" s="325"/>
      <c r="F702" s="326"/>
      <c r="G702" s="325"/>
      <c r="H702" s="32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25"/>
      <c r="B703" s="325"/>
      <c r="C703" s="325"/>
      <c r="D703" s="326"/>
      <c r="E703" s="325"/>
      <c r="F703" s="326"/>
      <c r="G703" s="325"/>
      <c r="H703" s="32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25"/>
      <c r="B704" s="325"/>
      <c r="C704" s="325"/>
      <c r="D704" s="326"/>
      <c r="E704" s="325"/>
      <c r="F704" s="326"/>
      <c r="G704" s="325"/>
      <c r="H704" s="32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25"/>
      <c r="B705" s="325"/>
      <c r="C705" s="325"/>
      <c r="D705" s="326"/>
      <c r="E705" s="325"/>
      <c r="F705" s="326"/>
      <c r="G705" s="325"/>
      <c r="H705" s="32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25"/>
      <c r="B706" s="325"/>
      <c r="C706" s="325"/>
      <c r="D706" s="326"/>
      <c r="E706" s="325"/>
      <c r="F706" s="326"/>
      <c r="G706" s="325"/>
      <c r="H706" s="32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25"/>
      <c r="B707" s="325"/>
      <c r="C707" s="325"/>
      <c r="D707" s="326"/>
      <c r="E707" s="325"/>
      <c r="F707" s="326"/>
      <c r="G707" s="325"/>
      <c r="H707" s="32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25"/>
      <c r="B708" s="325"/>
      <c r="C708" s="325"/>
      <c r="D708" s="326"/>
      <c r="E708" s="325"/>
      <c r="F708" s="326"/>
      <c r="G708" s="325"/>
      <c r="H708" s="32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25"/>
      <c r="B709" s="325"/>
      <c r="C709" s="325"/>
      <c r="D709" s="326"/>
      <c r="E709" s="325"/>
      <c r="F709" s="326"/>
      <c r="G709" s="325"/>
      <c r="H709" s="32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25"/>
      <c r="B710" s="325"/>
      <c r="C710" s="325"/>
      <c r="D710" s="326"/>
      <c r="E710" s="325"/>
      <c r="F710" s="326"/>
      <c r="G710" s="325"/>
      <c r="H710" s="32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25"/>
      <c r="B711" s="325"/>
      <c r="C711" s="325"/>
      <c r="D711" s="326"/>
      <c r="E711" s="325"/>
      <c r="F711" s="326"/>
      <c r="G711" s="325"/>
      <c r="H711" s="32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25"/>
      <c r="B712" s="325"/>
      <c r="C712" s="325"/>
      <c r="D712" s="326"/>
      <c r="E712" s="325"/>
      <c r="F712" s="326"/>
      <c r="G712" s="325"/>
      <c r="H712" s="32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25"/>
      <c r="B713" s="325"/>
      <c r="C713" s="325"/>
      <c r="D713" s="326"/>
      <c r="E713" s="325"/>
      <c r="F713" s="326"/>
      <c r="G713" s="325"/>
      <c r="H713" s="32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25"/>
      <c r="B714" s="325"/>
      <c r="C714" s="325"/>
      <c r="D714" s="326"/>
      <c r="E714" s="325"/>
      <c r="F714" s="326"/>
      <c r="G714" s="325"/>
      <c r="H714" s="32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25"/>
      <c r="B715" s="325"/>
      <c r="C715" s="325"/>
      <c r="D715" s="326"/>
      <c r="E715" s="325"/>
      <c r="F715" s="326"/>
      <c r="G715" s="325"/>
      <c r="H715" s="32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25"/>
      <c r="B716" s="325"/>
      <c r="C716" s="325"/>
      <c r="D716" s="326"/>
      <c r="E716" s="325"/>
      <c r="F716" s="326"/>
      <c r="G716" s="325"/>
      <c r="H716" s="32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25"/>
      <c r="B717" s="325"/>
      <c r="C717" s="325"/>
      <c r="D717" s="326"/>
      <c r="E717" s="325"/>
      <c r="F717" s="326"/>
      <c r="G717" s="325"/>
      <c r="H717" s="32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25"/>
      <c r="B718" s="325"/>
      <c r="C718" s="325"/>
      <c r="D718" s="326"/>
      <c r="E718" s="325"/>
      <c r="F718" s="326"/>
      <c r="G718" s="325"/>
      <c r="H718" s="32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25"/>
      <c r="B719" s="325"/>
      <c r="C719" s="325"/>
      <c r="D719" s="326"/>
      <c r="E719" s="325"/>
      <c r="F719" s="326"/>
      <c r="G719" s="325"/>
      <c r="H719" s="32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25"/>
      <c r="B720" s="325"/>
      <c r="C720" s="325"/>
      <c r="D720" s="326"/>
      <c r="E720" s="325"/>
      <c r="F720" s="326"/>
      <c r="G720" s="325"/>
      <c r="H720" s="32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25"/>
      <c r="B721" s="325"/>
      <c r="C721" s="325"/>
      <c r="D721" s="326"/>
      <c r="E721" s="325"/>
      <c r="F721" s="326"/>
      <c r="G721" s="325"/>
      <c r="H721" s="32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25"/>
      <c r="B722" s="325"/>
      <c r="C722" s="325"/>
      <c r="D722" s="326"/>
      <c r="E722" s="325"/>
      <c r="F722" s="326"/>
      <c r="G722" s="325"/>
      <c r="H722" s="32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25"/>
      <c r="B723" s="325"/>
      <c r="C723" s="325"/>
      <c r="D723" s="326"/>
      <c r="E723" s="325"/>
      <c r="F723" s="326"/>
      <c r="G723" s="325"/>
      <c r="H723" s="32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25"/>
      <c r="B724" s="325"/>
      <c r="C724" s="325"/>
      <c r="D724" s="326"/>
      <c r="E724" s="325"/>
      <c r="F724" s="326"/>
      <c r="G724" s="325"/>
      <c r="H724" s="32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25"/>
      <c r="B725" s="325"/>
      <c r="C725" s="325"/>
      <c r="D725" s="326"/>
      <c r="E725" s="325"/>
      <c r="F725" s="326"/>
      <c r="G725" s="325"/>
      <c r="H725" s="32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25"/>
      <c r="B726" s="325"/>
      <c r="C726" s="325"/>
      <c r="D726" s="326"/>
      <c r="E726" s="325"/>
      <c r="F726" s="326"/>
      <c r="G726" s="325"/>
      <c r="H726" s="32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25"/>
      <c r="B727" s="325"/>
      <c r="C727" s="325"/>
      <c r="D727" s="326"/>
      <c r="E727" s="325"/>
      <c r="F727" s="326"/>
      <c r="G727" s="325"/>
      <c r="H727" s="32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25"/>
      <c r="B728" s="325"/>
      <c r="C728" s="325"/>
      <c r="D728" s="326"/>
      <c r="E728" s="325"/>
      <c r="F728" s="326"/>
      <c r="G728" s="325"/>
      <c r="H728" s="32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25"/>
      <c r="B729" s="325"/>
      <c r="C729" s="325"/>
      <c r="D729" s="326"/>
      <c r="E729" s="325"/>
      <c r="F729" s="326"/>
      <c r="G729" s="325"/>
      <c r="H729" s="32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25"/>
      <c r="B730" s="325"/>
      <c r="C730" s="325"/>
      <c r="D730" s="326"/>
      <c r="E730" s="325"/>
      <c r="F730" s="326"/>
      <c r="G730" s="325"/>
      <c r="H730" s="32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25"/>
      <c r="B731" s="325"/>
      <c r="C731" s="325"/>
      <c r="D731" s="326"/>
      <c r="E731" s="325"/>
      <c r="F731" s="326"/>
      <c r="G731" s="325"/>
      <c r="H731" s="32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25"/>
      <c r="B732" s="325"/>
      <c r="C732" s="325"/>
      <c r="D732" s="326"/>
      <c r="E732" s="325"/>
      <c r="F732" s="326"/>
      <c r="G732" s="325"/>
      <c r="H732" s="32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25"/>
      <c r="B733" s="325"/>
      <c r="C733" s="325"/>
      <c r="D733" s="326"/>
      <c r="E733" s="325"/>
      <c r="F733" s="326"/>
      <c r="G733" s="325"/>
      <c r="H733" s="32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25"/>
      <c r="B734" s="325"/>
      <c r="C734" s="325"/>
      <c r="D734" s="326"/>
      <c r="E734" s="325"/>
      <c r="F734" s="326"/>
      <c r="G734" s="325"/>
      <c r="H734" s="32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25"/>
      <c r="B735" s="325"/>
      <c r="C735" s="325"/>
      <c r="D735" s="326"/>
      <c r="E735" s="325"/>
      <c r="F735" s="326"/>
      <c r="G735" s="325"/>
      <c r="H735" s="32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25"/>
      <c r="B736" s="325"/>
      <c r="C736" s="325"/>
      <c r="D736" s="326"/>
      <c r="E736" s="325"/>
      <c r="F736" s="326"/>
      <c r="G736" s="325"/>
      <c r="H736" s="32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25"/>
      <c r="B737" s="325"/>
      <c r="C737" s="325"/>
      <c r="D737" s="326"/>
      <c r="E737" s="325"/>
      <c r="F737" s="326"/>
      <c r="G737" s="325"/>
      <c r="H737" s="32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25"/>
      <c r="B738" s="325"/>
      <c r="C738" s="325"/>
      <c r="D738" s="326"/>
      <c r="E738" s="325"/>
      <c r="F738" s="326"/>
      <c r="G738" s="325"/>
      <c r="H738" s="32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25"/>
      <c r="B739" s="325"/>
      <c r="C739" s="325"/>
      <c r="D739" s="326"/>
      <c r="E739" s="325"/>
      <c r="F739" s="326"/>
      <c r="G739" s="325"/>
      <c r="H739" s="32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25"/>
      <c r="B740" s="325"/>
      <c r="C740" s="325"/>
      <c r="D740" s="326"/>
      <c r="E740" s="325"/>
      <c r="F740" s="326"/>
      <c r="G740" s="325"/>
      <c r="H740" s="32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25"/>
      <c r="B741" s="325"/>
      <c r="C741" s="325"/>
      <c r="D741" s="326"/>
      <c r="E741" s="325"/>
      <c r="F741" s="326"/>
      <c r="G741" s="325"/>
      <c r="H741" s="32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25"/>
      <c r="B742" s="325"/>
      <c r="C742" s="325"/>
      <c r="D742" s="326"/>
      <c r="E742" s="325"/>
      <c r="F742" s="326"/>
      <c r="G742" s="325"/>
      <c r="H742" s="32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25"/>
      <c r="B743" s="325"/>
      <c r="C743" s="325"/>
      <c r="D743" s="326"/>
      <c r="E743" s="325"/>
      <c r="F743" s="326"/>
      <c r="G743" s="325"/>
      <c r="H743" s="32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25"/>
      <c r="B744" s="325"/>
      <c r="C744" s="325"/>
      <c r="D744" s="326"/>
      <c r="E744" s="325"/>
      <c r="F744" s="326"/>
      <c r="G744" s="325"/>
      <c r="H744" s="32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25"/>
      <c r="B745" s="325"/>
      <c r="C745" s="325"/>
      <c r="D745" s="326"/>
      <c r="E745" s="325"/>
      <c r="F745" s="326"/>
      <c r="G745" s="325"/>
      <c r="H745" s="32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25"/>
      <c r="B746" s="325"/>
      <c r="C746" s="325"/>
      <c r="D746" s="326"/>
      <c r="E746" s="325"/>
      <c r="F746" s="326"/>
      <c r="G746" s="325"/>
      <c r="H746" s="32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25"/>
      <c r="B747" s="325"/>
      <c r="C747" s="325"/>
      <c r="D747" s="326"/>
      <c r="E747" s="325"/>
      <c r="F747" s="326"/>
      <c r="G747" s="325"/>
      <c r="H747" s="32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25"/>
      <c r="B748" s="325"/>
      <c r="C748" s="325"/>
      <c r="D748" s="326"/>
      <c r="E748" s="325"/>
      <c r="F748" s="326"/>
      <c r="G748" s="325"/>
      <c r="H748" s="32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25"/>
      <c r="B749" s="325"/>
      <c r="C749" s="325"/>
      <c r="D749" s="326"/>
      <c r="E749" s="325"/>
      <c r="F749" s="326"/>
      <c r="G749" s="325"/>
      <c r="H749" s="32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25"/>
      <c r="B750" s="325"/>
      <c r="C750" s="325"/>
      <c r="D750" s="326"/>
      <c r="E750" s="325"/>
      <c r="F750" s="326"/>
      <c r="G750" s="325"/>
      <c r="H750" s="32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25"/>
      <c r="B751" s="325"/>
      <c r="C751" s="325"/>
      <c r="D751" s="326"/>
      <c r="E751" s="325"/>
      <c r="F751" s="326"/>
      <c r="G751" s="325"/>
      <c r="H751" s="32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25"/>
      <c r="B752" s="325"/>
      <c r="C752" s="325"/>
      <c r="D752" s="326"/>
      <c r="E752" s="325"/>
      <c r="F752" s="326"/>
      <c r="G752" s="325"/>
      <c r="H752" s="32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25"/>
      <c r="B753" s="325"/>
      <c r="C753" s="325"/>
      <c r="D753" s="326"/>
      <c r="E753" s="325"/>
      <c r="F753" s="326"/>
      <c r="G753" s="325"/>
      <c r="H753" s="32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25"/>
      <c r="B754" s="325"/>
      <c r="C754" s="325"/>
      <c r="D754" s="326"/>
      <c r="E754" s="325"/>
      <c r="F754" s="326"/>
      <c r="G754" s="325"/>
      <c r="H754" s="32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25"/>
      <c r="B755" s="325"/>
      <c r="C755" s="325"/>
      <c r="D755" s="326"/>
      <c r="E755" s="325"/>
      <c r="F755" s="326"/>
      <c r="G755" s="325"/>
      <c r="H755" s="32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25"/>
      <c r="B756" s="325"/>
      <c r="C756" s="325"/>
      <c r="D756" s="326"/>
      <c r="E756" s="325"/>
      <c r="F756" s="326"/>
      <c r="G756" s="325"/>
      <c r="H756" s="32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25"/>
      <c r="B757" s="325"/>
      <c r="C757" s="325"/>
      <c r="D757" s="326"/>
      <c r="E757" s="325"/>
      <c r="F757" s="326"/>
      <c r="G757" s="325"/>
      <c r="H757" s="32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25"/>
      <c r="B758" s="325"/>
      <c r="C758" s="325"/>
      <c r="D758" s="326"/>
      <c r="E758" s="325"/>
      <c r="F758" s="326"/>
      <c r="G758" s="325"/>
      <c r="H758" s="32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25"/>
      <c r="B759" s="325"/>
      <c r="C759" s="325"/>
      <c r="D759" s="326"/>
      <c r="E759" s="325"/>
      <c r="F759" s="326"/>
      <c r="G759" s="325"/>
      <c r="H759" s="32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25"/>
      <c r="B760" s="325"/>
      <c r="C760" s="325"/>
      <c r="D760" s="326"/>
      <c r="E760" s="325"/>
      <c r="F760" s="326"/>
      <c r="G760" s="325"/>
      <c r="H760" s="32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25"/>
      <c r="B761" s="325"/>
      <c r="C761" s="325"/>
      <c r="D761" s="326"/>
      <c r="E761" s="325"/>
      <c r="F761" s="326"/>
      <c r="G761" s="325"/>
      <c r="H761" s="32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25"/>
      <c r="B762" s="325"/>
      <c r="C762" s="325"/>
      <c r="D762" s="326"/>
      <c r="E762" s="325"/>
      <c r="F762" s="326"/>
      <c r="G762" s="325"/>
      <c r="H762" s="32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25"/>
      <c r="B763" s="325"/>
      <c r="C763" s="325"/>
      <c r="D763" s="326"/>
      <c r="E763" s="325"/>
      <c r="F763" s="326"/>
      <c r="G763" s="325"/>
      <c r="H763" s="32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25"/>
      <c r="B764" s="325"/>
      <c r="C764" s="325"/>
      <c r="D764" s="326"/>
      <c r="E764" s="325"/>
      <c r="F764" s="326"/>
      <c r="G764" s="325"/>
      <c r="H764" s="32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25"/>
      <c r="B765" s="325"/>
      <c r="C765" s="325"/>
      <c r="D765" s="326"/>
      <c r="E765" s="325"/>
      <c r="F765" s="326"/>
      <c r="G765" s="325"/>
      <c r="H765" s="32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25"/>
      <c r="B766" s="325"/>
      <c r="C766" s="325"/>
      <c r="D766" s="326"/>
      <c r="E766" s="325"/>
      <c r="F766" s="326"/>
      <c r="G766" s="325"/>
      <c r="H766" s="32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25"/>
      <c r="B767" s="325"/>
      <c r="C767" s="325"/>
      <c r="D767" s="326"/>
      <c r="E767" s="325"/>
      <c r="F767" s="326"/>
      <c r="G767" s="325"/>
      <c r="H767" s="32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25"/>
      <c r="B768" s="325"/>
      <c r="C768" s="325"/>
      <c r="D768" s="326"/>
      <c r="E768" s="325"/>
      <c r="F768" s="326"/>
      <c r="G768" s="325"/>
      <c r="H768" s="32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25"/>
      <c r="B769" s="325"/>
      <c r="C769" s="325"/>
      <c r="D769" s="326"/>
      <c r="E769" s="325"/>
      <c r="F769" s="326"/>
      <c r="G769" s="325"/>
      <c r="H769" s="32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25"/>
      <c r="B770" s="325"/>
      <c r="C770" s="325"/>
      <c r="D770" s="326"/>
      <c r="E770" s="325"/>
      <c r="F770" s="326"/>
      <c r="G770" s="325"/>
      <c r="H770" s="32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25"/>
      <c r="B771" s="325"/>
      <c r="C771" s="325"/>
      <c r="D771" s="326"/>
      <c r="E771" s="325"/>
      <c r="F771" s="326"/>
      <c r="G771" s="325"/>
      <c r="H771" s="32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25"/>
      <c r="B772" s="325"/>
      <c r="C772" s="325"/>
      <c r="D772" s="326"/>
      <c r="E772" s="325"/>
      <c r="F772" s="326"/>
      <c r="G772" s="325"/>
      <c r="H772" s="32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25"/>
      <c r="B773" s="325"/>
      <c r="C773" s="325"/>
      <c r="D773" s="326"/>
      <c r="E773" s="325"/>
      <c r="F773" s="326"/>
      <c r="G773" s="325"/>
      <c r="H773" s="32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25"/>
      <c r="B774" s="325"/>
      <c r="C774" s="325"/>
      <c r="D774" s="326"/>
      <c r="E774" s="325"/>
      <c r="F774" s="326"/>
      <c r="G774" s="325"/>
      <c r="H774" s="32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25"/>
      <c r="B775" s="325"/>
      <c r="C775" s="325"/>
      <c r="D775" s="326"/>
      <c r="E775" s="325"/>
      <c r="F775" s="326"/>
      <c r="G775" s="325"/>
      <c r="H775" s="32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25"/>
      <c r="B776" s="325"/>
      <c r="C776" s="325"/>
      <c r="D776" s="326"/>
      <c r="E776" s="325"/>
      <c r="F776" s="326"/>
      <c r="G776" s="325"/>
      <c r="H776" s="32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25"/>
      <c r="B777" s="325"/>
      <c r="C777" s="325"/>
      <c r="D777" s="326"/>
      <c r="E777" s="325"/>
      <c r="F777" s="326"/>
      <c r="G777" s="325"/>
      <c r="H777" s="32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25"/>
      <c r="B778" s="325"/>
      <c r="C778" s="325"/>
      <c r="D778" s="326"/>
      <c r="E778" s="325"/>
      <c r="F778" s="326"/>
      <c r="G778" s="325"/>
      <c r="H778" s="32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25"/>
      <c r="B779" s="325"/>
      <c r="C779" s="325"/>
      <c r="D779" s="326"/>
      <c r="E779" s="325"/>
      <c r="F779" s="326"/>
      <c r="G779" s="325"/>
      <c r="H779" s="32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25"/>
      <c r="B780" s="325"/>
      <c r="C780" s="325"/>
      <c r="D780" s="326"/>
      <c r="E780" s="325"/>
      <c r="F780" s="326"/>
      <c r="G780" s="325"/>
      <c r="H780" s="32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25"/>
      <c r="B781" s="325"/>
      <c r="C781" s="325"/>
      <c r="D781" s="326"/>
      <c r="E781" s="325"/>
      <c r="F781" s="326"/>
      <c r="G781" s="325"/>
      <c r="H781" s="32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25"/>
      <c r="B782" s="325"/>
      <c r="C782" s="325"/>
      <c r="D782" s="326"/>
      <c r="E782" s="325"/>
      <c r="F782" s="326"/>
      <c r="G782" s="325"/>
      <c r="H782" s="32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25"/>
      <c r="B783" s="325"/>
      <c r="C783" s="325"/>
      <c r="D783" s="326"/>
      <c r="E783" s="325"/>
      <c r="F783" s="326"/>
      <c r="G783" s="325"/>
      <c r="H783" s="32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25"/>
      <c r="B784" s="325"/>
      <c r="C784" s="325"/>
      <c r="D784" s="326"/>
      <c r="E784" s="325"/>
      <c r="F784" s="326"/>
      <c r="G784" s="325"/>
      <c r="H784" s="32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25"/>
      <c r="B785" s="325"/>
      <c r="C785" s="325"/>
      <c r="D785" s="326"/>
      <c r="E785" s="325"/>
      <c r="F785" s="326"/>
      <c r="G785" s="325"/>
      <c r="H785" s="32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25"/>
      <c r="B786" s="325"/>
      <c r="C786" s="325"/>
      <c r="D786" s="326"/>
      <c r="E786" s="325"/>
      <c r="F786" s="326"/>
      <c r="G786" s="325"/>
      <c r="H786" s="32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25"/>
      <c r="B787" s="325"/>
      <c r="C787" s="325"/>
      <c r="D787" s="326"/>
      <c r="E787" s="325"/>
      <c r="F787" s="326"/>
      <c r="G787" s="325"/>
      <c r="H787" s="32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25"/>
      <c r="B788" s="325"/>
      <c r="C788" s="325"/>
      <c r="D788" s="326"/>
      <c r="E788" s="325"/>
      <c r="F788" s="326"/>
      <c r="G788" s="325"/>
      <c r="H788" s="32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25"/>
      <c r="B789" s="325"/>
      <c r="C789" s="325"/>
      <c r="D789" s="326"/>
      <c r="E789" s="325"/>
      <c r="F789" s="326"/>
      <c r="G789" s="325"/>
      <c r="H789" s="32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25"/>
      <c r="B790" s="325"/>
      <c r="C790" s="325"/>
      <c r="D790" s="326"/>
      <c r="E790" s="325"/>
      <c r="F790" s="326"/>
      <c r="G790" s="325"/>
      <c r="H790" s="32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25"/>
      <c r="B791" s="325"/>
      <c r="C791" s="325"/>
      <c r="D791" s="326"/>
      <c r="E791" s="325"/>
      <c r="F791" s="326"/>
      <c r="G791" s="325"/>
      <c r="H791" s="32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25"/>
      <c r="B792" s="325"/>
      <c r="C792" s="325"/>
      <c r="D792" s="326"/>
      <c r="E792" s="325"/>
      <c r="F792" s="326"/>
      <c r="G792" s="325"/>
      <c r="H792" s="32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25"/>
      <c r="B793" s="325"/>
      <c r="C793" s="325"/>
      <c r="D793" s="326"/>
      <c r="E793" s="325"/>
      <c r="F793" s="326"/>
      <c r="G793" s="325"/>
      <c r="H793" s="32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25"/>
      <c r="B794" s="325"/>
      <c r="C794" s="325"/>
      <c r="D794" s="326"/>
      <c r="E794" s="325"/>
      <c r="F794" s="326"/>
      <c r="G794" s="325"/>
      <c r="H794" s="32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25"/>
      <c r="B795" s="325"/>
      <c r="C795" s="325"/>
      <c r="D795" s="326"/>
      <c r="E795" s="325"/>
      <c r="F795" s="326"/>
      <c r="G795" s="325"/>
      <c r="H795" s="32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25"/>
      <c r="B796" s="325"/>
      <c r="C796" s="325"/>
      <c r="D796" s="326"/>
      <c r="E796" s="325"/>
      <c r="F796" s="326"/>
      <c r="G796" s="325"/>
      <c r="H796" s="32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25"/>
      <c r="B797" s="325"/>
      <c r="C797" s="325"/>
      <c r="D797" s="326"/>
      <c r="E797" s="325"/>
      <c r="F797" s="326"/>
      <c r="G797" s="325"/>
      <c r="H797" s="32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25"/>
      <c r="B798" s="325"/>
      <c r="C798" s="325"/>
      <c r="D798" s="326"/>
      <c r="E798" s="325"/>
      <c r="F798" s="326"/>
      <c r="G798" s="325"/>
      <c r="H798" s="32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25"/>
      <c r="B799" s="325"/>
      <c r="C799" s="325"/>
      <c r="D799" s="326"/>
      <c r="E799" s="325"/>
      <c r="F799" s="326"/>
      <c r="G799" s="325"/>
      <c r="H799" s="32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25"/>
      <c r="B800" s="325"/>
      <c r="C800" s="325"/>
      <c r="D800" s="326"/>
      <c r="E800" s="325"/>
      <c r="F800" s="326"/>
      <c r="G800" s="325"/>
      <c r="H800" s="32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25"/>
      <c r="B801" s="325"/>
      <c r="C801" s="325"/>
      <c r="D801" s="326"/>
      <c r="E801" s="325"/>
      <c r="F801" s="326"/>
      <c r="G801" s="325"/>
      <c r="H801" s="32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25"/>
      <c r="B802" s="325"/>
      <c r="C802" s="325"/>
      <c r="D802" s="326"/>
      <c r="E802" s="325"/>
      <c r="F802" s="326"/>
      <c r="G802" s="325"/>
      <c r="H802" s="32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25"/>
      <c r="B803" s="325"/>
      <c r="C803" s="325"/>
      <c r="D803" s="326"/>
      <c r="E803" s="325"/>
      <c r="F803" s="326"/>
      <c r="G803" s="325"/>
      <c r="H803" s="32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25"/>
      <c r="B804" s="325"/>
      <c r="C804" s="325"/>
      <c r="D804" s="326"/>
      <c r="E804" s="325"/>
      <c r="F804" s="326"/>
      <c r="G804" s="325"/>
      <c r="H804" s="32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25"/>
      <c r="B805" s="325"/>
      <c r="C805" s="325"/>
      <c r="D805" s="326"/>
      <c r="E805" s="325"/>
      <c r="F805" s="326"/>
      <c r="G805" s="325"/>
      <c r="H805" s="32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25"/>
      <c r="B806" s="325"/>
      <c r="C806" s="325"/>
      <c r="D806" s="326"/>
      <c r="E806" s="325"/>
      <c r="F806" s="326"/>
      <c r="G806" s="325"/>
      <c r="H806" s="32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25"/>
      <c r="B807" s="325"/>
      <c r="C807" s="325"/>
      <c r="D807" s="326"/>
      <c r="E807" s="325"/>
      <c r="F807" s="326"/>
      <c r="G807" s="325"/>
      <c r="H807" s="32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25"/>
      <c r="B808" s="325"/>
      <c r="C808" s="325"/>
      <c r="D808" s="326"/>
      <c r="E808" s="325"/>
      <c r="F808" s="326"/>
      <c r="G808" s="325"/>
      <c r="H808" s="32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25"/>
      <c r="B809" s="325"/>
      <c r="C809" s="325"/>
      <c r="D809" s="326"/>
      <c r="E809" s="325"/>
      <c r="F809" s="326"/>
      <c r="G809" s="325"/>
      <c r="H809" s="32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25"/>
      <c r="B810" s="325"/>
      <c r="C810" s="325"/>
      <c r="D810" s="326"/>
      <c r="E810" s="325"/>
      <c r="F810" s="326"/>
      <c r="G810" s="325"/>
      <c r="H810" s="32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25"/>
      <c r="B811" s="325"/>
      <c r="C811" s="325"/>
      <c r="D811" s="326"/>
      <c r="E811" s="325"/>
      <c r="F811" s="326"/>
      <c r="G811" s="325"/>
      <c r="H811" s="32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25"/>
      <c r="B812" s="325"/>
      <c r="C812" s="325"/>
      <c r="D812" s="326"/>
      <c r="E812" s="325"/>
      <c r="F812" s="326"/>
      <c r="G812" s="325"/>
      <c r="H812" s="32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25"/>
      <c r="B813" s="325"/>
      <c r="C813" s="325"/>
      <c r="D813" s="326"/>
      <c r="E813" s="325"/>
      <c r="F813" s="326"/>
      <c r="G813" s="325"/>
      <c r="H813" s="32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25"/>
      <c r="B814" s="325"/>
      <c r="C814" s="325"/>
      <c r="D814" s="326"/>
      <c r="E814" s="325"/>
      <c r="F814" s="326"/>
      <c r="G814" s="325"/>
      <c r="H814" s="32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25"/>
      <c r="B815" s="325"/>
      <c r="C815" s="325"/>
      <c r="D815" s="326"/>
      <c r="E815" s="325"/>
      <c r="F815" s="326"/>
      <c r="G815" s="325"/>
      <c r="H815" s="32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25"/>
      <c r="B816" s="325"/>
      <c r="C816" s="325"/>
      <c r="D816" s="326"/>
      <c r="E816" s="325"/>
      <c r="F816" s="326"/>
      <c r="G816" s="325"/>
      <c r="H816" s="32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25"/>
      <c r="B817" s="325"/>
      <c r="C817" s="325"/>
      <c r="D817" s="326"/>
      <c r="E817" s="325"/>
      <c r="F817" s="326"/>
      <c r="G817" s="325"/>
      <c r="H817" s="32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25"/>
      <c r="B818" s="325"/>
      <c r="C818" s="325"/>
      <c r="D818" s="326"/>
      <c r="E818" s="325"/>
      <c r="F818" s="326"/>
      <c r="G818" s="325"/>
      <c r="H818" s="32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25"/>
      <c r="B819" s="325"/>
      <c r="C819" s="325"/>
      <c r="D819" s="326"/>
      <c r="E819" s="325"/>
      <c r="F819" s="326"/>
      <c r="G819" s="325"/>
      <c r="H819" s="32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25"/>
      <c r="B820" s="325"/>
      <c r="C820" s="325"/>
      <c r="D820" s="326"/>
      <c r="E820" s="325"/>
      <c r="F820" s="326"/>
      <c r="G820" s="325"/>
      <c r="H820" s="32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25"/>
      <c r="B821" s="325"/>
      <c r="C821" s="325"/>
      <c r="D821" s="326"/>
      <c r="E821" s="325"/>
      <c r="F821" s="326"/>
      <c r="G821" s="325"/>
      <c r="H821" s="32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25"/>
      <c r="B822" s="325"/>
      <c r="C822" s="325"/>
      <c r="D822" s="326"/>
      <c r="E822" s="325"/>
      <c r="F822" s="326"/>
      <c r="G822" s="325"/>
      <c r="H822" s="32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25"/>
      <c r="B823" s="325"/>
      <c r="C823" s="325"/>
      <c r="D823" s="326"/>
      <c r="E823" s="325"/>
      <c r="F823" s="326"/>
      <c r="G823" s="325"/>
      <c r="H823" s="32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25"/>
      <c r="B824" s="325"/>
      <c r="C824" s="325"/>
      <c r="D824" s="326"/>
      <c r="E824" s="325"/>
      <c r="F824" s="326"/>
      <c r="G824" s="325"/>
      <c r="H824" s="32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25"/>
      <c r="B825" s="325"/>
      <c r="C825" s="325"/>
      <c r="D825" s="326"/>
      <c r="E825" s="325"/>
      <c r="F825" s="326"/>
      <c r="G825" s="325"/>
      <c r="H825" s="32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25"/>
      <c r="B826" s="325"/>
      <c r="C826" s="325"/>
      <c r="D826" s="326"/>
      <c r="E826" s="325"/>
      <c r="F826" s="326"/>
      <c r="G826" s="325"/>
      <c r="H826" s="32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25"/>
      <c r="B827" s="325"/>
      <c r="C827" s="325"/>
      <c r="D827" s="326"/>
      <c r="E827" s="325"/>
      <c r="F827" s="326"/>
      <c r="G827" s="325"/>
      <c r="H827" s="32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25"/>
      <c r="B828" s="325"/>
      <c r="C828" s="325"/>
      <c r="D828" s="326"/>
      <c r="E828" s="325"/>
      <c r="F828" s="326"/>
      <c r="G828" s="325"/>
      <c r="H828" s="32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25"/>
      <c r="B829" s="325"/>
      <c r="C829" s="325"/>
      <c r="D829" s="326"/>
      <c r="E829" s="325"/>
      <c r="F829" s="326"/>
      <c r="G829" s="325"/>
      <c r="H829" s="32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25"/>
      <c r="B830" s="325"/>
      <c r="C830" s="325"/>
      <c r="D830" s="326"/>
      <c r="E830" s="325"/>
      <c r="F830" s="326"/>
      <c r="G830" s="325"/>
      <c r="H830" s="32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25"/>
      <c r="B831" s="325"/>
      <c r="C831" s="325"/>
      <c r="D831" s="326"/>
      <c r="E831" s="325"/>
      <c r="F831" s="326"/>
      <c r="G831" s="325"/>
      <c r="H831" s="32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25"/>
      <c r="B832" s="325"/>
      <c r="C832" s="325"/>
      <c r="D832" s="326"/>
      <c r="E832" s="325"/>
      <c r="F832" s="326"/>
      <c r="G832" s="325"/>
      <c r="H832" s="32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25"/>
      <c r="B833" s="325"/>
      <c r="C833" s="325"/>
      <c r="D833" s="326"/>
      <c r="E833" s="325"/>
      <c r="F833" s="326"/>
      <c r="G833" s="325"/>
      <c r="H833" s="32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25"/>
      <c r="B834" s="325"/>
      <c r="C834" s="325"/>
      <c r="D834" s="326"/>
      <c r="E834" s="325"/>
      <c r="F834" s="326"/>
      <c r="G834" s="325"/>
      <c r="H834" s="32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25"/>
      <c r="B835" s="325"/>
      <c r="C835" s="325"/>
      <c r="D835" s="326"/>
      <c r="E835" s="325"/>
      <c r="F835" s="326"/>
      <c r="G835" s="325"/>
      <c r="H835" s="32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25"/>
      <c r="B836" s="325"/>
      <c r="C836" s="325"/>
      <c r="D836" s="326"/>
      <c r="E836" s="325"/>
      <c r="F836" s="326"/>
      <c r="G836" s="325"/>
      <c r="H836" s="32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25"/>
      <c r="B837" s="325"/>
      <c r="C837" s="325"/>
      <c r="D837" s="326"/>
      <c r="E837" s="325"/>
      <c r="F837" s="326"/>
      <c r="G837" s="325"/>
      <c r="H837" s="32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25"/>
      <c r="B838" s="325"/>
      <c r="C838" s="325"/>
      <c r="D838" s="326"/>
      <c r="E838" s="325"/>
      <c r="F838" s="326"/>
      <c r="G838" s="325"/>
      <c r="H838" s="32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25"/>
      <c r="B839" s="325"/>
      <c r="C839" s="325"/>
      <c r="D839" s="326"/>
      <c r="E839" s="325"/>
      <c r="F839" s="326"/>
      <c r="G839" s="325"/>
      <c r="H839" s="32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25"/>
      <c r="B840" s="325"/>
      <c r="C840" s="325"/>
      <c r="D840" s="326"/>
      <c r="E840" s="325"/>
      <c r="F840" s="326"/>
      <c r="G840" s="325"/>
      <c r="H840" s="32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25"/>
      <c r="B841" s="325"/>
      <c r="C841" s="325"/>
      <c r="D841" s="326"/>
      <c r="E841" s="325"/>
      <c r="F841" s="326"/>
      <c r="G841" s="325"/>
      <c r="H841" s="32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25"/>
      <c r="B842" s="325"/>
      <c r="C842" s="325"/>
      <c r="D842" s="326"/>
      <c r="E842" s="325"/>
      <c r="F842" s="326"/>
      <c r="G842" s="325"/>
      <c r="H842" s="32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25"/>
      <c r="B843" s="325"/>
      <c r="C843" s="325"/>
      <c r="D843" s="326"/>
      <c r="E843" s="325"/>
      <c r="F843" s="326"/>
      <c r="G843" s="325"/>
      <c r="H843" s="32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25"/>
      <c r="B844" s="325"/>
      <c r="C844" s="325"/>
      <c r="D844" s="326"/>
      <c r="E844" s="325"/>
      <c r="F844" s="326"/>
      <c r="G844" s="325"/>
      <c r="H844" s="32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25"/>
      <c r="B845" s="325"/>
      <c r="C845" s="325"/>
      <c r="D845" s="326"/>
      <c r="E845" s="325"/>
      <c r="F845" s="326"/>
      <c r="G845" s="325"/>
      <c r="H845" s="32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25"/>
      <c r="B846" s="325"/>
      <c r="C846" s="325"/>
      <c r="D846" s="326"/>
      <c r="E846" s="325"/>
      <c r="F846" s="326"/>
      <c r="G846" s="325"/>
      <c r="H846" s="32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25"/>
      <c r="B847" s="325"/>
      <c r="C847" s="325"/>
      <c r="D847" s="326"/>
      <c r="E847" s="325"/>
      <c r="F847" s="326"/>
      <c r="G847" s="325"/>
      <c r="H847" s="32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25"/>
      <c r="B848" s="325"/>
      <c r="C848" s="325"/>
      <c r="D848" s="326"/>
      <c r="E848" s="325"/>
      <c r="F848" s="326"/>
      <c r="G848" s="325"/>
      <c r="H848" s="32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25"/>
      <c r="B849" s="325"/>
      <c r="C849" s="325"/>
      <c r="D849" s="326"/>
      <c r="E849" s="325"/>
      <c r="F849" s="326"/>
      <c r="G849" s="325"/>
      <c r="H849" s="32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25"/>
      <c r="B850" s="325"/>
      <c r="C850" s="325"/>
      <c r="D850" s="326"/>
      <c r="E850" s="325"/>
      <c r="F850" s="326"/>
      <c r="G850" s="325"/>
      <c r="H850" s="32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25"/>
      <c r="B851" s="325"/>
      <c r="C851" s="325"/>
      <c r="D851" s="326"/>
      <c r="E851" s="325"/>
      <c r="F851" s="326"/>
      <c r="G851" s="325"/>
      <c r="H851" s="32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25"/>
      <c r="B852" s="325"/>
      <c r="C852" s="325"/>
      <c r="D852" s="326"/>
      <c r="E852" s="325"/>
      <c r="F852" s="326"/>
      <c r="G852" s="325"/>
      <c r="H852" s="32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25"/>
      <c r="B853" s="325"/>
      <c r="C853" s="325"/>
      <c r="D853" s="326"/>
      <c r="E853" s="325"/>
      <c r="F853" s="326"/>
      <c r="G853" s="325"/>
      <c r="H853" s="32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25"/>
      <c r="B854" s="325"/>
      <c r="C854" s="325"/>
      <c r="D854" s="326"/>
      <c r="E854" s="325"/>
      <c r="F854" s="326"/>
      <c r="G854" s="325"/>
      <c r="H854" s="32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25"/>
      <c r="B855" s="325"/>
      <c r="C855" s="325"/>
      <c r="D855" s="326"/>
      <c r="E855" s="325"/>
      <c r="F855" s="326"/>
      <c r="G855" s="325"/>
      <c r="H855" s="32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25"/>
      <c r="B856" s="325"/>
      <c r="C856" s="325"/>
      <c r="D856" s="326"/>
      <c r="E856" s="325"/>
      <c r="F856" s="326"/>
      <c r="G856" s="325"/>
      <c r="H856" s="32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25"/>
      <c r="B857" s="325"/>
      <c r="C857" s="325"/>
      <c r="D857" s="326"/>
      <c r="E857" s="325"/>
      <c r="F857" s="326"/>
      <c r="G857" s="325"/>
      <c r="H857" s="32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25"/>
      <c r="B858" s="325"/>
      <c r="C858" s="325"/>
      <c r="D858" s="326"/>
      <c r="E858" s="325"/>
      <c r="F858" s="326"/>
      <c r="G858" s="325"/>
      <c r="H858" s="32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25"/>
      <c r="B859" s="325"/>
      <c r="C859" s="325"/>
      <c r="D859" s="326"/>
      <c r="E859" s="325"/>
      <c r="F859" s="326"/>
      <c r="G859" s="325"/>
      <c r="H859" s="32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25"/>
      <c r="B860" s="325"/>
      <c r="C860" s="325"/>
      <c r="D860" s="326"/>
      <c r="E860" s="325"/>
      <c r="F860" s="326"/>
      <c r="G860" s="325"/>
      <c r="H860" s="32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25"/>
      <c r="B861" s="325"/>
      <c r="C861" s="325"/>
      <c r="D861" s="326"/>
      <c r="E861" s="325"/>
      <c r="F861" s="326"/>
      <c r="G861" s="325"/>
      <c r="H861" s="32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25"/>
      <c r="B862" s="325"/>
      <c r="C862" s="325"/>
      <c r="D862" s="326"/>
      <c r="E862" s="325"/>
      <c r="F862" s="326"/>
      <c r="G862" s="325"/>
      <c r="H862" s="32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25"/>
      <c r="B863" s="325"/>
      <c r="C863" s="325"/>
      <c r="D863" s="326"/>
      <c r="E863" s="325"/>
      <c r="F863" s="326"/>
      <c r="G863" s="325"/>
      <c r="H863" s="32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25"/>
      <c r="B864" s="325"/>
      <c r="C864" s="325"/>
      <c r="D864" s="326"/>
      <c r="E864" s="325"/>
      <c r="F864" s="326"/>
      <c r="G864" s="325"/>
      <c r="H864" s="32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25"/>
      <c r="B865" s="325"/>
      <c r="C865" s="325"/>
      <c r="D865" s="326"/>
      <c r="E865" s="325"/>
      <c r="F865" s="326"/>
      <c r="G865" s="325"/>
      <c r="H865" s="32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25"/>
      <c r="B866" s="325"/>
      <c r="C866" s="325"/>
      <c r="D866" s="326"/>
      <c r="E866" s="325"/>
      <c r="F866" s="326"/>
      <c r="G866" s="325"/>
      <c r="H866" s="32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25"/>
      <c r="B867" s="325"/>
      <c r="C867" s="325"/>
      <c r="D867" s="326"/>
      <c r="E867" s="325"/>
      <c r="F867" s="326"/>
      <c r="G867" s="325"/>
      <c r="H867" s="32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25"/>
      <c r="B868" s="325"/>
      <c r="C868" s="325"/>
      <c r="D868" s="326"/>
      <c r="E868" s="325"/>
      <c r="F868" s="326"/>
      <c r="G868" s="325"/>
      <c r="H868" s="32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25"/>
      <c r="B869" s="325"/>
      <c r="C869" s="325"/>
      <c r="D869" s="326"/>
      <c r="E869" s="325"/>
      <c r="F869" s="326"/>
      <c r="G869" s="325"/>
      <c r="H869" s="32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25"/>
      <c r="B870" s="325"/>
      <c r="C870" s="325"/>
      <c r="D870" s="326"/>
      <c r="E870" s="325"/>
      <c r="F870" s="326"/>
      <c r="G870" s="325"/>
      <c r="H870" s="32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25"/>
      <c r="B871" s="325"/>
      <c r="C871" s="325"/>
      <c r="D871" s="326"/>
      <c r="E871" s="325"/>
      <c r="F871" s="326"/>
      <c r="G871" s="325"/>
      <c r="H871" s="32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25"/>
      <c r="B872" s="325"/>
      <c r="C872" s="325"/>
      <c r="D872" s="326"/>
      <c r="E872" s="325"/>
      <c r="F872" s="326"/>
      <c r="G872" s="325"/>
      <c r="H872" s="32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25"/>
      <c r="B873" s="325"/>
      <c r="C873" s="325"/>
      <c r="D873" s="326"/>
      <c r="E873" s="325"/>
      <c r="F873" s="326"/>
      <c r="G873" s="325"/>
      <c r="H873" s="32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25"/>
      <c r="B874" s="325"/>
      <c r="C874" s="325"/>
      <c r="D874" s="326"/>
      <c r="E874" s="325"/>
      <c r="F874" s="326"/>
      <c r="G874" s="325"/>
      <c r="H874" s="32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25"/>
      <c r="B875" s="325"/>
      <c r="C875" s="325"/>
      <c r="D875" s="326"/>
      <c r="E875" s="325"/>
      <c r="F875" s="326"/>
      <c r="G875" s="325"/>
      <c r="H875" s="32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25"/>
      <c r="B876" s="325"/>
      <c r="C876" s="325"/>
      <c r="D876" s="326"/>
      <c r="E876" s="325"/>
      <c r="F876" s="326"/>
      <c r="G876" s="325"/>
      <c r="H876" s="32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25"/>
      <c r="B877" s="325"/>
      <c r="C877" s="325"/>
      <c r="D877" s="326"/>
      <c r="E877" s="325"/>
      <c r="F877" s="326"/>
      <c r="G877" s="325"/>
      <c r="H877" s="32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25"/>
      <c r="B878" s="325"/>
      <c r="C878" s="325"/>
      <c r="D878" s="326"/>
      <c r="E878" s="325"/>
      <c r="F878" s="326"/>
      <c r="G878" s="325"/>
      <c r="H878" s="32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25"/>
      <c r="B879" s="325"/>
      <c r="C879" s="325"/>
      <c r="D879" s="326"/>
      <c r="E879" s="325"/>
      <c r="F879" s="326"/>
      <c r="G879" s="325"/>
      <c r="H879" s="32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25"/>
      <c r="B880" s="325"/>
      <c r="C880" s="325"/>
      <c r="D880" s="326"/>
      <c r="E880" s="325"/>
      <c r="F880" s="326"/>
      <c r="G880" s="325"/>
      <c r="H880" s="32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25"/>
      <c r="B881" s="325"/>
      <c r="C881" s="325"/>
      <c r="D881" s="326"/>
      <c r="E881" s="325"/>
      <c r="F881" s="326"/>
      <c r="G881" s="325"/>
      <c r="H881" s="32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25"/>
      <c r="B882" s="325"/>
      <c r="C882" s="325"/>
      <c r="D882" s="326"/>
      <c r="E882" s="325"/>
      <c r="F882" s="326"/>
      <c r="G882" s="325"/>
      <c r="H882" s="32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25"/>
      <c r="B883" s="325"/>
      <c r="C883" s="325"/>
      <c r="D883" s="326"/>
      <c r="E883" s="325"/>
      <c r="F883" s="326"/>
      <c r="G883" s="325"/>
      <c r="H883" s="32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25"/>
      <c r="B884" s="325"/>
      <c r="C884" s="325"/>
      <c r="D884" s="326"/>
      <c r="E884" s="325"/>
      <c r="F884" s="326"/>
      <c r="G884" s="325"/>
      <c r="H884" s="32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25"/>
      <c r="B885" s="325"/>
      <c r="C885" s="325"/>
      <c r="D885" s="326"/>
      <c r="E885" s="325"/>
      <c r="F885" s="326"/>
      <c r="G885" s="325"/>
      <c r="H885" s="32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25"/>
      <c r="B886" s="325"/>
      <c r="C886" s="325"/>
      <c r="D886" s="326"/>
      <c r="E886" s="325"/>
      <c r="F886" s="326"/>
      <c r="G886" s="325"/>
      <c r="H886" s="32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25"/>
      <c r="B887" s="325"/>
      <c r="C887" s="325"/>
      <c r="D887" s="326"/>
      <c r="E887" s="325"/>
      <c r="F887" s="326"/>
      <c r="G887" s="325"/>
      <c r="H887" s="32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25"/>
      <c r="B888" s="325"/>
      <c r="C888" s="325"/>
      <c r="D888" s="326"/>
      <c r="E888" s="325"/>
      <c r="F888" s="326"/>
      <c r="G888" s="325"/>
      <c r="H888" s="32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25"/>
      <c r="B889" s="325"/>
      <c r="C889" s="325"/>
      <c r="D889" s="326"/>
      <c r="E889" s="325"/>
      <c r="F889" s="326"/>
      <c r="G889" s="325"/>
      <c r="H889" s="32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25"/>
      <c r="B890" s="325"/>
      <c r="C890" s="325"/>
      <c r="D890" s="326"/>
      <c r="E890" s="325"/>
      <c r="F890" s="326"/>
      <c r="G890" s="325"/>
      <c r="H890" s="32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25"/>
      <c r="B891" s="325"/>
      <c r="C891" s="325"/>
      <c r="D891" s="326"/>
      <c r="E891" s="325"/>
      <c r="F891" s="326"/>
      <c r="G891" s="325"/>
      <c r="H891" s="32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25"/>
      <c r="B892" s="325"/>
      <c r="C892" s="325"/>
      <c r="D892" s="326"/>
      <c r="E892" s="325"/>
      <c r="F892" s="326"/>
      <c r="G892" s="325"/>
      <c r="H892" s="32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25"/>
      <c r="B893" s="325"/>
      <c r="C893" s="325"/>
      <c r="D893" s="326"/>
      <c r="E893" s="325"/>
      <c r="F893" s="326"/>
      <c r="G893" s="325"/>
      <c r="H893" s="32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25"/>
      <c r="B894" s="325"/>
      <c r="C894" s="325"/>
      <c r="D894" s="326"/>
      <c r="E894" s="325"/>
      <c r="F894" s="326"/>
      <c r="G894" s="325"/>
      <c r="H894" s="32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25"/>
      <c r="B895" s="325"/>
      <c r="C895" s="325"/>
      <c r="D895" s="326"/>
      <c r="E895" s="325"/>
      <c r="F895" s="326"/>
      <c r="G895" s="325"/>
      <c r="H895" s="32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25"/>
      <c r="B896" s="325"/>
      <c r="C896" s="325"/>
      <c r="D896" s="326"/>
      <c r="E896" s="325"/>
      <c r="F896" s="326"/>
      <c r="G896" s="325"/>
      <c r="H896" s="32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25"/>
      <c r="B897" s="325"/>
      <c r="C897" s="325"/>
      <c r="D897" s="326"/>
      <c r="E897" s="325"/>
      <c r="F897" s="326"/>
      <c r="G897" s="325"/>
      <c r="H897" s="32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25"/>
      <c r="B898" s="325"/>
      <c r="C898" s="325"/>
      <c r="D898" s="326"/>
      <c r="E898" s="325"/>
      <c r="F898" s="326"/>
      <c r="G898" s="325"/>
      <c r="H898" s="32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25"/>
      <c r="B899" s="325"/>
      <c r="C899" s="325"/>
      <c r="D899" s="326"/>
      <c r="E899" s="325"/>
      <c r="F899" s="326"/>
      <c r="G899" s="325"/>
      <c r="H899" s="32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25"/>
      <c r="B900" s="325"/>
      <c r="C900" s="325"/>
      <c r="D900" s="326"/>
      <c r="E900" s="325"/>
      <c r="F900" s="326"/>
      <c r="G900" s="325"/>
      <c r="H900" s="32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25"/>
      <c r="B901" s="325"/>
      <c r="C901" s="325"/>
      <c r="D901" s="326"/>
      <c r="E901" s="325"/>
      <c r="F901" s="326"/>
      <c r="G901" s="325"/>
      <c r="H901" s="32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25"/>
      <c r="B902" s="325"/>
      <c r="C902" s="325"/>
      <c r="D902" s="326"/>
      <c r="E902" s="325"/>
      <c r="F902" s="326"/>
      <c r="G902" s="325"/>
      <c r="H902" s="32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25"/>
      <c r="B903" s="325"/>
      <c r="C903" s="325"/>
      <c r="D903" s="326"/>
      <c r="E903" s="325"/>
      <c r="F903" s="326"/>
      <c r="G903" s="325"/>
      <c r="H903" s="32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25"/>
      <c r="B904" s="325"/>
      <c r="C904" s="325"/>
      <c r="D904" s="326"/>
      <c r="E904" s="325"/>
      <c r="F904" s="326"/>
      <c r="G904" s="325"/>
      <c r="H904" s="32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25"/>
      <c r="B905" s="325"/>
      <c r="C905" s="325"/>
      <c r="D905" s="326"/>
      <c r="E905" s="325"/>
      <c r="F905" s="326"/>
      <c r="G905" s="325"/>
      <c r="H905" s="32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25"/>
      <c r="B906" s="325"/>
      <c r="C906" s="325"/>
      <c r="D906" s="326"/>
      <c r="E906" s="325"/>
      <c r="F906" s="326"/>
      <c r="G906" s="325"/>
      <c r="H906" s="32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25"/>
      <c r="B907" s="325"/>
      <c r="C907" s="325"/>
      <c r="D907" s="326"/>
      <c r="E907" s="325"/>
      <c r="F907" s="326"/>
      <c r="G907" s="325"/>
      <c r="H907" s="32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25"/>
      <c r="B908" s="325"/>
      <c r="C908" s="325"/>
      <c r="D908" s="326"/>
      <c r="E908" s="325"/>
      <c r="F908" s="326"/>
      <c r="G908" s="325"/>
      <c r="H908" s="32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25"/>
      <c r="B909" s="325"/>
      <c r="C909" s="325"/>
      <c r="D909" s="326"/>
      <c r="E909" s="325"/>
      <c r="F909" s="326"/>
      <c r="G909" s="325"/>
      <c r="H909" s="32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25"/>
      <c r="B910" s="325"/>
      <c r="C910" s="325"/>
      <c r="D910" s="326"/>
      <c r="E910" s="325"/>
      <c r="F910" s="326"/>
      <c r="G910" s="325"/>
      <c r="H910" s="32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25"/>
      <c r="B911" s="325"/>
      <c r="C911" s="325"/>
      <c r="D911" s="326"/>
      <c r="E911" s="325"/>
      <c r="F911" s="326"/>
      <c r="G911" s="325"/>
      <c r="H911" s="32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25"/>
      <c r="B912" s="325"/>
      <c r="C912" s="325"/>
      <c r="D912" s="326"/>
      <c r="E912" s="325"/>
      <c r="F912" s="326"/>
      <c r="G912" s="325"/>
      <c r="H912" s="32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25"/>
      <c r="B913" s="325"/>
      <c r="C913" s="325"/>
      <c r="D913" s="326"/>
      <c r="E913" s="325"/>
      <c r="F913" s="326"/>
      <c r="G913" s="325"/>
      <c r="H913" s="32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25"/>
      <c r="B914" s="325"/>
      <c r="C914" s="325"/>
      <c r="D914" s="326"/>
      <c r="E914" s="325"/>
      <c r="F914" s="326"/>
      <c r="G914" s="325"/>
      <c r="H914" s="32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25"/>
      <c r="B915" s="325"/>
      <c r="C915" s="325"/>
      <c r="D915" s="326"/>
      <c r="E915" s="325"/>
      <c r="F915" s="326"/>
      <c r="G915" s="325"/>
      <c r="H915" s="32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25"/>
      <c r="B916" s="325"/>
      <c r="C916" s="325"/>
      <c r="D916" s="326"/>
      <c r="E916" s="325"/>
      <c r="F916" s="326"/>
      <c r="G916" s="325"/>
      <c r="H916" s="32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25"/>
      <c r="B917" s="325"/>
      <c r="C917" s="325"/>
      <c r="D917" s="326"/>
      <c r="E917" s="325"/>
      <c r="F917" s="326"/>
      <c r="G917" s="325"/>
      <c r="H917" s="32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25"/>
      <c r="B918" s="325"/>
      <c r="C918" s="325"/>
      <c r="D918" s="326"/>
      <c r="E918" s="325"/>
      <c r="F918" s="326"/>
      <c r="G918" s="325"/>
      <c r="H918" s="32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25"/>
      <c r="B919" s="325"/>
      <c r="C919" s="325"/>
      <c r="D919" s="326"/>
      <c r="E919" s="325"/>
      <c r="F919" s="326"/>
      <c r="G919" s="325"/>
      <c r="H919" s="32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25"/>
      <c r="B920" s="325"/>
      <c r="C920" s="325"/>
      <c r="D920" s="326"/>
      <c r="E920" s="325"/>
      <c r="F920" s="326"/>
      <c r="G920" s="325"/>
      <c r="H920" s="32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25"/>
      <c r="B921" s="325"/>
      <c r="C921" s="325"/>
      <c r="D921" s="326"/>
      <c r="E921" s="325"/>
      <c r="F921" s="326"/>
      <c r="G921" s="325"/>
      <c r="H921" s="32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25"/>
      <c r="B922" s="325"/>
      <c r="C922" s="325"/>
      <c r="D922" s="326"/>
      <c r="E922" s="325"/>
      <c r="F922" s="326"/>
      <c r="G922" s="325"/>
      <c r="H922" s="32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25"/>
      <c r="B923" s="325"/>
      <c r="C923" s="325"/>
      <c r="D923" s="326"/>
      <c r="E923" s="325"/>
      <c r="F923" s="326"/>
      <c r="G923" s="325"/>
      <c r="H923" s="32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25"/>
      <c r="B924" s="325"/>
      <c r="C924" s="325"/>
      <c r="D924" s="326"/>
      <c r="E924" s="325"/>
      <c r="F924" s="326"/>
      <c r="G924" s="325"/>
      <c r="H924" s="32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25"/>
      <c r="B925" s="325"/>
      <c r="C925" s="325"/>
      <c r="D925" s="326"/>
      <c r="E925" s="325"/>
      <c r="F925" s="326"/>
      <c r="G925" s="325"/>
      <c r="H925" s="32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25"/>
      <c r="B926" s="325"/>
      <c r="C926" s="325"/>
      <c r="D926" s="326"/>
      <c r="E926" s="325"/>
      <c r="F926" s="326"/>
      <c r="G926" s="325"/>
      <c r="H926" s="32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25"/>
      <c r="B927" s="325"/>
      <c r="C927" s="325"/>
      <c r="D927" s="326"/>
      <c r="E927" s="325"/>
      <c r="F927" s="326"/>
      <c r="G927" s="325"/>
      <c r="H927" s="32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25"/>
      <c r="B928" s="325"/>
      <c r="C928" s="325"/>
      <c r="D928" s="326"/>
      <c r="E928" s="325"/>
      <c r="F928" s="326"/>
      <c r="G928" s="325"/>
      <c r="H928" s="32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25"/>
      <c r="B929" s="325"/>
      <c r="C929" s="325"/>
      <c r="D929" s="326"/>
      <c r="E929" s="325"/>
      <c r="F929" s="326"/>
      <c r="G929" s="325"/>
      <c r="H929" s="32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25"/>
      <c r="B930" s="325"/>
      <c r="C930" s="325"/>
      <c r="D930" s="326"/>
      <c r="E930" s="325"/>
      <c r="F930" s="326"/>
      <c r="G930" s="325"/>
      <c r="H930" s="32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25"/>
      <c r="B931" s="325"/>
      <c r="C931" s="325"/>
      <c r="D931" s="326"/>
      <c r="E931" s="325"/>
      <c r="F931" s="326"/>
      <c r="G931" s="325"/>
      <c r="H931" s="32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25"/>
      <c r="B932" s="325"/>
      <c r="C932" s="325"/>
      <c r="D932" s="326"/>
      <c r="E932" s="325"/>
      <c r="F932" s="326"/>
      <c r="G932" s="325"/>
      <c r="H932" s="32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25"/>
      <c r="B933" s="325"/>
      <c r="C933" s="325"/>
      <c r="D933" s="326"/>
      <c r="E933" s="325"/>
      <c r="F933" s="326"/>
      <c r="G933" s="325"/>
      <c r="H933" s="32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25"/>
      <c r="B934" s="325"/>
      <c r="C934" s="325"/>
      <c r="D934" s="326"/>
      <c r="E934" s="325"/>
      <c r="F934" s="326"/>
      <c r="G934" s="325"/>
      <c r="H934" s="32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25"/>
      <c r="B935" s="325"/>
      <c r="C935" s="325"/>
      <c r="D935" s="326"/>
      <c r="E935" s="325"/>
      <c r="F935" s="326"/>
      <c r="G935" s="325"/>
      <c r="H935" s="32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25"/>
      <c r="B936" s="325"/>
      <c r="C936" s="325"/>
      <c r="D936" s="326"/>
      <c r="E936" s="325"/>
      <c r="F936" s="326"/>
      <c r="G936" s="325"/>
      <c r="H936" s="32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25"/>
      <c r="B937" s="325"/>
      <c r="C937" s="325"/>
      <c r="D937" s="326"/>
      <c r="E937" s="325"/>
      <c r="F937" s="326"/>
      <c r="G937" s="325"/>
      <c r="H937" s="32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25"/>
      <c r="B938" s="325"/>
      <c r="C938" s="325"/>
      <c r="D938" s="326"/>
      <c r="E938" s="325"/>
      <c r="F938" s="326"/>
      <c r="G938" s="325"/>
      <c r="H938" s="32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25"/>
      <c r="B939" s="325"/>
      <c r="C939" s="325"/>
      <c r="D939" s="326"/>
      <c r="E939" s="325"/>
      <c r="F939" s="326"/>
      <c r="G939" s="325"/>
      <c r="H939" s="32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25"/>
      <c r="B940" s="325"/>
      <c r="C940" s="325"/>
      <c r="D940" s="326"/>
      <c r="E940" s="325"/>
      <c r="F940" s="326"/>
      <c r="G940" s="325"/>
      <c r="H940" s="32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25"/>
      <c r="B941" s="325"/>
      <c r="C941" s="325"/>
      <c r="D941" s="326"/>
      <c r="E941" s="325"/>
      <c r="F941" s="326"/>
      <c r="G941" s="325"/>
      <c r="H941" s="32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25"/>
      <c r="B942" s="325"/>
      <c r="C942" s="325"/>
      <c r="D942" s="326"/>
      <c r="E942" s="325"/>
      <c r="F942" s="326"/>
      <c r="G942" s="325"/>
      <c r="H942" s="32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25"/>
      <c r="B943" s="325"/>
      <c r="C943" s="325"/>
      <c r="D943" s="326"/>
      <c r="E943" s="325"/>
      <c r="F943" s="326"/>
      <c r="G943" s="325"/>
      <c r="H943" s="32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25"/>
      <c r="B944" s="325"/>
      <c r="C944" s="325"/>
      <c r="D944" s="326"/>
      <c r="E944" s="325"/>
      <c r="F944" s="326"/>
      <c r="G944" s="325"/>
      <c r="H944" s="32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25"/>
      <c r="B945" s="325"/>
      <c r="C945" s="325"/>
      <c r="D945" s="326"/>
      <c r="E945" s="325"/>
      <c r="F945" s="326"/>
      <c r="G945" s="325"/>
      <c r="H945" s="32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25"/>
      <c r="B946" s="325"/>
      <c r="C946" s="325"/>
      <c r="D946" s="326"/>
      <c r="E946" s="325"/>
      <c r="F946" s="326"/>
      <c r="G946" s="325"/>
      <c r="H946" s="32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25"/>
      <c r="B947" s="325"/>
      <c r="C947" s="325"/>
      <c r="D947" s="326"/>
      <c r="E947" s="325"/>
      <c r="F947" s="326"/>
      <c r="G947" s="325"/>
      <c r="H947" s="32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25"/>
      <c r="B948" s="325"/>
      <c r="C948" s="325"/>
      <c r="D948" s="326"/>
      <c r="E948" s="325"/>
      <c r="F948" s="326"/>
      <c r="G948" s="325"/>
      <c r="H948" s="32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25"/>
      <c r="B949" s="325"/>
      <c r="C949" s="325"/>
      <c r="D949" s="326"/>
      <c r="E949" s="325"/>
      <c r="F949" s="326"/>
      <c r="G949" s="325"/>
      <c r="H949" s="32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25"/>
      <c r="B950" s="325"/>
      <c r="C950" s="325"/>
      <c r="D950" s="326"/>
      <c r="E950" s="325"/>
      <c r="F950" s="326"/>
      <c r="G950" s="325"/>
      <c r="H950" s="32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25"/>
      <c r="B951" s="325"/>
      <c r="C951" s="325"/>
      <c r="D951" s="326"/>
      <c r="E951" s="325"/>
      <c r="F951" s="326"/>
      <c r="G951" s="325"/>
      <c r="H951" s="32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25"/>
      <c r="B952" s="325"/>
      <c r="C952" s="325"/>
      <c r="D952" s="326"/>
      <c r="E952" s="325"/>
      <c r="F952" s="326"/>
      <c r="G952" s="325"/>
      <c r="H952" s="32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25"/>
      <c r="B953" s="325"/>
      <c r="C953" s="325"/>
      <c r="D953" s="326"/>
      <c r="E953" s="325"/>
      <c r="F953" s="326"/>
      <c r="G953" s="325"/>
      <c r="H953" s="32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25"/>
      <c r="B954" s="325"/>
      <c r="C954" s="325"/>
      <c r="D954" s="326"/>
      <c r="E954" s="325"/>
      <c r="F954" s="326"/>
      <c r="G954" s="325"/>
      <c r="H954" s="32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25"/>
      <c r="B955" s="325"/>
      <c r="C955" s="325"/>
      <c r="D955" s="326"/>
      <c r="E955" s="325"/>
      <c r="F955" s="326"/>
      <c r="G955" s="325"/>
      <c r="H955" s="32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25"/>
      <c r="B956" s="325"/>
      <c r="C956" s="325"/>
      <c r="D956" s="326"/>
      <c r="E956" s="325"/>
      <c r="F956" s="326"/>
      <c r="G956" s="325"/>
      <c r="H956" s="32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25"/>
      <c r="B957" s="325"/>
      <c r="C957" s="325"/>
      <c r="D957" s="326"/>
      <c r="E957" s="325"/>
      <c r="F957" s="326"/>
      <c r="G957" s="325"/>
      <c r="H957" s="32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25"/>
      <c r="B958" s="325"/>
      <c r="C958" s="325"/>
      <c r="D958" s="326"/>
      <c r="E958" s="325"/>
      <c r="F958" s="326"/>
      <c r="G958" s="325"/>
      <c r="H958" s="32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25"/>
      <c r="B959" s="325"/>
      <c r="C959" s="325"/>
      <c r="D959" s="326"/>
      <c r="E959" s="325"/>
      <c r="F959" s="326"/>
      <c r="G959" s="325"/>
      <c r="H959" s="32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25"/>
      <c r="B960" s="325"/>
      <c r="C960" s="325"/>
      <c r="D960" s="326"/>
      <c r="E960" s="325"/>
      <c r="F960" s="326"/>
      <c r="G960" s="325"/>
      <c r="H960" s="32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25"/>
      <c r="B961" s="325"/>
      <c r="C961" s="325"/>
      <c r="D961" s="326"/>
      <c r="E961" s="325"/>
      <c r="F961" s="326"/>
      <c r="G961" s="325"/>
      <c r="H961" s="32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25"/>
      <c r="B962" s="325"/>
      <c r="C962" s="325"/>
      <c r="D962" s="326"/>
      <c r="E962" s="325"/>
      <c r="F962" s="326"/>
      <c r="G962" s="325"/>
      <c r="H962" s="32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25"/>
      <c r="B963" s="325"/>
      <c r="C963" s="325"/>
      <c r="D963" s="326"/>
      <c r="E963" s="325"/>
      <c r="F963" s="326"/>
      <c r="G963" s="325"/>
      <c r="H963" s="32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25"/>
      <c r="B964" s="325"/>
      <c r="C964" s="325"/>
      <c r="D964" s="326"/>
      <c r="E964" s="325"/>
      <c r="F964" s="326"/>
      <c r="G964" s="325"/>
      <c r="H964" s="32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25"/>
      <c r="B965" s="325"/>
      <c r="C965" s="325"/>
      <c r="D965" s="326"/>
      <c r="E965" s="325"/>
      <c r="F965" s="326"/>
      <c r="G965" s="325"/>
      <c r="H965" s="32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25"/>
      <c r="B966" s="325"/>
      <c r="C966" s="325"/>
      <c r="D966" s="326"/>
      <c r="E966" s="325"/>
      <c r="F966" s="326"/>
      <c r="G966" s="325"/>
      <c r="H966" s="32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25"/>
      <c r="B967" s="325"/>
      <c r="C967" s="325"/>
      <c r="D967" s="326"/>
      <c r="E967" s="325"/>
      <c r="F967" s="326"/>
      <c r="G967" s="325"/>
      <c r="H967" s="32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25"/>
      <c r="B968" s="325"/>
      <c r="C968" s="325"/>
      <c r="D968" s="326"/>
      <c r="E968" s="325"/>
      <c r="F968" s="326"/>
      <c r="G968" s="325"/>
      <c r="H968" s="32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25"/>
      <c r="B969" s="325"/>
      <c r="C969" s="325"/>
      <c r="D969" s="326"/>
      <c r="E969" s="325"/>
      <c r="F969" s="326"/>
      <c r="G969" s="325"/>
      <c r="H969" s="32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25"/>
      <c r="B970" s="325"/>
      <c r="C970" s="325"/>
      <c r="D970" s="326"/>
      <c r="E970" s="325"/>
      <c r="F970" s="326"/>
      <c r="G970" s="325"/>
      <c r="H970" s="32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25"/>
      <c r="B971" s="325"/>
      <c r="C971" s="325"/>
      <c r="D971" s="326"/>
      <c r="E971" s="325"/>
      <c r="F971" s="326"/>
      <c r="G971" s="325"/>
      <c r="H971" s="32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25"/>
      <c r="B972" s="325"/>
      <c r="C972" s="325"/>
      <c r="D972" s="326"/>
      <c r="E972" s="325"/>
      <c r="F972" s="326"/>
      <c r="G972" s="325"/>
      <c r="H972" s="32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25"/>
      <c r="B973" s="325"/>
      <c r="C973" s="325"/>
      <c r="D973" s="326"/>
      <c r="E973" s="325"/>
      <c r="F973" s="326"/>
      <c r="G973" s="325"/>
      <c r="H973" s="32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25"/>
      <c r="B974" s="325"/>
      <c r="C974" s="325"/>
      <c r="D974" s="326"/>
      <c r="E974" s="325"/>
      <c r="F974" s="326"/>
      <c r="G974" s="325"/>
      <c r="H974" s="32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25"/>
      <c r="B975" s="325"/>
      <c r="C975" s="325"/>
      <c r="D975" s="326"/>
      <c r="E975" s="325"/>
      <c r="F975" s="326"/>
      <c r="G975" s="325"/>
      <c r="H975" s="32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25"/>
      <c r="B976" s="325"/>
      <c r="C976" s="325"/>
      <c r="D976" s="326"/>
      <c r="E976" s="325"/>
      <c r="F976" s="326"/>
      <c r="G976" s="325"/>
      <c r="H976" s="32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25"/>
      <c r="B977" s="325"/>
      <c r="C977" s="325"/>
      <c r="D977" s="326"/>
      <c r="E977" s="325"/>
      <c r="F977" s="326"/>
      <c r="G977" s="325"/>
      <c r="H977" s="32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25"/>
      <c r="B978" s="325"/>
      <c r="C978" s="325"/>
      <c r="D978" s="326"/>
      <c r="E978" s="325"/>
      <c r="F978" s="326"/>
      <c r="G978" s="325"/>
      <c r="H978" s="32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25"/>
      <c r="B979" s="325"/>
      <c r="C979" s="325"/>
      <c r="D979" s="326"/>
      <c r="E979" s="325"/>
      <c r="F979" s="326"/>
      <c r="G979" s="325"/>
      <c r="H979" s="32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25"/>
      <c r="B980" s="325"/>
      <c r="C980" s="325"/>
      <c r="D980" s="326"/>
      <c r="E980" s="325"/>
      <c r="F980" s="326"/>
      <c r="G980" s="325"/>
      <c r="H980" s="32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25"/>
      <c r="B981" s="325"/>
      <c r="C981" s="325"/>
      <c r="D981" s="326"/>
      <c r="E981" s="325"/>
      <c r="F981" s="326"/>
      <c r="G981" s="325"/>
      <c r="H981" s="32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25"/>
      <c r="B982" s="325"/>
      <c r="C982" s="325"/>
      <c r="D982" s="326"/>
      <c r="E982" s="325"/>
      <c r="F982" s="326"/>
      <c r="G982" s="325"/>
      <c r="H982" s="32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25"/>
      <c r="B983" s="325"/>
      <c r="C983" s="325"/>
      <c r="D983" s="326"/>
      <c r="E983" s="325"/>
      <c r="F983" s="326"/>
      <c r="G983" s="325"/>
      <c r="H983" s="32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25"/>
      <c r="B984" s="325"/>
      <c r="C984" s="325"/>
      <c r="D984" s="326"/>
      <c r="E984" s="325"/>
      <c r="F984" s="326"/>
      <c r="G984" s="325"/>
      <c r="H984" s="32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25"/>
      <c r="B985" s="325"/>
      <c r="C985" s="325"/>
      <c r="D985" s="326"/>
      <c r="E985" s="325"/>
      <c r="F985" s="326"/>
      <c r="G985" s="325"/>
      <c r="H985" s="32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25"/>
      <c r="B986" s="325"/>
      <c r="C986" s="325"/>
      <c r="D986" s="326"/>
      <c r="E986" s="325"/>
      <c r="F986" s="326"/>
      <c r="G986" s="325"/>
      <c r="H986" s="32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25"/>
      <c r="B987" s="325"/>
      <c r="C987" s="325"/>
      <c r="D987" s="326"/>
      <c r="E987" s="325"/>
      <c r="F987" s="326"/>
      <c r="G987" s="325"/>
      <c r="H987" s="32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25"/>
      <c r="B988" s="325"/>
      <c r="C988" s="325"/>
      <c r="D988" s="326"/>
      <c r="E988" s="325"/>
      <c r="F988" s="326"/>
      <c r="G988" s="325"/>
      <c r="H988" s="32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25"/>
      <c r="B989" s="325"/>
      <c r="C989" s="325"/>
      <c r="D989" s="326"/>
      <c r="E989" s="325"/>
      <c r="F989" s="326"/>
      <c r="G989" s="325"/>
      <c r="H989" s="32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25"/>
      <c r="B990" s="325"/>
      <c r="C990" s="325"/>
      <c r="D990" s="326"/>
      <c r="E990" s="325"/>
      <c r="F990" s="326"/>
      <c r="G990" s="325"/>
      <c r="H990" s="32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25"/>
      <c r="B991" s="325"/>
      <c r="C991" s="325"/>
      <c r="D991" s="326"/>
      <c r="E991" s="325"/>
      <c r="F991" s="326"/>
      <c r="G991" s="325"/>
      <c r="H991" s="32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25"/>
      <c r="B992" s="325"/>
      <c r="C992" s="325"/>
      <c r="D992" s="326"/>
      <c r="E992" s="325"/>
      <c r="F992" s="326"/>
      <c r="G992" s="325"/>
      <c r="H992" s="32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25"/>
      <c r="B993" s="325"/>
      <c r="C993" s="325"/>
      <c r="D993" s="326"/>
      <c r="E993" s="325"/>
      <c r="F993" s="326"/>
      <c r="G993" s="325"/>
      <c r="H993" s="32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25"/>
      <c r="B994" s="325"/>
      <c r="C994" s="325"/>
      <c r="D994" s="326"/>
      <c r="E994" s="325"/>
      <c r="F994" s="326"/>
      <c r="G994" s="325"/>
      <c r="H994" s="32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25"/>
      <c r="B995" s="325"/>
      <c r="C995" s="325"/>
      <c r="D995" s="326"/>
      <c r="E995" s="325"/>
      <c r="F995" s="326"/>
      <c r="G995" s="325"/>
      <c r="H995" s="32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25"/>
      <c r="B996" s="325"/>
      <c r="C996" s="325"/>
      <c r="D996" s="326"/>
      <c r="E996" s="325"/>
      <c r="F996" s="326"/>
      <c r="G996" s="325"/>
      <c r="H996" s="32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25"/>
      <c r="B997" s="325"/>
      <c r="C997" s="325"/>
      <c r="D997" s="326"/>
      <c r="E997" s="325"/>
      <c r="F997" s="326"/>
      <c r="G997" s="325"/>
      <c r="H997" s="32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25"/>
      <c r="B998" s="325"/>
      <c r="C998" s="325"/>
      <c r="D998" s="326"/>
      <c r="E998" s="325"/>
      <c r="F998" s="326"/>
      <c r="G998" s="325"/>
      <c r="H998" s="32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25"/>
      <c r="B999" s="325"/>
      <c r="C999" s="325"/>
      <c r="D999" s="326"/>
      <c r="E999" s="325"/>
      <c r="F999" s="326"/>
      <c r="G999" s="325"/>
      <c r="H999" s="32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25"/>
      <c r="B1000" s="325"/>
      <c r="C1000" s="325"/>
      <c r="D1000" s="326"/>
      <c r="E1000" s="325"/>
      <c r="F1000" s="326"/>
      <c r="G1000" s="325"/>
      <c r="H1000" s="32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25"/>
      <c r="B1001" s="325"/>
      <c r="C1001" s="325"/>
      <c r="D1001" s="326"/>
      <c r="E1001" s="325"/>
      <c r="F1001" s="326"/>
      <c r="G1001" s="325"/>
      <c r="H1001" s="32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25"/>
      <c r="B1002" s="325"/>
      <c r="C1002" s="325"/>
      <c r="D1002" s="326"/>
      <c r="E1002" s="325"/>
      <c r="F1002" s="326"/>
      <c r="G1002" s="325"/>
      <c r="H1002" s="32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25"/>
      <c r="B1003" s="325"/>
      <c r="C1003" s="325"/>
      <c r="D1003" s="326"/>
      <c r="E1003" s="325"/>
      <c r="F1003" s="326"/>
      <c r="G1003" s="325"/>
      <c r="H1003" s="32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25"/>
      <c r="B1004" s="325"/>
      <c r="C1004" s="325"/>
      <c r="D1004" s="326"/>
      <c r="E1004" s="325"/>
      <c r="F1004" s="326"/>
      <c r="G1004" s="325"/>
      <c r="H1004" s="32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25"/>
      <c r="B1005" s="325"/>
      <c r="C1005" s="325"/>
      <c r="D1005" s="326"/>
      <c r="E1005" s="325"/>
      <c r="F1005" s="326"/>
      <c r="G1005" s="325"/>
      <c r="H1005" s="32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25"/>
      <c r="B1006" s="325"/>
      <c r="C1006" s="325"/>
      <c r="D1006" s="326"/>
      <c r="E1006" s="325"/>
      <c r="F1006" s="326"/>
      <c r="G1006" s="325"/>
      <c r="H1006" s="32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25"/>
      <c r="B1007" s="325"/>
      <c r="C1007" s="325"/>
      <c r="D1007" s="326"/>
      <c r="E1007" s="325"/>
      <c r="F1007" s="326"/>
      <c r="G1007" s="325"/>
      <c r="H1007" s="32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25"/>
      <c r="B1008" s="325"/>
      <c r="C1008" s="325"/>
      <c r="D1008" s="326"/>
      <c r="E1008" s="325"/>
      <c r="F1008" s="326"/>
      <c r="G1008" s="325"/>
      <c r="H1008" s="32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25"/>
      <c r="B1009" s="325"/>
      <c r="C1009" s="325"/>
      <c r="D1009" s="326"/>
      <c r="E1009" s="325"/>
      <c r="F1009" s="326"/>
      <c r="G1009" s="325"/>
      <c r="H1009" s="32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25"/>
      <c r="B1010" s="325"/>
      <c r="C1010" s="325"/>
      <c r="D1010" s="326"/>
      <c r="E1010" s="325"/>
      <c r="F1010" s="326"/>
      <c r="G1010" s="325"/>
      <c r="H1010" s="32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25"/>
      <c r="B1011" s="325"/>
      <c r="C1011" s="325"/>
      <c r="D1011" s="326"/>
      <c r="E1011" s="325"/>
      <c r="F1011" s="326"/>
      <c r="G1011" s="325"/>
      <c r="H1011" s="32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25"/>
      <c r="B1012" s="325"/>
      <c r="C1012" s="325"/>
      <c r="D1012" s="326"/>
      <c r="E1012" s="325"/>
      <c r="F1012" s="326"/>
      <c r="G1012" s="325"/>
      <c r="H1012" s="32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25"/>
      <c r="B1013" s="325"/>
      <c r="C1013" s="325"/>
      <c r="D1013" s="326"/>
      <c r="E1013" s="325"/>
      <c r="F1013" s="326"/>
      <c r="G1013" s="325"/>
      <c r="H1013" s="32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25"/>
      <c r="B1014" s="325"/>
      <c r="C1014" s="325"/>
      <c r="D1014" s="326"/>
      <c r="E1014" s="325"/>
      <c r="F1014" s="326"/>
      <c r="G1014" s="325"/>
      <c r="H1014" s="32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25"/>
      <c r="B1015" s="325"/>
      <c r="C1015" s="325"/>
      <c r="D1015" s="326"/>
      <c r="E1015" s="325"/>
      <c r="F1015" s="326"/>
      <c r="G1015" s="325"/>
      <c r="H1015" s="32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25"/>
      <c r="B1016" s="325"/>
      <c r="C1016" s="325"/>
      <c r="D1016" s="326"/>
      <c r="E1016" s="325"/>
      <c r="F1016" s="326"/>
      <c r="G1016" s="325"/>
      <c r="H1016" s="32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25"/>
      <c r="B1017" s="325"/>
      <c r="C1017" s="325"/>
      <c r="D1017" s="326"/>
      <c r="E1017" s="325"/>
      <c r="F1017" s="326"/>
      <c r="G1017" s="325"/>
      <c r="H1017" s="32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25"/>
      <c r="B1018" s="325"/>
      <c r="C1018" s="325"/>
      <c r="D1018" s="326"/>
      <c r="E1018" s="325"/>
      <c r="F1018" s="326"/>
      <c r="G1018" s="325"/>
      <c r="H1018" s="32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25"/>
      <c r="B1019" s="325"/>
      <c r="C1019" s="325"/>
      <c r="D1019" s="326"/>
      <c r="E1019" s="325"/>
      <c r="F1019" s="326"/>
      <c r="G1019" s="325"/>
      <c r="H1019" s="32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25"/>
      <c r="B1020" s="325"/>
      <c r="C1020" s="325"/>
      <c r="D1020" s="326"/>
      <c r="E1020" s="325"/>
      <c r="F1020" s="326"/>
      <c r="G1020" s="325"/>
      <c r="H1020" s="32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25"/>
      <c r="B1021" s="325"/>
      <c r="C1021" s="325"/>
      <c r="D1021" s="326"/>
      <c r="E1021" s="325"/>
      <c r="F1021" s="326"/>
      <c r="G1021" s="325"/>
      <c r="H1021" s="32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25"/>
      <c r="B1022" s="325"/>
      <c r="C1022" s="325"/>
      <c r="D1022" s="326"/>
      <c r="E1022" s="325"/>
      <c r="F1022" s="326"/>
      <c r="G1022" s="325"/>
      <c r="H1022" s="32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25"/>
      <c r="B1023" s="325"/>
      <c r="C1023" s="325"/>
      <c r="D1023" s="326"/>
      <c r="E1023" s="325"/>
      <c r="F1023" s="326"/>
      <c r="G1023" s="325"/>
      <c r="H1023" s="32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25"/>
      <c r="B1024" s="325"/>
      <c r="C1024" s="325"/>
      <c r="D1024" s="326"/>
      <c r="E1024" s="325"/>
      <c r="F1024" s="326"/>
      <c r="G1024" s="325"/>
      <c r="H1024" s="32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25"/>
      <c r="B1025" s="325"/>
      <c r="C1025" s="325"/>
      <c r="D1025" s="326"/>
      <c r="E1025" s="325"/>
      <c r="F1025" s="326"/>
      <c r="G1025" s="325"/>
      <c r="H1025" s="32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25"/>
      <c r="B1026" s="325"/>
      <c r="C1026" s="325"/>
      <c r="D1026" s="326"/>
      <c r="E1026" s="325"/>
      <c r="F1026" s="326"/>
      <c r="G1026" s="325"/>
      <c r="H1026" s="32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25"/>
      <c r="B1027" s="325"/>
      <c r="C1027" s="325"/>
      <c r="D1027" s="326"/>
      <c r="E1027" s="325"/>
      <c r="F1027" s="326"/>
      <c r="G1027" s="325"/>
      <c r="H1027" s="32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25"/>
      <c r="B1028" s="325"/>
      <c r="C1028" s="325"/>
      <c r="D1028" s="326"/>
      <c r="E1028" s="325"/>
      <c r="F1028" s="326"/>
      <c r="G1028" s="325"/>
      <c r="H1028" s="32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25"/>
      <c r="B1029" s="325"/>
      <c r="C1029" s="325"/>
      <c r="D1029" s="326"/>
      <c r="E1029" s="325"/>
      <c r="F1029" s="326"/>
      <c r="G1029" s="325"/>
      <c r="H1029" s="32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25"/>
      <c r="B1030" s="325"/>
      <c r="C1030" s="325"/>
      <c r="D1030" s="326"/>
      <c r="E1030" s="325"/>
      <c r="F1030" s="326"/>
      <c r="G1030" s="325"/>
      <c r="H1030" s="32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25"/>
      <c r="B1031" s="325"/>
      <c r="C1031" s="325"/>
      <c r="D1031" s="326"/>
      <c r="E1031" s="325"/>
      <c r="F1031" s="326"/>
      <c r="G1031" s="325"/>
      <c r="H1031" s="32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25"/>
      <c r="B1032" s="325"/>
      <c r="C1032" s="325"/>
      <c r="D1032" s="326"/>
      <c r="E1032" s="325"/>
      <c r="F1032" s="326"/>
      <c r="G1032" s="325"/>
      <c r="H1032" s="32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25"/>
      <c r="B1033" s="325"/>
      <c r="C1033" s="325"/>
      <c r="D1033" s="326"/>
      <c r="E1033" s="325"/>
      <c r="F1033" s="326"/>
      <c r="G1033" s="325"/>
      <c r="H1033" s="32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25"/>
      <c r="B1034" s="325"/>
      <c r="C1034" s="325"/>
      <c r="D1034" s="326"/>
      <c r="E1034" s="325"/>
      <c r="F1034" s="326"/>
      <c r="G1034" s="325"/>
      <c r="H1034" s="32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25"/>
      <c r="B1035" s="325"/>
      <c r="C1035" s="325"/>
      <c r="D1035" s="326"/>
      <c r="E1035" s="325"/>
      <c r="F1035" s="326"/>
      <c r="G1035" s="325"/>
      <c r="H1035" s="32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25"/>
      <c r="B1036" s="325"/>
      <c r="C1036" s="325"/>
      <c r="D1036" s="326"/>
      <c r="E1036" s="325"/>
      <c r="F1036" s="326"/>
      <c r="G1036" s="325"/>
      <c r="H1036" s="32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25"/>
      <c r="B1037" s="325"/>
      <c r="C1037" s="325"/>
      <c r="D1037" s="326"/>
      <c r="E1037" s="325"/>
      <c r="F1037" s="326"/>
      <c r="G1037" s="325"/>
      <c r="H1037" s="32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">
      <c r="A1038" s="325"/>
      <c r="B1038" s="325"/>
      <c r="C1038" s="325"/>
      <c r="D1038" s="326"/>
      <c r="E1038" s="325"/>
      <c r="F1038" s="326"/>
      <c r="G1038" s="325"/>
      <c r="H1038" s="32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">
      <c r="A1039" s="325"/>
      <c r="B1039" s="325"/>
      <c r="C1039" s="325"/>
      <c r="D1039" s="326"/>
      <c r="E1039" s="325"/>
      <c r="F1039" s="326"/>
      <c r="G1039" s="325"/>
      <c r="H1039" s="32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">
      <c r="A1040" s="325"/>
      <c r="B1040" s="325"/>
      <c r="C1040" s="325"/>
      <c r="D1040" s="326"/>
      <c r="E1040" s="325"/>
      <c r="F1040" s="326"/>
      <c r="G1040" s="325"/>
      <c r="H1040" s="32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">
      <c r="A1041" s="325"/>
      <c r="B1041" s="325"/>
      <c r="C1041" s="325"/>
      <c r="D1041" s="326"/>
      <c r="E1041" s="325"/>
      <c r="F1041" s="326"/>
      <c r="G1041" s="325"/>
      <c r="H1041" s="32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">
      <c r="A1042" s="325"/>
      <c r="B1042" s="325"/>
      <c r="C1042" s="325"/>
      <c r="D1042" s="326"/>
      <c r="E1042" s="325"/>
      <c r="F1042" s="326"/>
      <c r="G1042" s="325"/>
      <c r="H1042" s="32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">
      <c r="A1043" s="325"/>
      <c r="B1043" s="325"/>
      <c r="C1043" s="325"/>
      <c r="D1043" s="326"/>
      <c r="E1043" s="325"/>
      <c r="F1043" s="326"/>
      <c r="G1043" s="325"/>
      <c r="H1043" s="32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">
      <c r="A1044" s="325"/>
      <c r="B1044" s="325"/>
      <c r="C1044" s="325"/>
      <c r="D1044" s="326"/>
      <c r="E1044" s="325"/>
      <c r="F1044" s="326"/>
      <c r="G1044" s="325"/>
      <c r="H1044" s="32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">
      <c r="A1045" s="325"/>
      <c r="B1045" s="325"/>
      <c r="C1045" s="325"/>
      <c r="D1045" s="326"/>
      <c r="E1045" s="325"/>
      <c r="F1045" s="326"/>
      <c r="G1045" s="325"/>
      <c r="H1045" s="32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">
      <c r="A1046" s="325"/>
      <c r="B1046" s="325"/>
      <c r="C1046" s="325"/>
      <c r="D1046" s="326"/>
      <c r="E1046" s="325"/>
      <c r="F1046" s="326"/>
      <c r="G1046" s="325"/>
      <c r="H1046" s="32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">
      <c r="A1047" s="325"/>
      <c r="B1047" s="325"/>
      <c r="C1047" s="325"/>
      <c r="D1047" s="326"/>
      <c r="E1047" s="325"/>
      <c r="F1047" s="326"/>
      <c r="G1047" s="325"/>
      <c r="H1047" s="32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">
      <c r="A1048" s="325"/>
      <c r="B1048" s="325"/>
      <c r="C1048" s="325"/>
      <c r="D1048" s="326"/>
      <c r="E1048" s="325"/>
      <c r="F1048" s="326"/>
      <c r="G1048" s="325"/>
      <c r="H1048" s="32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">
      <c r="A1049" s="325"/>
      <c r="B1049" s="325"/>
      <c r="C1049" s="325"/>
      <c r="D1049" s="326"/>
      <c r="E1049" s="325"/>
      <c r="F1049" s="326"/>
      <c r="G1049" s="325"/>
      <c r="H1049" s="32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">
      <c r="A1050" s="325"/>
      <c r="B1050" s="325"/>
      <c r="C1050" s="325"/>
      <c r="D1050" s="326"/>
      <c r="E1050" s="325"/>
      <c r="F1050" s="326"/>
      <c r="G1050" s="325"/>
      <c r="H1050" s="32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">
      <c r="A1051" s="325"/>
      <c r="B1051" s="325"/>
      <c r="C1051" s="325"/>
      <c r="D1051" s="326"/>
      <c r="E1051" s="325"/>
      <c r="F1051" s="326"/>
      <c r="G1051" s="325"/>
      <c r="H1051" s="32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">
      <c r="A1052" s="325"/>
      <c r="B1052" s="325"/>
      <c r="C1052" s="325"/>
      <c r="D1052" s="326"/>
      <c r="E1052" s="325"/>
      <c r="F1052" s="326"/>
      <c r="G1052" s="325"/>
      <c r="H1052" s="32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">
      <c r="A1053" s="325"/>
      <c r="B1053" s="325"/>
      <c r="C1053" s="325"/>
      <c r="D1053" s="326"/>
      <c r="E1053" s="325"/>
      <c r="F1053" s="326"/>
      <c r="G1053" s="325"/>
      <c r="H1053" s="32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">
      <c r="A1054" s="325"/>
      <c r="B1054" s="325"/>
      <c r="C1054" s="325"/>
      <c r="D1054" s="326"/>
      <c r="E1054" s="325"/>
      <c r="F1054" s="326"/>
      <c r="G1054" s="325"/>
      <c r="H1054" s="32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">
      <c r="A1055" s="325"/>
      <c r="B1055" s="325"/>
      <c r="C1055" s="325"/>
      <c r="D1055" s="326"/>
      <c r="E1055" s="325"/>
      <c r="F1055" s="326"/>
      <c r="G1055" s="325"/>
      <c r="H1055" s="32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">
      <c r="A1056" s="325"/>
      <c r="B1056" s="325"/>
      <c r="C1056" s="325"/>
      <c r="D1056" s="326"/>
      <c r="E1056" s="325"/>
      <c r="F1056" s="326"/>
      <c r="G1056" s="325"/>
      <c r="H1056" s="32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">
      <c r="A1057" s="325"/>
      <c r="B1057" s="325"/>
      <c r="C1057" s="325"/>
      <c r="D1057" s="326"/>
      <c r="E1057" s="325"/>
      <c r="F1057" s="326"/>
      <c r="G1057" s="325"/>
      <c r="H1057" s="32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2">
      <c r="A1058" s="325"/>
      <c r="B1058" s="325"/>
      <c r="C1058" s="325"/>
      <c r="D1058" s="326"/>
      <c r="E1058" s="325"/>
      <c r="F1058" s="326"/>
      <c r="G1058" s="325"/>
      <c r="H1058" s="32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2">
      <c r="A1059" s="325"/>
      <c r="B1059" s="325"/>
      <c r="C1059" s="325"/>
      <c r="D1059" s="326"/>
      <c r="E1059" s="325"/>
      <c r="F1059" s="326"/>
      <c r="G1059" s="325"/>
      <c r="H1059" s="32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2">
      <c r="A1060" s="325"/>
      <c r="B1060" s="325"/>
      <c r="C1060" s="325"/>
      <c r="D1060" s="326"/>
      <c r="E1060" s="325"/>
      <c r="F1060" s="326"/>
      <c r="G1060" s="325"/>
      <c r="H1060" s="32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2">
      <c r="A1061" s="325"/>
      <c r="B1061" s="325"/>
      <c r="C1061" s="325"/>
      <c r="D1061" s="326"/>
      <c r="E1061" s="325"/>
      <c r="F1061" s="326"/>
      <c r="G1061" s="325"/>
      <c r="H1061" s="32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2">
      <c r="A1062" s="325"/>
      <c r="B1062" s="325"/>
      <c r="C1062" s="325"/>
      <c r="D1062" s="326"/>
      <c r="E1062" s="325"/>
      <c r="F1062" s="326"/>
      <c r="G1062" s="325"/>
      <c r="H1062" s="32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</sheetData>
  <mergeCells count="14">
    <mergeCell ref="B99:C99"/>
    <mergeCell ref="H2:J2"/>
    <mergeCell ref="B4:J4"/>
    <mergeCell ref="B5:J5"/>
    <mergeCell ref="B6:J6"/>
    <mergeCell ref="B7:J7"/>
    <mergeCell ref="B9:D9"/>
    <mergeCell ref="E9:J9"/>
    <mergeCell ref="B73:C73"/>
    <mergeCell ref="B76:D76"/>
    <mergeCell ref="E76:J76"/>
    <mergeCell ref="B86:C86"/>
    <mergeCell ref="B88:D88"/>
    <mergeCell ref="E88:J88"/>
  </mergeCells>
  <pageMargins left="0.70866141732283472" right="0.70866141732283472" top="0.74803149606299213" bottom="0.74803149606299213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Фінансування</vt:lpstr>
      <vt:lpstr>Кошторис  витрат</vt:lpstr>
      <vt:lpstr>Реєстр документів</vt:lpstr>
      <vt:lpstr>'Кошторис  витрат'!Область_друку</vt:lpstr>
      <vt:lpstr>'Реєстр документів'!Область_друку</vt:lpstr>
      <vt:lpstr>Фінансування!Область_друку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2021-10-28T13:03:22Z</cp:lastPrinted>
  <dcterms:created xsi:type="dcterms:W3CDTF">2020-11-14T13:09:40Z</dcterms:created>
  <dcterms:modified xsi:type="dcterms:W3CDTF">2021-10-28T13:06:42Z</dcterms:modified>
</cp:coreProperties>
</file>