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Мой ПК\Desktop\Комерційні опера\"/>
    </mc:Choice>
  </mc:AlternateContent>
  <xr:revisionPtr revIDLastSave="0" documentId="13_ncr:1_{6F4DAD16-10E8-4C97-8672-7EC2C81D09C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6" roundtripDataSignature="AMtx7miFHz6T06w/j3UIU0qFEVretUPZHQ=="/>
    </ext>
  </extLst>
</workbook>
</file>

<file path=xl/calcChain.xml><?xml version="1.0" encoding="utf-8"?>
<calcChain xmlns="http://schemas.openxmlformats.org/spreadsheetml/2006/main">
  <c r="I90" i="4" l="1"/>
  <c r="F90" i="4"/>
  <c r="D90" i="4" l="1"/>
  <c r="D107" i="4"/>
  <c r="F107" i="4"/>
  <c r="I107" i="4"/>
  <c r="D117" i="4"/>
  <c r="F117" i="4"/>
  <c r="I117" i="4"/>
  <c r="P166" i="2"/>
  <c r="X166" i="2" s="1"/>
  <c r="X157" i="2"/>
  <c r="J263" i="2"/>
  <c r="E283" i="2" l="1"/>
  <c r="E279" i="2"/>
  <c r="E274" i="2"/>
  <c r="E250" i="2"/>
  <c r="E252" i="2" s="1"/>
  <c r="J254" i="2"/>
  <c r="P272" i="2" l="1"/>
  <c r="P270" i="2"/>
  <c r="X270" i="2" s="1"/>
  <c r="J22" i="2"/>
  <c r="M273" i="2"/>
  <c r="M272" i="2"/>
  <c r="W272" i="2" s="1"/>
  <c r="X272" i="2" s="1"/>
  <c r="Y272" i="2" s="1"/>
  <c r="W270" i="2"/>
  <c r="J193" i="2"/>
  <c r="K193" i="2" s="1"/>
  <c r="L193" i="2" s="1"/>
  <c r="M193" i="2" s="1"/>
  <c r="P193" i="2"/>
  <c r="X193" i="2" s="1"/>
  <c r="P194" i="2"/>
  <c r="X194" i="2" s="1"/>
  <c r="M192" i="2"/>
  <c r="P186" i="2"/>
  <c r="M186" i="2"/>
  <c r="M178" i="2"/>
  <c r="W178" i="2" s="1"/>
  <c r="G178" i="2"/>
  <c r="X163" i="2"/>
  <c r="Y163" i="2" s="1"/>
  <c r="X164" i="2"/>
  <c r="Y164" i="2" s="1"/>
  <c r="X165" i="2"/>
  <c r="Y165" i="2" s="1"/>
  <c r="Y166" i="2"/>
  <c r="M166" i="2"/>
  <c r="W166" i="2" s="1"/>
  <c r="M165" i="2"/>
  <c r="M164" i="2"/>
  <c r="M163" i="2"/>
  <c r="X128" i="2"/>
  <c r="X129" i="2"/>
  <c r="X79" i="2"/>
  <c r="M129" i="2"/>
  <c r="W129" i="2" s="1"/>
  <c r="Y129" i="2" s="1"/>
  <c r="M128" i="2"/>
  <c r="W128" i="2" s="1"/>
  <c r="Y128" i="2" s="1"/>
  <c r="M79" i="2"/>
  <c r="W79" i="2" s="1"/>
  <c r="Z205" i="2"/>
  <c r="Z190" i="2"/>
  <c r="W145" i="2"/>
  <c r="J145" i="2"/>
  <c r="X145" i="2" s="1"/>
  <c r="J167" i="2"/>
  <c r="J168" i="2"/>
  <c r="X168" i="2" s="1"/>
  <c r="J169" i="2"/>
  <c r="X169" i="2" s="1"/>
  <c r="J170" i="2"/>
  <c r="X170" i="2" s="1"/>
  <c r="J171" i="2"/>
  <c r="X171" i="2" s="1"/>
  <c r="J172" i="2"/>
  <c r="X172" i="2" s="1"/>
  <c r="J173" i="2"/>
  <c r="X173" i="2" s="1"/>
  <c r="J174" i="2"/>
  <c r="X174" i="2" s="1"/>
  <c r="G174" i="2"/>
  <c r="W174" i="2" s="1"/>
  <c r="G173" i="2"/>
  <c r="W173" i="2" s="1"/>
  <c r="G172" i="2"/>
  <c r="W172" i="2" s="1"/>
  <c r="G171" i="2"/>
  <c r="W171" i="2" s="1"/>
  <c r="G170" i="2"/>
  <c r="W170" i="2" s="1"/>
  <c r="G169" i="2"/>
  <c r="W169" i="2" s="1"/>
  <c r="G168" i="2"/>
  <c r="W168" i="2" s="1"/>
  <c r="G167" i="2"/>
  <c r="J111" i="2"/>
  <c r="X111" i="2" s="1"/>
  <c r="J141" i="2"/>
  <c r="J140" i="2"/>
  <c r="X140" i="2" s="1"/>
  <c r="J139" i="2"/>
  <c r="X139" i="2" s="1"/>
  <c r="J138" i="2"/>
  <c r="X138" i="2" s="1"/>
  <c r="J137" i="2"/>
  <c r="X137" i="2" s="1"/>
  <c r="J136" i="2"/>
  <c r="X136" i="2" s="1"/>
  <c r="J135" i="2"/>
  <c r="X135" i="2" s="1"/>
  <c r="J134" i="2"/>
  <c r="X134" i="2" s="1"/>
  <c r="G141" i="2"/>
  <c r="W141" i="2" s="1"/>
  <c r="G140" i="2"/>
  <c r="G139" i="2"/>
  <c r="W139" i="2" s="1"/>
  <c r="G138" i="2"/>
  <c r="W138" i="2" s="1"/>
  <c r="G137" i="2"/>
  <c r="W137" i="2" s="1"/>
  <c r="Y137" i="2" s="1"/>
  <c r="G136" i="2"/>
  <c r="W136" i="2" s="1"/>
  <c r="Y136" i="2" s="1"/>
  <c r="G135" i="2"/>
  <c r="W135" i="2" s="1"/>
  <c r="G134" i="2"/>
  <c r="W134" i="2" s="1"/>
  <c r="X141" i="2"/>
  <c r="W140" i="2"/>
  <c r="J144" i="2"/>
  <c r="X144" i="2" s="1"/>
  <c r="G144" i="2"/>
  <c r="W144" i="2" s="1"/>
  <c r="J143" i="2"/>
  <c r="X143" i="2" s="1"/>
  <c r="G143" i="2"/>
  <c r="W143" i="2" s="1"/>
  <c r="J125" i="2"/>
  <c r="X125" i="2" s="1"/>
  <c r="J124" i="2"/>
  <c r="X124" i="2" s="1"/>
  <c r="J123" i="2"/>
  <c r="X123" i="2" s="1"/>
  <c r="J122" i="2"/>
  <c r="X122" i="2" s="1"/>
  <c r="J121" i="2"/>
  <c r="X121" i="2" s="1"/>
  <c r="J120" i="2"/>
  <c r="X120" i="2" s="1"/>
  <c r="J119" i="2"/>
  <c r="X119" i="2" s="1"/>
  <c r="J118" i="2"/>
  <c r="X118" i="2" s="1"/>
  <c r="J117" i="2"/>
  <c r="J116" i="2"/>
  <c r="X116" i="2" s="1"/>
  <c r="J115" i="2"/>
  <c r="X115" i="2" s="1"/>
  <c r="J114" i="2"/>
  <c r="X114" i="2" s="1"/>
  <c r="J113" i="2"/>
  <c r="X113" i="2" s="1"/>
  <c r="G125" i="2"/>
  <c r="W125" i="2" s="1"/>
  <c r="G124" i="2"/>
  <c r="W124" i="2" s="1"/>
  <c r="G123" i="2"/>
  <c r="W123" i="2" s="1"/>
  <c r="G122" i="2"/>
  <c r="W122" i="2" s="1"/>
  <c r="G121" i="2"/>
  <c r="W121" i="2" s="1"/>
  <c r="G120" i="2"/>
  <c r="W120" i="2" s="1"/>
  <c r="G119" i="2"/>
  <c r="W119" i="2" s="1"/>
  <c r="G118" i="2"/>
  <c r="W118" i="2" s="1"/>
  <c r="G117" i="2"/>
  <c r="W117" i="2" s="1"/>
  <c r="G116" i="2"/>
  <c r="W116" i="2" s="1"/>
  <c r="G115" i="2"/>
  <c r="W115" i="2" s="1"/>
  <c r="G114" i="2"/>
  <c r="W114" i="2" s="1"/>
  <c r="G113" i="2"/>
  <c r="W113" i="2" s="1"/>
  <c r="J142" i="2"/>
  <c r="X142" i="2" s="1"/>
  <c r="G142" i="2"/>
  <c r="W142" i="2" s="1"/>
  <c r="X117" i="2"/>
  <c r="J133" i="2"/>
  <c r="X133" i="2" s="1"/>
  <c r="J132" i="2"/>
  <c r="X132" i="2" s="1"/>
  <c r="J131" i="2"/>
  <c r="X131" i="2" s="1"/>
  <c r="J130" i="2"/>
  <c r="X130" i="2" s="1"/>
  <c r="J127" i="2"/>
  <c r="X127" i="2" s="1"/>
  <c r="J126" i="2"/>
  <c r="X126" i="2" s="1"/>
  <c r="J112" i="2"/>
  <c r="X112" i="2" s="1"/>
  <c r="J110" i="2"/>
  <c r="X110" i="2" s="1"/>
  <c r="J109" i="2"/>
  <c r="X109" i="2" s="1"/>
  <c r="J108" i="2"/>
  <c r="X108" i="2" s="1"/>
  <c r="J107" i="2"/>
  <c r="X107" i="2" s="1"/>
  <c r="J106" i="2"/>
  <c r="X106" i="2" s="1"/>
  <c r="J105" i="2"/>
  <c r="X105" i="2" s="1"/>
  <c r="J104" i="2"/>
  <c r="X104" i="2" s="1"/>
  <c r="J103" i="2"/>
  <c r="X103" i="2" s="1"/>
  <c r="J102" i="2"/>
  <c r="J101" i="2"/>
  <c r="X101" i="2" s="1"/>
  <c r="G133" i="2"/>
  <c r="W133" i="2" s="1"/>
  <c r="G132" i="2"/>
  <c r="W132" i="2" s="1"/>
  <c r="G131" i="2"/>
  <c r="W131" i="2" s="1"/>
  <c r="G130" i="2"/>
  <c r="W130" i="2" s="1"/>
  <c r="G127" i="2"/>
  <c r="W127" i="2" s="1"/>
  <c r="G126" i="2"/>
  <c r="W126" i="2" s="1"/>
  <c r="G112" i="2"/>
  <c r="W112" i="2" s="1"/>
  <c r="G111" i="2"/>
  <c r="W111" i="2" s="1"/>
  <c r="G110" i="2"/>
  <c r="W110" i="2" s="1"/>
  <c r="G109" i="2"/>
  <c r="W109" i="2" s="1"/>
  <c r="G108" i="2"/>
  <c r="W108" i="2" s="1"/>
  <c r="G107" i="2"/>
  <c r="W107" i="2" s="1"/>
  <c r="G106" i="2"/>
  <c r="W106" i="2" s="1"/>
  <c r="G105" i="2"/>
  <c r="W105" i="2" s="1"/>
  <c r="G104" i="2"/>
  <c r="W104" i="2" s="1"/>
  <c r="G103" i="2"/>
  <c r="W103" i="2" s="1"/>
  <c r="G102" i="2"/>
  <c r="G101" i="2"/>
  <c r="W101" i="2" s="1"/>
  <c r="J99" i="2"/>
  <c r="J96" i="2"/>
  <c r="X96" i="2" s="1"/>
  <c r="J95" i="2"/>
  <c r="X95" i="2" s="1"/>
  <c r="J94" i="2"/>
  <c r="X94" i="2" s="1"/>
  <c r="J93" i="2"/>
  <c r="X93" i="2" s="1"/>
  <c r="J92" i="2"/>
  <c r="X92" i="2" s="1"/>
  <c r="J91" i="2"/>
  <c r="X91" i="2" s="1"/>
  <c r="J90" i="2"/>
  <c r="X90" i="2" s="1"/>
  <c r="J89" i="2"/>
  <c r="X89" i="2" s="1"/>
  <c r="J88" i="2"/>
  <c r="X88" i="2" s="1"/>
  <c r="J87" i="2"/>
  <c r="X87" i="2" s="1"/>
  <c r="X100" i="2"/>
  <c r="X102" i="2"/>
  <c r="W100" i="2"/>
  <c r="W102" i="2"/>
  <c r="J98" i="2"/>
  <c r="X98" i="2" s="1"/>
  <c r="J97" i="2"/>
  <c r="X97" i="2" s="1"/>
  <c r="G99" i="2"/>
  <c r="X99" i="2" s="1"/>
  <c r="G98" i="2"/>
  <c r="W98" i="2" s="1"/>
  <c r="G97" i="2"/>
  <c r="W97" i="2" s="1"/>
  <c r="G96" i="2"/>
  <c r="W96" i="2" s="1"/>
  <c r="G95" i="2"/>
  <c r="W95" i="2" s="1"/>
  <c r="G94" i="2"/>
  <c r="W94" i="2" s="1"/>
  <c r="G93" i="2"/>
  <c r="W93" i="2" s="1"/>
  <c r="G92" i="2"/>
  <c r="W92" i="2" s="1"/>
  <c r="G91" i="2"/>
  <c r="W91" i="2" s="1"/>
  <c r="G90" i="2"/>
  <c r="W90" i="2" s="1"/>
  <c r="G89" i="2"/>
  <c r="W89" i="2" s="1"/>
  <c r="G88" i="2"/>
  <c r="W88" i="2" s="1"/>
  <c r="G87" i="2"/>
  <c r="W87" i="2" s="1"/>
  <c r="J84" i="2"/>
  <c r="X84" i="2" s="1"/>
  <c r="G84" i="2"/>
  <c r="W84" i="2" s="1"/>
  <c r="J76" i="2"/>
  <c r="X76" i="2" s="1"/>
  <c r="X86" i="2"/>
  <c r="W86" i="2"/>
  <c r="J81" i="2"/>
  <c r="X81" i="2" s="1"/>
  <c r="G81" i="2"/>
  <c r="W81" i="2" s="1"/>
  <c r="J75" i="2"/>
  <c r="X75" i="2" s="1"/>
  <c r="J74" i="2"/>
  <c r="X74" i="2" s="1"/>
  <c r="J80" i="2"/>
  <c r="X80" i="2" s="1"/>
  <c r="G80" i="2"/>
  <c r="W80" i="2" s="1"/>
  <c r="G76" i="2"/>
  <c r="W76" i="2" s="1"/>
  <c r="G75" i="2"/>
  <c r="W75" i="2" s="1"/>
  <c r="G74" i="2"/>
  <c r="W74" i="2" s="1"/>
  <c r="X67" i="2"/>
  <c r="W67" i="2"/>
  <c r="J83" i="2"/>
  <c r="X83" i="2" s="1"/>
  <c r="J82" i="2"/>
  <c r="X82" i="2" s="1"/>
  <c r="J78" i="2"/>
  <c r="X78" i="2" s="1"/>
  <c r="J77" i="2"/>
  <c r="X77" i="2" s="1"/>
  <c r="J73" i="2"/>
  <c r="X73" i="2" s="1"/>
  <c r="J72" i="2"/>
  <c r="X72" i="2" s="1"/>
  <c r="J71" i="2"/>
  <c r="X71" i="2" s="1"/>
  <c r="J70" i="2"/>
  <c r="X70" i="2" s="1"/>
  <c r="J69" i="2"/>
  <c r="X69" i="2" s="1"/>
  <c r="J68" i="2"/>
  <c r="X68" i="2" s="1"/>
  <c r="G83" i="2"/>
  <c r="W83" i="2" s="1"/>
  <c r="G82" i="2"/>
  <c r="W82" i="2" s="1"/>
  <c r="G78" i="2"/>
  <c r="W78" i="2" s="1"/>
  <c r="G77" i="2"/>
  <c r="W77" i="2" s="1"/>
  <c r="G73" i="2"/>
  <c r="W73" i="2" s="1"/>
  <c r="G72" i="2"/>
  <c r="W72" i="2" s="1"/>
  <c r="G71" i="2"/>
  <c r="W71" i="2" s="1"/>
  <c r="G70" i="2"/>
  <c r="W70" i="2" s="1"/>
  <c r="G69" i="2"/>
  <c r="W69" i="2" s="1"/>
  <c r="G68" i="2"/>
  <c r="W68" i="2" s="1"/>
  <c r="Z272" i="2" l="1"/>
  <c r="Y270" i="2"/>
  <c r="Z270" i="2" s="1"/>
  <c r="Y193" i="2"/>
  <c r="W99" i="2"/>
  <c r="Y99" i="2" s="1"/>
  <c r="Y79" i="2"/>
  <c r="Y168" i="2"/>
  <c r="Z168" i="2" s="1"/>
  <c r="Y172" i="2"/>
  <c r="Z172" i="2" s="1"/>
  <c r="Y145" i="2"/>
  <c r="Y125" i="2"/>
  <c r="Y170" i="2"/>
  <c r="Z170" i="2" s="1"/>
  <c r="Y171" i="2"/>
  <c r="Z171" i="2" s="1"/>
  <c r="Y174" i="2"/>
  <c r="Z174" i="2" s="1"/>
  <c r="Y169" i="2"/>
  <c r="Z169" i="2" s="1"/>
  <c r="Y173" i="2"/>
  <c r="Z173" i="2" s="1"/>
  <c r="Y95" i="2"/>
  <c r="Y100" i="2"/>
  <c r="Y127" i="2"/>
  <c r="Y133" i="2"/>
  <c r="Y102" i="2"/>
  <c r="Y112" i="2"/>
  <c r="Y131" i="2"/>
  <c r="Y143" i="2"/>
  <c r="Y97" i="2"/>
  <c r="Y123" i="2"/>
  <c r="Y141" i="2"/>
  <c r="Y140" i="2"/>
  <c r="Y77" i="2"/>
  <c r="Y122" i="2"/>
  <c r="Y70" i="2"/>
  <c r="Y80" i="2"/>
  <c r="Y108" i="2"/>
  <c r="Y120" i="2"/>
  <c r="Y68" i="2"/>
  <c r="Y82" i="2"/>
  <c r="Y72" i="2"/>
  <c r="Y109" i="2"/>
  <c r="Y121" i="2"/>
  <c r="Y124" i="2"/>
  <c r="Y144" i="2"/>
  <c r="Y111" i="2"/>
  <c r="Y110" i="2"/>
  <c r="Y69" i="2"/>
  <c r="Y73" i="2"/>
  <c r="Y83" i="2"/>
  <c r="Y132" i="2"/>
  <c r="Y126" i="2"/>
  <c r="Y98" i="2"/>
  <c r="Y130" i="2"/>
  <c r="Y139" i="2"/>
  <c r="Y134" i="2"/>
  <c r="Y138" i="2"/>
  <c r="Y135" i="2"/>
  <c r="Y81" i="2"/>
  <c r="Y84" i="2"/>
  <c r="Y91" i="2"/>
  <c r="Y104" i="2"/>
  <c r="Y90" i="2"/>
  <c r="Y71" i="2"/>
  <c r="Y115" i="2"/>
  <c r="Y78" i="2"/>
  <c r="Y67" i="2"/>
  <c r="Y86" i="2"/>
  <c r="Y92" i="2"/>
  <c r="Y87" i="2"/>
  <c r="Y96" i="2"/>
  <c r="Y93" i="2"/>
  <c r="Y117" i="2"/>
  <c r="Y75" i="2"/>
  <c r="Y106" i="2"/>
  <c r="Y94" i="2"/>
  <c r="Y119" i="2"/>
  <c r="Y114" i="2"/>
  <c r="Y118" i="2"/>
  <c r="Y116" i="2"/>
  <c r="Y113" i="2"/>
  <c r="Y142" i="2"/>
  <c r="Y103" i="2"/>
  <c r="Y105" i="2"/>
  <c r="Y101" i="2"/>
  <c r="Y107" i="2"/>
  <c r="Y89" i="2"/>
  <c r="Y88" i="2"/>
  <c r="Y74" i="2"/>
  <c r="Y76" i="2"/>
  <c r="X149" i="2"/>
  <c r="X150" i="2"/>
  <c r="X151" i="2"/>
  <c r="W157" i="2"/>
  <c r="J156" i="2"/>
  <c r="X156" i="2" s="1"/>
  <c r="J155" i="2"/>
  <c r="X155" i="2" s="1"/>
  <c r="J154" i="2"/>
  <c r="X154" i="2" s="1"/>
  <c r="G156" i="2"/>
  <c r="W156" i="2" s="1"/>
  <c r="G155" i="2"/>
  <c r="W155" i="2" s="1"/>
  <c r="G154" i="2"/>
  <c r="W154" i="2" s="1"/>
  <c r="J153" i="2"/>
  <c r="X153" i="2" s="1"/>
  <c r="G153" i="2"/>
  <c r="W153" i="2" s="1"/>
  <c r="J152" i="2"/>
  <c r="G152" i="2"/>
  <c r="W152" i="2" s="1"/>
  <c r="G151" i="2"/>
  <c r="W151" i="2" s="1"/>
  <c r="G150" i="2"/>
  <c r="W150" i="2" s="1"/>
  <c r="G149" i="2"/>
  <c r="W149" i="2" s="1"/>
  <c r="Y149" i="2" s="1"/>
  <c r="G148" i="2"/>
  <c r="J66" i="2"/>
  <c r="J65" i="2"/>
  <c r="W251" i="2"/>
  <c r="J269" i="2"/>
  <c r="X269" i="2" s="1"/>
  <c r="J268" i="2"/>
  <c r="X268" i="2" s="1"/>
  <c r="J267" i="2"/>
  <c r="X267" i="2" s="1"/>
  <c r="J266" i="2"/>
  <c r="X266" i="2" s="1"/>
  <c r="J265" i="2"/>
  <c r="X265" i="2" s="1"/>
  <c r="J264" i="2"/>
  <c r="X264" i="2" s="1"/>
  <c r="G269" i="2"/>
  <c r="W269" i="2" s="1"/>
  <c r="G268" i="2"/>
  <c r="W268" i="2" s="1"/>
  <c r="G267" i="2"/>
  <c r="W267" i="2" s="1"/>
  <c r="G266" i="2"/>
  <c r="W266" i="2" s="1"/>
  <c r="G265" i="2"/>
  <c r="W265" i="2" s="1"/>
  <c r="G264" i="2"/>
  <c r="W264" i="2" s="1"/>
  <c r="J271" i="2"/>
  <c r="X271" i="2" s="1"/>
  <c r="G271" i="2"/>
  <c r="W271" i="2" s="1"/>
  <c r="X263" i="2"/>
  <c r="G263" i="2"/>
  <c r="W263" i="2" s="1"/>
  <c r="J262" i="2"/>
  <c r="X262" i="2" s="1"/>
  <c r="J261" i="2"/>
  <c r="X261" i="2" s="1"/>
  <c r="J260" i="2"/>
  <c r="X260" i="2" s="1"/>
  <c r="J259" i="2"/>
  <c r="X259" i="2" s="1"/>
  <c r="J258" i="2"/>
  <c r="X258" i="2" s="1"/>
  <c r="G262" i="2"/>
  <c r="W262" i="2" s="1"/>
  <c r="G261" i="2"/>
  <c r="W261" i="2" s="1"/>
  <c r="G260" i="2"/>
  <c r="W260" i="2" s="1"/>
  <c r="G259" i="2"/>
  <c r="W259" i="2" s="1"/>
  <c r="G258" i="2"/>
  <c r="W258" i="2" s="1"/>
  <c r="J257" i="2"/>
  <c r="X257" i="2" s="1"/>
  <c r="G257" i="2"/>
  <c r="W257" i="2" s="1"/>
  <c r="J256" i="2"/>
  <c r="X256" i="2" s="1"/>
  <c r="G256" i="2"/>
  <c r="W256" i="2" s="1"/>
  <c r="J255" i="2"/>
  <c r="X255" i="2" s="1"/>
  <c r="G255" i="2"/>
  <c r="W255" i="2" s="1"/>
  <c r="G254" i="2"/>
  <c r="J253" i="2"/>
  <c r="G253" i="2"/>
  <c r="X245" i="2"/>
  <c r="J248" i="2"/>
  <c r="J246" i="2"/>
  <c r="X246" i="2" s="1"/>
  <c r="G248" i="2"/>
  <c r="G247" i="2"/>
  <c r="G246" i="2"/>
  <c r="W246" i="2" s="1"/>
  <c r="G245" i="2"/>
  <c r="W245" i="2" s="1"/>
  <c r="G244" i="2"/>
  <c r="J226" i="2"/>
  <c r="G226" i="2"/>
  <c r="J225" i="2"/>
  <c r="G225" i="2"/>
  <c r="J227" i="2"/>
  <c r="G227" i="2"/>
  <c r="G228" i="2"/>
  <c r="J211" i="2"/>
  <c r="J210" i="2"/>
  <c r="J209" i="2"/>
  <c r="G211" i="2"/>
  <c r="G210" i="2"/>
  <c r="G209" i="2"/>
  <c r="J208" i="2"/>
  <c r="G208" i="2"/>
  <c r="G207" i="2"/>
  <c r="J206" i="2"/>
  <c r="G206" i="2"/>
  <c r="G66" i="2"/>
  <c r="G65" i="2"/>
  <c r="J24" i="2"/>
  <c r="X24" i="2" s="1"/>
  <c r="G25" i="2"/>
  <c r="G24" i="2"/>
  <c r="W24" i="2" s="1"/>
  <c r="G23" i="2"/>
  <c r="G22" i="2"/>
  <c r="X152" i="2" l="1"/>
  <c r="J147" i="2"/>
  <c r="X147" i="2" s="1"/>
  <c r="Y263" i="2"/>
  <c r="Y151" i="2"/>
  <c r="Y153" i="2"/>
  <c r="Y150" i="2"/>
  <c r="Z263" i="2"/>
  <c r="Y271" i="2"/>
  <c r="Z271" i="2" s="1"/>
  <c r="Y152" i="2"/>
  <c r="Y154" i="2"/>
  <c r="Y155" i="2"/>
  <c r="Y157" i="2"/>
  <c r="Y156" i="2"/>
  <c r="Y269" i="2"/>
  <c r="Z269" i="2" s="1"/>
  <c r="Y259" i="2"/>
  <c r="Z259" i="2" s="1"/>
  <c r="Y265" i="2"/>
  <c r="Z265" i="2" s="1"/>
  <c r="Y267" i="2"/>
  <c r="Z267" i="2" s="1"/>
  <c r="Y264" i="2"/>
  <c r="Z264" i="2" s="1"/>
  <c r="Y268" i="2"/>
  <c r="Z268" i="2" s="1"/>
  <c r="Y266" i="2"/>
  <c r="Z266" i="2" s="1"/>
  <c r="Y262" i="2"/>
  <c r="Z262" i="2" s="1"/>
  <c r="Y256" i="2"/>
  <c r="Z256" i="2" s="1"/>
  <c r="Y261" i="2"/>
  <c r="Z261" i="2" s="1"/>
  <c r="Y257" i="2"/>
  <c r="Z257" i="2" s="1"/>
  <c r="Y258" i="2"/>
  <c r="Z258" i="2" s="1"/>
  <c r="Y255" i="2"/>
  <c r="Z255" i="2" s="1"/>
  <c r="Y260" i="2"/>
  <c r="Z260" i="2" s="1"/>
  <c r="Y246" i="2"/>
  <c r="Y245" i="2"/>
  <c r="V291" i="2" l="1"/>
  <c r="S291" i="2"/>
  <c r="P291" i="2"/>
  <c r="M291" i="2"/>
  <c r="J291" i="2"/>
  <c r="G291" i="2"/>
  <c r="V290" i="2"/>
  <c r="S290" i="2"/>
  <c r="P290" i="2"/>
  <c r="M290" i="2"/>
  <c r="J290" i="2"/>
  <c r="G290" i="2"/>
  <c r="V289" i="2"/>
  <c r="S289" i="2"/>
  <c r="P289" i="2"/>
  <c r="M289" i="2"/>
  <c r="J289" i="2"/>
  <c r="G289" i="2"/>
  <c r="V288" i="2"/>
  <c r="S288" i="2"/>
  <c r="P288" i="2"/>
  <c r="M288" i="2"/>
  <c r="J288" i="2"/>
  <c r="G288" i="2"/>
  <c r="V287" i="2"/>
  <c r="S287" i="2"/>
  <c r="P287" i="2"/>
  <c r="M287" i="2"/>
  <c r="J287" i="2"/>
  <c r="G287" i="2"/>
  <c r="V286" i="2"/>
  <c r="S286" i="2"/>
  <c r="P286" i="2"/>
  <c r="M286" i="2"/>
  <c r="J286" i="2"/>
  <c r="G286" i="2"/>
  <c r="V285" i="2"/>
  <c r="S285" i="2"/>
  <c r="P285" i="2"/>
  <c r="M285" i="2"/>
  <c r="J285" i="2"/>
  <c r="G285" i="2"/>
  <c r="V284" i="2"/>
  <c r="S284" i="2"/>
  <c r="P284" i="2"/>
  <c r="M284" i="2"/>
  <c r="J284" i="2"/>
  <c r="G284" i="2"/>
  <c r="T283" i="2"/>
  <c r="Q283" i="2"/>
  <c r="N283" i="2"/>
  <c r="K283" i="2"/>
  <c r="H283" i="2"/>
  <c r="V282" i="2"/>
  <c r="S282" i="2"/>
  <c r="P282" i="2"/>
  <c r="M282" i="2"/>
  <c r="J282" i="2"/>
  <c r="G282" i="2"/>
  <c r="V281" i="2"/>
  <c r="S281" i="2"/>
  <c r="P281" i="2"/>
  <c r="M281" i="2"/>
  <c r="J281" i="2"/>
  <c r="G281" i="2"/>
  <c r="V280" i="2"/>
  <c r="S280" i="2"/>
  <c r="P280" i="2"/>
  <c r="M280" i="2"/>
  <c r="J280" i="2"/>
  <c r="G280" i="2"/>
  <c r="T279" i="2"/>
  <c r="Q279" i="2"/>
  <c r="N279" i="2"/>
  <c r="K279" i="2"/>
  <c r="H279" i="2"/>
  <c r="V278" i="2"/>
  <c r="S278" i="2"/>
  <c r="P278" i="2"/>
  <c r="M278" i="2"/>
  <c r="J278" i="2"/>
  <c r="G278" i="2"/>
  <c r="V277" i="2"/>
  <c r="S277" i="2"/>
  <c r="P277" i="2"/>
  <c r="M277" i="2"/>
  <c r="J277" i="2"/>
  <c r="G277" i="2"/>
  <c r="V276" i="2"/>
  <c r="S276" i="2"/>
  <c r="P276" i="2"/>
  <c r="M276" i="2"/>
  <c r="J276" i="2"/>
  <c r="G276" i="2"/>
  <c r="V275" i="2"/>
  <c r="S275" i="2"/>
  <c r="P275" i="2"/>
  <c r="M275" i="2"/>
  <c r="J275" i="2"/>
  <c r="G275" i="2"/>
  <c r="T274" i="2"/>
  <c r="Q274" i="2"/>
  <c r="N274" i="2"/>
  <c r="K274" i="2"/>
  <c r="H274" i="2"/>
  <c r="J273" i="2"/>
  <c r="G273" i="2"/>
  <c r="W273" i="2" s="1"/>
  <c r="V254" i="2"/>
  <c r="S254" i="2"/>
  <c r="P254" i="2"/>
  <c r="M254" i="2"/>
  <c r="V253" i="2"/>
  <c r="S253" i="2"/>
  <c r="P253" i="2"/>
  <c r="M253" i="2"/>
  <c r="T252" i="2"/>
  <c r="Q252" i="2"/>
  <c r="N252" i="2"/>
  <c r="K252" i="2"/>
  <c r="H252" i="2"/>
  <c r="T250" i="2"/>
  <c r="Q250" i="2"/>
  <c r="N250" i="2"/>
  <c r="K250" i="2"/>
  <c r="H250" i="2"/>
  <c r="V249" i="2"/>
  <c r="S249" i="2"/>
  <c r="P249" i="2"/>
  <c r="M249" i="2"/>
  <c r="J249" i="2"/>
  <c r="V248" i="2"/>
  <c r="S248" i="2"/>
  <c r="P248" i="2"/>
  <c r="M248" i="2"/>
  <c r="V247" i="2"/>
  <c r="S247" i="2"/>
  <c r="P247" i="2"/>
  <c r="M247" i="2"/>
  <c r="V244" i="2"/>
  <c r="S244" i="2"/>
  <c r="P244" i="2"/>
  <c r="M244" i="2"/>
  <c r="J244" i="2"/>
  <c r="T242" i="2"/>
  <c r="Q242" i="2"/>
  <c r="N242" i="2"/>
  <c r="K242" i="2"/>
  <c r="H242" i="2"/>
  <c r="E242" i="2"/>
  <c r="V241" i="2"/>
  <c r="S241" i="2"/>
  <c r="P241" i="2"/>
  <c r="M241" i="2"/>
  <c r="J241" i="2"/>
  <c r="G241" i="2"/>
  <c r="V240" i="2"/>
  <c r="S240" i="2"/>
  <c r="P240" i="2"/>
  <c r="M240" i="2"/>
  <c r="J240" i="2"/>
  <c r="G240" i="2"/>
  <c r="T238" i="2"/>
  <c r="Q238" i="2"/>
  <c r="N238" i="2"/>
  <c r="K238" i="2"/>
  <c r="H238" i="2"/>
  <c r="E238" i="2"/>
  <c r="V237" i="2"/>
  <c r="S237" i="2"/>
  <c r="P237" i="2"/>
  <c r="M237" i="2"/>
  <c r="J237" i="2"/>
  <c r="G237" i="2"/>
  <c r="V236" i="2"/>
  <c r="S236" i="2"/>
  <c r="P236" i="2"/>
  <c r="M236" i="2"/>
  <c r="J236" i="2"/>
  <c r="G236" i="2"/>
  <c r="V235" i="2"/>
  <c r="S235" i="2"/>
  <c r="P235" i="2"/>
  <c r="M235" i="2"/>
  <c r="J235" i="2"/>
  <c r="G235" i="2"/>
  <c r="V234" i="2"/>
  <c r="S234" i="2"/>
  <c r="P234" i="2"/>
  <c r="M234" i="2"/>
  <c r="J234" i="2"/>
  <c r="G234" i="2"/>
  <c r="V233" i="2"/>
  <c r="S233" i="2"/>
  <c r="P233" i="2"/>
  <c r="M233" i="2"/>
  <c r="J233" i="2"/>
  <c r="G233" i="2"/>
  <c r="T231" i="2"/>
  <c r="Q231" i="2"/>
  <c r="N231" i="2"/>
  <c r="K231" i="2"/>
  <c r="H231" i="2"/>
  <c r="E231" i="2"/>
  <c r="V230" i="2"/>
  <c r="S230" i="2"/>
  <c r="P230" i="2"/>
  <c r="M230" i="2"/>
  <c r="J230" i="2"/>
  <c r="G230" i="2"/>
  <c r="V229" i="2"/>
  <c r="S229" i="2"/>
  <c r="P229" i="2"/>
  <c r="M229" i="2"/>
  <c r="J229" i="2"/>
  <c r="G229" i="2"/>
  <c r="V228" i="2"/>
  <c r="S228" i="2"/>
  <c r="P228" i="2"/>
  <c r="M228" i="2"/>
  <c r="J228" i="2"/>
  <c r="V227" i="2"/>
  <c r="S227" i="2"/>
  <c r="P227" i="2"/>
  <c r="M227" i="2"/>
  <c r="V226" i="2"/>
  <c r="S226" i="2"/>
  <c r="P226" i="2"/>
  <c r="M226" i="2"/>
  <c r="V225" i="2"/>
  <c r="S225" i="2"/>
  <c r="P225" i="2"/>
  <c r="M225" i="2"/>
  <c r="T223" i="2"/>
  <c r="Q223" i="2"/>
  <c r="N223" i="2"/>
  <c r="K223" i="2"/>
  <c r="H223" i="2"/>
  <c r="E223" i="2"/>
  <c r="V222" i="2"/>
  <c r="S222" i="2"/>
  <c r="P222" i="2"/>
  <c r="M222" i="2"/>
  <c r="J222" i="2"/>
  <c r="G222" i="2"/>
  <c r="V221" i="2"/>
  <c r="S221" i="2"/>
  <c r="P221" i="2"/>
  <c r="M221" i="2"/>
  <c r="J221" i="2"/>
  <c r="G221" i="2"/>
  <c r="V220" i="2"/>
  <c r="S220" i="2"/>
  <c r="P220" i="2"/>
  <c r="M220" i="2"/>
  <c r="J220" i="2"/>
  <c r="G220" i="2"/>
  <c r="V219" i="2"/>
  <c r="S219" i="2"/>
  <c r="P219" i="2"/>
  <c r="M219" i="2"/>
  <c r="J219" i="2"/>
  <c r="G219" i="2"/>
  <c r="V218" i="2"/>
  <c r="S218" i="2"/>
  <c r="P218" i="2"/>
  <c r="M218" i="2"/>
  <c r="J218" i="2"/>
  <c r="G218" i="2"/>
  <c r="V217" i="2"/>
  <c r="S217" i="2"/>
  <c r="P217" i="2"/>
  <c r="M217" i="2"/>
  <c r="J217" i="2"/>
  <c r="G217" i="2"/>
  <c r="T215" i="2"/>
  <c r="Q215" i="2"/>
  <c r="N215" i="2"/>
  <c r="K215" i="2"/>
  <c r="H215" i="2"/>
  <c r="E215" i="2"/>
  <c r="V214" i="2"/>
  <c r="S214" i="2"/>
  <c r="P214" i="2"/>
  <c r="M214" i="2"/>
  <c r="J214" i="2"/>
  <c r="G214" i="2"/>
  <c r="V213" i="2"/>
  <c r="S213" i="2"/>
  <c r="P213" i="2"/>
  <c r="M213" i="2"/>
  <c r="J213" i="2"/>
  <c r="G213" i="2"/>
  <c r="V211" i="2"/>
  <c r="S211" i="2"/>
  <c r="P211" i="2"/>
  <c r="M211" i="2"/>
  <c r="V210" i="2"/>
  <c r="S210" i="2"/>
  <c r="P210" i="2"/>
  <c r="M210" i="2"/>
  <c r="V209" i="2"/>
  <c r="S209" i="2"/>
  <c r="P209" i="2"/>
  <c r="M209" i="2"/>
  <c r="V208" i="2"/>
  <c r="S208" i="2"/>
  <c r="P208" i="2"/>
  <c r="M208" i="2"/>
  <c r="V212" i="2"/>
  <c r="S212" i="2"/>
  <c r="P212" i="2"/>
  <c r="M212" i="2"/>
  <c r="J212" i="2"/>
  <c r="G212" i="2"/>
  <c r="V207" i="2"/>
  <c r="S207" i="2"/>
  <c r="P207" i="2"/>
  <c r="M207" i="2"/>
  <c r="J207" i="2"/>
  <c r="V206" i="2"/>
  <c r="S206" i="2"/>
  <c r="P206" i="2"/>
  <c r="M206" i="2"/>
  <c r="V203" i="2"/>
  <c r="S203" i="2"/>
  <c r="P203" i="2"/>
  <c r="M203" i="2"/>
  <c r="J203" i="2"/>
  <c r="G203" i="2"/>
  <c r="V202" i="2"/>
  <c r="S202" i="2"/>
  <c r="P202" i="2"/>
  <c r="M202" i="2"/>
  <c r="J202" i="2"/>
  <c r="G202" i="2"/>
  <c r="V201" i="2"/>
  <c r="S201" i="2"/>
  <c r="P201" i="2"/>
  <c r="M201" i="2"/>
  <c r="J201" i="2"/>
  <c r="G201" i="2"/>
  <c r="T200" i="2"/>
  <c r="Q200" i="2"/>
  <c r="N200" i="2"/>
  <c r="K200" i="2"/>
  <c r="H200" i="2"/>
  <c r="E200" i="2"/>
  <c r="V199" i="2"/>
  <c r="S199" i="2"/>
  <c r="P199" i="2"/>
  <c r="M199" i="2"/>
  <c r="J199" i="2"/>
  <c r="G199" i="2"/>
  <c r="V198" i="2"/>
  <c r="S198" i="2"/>
  <c r="P198" i="2"/>
  <c r="M198" i="2"/>
  <c r="J198" i="2"/>
  <c r="G198" i="2"/>
  <c r="V197" i="2"/>
  <c r="S197" i="2"/>
  <c r="P197" i="2"/>
  <c r="M197" i="2"/>
  <c r="J197" i="2"/>
  <c r="G197" i="2"/>
  <c r="T196" i="2"/>
  <c r="Q196" i="2"/>
  <c r="N196" i="2"/>
  <c r="K196" i="2"/>
  <c r="H196" i="2"/>
  <c r="E196" i="2"/>
  <c r="V195" i="2"/>
  <c r="S195" i="2"/>
  <c r="P195" i="2"/>
  <c r="X195" i="2" s="1"/>
  <c r="J195" i="2"/>
  <c r="G195" i="2"/>
  <c r="V194" i="2"/>
  <c r="S194" i="2"/>
  <c r="J194" i="2"/>
  <c r="K194" i="2" s="1"/>
  <c r="L194" i="2" s="1"/>
  <c r="M194" i="2" s="1"/>
  <c r="G194" i="2"/>
  <c r="V192" i="2"/>
  <c r="S192" i="2"/>
  <c r="P192" i="2"/>
  <c r="J192" i="2"/>
  <c r="G192" i="2"/>
  <c r="T191" i="2"/>
  <c r="Q191" i="2"/>
  <c r="N191" i="2"/>
  <c r="H191" i="2"/>
  <c r="E191" i="2"/>
  <c r="V188" i="2"/>
  <c r="S188" i="2"/>
  <c r="P188" i="2"/>
  <c r="M188" i="2"/>
  <c r="J188" i="2"/>
  <c r="G188" i="2"/>
  <c r="V187" i="2"/>
  <c r="S187" i="2"/>
  <c r="P187" i="2"/>
  <c r="M187" i="2"/>
  <c r="J187" i="2"/>
  <c r="G187" i="2"/>
  <c r="V186" i="2"/>
  <c r="S186" i="2"/>
  <c r="J186" i="2"/>
  <c r="G186" i="2"/>
  <c r="T185" i="2"/>
  <c r="Q185" i="2"/>
  <c r="N185" i="2"/>
  <c r="K185" i="2"/>
  <c r="H185" i="2"/>
  <c r="E185" i="2"/>
  <c r="V184" i="2"/>
  <c r="S184" i="2"/>
  <c r="P184" i="2"/>
  <c r="M184" i="2"/>
  <c r="J184" i="2"/>
  <c r="G184" i="2"/>
  <c r="V183" i="2"/>
  <c r="S183" i="2"/>
  <c r="P183" i="2"/>
  <c r="M183" i="2"/>
  <c r="J183" i="2"/>
  <c r="G183" i="2"/>
  <c r="V182" i="2"/>
  <c r="S182" i="2"/>
  <c r="P182" i="2"/>
  <c r="M182" i="2"/>
  <c r="J182" i="2"/>
  <c r="G182" i="2"/>
  <c r="T181" i="2"/>
  <c r="Q181" i="2"/>
  <c r="N181" i="2"/>
  <c r="K181" i="2"/>
  <c r="H181" i="2"/>
  <c r="E181" i="2"/>
  <c r="V180" i="2"/>
  <c r="S180" i="2"/>
  <c r="P180" i="2"/>
  <c r="M180" i="2"/>
  <c r="J180" i="2"/>
  <c r="G180" i="2"/>
  <c r="V179" i="2"/>
  <c r="S179" i="2"/>
  <c r="M179" i="2"/>
  <c r="J179" i="2"/>
  <c r="G179" i="2"/>
  <c r="V178" i="2"/>
  <c r="S178" i="2"/>
  <c r="P178" i="2"/>
  <c r="X178" i="2" s="1"/>
  <c r="T177" i="2"/>
  <c r="Q177" i="2"/>
  <c r="K177" i="2"/>
  <c r="H177" i="2"/>
  <c r="E177" i="2"/>
  <c r="V167" i="2"/>
  <c r="S167" i="2"/>
  <c r="P167" i="2"/>
  <c r="M167" i="2"/>
  <c r="T162" i="2"/>
  <c r="Q162" i="2"/>
  <c r="N162" i="2"/>
  <c r="K162" i="2"/>
  <c r="H162" i="2"/>
  <c r="E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V159" i="2"/>
  <c r="S159" i="2"/>
  <c r="P159" i="2"/>
  <c r="M159" i="2"/>
  <c r="J159" i="2"/>
  <c r="G159" i="2"/>
  <c r="T158" i="2"/>
  <c r="Q158" i="2"/>
  <c r="N158" i="2"/>
  <c r="K158" i="2"/>
  <c r="H158" i="2"/>
  <c r="E158" i="2"/>
  <c r="V148" i="2"/>
  <c r="S148" i="2"/>
  <c r="P148" i="2"/>
  <c r="M148" i="2"/>
  <c r="T147" i="2"/>
  <c r="Q147" i="2"/>
  <c r="N147" i="2"/>
  <c r="K147" i="2"/>
  <c r="H147" i="2"/>
  <c r="E147" i="2"/>
  <c r="V146" i="2"/>
  <c r="S146" i="2"/>
  <c r="P146" i="2"/>
  <c r="M146" i="2"/>
  <c r="J146" i="2"/>
  <c r="G146" i="2"/>
  <c r="V66" i="2"/>
  <c r="S66" i="2"/>
  <c r="P66" i="2"/>
  <c r="M66" i="2"/>
  <c r="V65" i="2"/>
  <c r="S65" i="2"/>
  <c r="P65" i="2"/>
  <c r="M65" i="2"/>
  <c r="T63" i="2"/>
  <c r="Q63" i="2"/>
  <c r="N63" i="2"/>
  <c r="K63" i="2"/>
  <c r="H63" i="2"/>
  <c r="E63" i="2"/>
  <c r="V62" i="2"/>
  <c r="S62" i="2"/>
  <c r="P62" i="2"/>
  <c r="M62" i="2"/>
  <c r="J62" i="2"/>
  <c r="G62" i="2"/>
  <c r="V61" i="2"/>
  <c r="S61" i="2"/>
  <c r="P61" i="2"/>
  <c r="M61" i="2"/>
  <c r="J61" i="2"/>
  <c r="G61" i="2"/>
  <c r="V60" i="2"/>
  <c r="S60" i="2"/>
  <c r="P60" i="2"/>
  <c r="M60" i="2"/>
  <c r="J60" i="2"/>
  <c r="G60" i="2"/>
  <c r="T59" i="2"/>
  <c r="Q59" i="2"/>
  <c r="N59" i="2"/>
  <c r="K59" i="2"/>
  <c r="H59" i="2"/>
  <c r="E59" i="2"/>
  <c r="V56" i="2"/>
  <c r="S56" i="2"/>
  <c r="P56" i="2"/>
  <c r="M56" i="2"/>
  <c r="V55" i="2"/>
  <c r="V54" i="2" s="1"/>
  <c r="S55" i="2"/>
  <c r="S54" i="2" s="1"/>
  <c r="P55" i="2"/>
  <c r="P54" i="2" s="1"/>
  <c r="M55" i="2"/>
  <c r="T54" i="2"/>
  <c r="Q54" i="2"/>
  <c r="N54" i="2"/>
  <c r="K54" i="2"/>
  <c r="V53" i="2"/>
  <c r="S53" i="2"/>
  <c r="P53" i="2"/>
  <c r="M53" i="2"/>
  <c r="J53" i="2"/>
  <c r="G53" i="2"/>
  <c r="V52" i="2"/>
  <c r="S52" i="2"/>
  <c r="P52" i="2"/>
  <c r="M52" i="2"/>
  <c r="J52" i="2"/>
  <c r="G52" i="2"/>
  <c r="V51" i="2"/>
  <c r="S51" i="2"/>
  <c r="P51" i="2"/>
  <c r="M51" i="2"/>
  <c r="J51" i="2"/>
  <c r="G51" i="2"/>
  <c r="T50" i="2"/>
  <c r="Q50" i="2"/>
  <c r="N50" i="2"/>
  <c r="K50" i="2"/>
  <c r="H50" i="2"/>
  <c r="H57" i="2" s="1"/>
  <c r="E50" i="2"/>
  <c r="E57" i="2" s="1"/>
  <c r="V47" i="2"/>
  <c r="S47" i="2"/>
  <c r="P47" i="2"/>
  <c r="M47" i="2"/>
  <c r="J47" i="2"/>
  <c r="G47" i="2"/>
  <c r="V46" i="2"/>
  <c r="S46" i="2"/>
  <c r="P46" i="2"/>
  <c r="M46" i="2"/>
  <c r="J46" i="2"/>
  <c r="G46" i="2"/>
  <c r="V45" i="2"/>
  <c r="S45" i="2"/>
  <c r="P45" i="2"/>
  <c r="M45" i="2"/>
  <c r="J45" i="2"/>
  <c r="G45" i="2"/>
  <c r="T44" i="2"/>
  <c r="Q44" i="2"/>
  <c r="N44" i="2"/>
  <c r="K44" i="2"/>
  <c r="H44" i="2"/>
  <c r="E44" i="2"/>
  <c r="V43" i="2"/>
  <c r="S43" i="2"/>
  <c r="P43" i="2"/>
  <c r="M43" i="2"/>
  <c r="J43" i="2"/>
  <c r="G43" i="2"/>
  <c r="V42" i="2"/>
  <c r="S42" i="2"/>
  <c r="P42" i="2"/>
  <c r="M42" i="2"/>
  <c r="J42" i="2"/>
  <c r="G42" i="2"/>
  <c r="V41" i="2"/>
  <c r="S41" i="2"/>
  <c r="P41" i="2"/>
  <c r="M41" i="2"/>
  <c r="J41" i="2"/>
  <c r="G41" i="2"/>
  <c r="T40" i="2"/>
  <c r="Q40" i="2"/>
  <c r="N40" i="2"/>
  <c r="K40" i="2"/>
  <c r="H40" i="2"/>
  <c r="E40" i="2"/>
  <c r="V39" i="2"/>
  <c r="S39" i="2"/>
  <c r="P39" i="2"/>
  <c r="M39" i="2"/>
  <c r="J39" i="2"/>
  <c r="G39" i="2"/>
  <c r="V38" i="2"/>
  <c r="S38" i="2"/>
  <c r="P38" i="2"/>
  <c r="M38" i="2"/>
  <c r="J38" i="2"/>
  <c r="G38" i="2"/>
  <c r="V37" i="2"/>
  <c r="S37" i="2"/>
  <c r="P37" i="2"/>
  <c r="M37" i="2"/>
  <c r="J37" i="2"/>
  <c r="G37" i="2"/>
  <c r="T36" i="2"/>
  <c r="Q36" i="2"/>
  <c r="N36" i="2"/>
  <c r="K36" i="2"/>
  <c r="H36" i="2"/>
  <c r="E36" i="2"/>
  <c r="V33" i="2"/>
  <c r="S33" i="2"/>
  <c r="P33" i="2"/>
  <c r="M33" i="2"/>
  <c r="J33" i="2"/>
  <c r="G33" i="2"/>
  <c r="V32" i="2"/>
  <c r="S32" i="2"/>
  <c r="P32" i="2"/>
  <c r="M32" i="2"/>
  <c r="J32" i="2"/>
  <c r="G32" i="2"/>
  <c r="V31" i="2"/>
  <c r="S31" i="2"/>
  <c r="P31" i="2"/>
  <c r="M31" i="2"/>
  <c r="J31" i="2"/>
  <c r="G31" i="2"/>
  <c r="T30" i="2"/>
  <c r="Q30" i="2"/>
  <c r="N30" i="2"/>
  <c r="K30" i="2"/>
  <c r="H30" i="2"/>
  <c r="E30" i="2"/>
  <c r="V25" i="2"/>
  <c r="S25" i="2"/>
  <c r="P25" i="2"/>
  <c r="M25" i="2"/>
  <c r="J25" i="2"/>
  <c r="V23" i="2"/>
  <c r="S23" i="2"/>
  <c r="P23" i="2"/>
  <c r="M23" i="2"/>
  <c r="J23" i="2"/>
  <c r="V22" i="2"/>
  <c r="S22" i="2"/>
  <c r="P22" i="2"/>
  <c r="M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L30" i="1"/>
  <c r="H30" i="1"/>
  <c r="E30" i="1"/>
  <c r="D30" i="1"/>
  <c r="J29" i="1"/>
  <c r="N29" i="1" s="1"/>
  <c r="C30" i="1"/>
  <c r="J27" i="1"/>
  <c r="N27" i="1" s="1"/>
  <c r="X22" i="2" l="1"/>
  <c r="J21" i="2"/>
  <c r="H29" i="2" s="1"/>
  <c r="J29" i="2" s="1"/>
  <c r="Z273" i="2"/>
  <c r="K195" i="2"/>
  <c r="L195" i="2" s="1"/>
  <c r="W159" i="2"/>
  <c r="X159" i="2"/>
  <c r="X161" i="2"/>
  <c r="X167" i="2"/>
  <c r="W160" i="2"/>
  <c r="M283" i="2"/>
  <c r="X160" i="2"/>
  <c r="P242" i="2"/>
  <c r="W247" i="2"/>
  <c r="W248" i="2"/>
  <c r="V252" i="2"/>
  <c r="V274" i="2"/>
  <c r="W208" i="2"/>
  <c r="G40" i="2"/>
  <c r="W253" i="2"/>
  <c r="W254" i="2"/>
  <c r="G252" i="2"/>
  <c r="X241" i="2"/>
  <c r="X254" i="2"/>
  <c r="S177" i="2"/>
  <c r="X247" i="2"/>
  <c r="X248" i="2"/>
  <c r="X249" i="2"/>
  <c r="M274" i="2"/>
  <c r="S274" i="2"/>
  <c r="W277" i="2"/>
  <c r="W278" i="2"/>
  <c r="P44" i="2"/>
  <c r="V147" i="2"/>
  <c r="V162" i="2"/>
  <c r="W61" i="2"/>
  <c r="W62" i="2"/>
  <c r="V181" i="2"/>
  <c r="X184" i="2"/>
  <c r="S158" i="2"/>
  <c r="M196" i="2"/>
  <c r="X226" i="2"/>
  <c r="M242" i="2"/>
  <c r="S242" i="2"/>
  <c r="V250" i="2"/>
  <c r="X32" i="2"/>
  <c r="M40" i="2"/>
  <c r="G196" i="2"/>
  <c r="S196" i="2"/>
  <c r="X208" i="2"/>
  <c r="X211" i="2"/>
  <c r="X214" i="2"/>
  <c r="X219" i="2"/>
  <c r="X277" i="2"/>
  <c r="X278" i="2"/>
  <c r="J279" i="2"/>
  <c r="V279" i="2"/>
  <c r="S283" i="2"/>
  <c r="W285" i="2"/>
  <c r="W286" i="2"/>
  <c r="W287" i="2"/>
  <c r="W288" i="2"/>
  <c r="W289" i="2"/>
  <c r="W290" i="2"/>
  <c r="K57" i="2"/>
  <c r="P147" i="2"/>
  <c r="P181" i="2"/>
  <c r="X183" i="2"/>
  <c r="M185" i="2"/>
  <c r="X203" i="2"/>
  <c r="W212" i="2"/>
  <c r="X233" i="2"/>
  <c r="X234" i="2"/>
  <c r="X235" i="2"/>
  <c r="X236" i="2"/>
  <c r="X237" i="2"/>
  <c r="J242" i="2"/>
  <c r="X253" i="2"/>
  <c r="V63" i="2"/>
  <c r="X222" i="2"/>
  <c r="X23" i="2"/>
  <c r="S30" i="2"/>
  <c r="S36" i="2"/>
  <c r="M36" i="2"/>
  <c r="W39" i="2"/>
  <c r="M50" i="2"/>
  <c r="W53" i="2"/>
  <c r="X60" i="2"/>
  <c r="X62" i="2"/>
  <c r="V158" i="2"/>
  <c r="P185" i="2"/>
  <c r="X188" i="2"/>
  <c r="P196" i="2"/>
  <c r="X198" i="2"/>
  <c r="S200" i="2"/>
  <c r="W202" i="2"/>
  <c r="X218" i="2"/>
  <c r="M17" i="2"/>
  <c r="K28" i="2" s="1"/>
  <c r="M28" i="2" s="1"/>
  <c r="W23" i="2"/>
  <c r="X25" i="2"/>
  <c r="X31" i="2"/>
  <c r="V30" i="2"/>
  <c r="J36" i="2"/>
  <c r="V36" i="2"/>
  <c r="W41" i="2"/>
  <c r="S40" i="2"/>
  <c r="W43" i="2"/>
  <c r="X46" i="2"/>
  <c r="M59" i="2"/>
  <c r="S44" i="2"/>
  <c r="S63" i="2"/>
  <c r="X146" i="2"/>
  <c r="G63" i="2"/>
  <c r="W22" i="2"/>
  <c r="M30" i="2"/>
  <c r="X33" i="2"/>
  <c r="X39" i="2"/>
  <c r="X45" i="2"/>
  <c r="X47" i="2"/>
  <c r="H48" i="2"/>
  <c r="P158" i="2"/>
  <c r="W180" i="2"/>
  <c r="K48" i="2"/>
  <c r="N57" i="2"/>
  <c r="H175" i="2"/>
  <c r="W161" i="2"/>
  <c r="Y161" i="2" s="1"/>
  <c r="X212" i="2"/>
  <c r="V242" i="2"/>
  <c r="W291" i="2"/>
  <c r="P40" i="2"/>
  <c r="X43" i="2"/>
  <c r="M44" i="2"/>
  <c r="W47" i="2"/>
  <c r="T204" i="2"/>
  <c r="X202" i="2"/>
  <c r="W222" i="2"/>
  <c r="S238" i="2"/>
  <c r="W235" i="2"/>
  <c r="W236" i="2"/>
  <c r="X244" i="2"/>
  <c r="Q292" i="2"/>
  <c r="V21" i="2"/>
  <c r="T29" i="2" s="1"/>
  <c r="V29" i="2" s="1"/>
  <c r="X19" i="2"/>
  <c r="X20" i="2"/>
  <c r="W18" i="2"/>
  <c r="G17" i="2"/>
  <c r="E28" i="2" s="1"/>
  <c r="G28" i="2" s="1"/>
  <c r="S21" i="2"/>
  <c r="Q29" i="2" s="1"/>
  <c r="S29" i="2" s="1"/>
  <c r="P21" i="2"/>
  <c r="N29" i="2" s="1"/>
  <c r="P29" i="2" s="1"/>
  <c r="W25" i="2"/>
  <c r="X276" i="2"/>
  <c r="J274" i="2"/>
  <c r="P59" i="2"/>
  <c r="X180" i="2"/>
  <c r="K292" i="2"/>
  <c r="J30" i="2"/>
  <c r="M158" i="2"/>
  <c r="M177" i="2"/>
  <c r="W177" i="2" s="1"/>
  <c r="W179" i="2"/>
  <c r="G177" i="2"/>
  <c r="P215" i="2"/>
  <c r="P252" i="2"/>
  <c r="M279" i="2"/>
  <c r="X280" i="2"/>
  <c r="W31" i="2"/>
  <c r="G30" i="2"/>
  <c r="W37" i="2"/>
  <c r="G36" i="2"/>
  <c r="W237" i="2"/>
  <c r="X275" i="2"/>
  <c r="P274" i="2"/>
  <c r="Q48" i="2"/>
  <c r="J59" i="2"/>
  <c r="V177" i="2"/>
  <c r="W209" i="2"/>
  <c r="S17" i="2"/>
  <c r="Q28" i="2" s="1"/>
  <c r="S28" i="2" s="1"/>
  <c r="V44" i="2"/>
  <c r="G158" i="2"/>
  <c r="W45" i="2"/>
  <c r="G44" i="2"/>
  <c r="V59" i="2"/>
  <c r="M147" i="2"/>
  <c r="X148" i="2"/>
  <c r="X182" i="2"/>
  <c r="G191" i="2"/>
  <c r="P238" i="2"/>
  <c r="J17" i="2"/>
  <c r="H28" i="2" s="1"/>
  <c r="J28" i="2" s="1"/>
  <c r="V17" i="2"/>
  <c r="T28" i="2" s="1"/>
  <c r="V28" i="2" s="1"/>
  <c r="W33" i="2"/>
  <c r="W38" i="2"/>
  <c r="W42" i="2"/>
  <c r="E48" i="2"/>
  <c r="G50" i="2"/>
  <c r="G57" i="2" s="1"/>
  <c r="S50" i="2"/>
  <c r="S57" i="2" s="1"/>
  <c r="W56" i="2"/>
  <c r="W65" i="2"/>
  <c r="W66" i="2"/>
  <c r="W146" i="2"/>
  <c r="S147" i="2"/>
  <c r="T175" i="2"/>
  <c r="S162" i="2"/>
  <c r="M181" i="2"/>
  <c r="W184" i="2"/>
  <c r="W192" i="2"/>
  <c r="H204" i="2"/>
  <c r="X199" i="2"/>
  <c r="V200" i="2"/>
  <c r="P200" i="2"/>
  <c r="W203" i="2"/>
  <c r="X206" i="2"/>
  <c r="X209" i="2"/>
  <c r="W210" i="2"/>
  <c r="W211" i="2"/>
  <c r="W213" i="2"/>
  <c r="W214" i="2"/>
  <c r="S223" i="2"/>
  <c r="M223" i="2"/>
  <c r="X220" i="2"/>
  <c r="X221" i="2"/>
  <c r="W225" i="2"/>
  <c r="M231" i="2"/>
  <c r="S231" i="2"/>
  <c r="W228" i="2"/>
  <c r="W229" i="2"/>
  <c r="W230" i="2"/>
  <c r="S279" i="2"/>
  <c r="W282" i="2"/>
  <c r="V283" i="2"/>
  <c r="P283" i="2"/>
  <c r="X286" i="2"/>
  <c r="X287" i="2"/>
  <c r="X288" i="2"/>
  <c r="X289" i="2"/>
  <c r="X290" i="2"/>
  <c r="X291" i="2"/>
  <c r="M21" i="2"/>
  <c r="K29" i="2" s="1"/>
  <c r="M29" i="2" s="1"/>
  <c r="P30" i="2"/>
  <c r="W32" i="2"/>
  <c r="X37" i="2"/>
  <c r="X38" i="2"/>
  <c r="N48" i="2"/>
  <c r="T48" i="2"/>
  <c r="W46" i="2"/>
  <c r="P50" i="2"/>
  <c r="P57" i="2" s="1"/>
  <c r="X53" i="2"/>
  <c r="Q57" i="2"/>
  <c r="X55" i="2"/>
  <c r="S59" i="2"/>
  <c r="X61" i="2"/>
  <c r="M63" i="2"/>
  <c r="N175" i="2"/>
  <c r="J162" i="2"/>
  <c r="W187" i="2"/>
  <c r="W188" i="2"/>
  <c r="S185" i="2"/>
  <c r="V191" i="2"/>
  <c r="W197" i="2"/>
  <c r="W198" i="2"/>
  <c r="W199" i="2"/>
  <c r="Q204" i="2"/>
  <c r="S215" i="2"/>
  <c r="X210" i="2"/>
  <c r="X213" i="2"/>
  <c r="W219" i="2"/>
  <c r="W220" i="2"/>
  <c r="W221" i="2"/>
  <c r="X227" i="2"/>
  <c r="X228" i="2"/>
  <c r="X229" i="2"/>
  <c r="X230" i="2"/>
  <c r="M250" i="2"/>
  <c r="M252" i="2"/>
  <c r="S252" i="2"/>
  <c r="X281" i="2"/>
  <c r="X282" i="2"/>
  <c r="W14" i="2"/>
  <c r="S13" i="2"/>
  <c r="Q27" i="2" s="1"/>
  <c r="M13" i="2"/>
  <c r="K27" i="2" s="1"/>
  <c r="W16" i="2"/>
  <c r="X18" i="2"/>
  <c r="W20" i="2"/>
  <c r="G21" i="2"/>
  <c r="E29" i="2" s="1"/>
  <c r="G29" i="2" s="1"/>
  <c r="X14" i="2"/>
  <c r="V13" i="2"/>
  <c r="T27" i="2" s="1"/>
  <c r="P13" i="2"/>
  <c r="N27" i="2" s="1"/>
  <c r="X16" i="2"/>
  <c r="P17" i="2"/>
  <c r="N28" i="2" s="1"/>
  <c r="P28" i="2" s="1"/>
  <c r="W19" i="2"/>
  <c r="N30" i="1"/>
  <c r="X15" i="2"/>
  <c r="P36" i="2"/>
  <c r="W182" i="2"/>
  <c r="G181" i="2"/>
  <c r="S181" i="2"/>
  <c r="W275" i="2"/>
  <c r="W207" i="2"/>
  <c r="Y207" i="2" s="1"/>
  <c r="G215" i="2"/>
  <c r="W217" i="2"/>
  <c r="G223" i="2"/>
  <c r="G13" i="2"/>
  <c r="J44" i="2"/>
  <c r="W51" i="2"/>
  <c r="W148" i="2"/>
  <c r="G147" i="2"/>
  <c r="P177" i="2"/>
  <c r="X179" i="2"/>
  <c r="Z179" i="2" s="1"/>
  <c r="X192" i="2"/>
  <c r="J191" i="2"/>
  <c r="X201" i="2"/>
  <c r="J200" i="2"/>
  <c r="W227" i="2"/>
  <c r="G231" i="2"/>
  <c r="W15" i="2"/>
  <c r="J158" i="2"/>
  <c r="P231" i="2"/>
  <c r="X225" i="2"/>
  <c r="J13" i="2"/>
  <c r="X41" i="2"/>
  <c r="J40" i="2"/>
  <c r="V40" i="2"/>
  <c r="X42" i="2"/>
  <c r="P63" i="2"/>
  <c r="X66" i="2"/>
  <c r="X52" i="2"/>
  <c r="Q175" i="2"/>
  <c r="G185" i="2"/>
  <c r="P191" i="2"/>
  <c r="J215" i="2"/>
  <c r="W284" i="2"/>
  <c r="G283" i="2"/>
  <c r="X56" i="2"/>
  <c r="W60" i="2"/>
  <c r="G59" i="2"/>
  <c r="X65" i="2"/>
  <c r="J63" i="2"/>
  <c r="K175" i="2"/>
  <c r="W167" i="2"/>
  <c r="G162" i="2"/>
  <c r="J177" i="2"/>
  <c r="W183" i="2"/>
  <c r="J196" i="2"/>
  <c r="V196" i="2"/>
  <c r="X51" i="2"/>
  <c r="J50" i="2"/>
  <c r="J57" i="2" s="1"/>
  <c r="V50" i="2"/>
  <c r="V57" i="2" s="1"/>
  <c r="W52" i="2"/>
  <c r="T57" i="2"/>
  <c r="M54" i="2"/>
  <c r="W55" i="2"/>
  <c r="E175" i="2"/>
  <c r="J181" i="2"/>
  <c r="W186" i="2"/>
  <c r="S191" i="2"/>
  <c r="W201" i="2"/>
  <c r="G200" i="2"/>
  <c r="V215" i="2"/>
  <c r="X217" i="2"/>
  <c r="P223" i="2"/>
  <c r="W226" i="2"/>
  <c r="W240" i="2"/>
  <c r="X284" i="2"/>
  <c r="J283" i="2"/>
  <c r="X187" i="2"/>
  <c r="N204" i="2"/>
  <c r="E204" i="2"/>
  <c r="J223" i="2"/>
  <c r="V223" i="2"/>
  <c r="X240" i="2"/>
  <c r="P250" i="2"/>
  <c r="G250" i="2"/>
  <c r="S250" i="2"/>
  <c r="P279" i="2"/>
  <c r="G279" i="2"/>
  <c r="W281" i="2"/>
  <c r="X186" i="2"/>
  <c r="J185" i="2"/>
  <c r="V185" i="2"/>
  <c r="X197" i="2"/>
  <c r="M215" i="2"/>
  <c r="W206" i="2"/>
  <c r="W218" i="2"/>
  <c r="V238" i="2"/>
  <c r="M238" i="2"/>
  <c r="W234" i="2"/>
  <c r="J238" i="2"/>
  <c r="J252" i="2"/>
  <c r="T292" i="2"/>
  <c r="M200" i="2"/>
  <c r="G242" i="2"/>
  <c r="W241" i="2"/>
  <c r="G274" i="2"/>
  <c r="W276" i="2"/>
  <c r="N292" i="2"/>
  <c r="J231" i="2"/>
  <c r="V231" i="2"/>
  <c r="G238" i="2"/>
  <c r="W233" i="2"/>
  <c r="W244" i="2"/>
  <c r="J250" i="2"/>
  <c r="W280" i="2"/>
  <c r="H292" i="2"/>
  <c r="X285" i="2"/>
  <c r="Y247" i="2" l="1"/>
  <c r="Y208" i="2"/>
  <c r="Z208" i="2" s="1"/>
  <c r="M195" i="2"/>
  <c r="M191" i="2" s="1"/>
  <c r="M204" i="2" s="1"/>
  <c r="K191" i="2"/>
  <c r="K204" i="2" s="1"/>
  <c r="Y159" i="2"/>
  <c r="Y287" i="2"/>
  <c r="Z287" i="2" s="1"/>
  <c r="Y289" i="2"/>
  <c r="Z289" i="2" s="1"/>
  <c r="Y288" i="2"/>
  <c r="Z288" i="2" s="1"/>
  <c r="Y254" i="2"/>
  <c r="Z254" i="2" s="1"/>
  <c r="Y167" i="2"/>
  <c r="Z167" i="2" s="1"/>
  <c r="X162" i="2"/>
  <c r="Y277" i="2"/>
  <c r="Z277" i="2" s="1"/>
  <c r="Y248" i="2"/>
  <c r="Z248" i="2" s="1"/>
  <c r="W158" i="2"/>
  <c r="Y160" i="2"/>
  <c r="X158" i="2"/>
  <c r="Y282" i="2"/>
  <c r="Z282" i="2" s="1"/>
  <c r="Y291" i="2"/>
  <c r="Z291" i="2" s="1"/>
  <c r="S48" i="2"/>
  <c r="X242" i="2"/>
  <c r="W252" i="2"/>
  <c r="X252" i="2"/>
  <c r="Y278" i="2"/>
  <c r="Z278" i="2" s="1"/>
  <c r="Y241" i="2"/>
  <c r="M292" i="2"/>
  <c r="X279" i="2"/>
  <c r="Y219" i="2"/>
  <c r="Z219" i="2" s="1"/>
  <c r="X250" i="2"/>
  <c r="Y47" i="2"/>
  <c r="W250" i="2"/>
  <c r="Y33" i="2"/>
  <c r="Y222" i="2"/>
  <c r="Z222" i="2" s="1"/>
  <c r="M48" i="2"/>
  <c r="P189" i="2"/>
  <c r="Y62" i="2"/>
  <c r="Y31" i="2"/>
  <c r="Y194" i="2"/>
  <c r="Y183" i="2"/>
  <c r="Z183" i="2" s="1"/>
  <c r="S189" i="2"/>
  <c r="Y198" i="2"/>
  <c r="Z198" i="2" s="1"/>
  <c r="Y214" i="2"/>
  <c r="X181" i="2"/>
  <c r="P292" i="2"/>
  <c r="V292" i="2"/>
  <c r="Y53" i="2"/>
  <c r="Y45" i="2"/>
  <c r="Y184" i="2"/>
  <c r="Z184" i="2" s="1"/>
  <c r="W28" i="2"/>
  <c r="Y180" i="2"/>
  <c r="Z180" i="2" s="1"/>
  <c r="Y236" i="2"/>
  <c r="Y212" i="2"/>
  <c r="X238" i="2"/>
  <c r="W44" i="2"/>
  <c r="V175" i="2"/>
  <c r="X200" i="2"/>
  <c r="Y202" i="2"/>
  <c r="Z202" i="2" s="1"/>
  <c r="X59" i="2"/>
  <c r="Y220" i="2"/>
  <c r="Z220" i="2" s="1"/>
  <c r="Y192" i="2"/>
  <c r="S175" i="2"/>
  <c r="Y146" i="2"/>
  <c r="W36" i="2"/>
  <c r="Y39" i="2"/>
  <c r="W40" i="2"/>
  <c r="X30" i="2"/>
  <c r="Y235" i="2"/>
  <c r="S204" i="2"/>
  <c r="Y211" i="2"/>
  <c r="Z211" i="2" s="1"/>
  <c r="X274" i="2"/>
  <c r="M57" i="2"/>
  <c r="X196" i="2"/>
  <c r="Y281" i="2"/>
  <c r="Z281" i="2" s="1"/>
  <c r="Z247" i="2"/>
  <c r="P204" i="2"/>
  <c r="Y227" i="2"/>
  <c r="Z227" i="2" s="1"/>
  <c r="Y199" i="2"/>
  <c r="Z199" i="2" s="1"/>
  <c r="Y203" i="2"/>
  <c r="Z203" i="2" s="1"/>
  <c r="Y285" i="2"/>
  <c r="Z285" i="2" s="1"/>
  <c r="Y276" i="2"/>
  <c r="Z276" i="2" s="1"/>
  <c r="Y234" i="2"/>
  <c r="V189" i="2"/>
  <c r="G204" i="2"/>
  <c r="Y66" i="2"/>
  <c r="Y179" i="2"/>
  <c r="Y188" i="2"/>
  <c r="Z188" i="2" s="1"/>
  <c r="Y290" i="2"/>
  <c r="Z290" i="2" s="1"/>
  <c r="Y286" i="2"/>
  <c r="Z286" i="2" s="1"/>
  <c r="Y195" i="2"/>
  <c r="Y237" i="2"/>
  <c r="X185" i="2"/>
  <c r="X223" i="2"/>
  <c r="Y221" i="2"/>
  <c r="Z221" i="2" s="1"/>
  <c r="Y210" i="2"/>
  <c r="Z210" i="2" s="1"/>
  <c r="V204" i="2"/>
  <c r="Y218" i="2"/>
  <c r="Z218" i="2" s="1"/>
  <c r="Y187" i="2"/>
  <c r="Z187" i="2" s="1"/>
  <c r="W30" i="2"/>
  <c r="Y43" i="2"/>
  <c r="X44" i="2"/>
  <c r="Y42" i="2"/>
  <c r="X50" i="2"/>
  <c r="Y56" i="2"/>
  <c r="Y32" i="2"/>
  <c r="Y20" i="2"/>
  <c r="Z20" i="2" s="1"/>
  <c r="G48" i="2"/>
  <c r="Y52" i="2"/>
  <c r="G175" i="2"/>
  <c r="P175" i="2"/>
  <c r="P48" i="2"/>
  <c r="M175" i="2"/>
  <c r="X36" i="2"/>
  <c r="W63" i="2"/>
  <c r="W17" i="2"/>
  <c r="J175" i="2"/>
  <c r="X63" i="2"/>
  <c r="S292" i="2"/>
  <c r="W191" i="2"/>
  <c r="Y209" i="2"/>
  <c r="Z209" i="2" s="1"/>
  <c r="X54" i="2"/>
  <c r="Y61" i="2"/>
  <c r="G189" i="2"/>
  <c r="Y229" i="2"/>
  <c r="W29" i="2"/>
  <c r="Y15" i="2"/>
  <c r="Z15" i="2" s="1"/>
  <c r="X17" i="2"/>
  <c r="X29" i="2"/>
  <c r="Y19" i="2"/>
  <c r="Z19" i="2" s="1"/>
  <c r="X13" i="2"/>
  <c r="W21" i="2"/>
  <c r="X215" i="2"/>
  <c r="W196" i="2"/>
  <c r="Y46" i="2"/>
  <c r="J48" i="2"/>
  <c r="X28" i="2"/>
  <c r="Y14" i="2"/>
  <c r="Z14" i="2" s="1"/>
  <c r="Y16" i="2"/>
  <c r="Z16" i="2" s="1"/>
  <c r="Y228" i="2"/>
  <c r="Z228" i="2" s="1"/>
  <c r="Y18" i="2"/>
  <c r="Z18" i="2" s="1"/>
  <c r="Y213" i="2"/>
  <c r="Y38" i="2"/>
  <c r="M189" i="2"/>
  <c r="V48" i="2"/>
  <c r="Y37" i="2"/>
  <c r="Y230" i="2"/>
  <c r="W238" i="2"/>
  <c r="Y233" i="2"/>
  <c r="J204" i="2"/>
  <c r="N26" i="2"/>
  <c r="P27" i="2"/>
  <c r="P26" i="2" s="1"/>
  <c r="P34" i="2" s="1"/>
  <c r="W185" i="2"/>
  <c r="Y186" i="2"/>
  <c r="G292" i="2"/>
  <c r="Y65" i="2"/>
  <c r="W50" i="2"/>
  <c r="Y51" i="2"/>
  <c r="Y226" i="2"/>
  <c r="Z226" i="2" s="1"/>
  <c r="W231" i="2"/>
  <c r="X231" i="2"/>
  <c r="Y225" i="2"/>
  <c r="Z225" i="2" s="1"/>
  <c r="K26" i="2"/>
  <c r="M27" i="2"/>
  <c r="M26" i="2" s="1"/>
  <c r="M34" i="2" s="1"/>
  <c r="W13" i="2"/>
  <c r="Y253" i="2"/>
  <c r="J292" i="2"/>
  <c r="Y201" i="2"/>
  <c r="Z201" i="2" s="1"/>
  <c r="W200" i="2"/>
  <c r="Y197" i="2"/>
  <c r="Z197" i="2" s="1"/>
  <c r="Y55" i="2"/>
  <c r="W54" i="2"/>
  <c r="J189" i="2"/>
  <c r="Y60" i="2"/>
  <c r="W59" i="2"/>
  <c r="Y284" i="2"/>
  <c r="Z284" i="2" s="1"/>
  <c r="W283" i="2"/>
  <c r="H27" i="2"/>
  <c r="Y148" i="2"/>
  <c r="Z148" i="2" s="1"/>
  <c r="W147" i="2"/>
  <c r="E27" i="2"/>
  <c r="Y275" i="2"/>
  <c r="Z275" i="2" s="1"/>
  <c r="W274" i="2"/>
  <c r="Y182" i="2"/>
  <c r="Z182" i="2" s="1"/>
  <c r="W181" i="2"/>
  <c r="Q26" i="2"/>
  <c r="S27" i="2"/>
  <c r="S26" i="2" s="1"/>
  <c r="S34" i="2" s="1"/>
  <c r="W223" i="2"/>
  <c r="Y217" i="2"/>
  <c r="Z217" i="2" s="1"/>
  <c r="Y280" i="2"/>
  <c r="Z280" i="2" s="1"/>
  <c r="W279" i="2"/>
  <c r="Y244" i="2"/>
  <c r="Z244" i="2" s="1"/>
  <c r="Y206" i="2"/>
  <c r="W215" i="2"/>
  <c r="X283" i="2"/>
  <c r="W242" i="2"/>
  <c r="Y240" i="2"/>
  <c r="X177" i="2"/>
  <c r="X40" i="2"/>
  <c r="X191" i="2"/>
  <c r="Y178" i="2"/>
  <c r="Y41" i="2"/>
  <c r="T26" i="2"/>
  <c r="V27" i="2"/>
  <c r="V26" i="2" s="1"/>
  <c r="V34" i="2" s="1"/>
  <c r="Y162" i="2" l="1"/>
  <c r="Z162" i="2" s="1"/>
  <c r="Y158" i="2"/>
  <c r="Y242" i="2"/>
  <c r="Y279" i="2"/>
  <c r="Z279" i="2" s="1"/>
  <c r="Y274" i="2"/>
  <c r="Y40" i="2"/>
  <c r="Y238" i="2"/>
  <c r="X189" i="2"/>
  <c r="Y181" i="2"/>
  <c r="Z181" i="2" s="1"/>
  <c r="Z253" i="2"/>
  <c r="Z252" i="2" s="1"/>
  <c r="Y252" i="2"/>
  <c r="Y185" i="2"/>
  <c r="Y196" i="2"/>
  <c r="Z196" i="2" s="1"/>
  <c r="X292" i="2"/>
  <c r="Y250" i="2"/>
  <c r="Z250" i="2" s="1"/>
  <c r="Y44" i="2"/>
  <c r="Y223" i="2"/>
  <c r="Z223" i="2" s="1"/>
  <c r="Y30" i="2"/>
  <c r="Y59" i="2"/>
  <c r="Y28" i="2"/>
  <c r="W48" i="2"/>
  <c r="Y36" i="2"/>
  <c r="X57" i="2"/>
  <c r="Y147" i="2"/>
  <c r="Z147" i="2" s="1"/>
  <c r="S293" i="2"/>
  <c r="S295" i="2" s="1"/>
  <c r="Y191" i="2"/>
  <c r="Y215" i="2"/>
  <c r="Z215" i="2" s="1"/>
  <c r="P293" i="2"/>
  <c r="Y63" i="2"/>
  <c r="Z63" i="2" s="1"/>
  <c r="Y50" i="2"/>
  <c r="X48" i="2"/>
  <c r="V293" i="2"/>
  <c r="V295" i="2" s="1"/>
  <c r="X175" i="2"/>
  <c r="Y17" i="2"/>
  <c r="Z17" i="2" s="1"/>
  <c r="Y29" i="2"/>
  <c r="M293" i="2"/>
  <c r="E26" i="2"/>
  <c r="G27" i="2"/>
  <c r="W175" i="2"/>
  <c r="Y177" i="2"/>
  <c r="Y283" i="2"/>
  <c r="Z283" i="2" s="1"/>
  <c r="W292" i="2"/>
  <c r="W204" i="2"/>
  <c r="Y200" i="2"/>
  <c r="Z200" i="2" s="1"/>
  <c r="X204" i="2"/>
  <c r="W189" i="2"/>
  <c r="Y54" i="2"/>
  <c r="W57" i="2"/>
  <c r="Y231" i="2"/>
  <c r="Z231" i="2" s="1"/>
  <c r="H26" i="2"/>
  <c r="J27" i="2"/>
  <c r="Y13" i="2"/>
  <c r="Z13" i="2" s="1"/>
  <c r="Y204" i="2" l="1"/>
  <c r="Y189" i="2"/>
  <c r="Y292" i="2"/>
  <c r="Z292" i="2" s="1"/>
  <c r="Y57" i="2"/>
  <c r="Y48" i="2"/>
  <c r="Y175" i="2"/>
  <c r="Z175" i="2" s="1"/>
  <c r="W27" i="2"/>
  <c r="G26" i="2"/>
  <c r="G34" i="2" s="1"/>
  <c r="G293" i="2" s="1"/>
  <c r="G295" i="2" s="1"/>
  <c r="X27" i="2"/>
  <c r="X26" i="2" s="1"/>
  <c r="J26" i="2"/>
  <c r="J34" i="2" s="1"/>
  <c r="J293" i="2" s="1"/>
  <c r="J295" i="2" s="1"/>
  <c r="Y27" i="2" l="1"/>
  <c r="W26" i="2"/>
  <c r="Y26" i="2" l="1"/>
  <c r="W34" i="2"/>
  <c r="W293" i="2" l="1"/>
  <c r="W295" i="2" s="1"/>
  <c r="Y25" i="2"/>
  <c r="Y24" i="2"/>
  <c r="Y22" i="2"/>
  <c r="Y23" i="2"/>
  <c r="X21" i="2"/>
  <c r="Y21" i="2" s="1"/>
  <c r="Z21" i="2" s="1"/>
  <c r="Z29" i="2" l="1"/>
  <c r="X34" i="2"/>
  <c r="Y34" i="2" l="1"/>
  <c r="X293" i="2"/>
  <c r="X295" i="2" s="1"/>
  <c r="Z34" i="2" l="1"/>
  <c r="Y293" i="2"/>
  <c r="Z293" i="2" s="1"/>
</calcChain>
</file>

<file path=xl/sharedStrings.xml><?xml version="1.0" encoding="utf-8"?>
<sst xmlns="http://schemas.openxmlformats.org/spreadsheetml/2006/main" count="1609" uniqueCount="843">
  <si>
    <t xml:space="preserve">
</t>
  </si>
  <si>
    <t>Додаток №______</t>
  </si>
  <si>
    <t>до Договору про надання гранту №_____________</t>
  </si>
  <si>
    <t>від "____" _________________ 2021 року</t>
  </si>
  <si>
    <t>Назва конкурсної програми:</t>
  </si>
  <si>
    <t>Назва ЛОТ-у: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</si>
  <si>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</si>
  <si>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</si>
  <si>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</si>
  <si>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</si>
  <si>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</si>
  <si>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</si>
  <si>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</si>
  <si>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</si>
  <si>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</si>
  <si>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</si>
  <si>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</si>
  <si>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</si>
  <si>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</si>
  <si>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</si>
  <si>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</si>
  <si>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</si>
  <si>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</si>
  <si>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</si>
  <si>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</si>
  <si>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</si>
  <si>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</si>
  <si>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</si>
  <si>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</si>
  <si>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</si>
  <si>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</si>
  <si>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</si>
  <si>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</si>
  <si>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</si>
  <si>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</si>
  <si>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</si>
  <si>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</si>
  <si>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</si>
  <si>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</si>
  <si>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</si>
  <si>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</si>
  <si>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</si>
  <si>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</si>
  <si>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</si>
  <si>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</si>
  <si>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</si>
  <si>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</si>
  <si>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</si>
  <si>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</si>
  <si>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</si>
  <si>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</si>
  <si>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</si>
  <si>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</si>
  <si>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</si>
  <si>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</si>
  <si>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</si>
  <si>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</si>
  <si>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</si>
  <si>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</si>
  <si>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</si>
  <si>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</si>
  <si>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</si>
  <si>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</si>
  <si>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</si>
  <si>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</si>
  <si>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</si>
  <si>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</si>
  <si>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</si>
  <si>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</si>
  <si>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</si>
  <si>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</si>
  <si>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</si>
  <si>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</si>
  <si>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</si>
  <si>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</si>
  <si>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</si>
  <si>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</si>
  <si>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</si>
  <si>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</si>
  <si>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</si>
  <si>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</si>
  <si>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</si>
  <si>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</si>
  <si>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</si>
  <si>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</si>
  <si>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</si>
  <si>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</si>
  <si>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</si>
  <si>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</si>
  <si>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</si>
  <si>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</si>
  <si>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</si>
  <si>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</si>
  <si>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</si>
  <si>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</si>
  <si>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</si>
  <si>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</si>
  <si>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</si>
  <si>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</si>
  <si>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</si>
  <si>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</si>
  <si>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</si>
  <si>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</si>
  <si>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</si>
  <si>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</si>
  <si>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</si>
  <si>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</si>
  <si>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</si>
  <si>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</si>
  <si>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</si>
  <si>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</si>
  <si>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</si>
  <si>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</si>
  <si>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</si>
  <si>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</si>
  <si>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</si>
  <si>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</si>
  <si>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</si>
  <si>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</si>
  <si>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</si>
  <si>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</si>
  <si>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</si>
  <si>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</si>
  <si>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</si>
  <si>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</si>
  <si>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</si>
  <si>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</si>
  <si>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</si>
  <si>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</si>
  <si>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</si>
  <si>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</si>
  <si>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</si>
  <si>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</si>
  <si>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</si>
  <si>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</si>
  <si>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</si>
  <si>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</si>
  <si>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</si>
  <si>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</si>
  <si>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</si>
  <si>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</si>
  <si>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</si>
  <si>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</si>
  <si>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</si>
  <si>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</si>
  <si>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</si>
  <si>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</si>
  <si>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</si>
  <si>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</si>
  <si>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</si>
  <si>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</si>
  <si>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</si>
  <si>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</si>
  <si>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</si>
  <si>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</si>
  <si>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шт. (діб)</t>
  </si>
  <si>
    <t>4.2.2</t>
  </si>
  <si>
    <t>4.2.3</t>
  </si>
  <si>
    <t>4.3</t>
  </si>
  <si>
    <t>Оренда транспорту</t>
  </si>
  <si>
    <t>4.3.1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</si>
  <si>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</si>
  <si>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</si>
  <si>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</si>
  <si>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</si>
  <si>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</si>
  <si>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</si>
  <si>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</si>
  <si>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</si>
  <si>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</si>
  <si>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</si>
  <si>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</si>
  <si>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</si>
  <si>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</si>
  <si>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</si>
  <si>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</si>
  <si>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</si>
  <si>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</si>
  <si>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</si>
  <si>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</si>
  <si>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</si>
  <si>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</si>
  <si>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</si>
  <si>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</si>
  <si>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</si>
  <si>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</si>
  <si>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</si>
  <si>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</si>
  <si>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</si>
  <si>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</si>
  <si>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</si>
  <si>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</si>
  <si>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</si>
  <si>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</si>
  <si>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</si>
  <si>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</si>
  <si>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</si>
  <si>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</si>
  <si>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</si>
  <si>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</si>
  <si>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</si>
  <si>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</si>
  <si>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</si>
  <si>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</si>
  <si>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</si>
  <si>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</si>
  <si>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</si>
  <si>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</si>
  <si>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</si>
  <si>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</si>
  <si>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</si>
  <si>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</si>
  <si>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</si>
  <si>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</si>
  <si>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</si>
  <si>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</si>
  <si>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7.5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</si>
  <si>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</si>
  <si>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</si>
  <si>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</si>
  <si>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</si>
  <si>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</si>
  <si>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</si>
  <si>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</si>
  <si>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</si>
  <si>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</si>
  <si>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</si>
  <si>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</si>
  <si>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</si>
  <si>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</si>
  <si>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</si>
  <si>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</si>
  <si>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</si>
  <si>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</si>
  <si>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</si>
  <si>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</si>
  <si>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</si>
  <si>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</si>
  <si>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</si>
  <si>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</si>
  <si>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</si>
  <si>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</si>
  <si>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</si>
  <si>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</si>
  <si>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</si>
  <si>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</si>
  <si>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</si>
  <si>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</si>
  <si>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</si>
  <si>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</si>
  <si>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</si>
  <si>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година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</si>
  <si>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</si>
  <si>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</si>
  <si>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</si>
  <si>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</si>
  <si>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</si>
  <si>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</si>
  <si>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13.1.2</t>
  </si>
  <si>
    <t>13.1.3</t>
  </si>
  <si>
    <t>Аудиторські послуги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</si>
  <si>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</si>
  <si>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</si>
  <si>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</si>
  <si>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</si>
  <si>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</si>
  <si>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</si>
  <si>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</si>
  <si>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</si>
  <si>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</si>
  <si>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</si>
  <si>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</si>
  <si>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</si>
  <si>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</si>
  <si>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</si>
  <si>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</si>
  <si>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</si>
  <si>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</si>
  <si>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</si>
  <si>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</si>
  <si>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</si>
  <si>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</si>
  <si>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</si>
  <si>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</si>
  <si>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</si>
  <si>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</si>
  <si>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</si>
  <si>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</si>
  <si>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</si>
  <si>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</si>
  <si>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</si>
  <si>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</si>
  <si>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</si>
  <si>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</si>
  <si>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</si>
  <si>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Бухгалтер Валентина Палазенюк</t>
  </si>
  <si>
    <t>Інформаційний менеджер Валентина Кирильчук</t>
  </si>
  <si>
    <t xml:space="preserve">Головний адміністратор Ліхачева Христина </t>
  </si>
  <si>
    <t>Головний  режисер, загальний координатор проекту  Павло  Третьяков</t>
  </si>
  <si>
    <t>Динамічний  задник  LED 26 м   висота  х  30  метри  довжина ( 1 екран  х 4 дні )</t>
  </si>
  <si>
    <t>діб</t>
  </si>
  <si>
    <t xml:space="preserve">Екраниз параметрами схожими на  LED 3 м висота  на 4 м ширина 4 одиниці х 3 дні </t>
  </si>
  <si>
    <t>Розробка  дизайну  макетів   ( фестивальні двомовні буклети, афіша, запрошення)</t>
  </si>
  <si>
    <t>Друк  буклетів  двома  мовами  (  англійська, українськА, формат  А5  ,  скоба  , папір  мелований  200  мг, 4+4, 300 стор)</t>
  </si>
  <si>
    <t>Послуга по виготовленню  рекламних  листівок  - запрошень  (формат евро, папір  мелований 80 мг, 4+4</t>
  </si>
  <si>
    <t>Друк інших роздаткових матеріалів для evemt box</t>
  </si>
  <si>
    <t>Друк Афіш   (  формат  А1  ,   папір  мелований  200  мг, 4+)</t>
  </si>
  <si>
    <t xml:space="preserve">Друк  афіш для  розміщення на сітілайтах  у м. Вінниця формат  А2  (папір  мелований , 150 мг , 4+0) </t>
  </si>
  <si>
    <t xml:space="preserve">Друк  афіш для  розміщення на бігбордах  у Вінницькій області  формат  А0  (папір  мелований , 150 мг , 4+0) </t>
  </si>
  <si>
    <t xml:space="preserve">Виготовлення інформаційних відеороликів проекту  </t>
  </si>
  <si>
    <t>Послуги з фото та відео зйомки</t>
  </si>
  <si>
    <t>Виготовлення відеоверсій фестивалю (11 одиниць)</t>
  </si>
  <si>
    <t xml:space="preserve">Усний  переклад  під час проведення  репетицій та виступу артистів, інтерв'ю та бріфінгів   ( 3 дні х 8 годин х 2  мови  ( польська, німецька) х  400грн/год </t>
  </si>
  <si>
    <t xml:space="preserve">Усний  переклад  під час проведення  репетицій та виступів, інтрев'ю та бріфінгіів   ( 3 дні х 6 годин  х  1  мова ( англійська) х 400 грн/год </t>
  </si>
  <si>
    <t>Переклад на англійську мову (100 сторінок  текстів буклету)</t>
  </si>
  <si>
    <t>Переклад либрето опер для динаміческої стрічки на українську мову (5 вистав х 6000,0)</t>
  </si>
  <si>
    <t>вистава</t>
  </si>
  <si>
    <t xml:space="preserve">Набор перекладу для дінамічної стрічки </t>
  </si>
  <si>
    <t>Послуги з розробки концепції діджітального контенту для динамічного задника в постановці опер (11 вистав х 3000,0 грн)</t>
  </si>
  <si>
    <t>Послуги з виготовлення діджітального сценічного контенту (9  вистав, шоу програма відкриття та закриття   х 6000,0 грн)</t>
  </si>
  <si>
    <t>Послуги з виготовлення світлових партитур для оперних вистав (9 вистав + відкриття , закриття)</t>
  </si>
  <si>
    <t xml:space="preserve">послуга </t>
  </si>
  <si>
    <t xml:space="preserve">Послуги з написання текстів та обробку інформації про артистів </t>
  </si>
  <si>
    <t xml:space="preserve">Організація  Концертних програм East fire show </t>
  </si>
  <si>
    <t>Організація  Концертних програм Г. МайбородаОпера «Ярослав Мудрий» Хмельницька філармонія</t>
  </si>
  <si>
    <t>Організація  концертних програм  Опера – фентезі Орфей і Еврідика назавжди</t>
  </si>
  <si>
    <t xml:space="preserve">Національний академічний театр оперети 
проєкт "Оперетта  - мюзикл шоу"
</t>
  </si>
  <si>
    <t xml:space="preserve">Організація концертних  програм КАТОБ для дітей та юнацтва "Історії в стилі танго"
</t>
  </si>
  <si>
    <t xml:space="preserve">Організація  концертних  програм
оперно - вогняне шоу  «White night." 
</t>
  </si>
  <si>
    <t>Забезпечення участі солістів в проєктах "Оперетта  - мюзикл шоу"</t>
  </si>
  <si>
    <t>Послуги з логістики</t>
  </si>
  <si>
    <t>місяць</t>
  </si>
  <si>
    <t>Організація проекту мюзикл "Аліса в країні чудес"</t>
  </si>
  <si>
    <t>Організація проекту опера "VIVA LA MAMA"</t>
  </si>
  <si>
    <t xml:space="preserve">Організація  програми Євген Станкович балет "Майська ніч" </t>
  </si>
  <si>
    <t>Організація Програми "Ексцентрик шоу" - оперне шоу з цирковими елементами</t>
  </si>
  <si>
    <t>Організація програми опера "Bad boys in Opera" Національна Львівська обласна філармонія</t>
  </si>
  <si>
    <t>Послуги з  постановки  нічних музично - піротехнічних  шоу ( 2  шоу х  20 000,00  грн/ шоу)</t>
  </si>
  <si>
    <t xml:space="preserve">автобус </t>
  </si>
  <si>
    <t>Оренда мікроавтобусу  для перевезення артистичного  складу   проєкту "Орфей  та Еврідіка"</t>
  </si>
  <si>
    <t>Оренда вантажного транспорту  для 
 перевезення обладнання
КАТОБ</t>
  </si>
  <si>
    <t xml:space="preserve">Оренда  сценічного обладнання </t>
  </si>
  <si>
    <t xml:space="preserve">Оренда  відеообладнання </t>
  </si>
  <si>
    <t xml:space="preserve">Сцена з граундом та порталами розміром   30 Х 24  німецькго виробника LAYHER   </t>
  </si>
  <si>
    <t>шт</t>
  </si>
  <si>
    <t>Падуга для розташування верхньої куліски розміром 2 х 24 м.</t>
  </si>
  <si>
    <t>Куліси розміром 2 х 10 м.</t>
  </si>
  <si>
    <t xml:space="preserve">Механізм розсуву куліс, параметрами схожими на театральний механизм розсуву куліс. </t>
  </si>
  <si>
    <t xml:space="preserve">Подіум - 3 рівень сценічного обладнання 10 х 8 метрів </t>
  </si>
  <si>
    <t>Ніжки подіумні 0, 5 м  ( 20 шт х 100 грн)</t>
  </si>
  <si>
    <t>Подіум для хору розміром 26 Х 2 м.</t>
  </si>
  <si>
    <t>Ніжки подіумні 0, 5 м ( 20 шт х 100  грн)</t>
  </si>
  <si>
    <t>Звукорежисерська рубка розміром 4 Х 2 Х 6 м.</t>
  </si>
  <si>
    <t>Турнікєти огороджувальні ( 40 шт х 150 грн/шт)</t>
  </si>
  <si>
    <t>Конструкції під екрани 6 Х 4 м.</t>
  </si>
  <si>
    <t>Конструкції під екрани  4 Х 3 м.</t>
  </si>
  <si>
    <t>Сценічний  ліноліум Grabo Duett розміром  2 Х 26</t>
  </si>
  <si>
    <t>Таль ланцюгова 8 м ( 1000 кг)  для підйому та фіксації світодіодних екранів ( 5 екранів)</t>
  </si>
  <si>
    <t>Конструкції огородження vip зони СК-01 - 7,5 кг ( 20 штук х100  грн/шт)</t>
  </si>
  <si>
    <t>дог 021\873</t>
  </si>
  <si>
    <t>дог015\873</t>
  </si>
  <si>
    <t>дог 13\873</t>
  </si>
  <si>
    <t>дог 043\873</t>
  </si>
  <si>
    <t xml:space="preserve">Конструкція з дахом для зберігання реквізиту розміром 6 Х 3 м. </t>
  </si>
  <si>
    <t>дог 021\874</t>
  </si>
  <si>
    <t xml:space="preserve">Оренда  світлового обладнання </t>
  </si>
  <si>
    <t>Halo MX-Gamma+(LED Wash RGBWA 273W)голова ( 24  шт  х850  грн/ шт) параметрами схожа на світловий прилад "рухома голова"</t>
  </si>
  <si>
    <t>ProLux HOT Beam 280 (3 in 1) голова  ( 24  шт  х750  грн/ шт) параметрами схожий на "рухому голову"</t>
  </si>
  <si>
    <t>DTS HIMI-575 Слідкуюча пушка  ( 2 шт х 500 грн/ шт/) параметрами схожа на театральну слідкуючу світлову пушку</t>
  </si>
  <si>
    <t>Smoke Factory Tour Haizer II (1600W) генератор тумана, параметрами схожий на театральний генератор тумана</t>
  </si>
  <si>
    <t>LIGHT4ME HEXA PIXEL BAR 1415   ( 16  шт  х 500  грн/ шт) параметрами схожа на світлову планку</t>
  </si>
  <si>
    <t>Halo PAR-64 LED TV RGBWA 18Q4 (126W) прожектор  ( 12  шт  х 500  грн/ шт) параметрами схожий на прожектор театрального типу</t>
  </si>
  <si>
    <t>Пульт управління Chamsys PC WING параметрами схожий на театральний пульт керування світловими приладами</t>
  </si>
  <si>
    <t>Showtec Stage Blinder 2 DMX ( 12  шт  х 500  грн/ шт), параметрами схожий на прилад, який забезпечує ефекти світлового спалаху</t>
  </si>
  <si>
    <t>Комутація DMX, параметрами виглядає як силовий кабель</t>
  </si>
  <si>
    <t>Комутація силова, параметрами виглядає як  кабель діаметром 4х25 см</t>
  </si>
  <si>
    <t>Ферма для підвісу світла для розташування приладів ProLux HOT Beam 280 та Halo MX-Gamma+(LED ( 48 шт  х 200  грн/ шт) параметрами нагадує театральну світлову ферму для розташування та закріплення світлових приладів</t>
  </si>
  <si>
    <t>Таль ланцюгова 8м (1000кг) параметрами нагадує прилад для підняття ферм під дах сцени</t>
  </si>
  <si>
    <t>Ноутбук E-machine параметрами виглядає як ноутбук</t>
  </si>
  <si>
    <t>дог 021/873</t>
  </si>
  <si>
    <t>дог 015/873</t>
  </si>
  <si>
    <t>дог 043\874</t>
  </si>
  <si>
    <t>дог 043\875</t>
  </si>
  <si>
    <t>дог 043\876</t>
  </si>
  <si>
    <t>дог043\876</t>
  </si>
  <si>
    <t>дог043\877</t>
  </si>
  <si>
    <t>дог043\878</t>
  </si>
  <si>
    <t>дог043\879</t>
  </si>
  <si>
    <t>дог043\880</t>
  </si>
  <si>
    <t xml:space="preserve">Оренда звукового обладнання </t>
  </si>
  <si>
    <t>MAG SUB200 (2000W)  Акустична система (суб)  ( 4 шт  х 2000  грн/ шт) параметрами нагадує низкочастотну акустичну систему потужністю 2 КвТ</t>
  </si>
  <si>
    <t>JBL Vertec VT-4887 (3000W) Акустична система (лінійний масив) ( 8 шт  х 1800  грн/ шт) параметрами нагадує активну акустичну систему широкополосного типу</t>
  </si>
  <si>
    <t>JBL Vertec VT-4888DP (3000W) Активна АС (лінійний масив) ( 4 шт  х 2000  грн/ шт) параметрами нагадує пасивну акустичну систему широкополосного типу</t>
  </si>
  <si>
    <t>JBL VRX932-LA (800W) Акустична система (лінійний масив) ( 4 шт  х 2000  грн/ шт) параметрами нагадує широкополосну вуличну акустичну систему</t>
  </si>
  <si>
    <t xml:space="preserve">Behringer iNuke 6000dsp (2x3000/4Ω) </t>
  </si>
  <si>
    <t>Crown XLS-2500 Підсилювач (2х750W@4Ω) ( 22 шт  х 2000  грн/ шт) параметрами нагадує підсилювач акустичної системи</t>
  </si>
  <si>
    <t>Yamaha CL5 (72IN, 24OUT) Мікшер цифровий, параментрами нагадує звуковий концертний пульт</t>
  </si>
  <si>
    <t>DBX Driverack 4800 Процесор портальний, параметрами нагадує кросовер для розподілу звукового сигналу на моніторних лініях</t>
  </si>
  <si>
    <t>Xilica XP-8080 Звуковий процесор, параметрами нагадує кросовер для розподілу звукового сигналу на портальних системах</t>
  </si>
  <si>
    <t>DBX db-12 Дібокс ( 8 шт  х 500  грн/ шт) параметрами нагадує вирівнювач сигналів</t>
  </si>
  <si>
    <t>JBL STX-815M (800W) монітор (10 шт х 1000 грн\шт) параметрами нагадує широкополосну акустичну систему - МОНІТОР</t>
  </si>
  <si>
    <t>Ноутбук E-machine, параметрами нагадує ноутбук</t>
  </si>
  <si>
    <t>Bespeco MS20 стійка мікрофонна журавель ( 34 шт  х 100  грн/ шт), параметрами нагадує стійку - тримач мікрофону</t>
  </si>
  <si>
    <t>Proel OST 110BK стійка мікрофонна пряма, параметрами нагадує стійку - тримач мікрофонів</t>
  </si>
  <si>
    <t xml:space="preserve">Батарейки DP АА , параметрами нагадують акумулятори радіомікрофонів </t>
  </si>
  <si>
    <t>Allen&amp;Heath Z10FX мікшер аналоговий, параметрами нагадує театральний звуковий пульт</t>
  </si>
  <si>
    <t xml:space="preserve">Proel WD-15A (400W) Активний монітор, параметрами нагадує широкополосну акустичну систему </t>
  </si>
  <si>
    <t>дог 040\873</t>
  </si>
  <si>
    <t>дог043\873</t>
  </si>
  <si>
    <t>Кран камерний 9м  ( 3доби  х 6000 грн/доба )</t>
  </si>
  <si>
    <t>AKG C519-ML Радіомікрофон конденсаторний , параметрами нагадує мікрофон, який працює на радіочастотному сигналі</t>
  </si>
  <si>
    <t>AKG C519-MLХ мікрофон конденсаторний параметрами нагадує мікрофон, який працює на радіочастотному сигналі</t>
  </si>
  <si>
    <t>AKG C1000 мікрофон конденсаторний параметрами нагадує широкополосний шнуровий мікрофон (комплект 4 одиниці)</t>
  </si>
  <si>
    <t>Samson CO1 мікрофон конденсаторний параметрами нагадує широкополосний шнуровий мікрофон</t>
  </si>
  <si>
    <t>Sennheiser E 904 мікрофон динамічний параметрами нагадує динамічний шнуровий мікрофон</t>
  </si>
  <si>
    <t>Sennheiser EW152-G2 радіомікрофон наголовний ( 11 шт  х 500  грн/ шт), параметрами нагадує наголовний мікрофон, що кріпіться на голові виконавця</t>
  </si>
  <si>
    <t>Shure QLXD Beta 58A радіомікрофон динамічний, параметрами нагадує мікрофон, який працює на радіочастотному зв'язку</t>
  </si>
  <si>
    <t>Shure SLX SM 58A радіомікрофон динамічний, параметрами нагадує мікрофон, який працює на радіочастотному сигналі</t>
  </si>
  <si>
    <t>Shure PG 81 мікрофон конденсаторний, параметрами нагадує шнуровий мікрофон широкополосного типу</t>
  </si>
  <si>
    <t>Shure SM 58 мікрофон динамічний, параметрами нагадує динамічний шнуровий мікрофон</t>
  </si>
  <si>
    <t>Shure SM 94 мікрофон конденсаторний ( 19 шт  х 100 грн/ шт), параметрами нагадують мікрофон - ловуши, що кріпдляться під дахом сцени</t>
  </si>
  <si>
    <t>T-Bone CC100 мікрофон конденсаторний ( 30 шт  х 190  грн/ шт), параметрами нагадує інструментальний шнуровий мікрофон</t>
  </si>
  <si>
    <t xml:space="preserve">Комплект підсилення радіо мікрофонів JTS UA-900 параметрами нагадує звукопідсилюванну антену </t>
  </si>
  <si>
    <t>Квадрокоптер з  системою трансляції в реальному часі  ( 3доби  х 6000 грн/доба )</t>
  </si>
  <si>
    <t>Сервер трансляції на світлодіодні екрани  ( 3доби х 4 екрани  х 4000 грн/доба )</t>
  </si>
  <si>
    <t>Sennheiser EW135-G2 радіомікрофон ручний , параметрами нагадує радіомікрофон</t>
  </si>
  <si>
    <t xml:space="preserve">Sanyo 3500  Ansi lm Мультімедійний проектор, параметрами нагадує пристрій проекційного типу  </t>
  </si>
  <si>
    <t xml:space="preserve">Пульт Atem з системою Tally ( 3доби  х 5500 грн/доба ), параметрами нагадує </t>
  </si>
  <si>
    <t>Система титрування і відтворення контенту  ( 3доби  х 4500 грн/доба ), паараметрами нагадує табло розміром 12 метрів на 0,5 метри</t>
  </si>
  <si>
    <t>Камера SONY EX1R  ( 3доби  х 7000 грн/доба ), параметрами нагадує відеокамеру</t>
  </si>
  <si>
    <t>Система службового зв’язку операторів та режисера  ( 3доби  х 400 грн/доба ),параметрами нагадує рації для прийому - передачи команд режисера технічним службам</t>
  </si>
  <si>
    <t>Сервер трансляції  ( 3доби  х 3000 грн/доба )</t>
  </si>
  <si>
    <t>Радіоканал оператора Cosmo600  ( 3доби  х 2500 грн/доба )</t>
  </si>
  <si>
    <t>дог 044\873</t>
  </si>
  <si>
    <t>дог 017\873</t>
  </si>
  <si>
    <t>дог 016\873</t>
  </si>
  <si>
    <t>Оренда  музичних інструментів Fender Twin Amp (100W) Гітарний комбо (ламповий) параметрами нагадує активну акустичну систему для електрогтіари</t>
  </si>
  <si>
    <t>Оренда  музичних інструментів Ashdown MAG C410T (300W) Басовий комбо, параметрами нагадує активну акустичну систему для басової гитрари та контробасу</t>
  </si>
  <si>
    <t>Оренда  музичних інструментів  Tama Starclassic Performer Birch; залізо Paiste-502  Ударна установка, параметрами нагадує музичний інструмент: ударна установка, який складається з бочки, робочого барабану,  трьох альтових баранів та комплекту тарілок</t>
  </si>
  <si>
    <t>Оренда  музичних інструментів  Stagg KXS-A6 стійка клавішна, параметрами нагадує підставку під клавішний музичний інструмент</t>
  </si>
  <si>
    <t>Оренда  музичних інструментів  Proel FC 100 стійка гітарна, параметрами нагадує стійку - тримач для гитари</t>
  </si>
  <si>
    <t xml:space="preserve">Оренда  музичних інструментів Drum Shield стіна барабанна, параметрами нагадує прозору пластикову ширму </t>
  </si>
  <si>
    <t>Оренда  музичних інструментів Електропіаніно, параметрами нагадує клавішний музичний інструмент</t>
  </si>
  <si>
    <t>Оренда  музичних інструментів Рояль концертний</t>
  </si>
  <si>
    <t>4.5.4</t>
  </si>
  <si>
    <t>4.5.5</t>
  </si>
  <si>
    <t>4.5.6</t>
  </si>
  <si>
    <t>4.5.7</t>
  </si>
  <si>
    <t>4.5.8</t>
  </si>
  <si>
    <t>Конструкція для банера розміром 20 Х 2 м.</t>
  </si>
  <si>
    <t>Таль ланцюгова електрична 12м (1000кг), параметрами нагадує театральий підйомний механизм типу либідка</t>
  </si>
  <si>
    <t>Таль ланцюгова 9м (1000кг), параметрами нагадує під'омний механізм типу либідка</t>
  </si>
  <si>
    <t>Оренда  автовишки на базі Mercedes Atego 27 м для монтування сценічнорго обладнання  (25 годин х 500 грн)</t>
  </si>
  <si>
    <t>Оренда біотуалетів  (  20 штук  х 3 дні)</t>
  </si>
  <si>
    <t>дні</t>
  </si>
  <si>
    <t>Оренда стільців  (чорні   3000 шт  х  3 дні х 10  грн/шт)</t>
  </si>
  <si>
    <t>Оренда стільців  (сірі   1000 х  3 дні х 10  грн/шт)</t>
  </si>
  <si>
    <t>Послуги з харчування  учасників  400 осіб х 3 дні  х  200 грн/ ос</t>
  </si>
  <si>
    <t>Послуги з проживання учасників заходу (400 х 3 доба х 400 грн/доба   )</t>
  </si>
  <si>
    <t>Виготовлення контрольних  флаєрів</t>
  </si>
  <si>
    <t>Послуги з  охорони території</t>
  </si>
  <si>
    <t xml:space="preserve">Послуги з прибирання   території </t>
  </si>
  <si>
    <t>Витрати за рахунок  спонсорських коштів ПрАт Миронівський хлібопродукт (відповідно до Спільної угоди між ГО "Інститут культурної політики", Тульчинської міської ради та ПрАМ Миронівський хлібопродукт</t>
  </si>
  <si>
    <t xml:space="preserve">Програма «Знакові культурні події» </t>
  </si>
  <si>
    <t xml:space="preserve">ЛОТ 1 «Знакові події в Україні» </t>
  </si>
  <si>
    <t>Назва Заявника: ГО "Інститут культурної політики"</t>
  </si>
  <si>
    <t>Назва проєкту: 4 міжнародний open air фестиваль OPERAFEST TULCHYN  - 2021</t>
  </si>
  <si>
    <t>Дата початку проєкту: липень 2021</t>
  </si>
  <si>
    <t>Дата завершення проєкту: вересень 2021</t>
  </si>
  <si>
    <t>за період з ___________ по _____________ 2021року</t>
  </si>
  <si>
    <t>оренда   стільців ( 2800 х 5 діб х 25 грн/стілець</t>
  </si>
  <si>
    <t>1.3.4</t>
  </si>
  <si>
    <t>4.2.1.1</t>
  </si>
  <si>
    <t>4.2.1.2</t>
  </si>
  <si>
    <t>4.2.2.1</t>
  </si>
  <si>
    <t>4.2.2.2</t>
  </si>
  <si>
    <t>4.2.2.3</t>
  </si>
  <si>
    <t>4.2.2.4</t>
  </si>
  <si>
    <t>4.2.2.5</t>
  </si>
  <si>
    <t>4.2.2.6</t>
  </si>
  <si>
    <t>4.2.2.7</t>
  </si>
  <si>
    <t>4.2.2.8</t>
  </si>
  <si>
    <t>4.2.2.9</t>
  </si>
  <si>
    <t>4.2.2.10</t>
  </si>
  <si>
    <t>4.2.2.11</t>
  </si>
  <si>
    <t>4.2.2.12</t>
  </si>
  <si>
    <t>4.2.2.13</t>
  </si>
  <si>
    <t>4.2.2.14</t>
  </si>
  <si>
    <t>4.2.2.15</t>
  </si>
  <si>
    <t>4.2.2.16</t>
  </si>
  <si>
    <t>4.2.2.17</t>
  </si>
  <si>
    <t>4.2.3.1</t>
  </si>
  <si>
    <t>4.2.3.2</t>
  </si>
  <si>
    <t>4.2.3.3</t>
  </si>
  <si>
    <t>4.2.3.4</t>
  </si>
  <si>
    <t>4.2.3.5</t>
  </si>
  <si>
    <t>4.2.3.6</t>
  </si>
  <si>
    <t>4.2.3.7</t>
  </si>
  <si>
    <t>4.2.3.8</t>
  </si>
  <si>
    <t>4.2.3.9</t>
  </si>
  <si>
    <t>4.2.3.10</t>
  </si>
  <si>
    <t>4.2.3.11</t>
  </si>
  <si>
    <t>4.2.3.12</t>
  </si>
  <si>
    <t>4.2.3.13</t>
  </si>
  <si>
    <t>4.2.4</t>
  </si>
  <si>
    <t>4.2.4.1</t>
  </si>
  <si>
    <t>4.2.4.2</t>
  </si>
  <si>
    <t>4.2.4.3</t>
  </si>
  <si>
    <t>4.2.4.4</t>
  </si>
  <si>
    <t>4.2.4.5</t>
  </si>
  <si>
    <t>4.2.4.6</t>
  </si>
  <si>
    <t>4.2.4.7</t>
  </si>
  <si>
    <t>4.2.4.8</t>
  </si>
  <si>
    <t>4.2.4.9</t>
  </si>
  <si>
    <t>4.2.4.10</t>
  </si>
  <si>
    <t>4.2.4.11</t>
  </si>
  <si>
    <t>4.2.4.12</t>
  </si>
  <si>
    <t>4.2.4.13</t>
  </si>
  <si>
    <t>4.2.4.14</t>
  </si>
  <si>
    <t>4.2.4.15</t>
  </si>
  <si>
    <t>4.2.4.16</t>
  </si>
  <si>
    <t>4.2.4.17</t>
  </si>
  <si>
    <t>4.2.4.18</t>
  </si>
  <si>
    <t>4.2.4.19</t>
  </si>
  <si>
    <t>4.2.4.20</t>
  </si>
  <si>
    <t>4.2.4.21</t>
  </si>
  <si>
    <t>4.2.4.22</t>
  </si>
  <si>
    <t>4.2.4.23</t>
  </si>
  <si>
    <t>4.2.4.24</t>
  </si>
  <si>
    <t>4.2.4.25</t>
  </si>
  <si>
    <t>4.2.4.26</t>
  </si>
  <si>
    <t>4.2.4.27</t>
  </si>
  <si>
    <t>4.2.4.28</t>
  </si>
  <si>
    <t>4.2.4.29</t>
  </si>
  <si>
    <t>4.2.4.30</t>
  </si>
  <si>
    <t>4.2.4.31</t>
  </si>
  <si>
    <t>4.2.4.32</t>
  </si>
  <si>
    <t>4.2.4.33</t>
  </si>
  <si>
    <t>4.2.4.34</t>
  </si>
  <si>
    <t>4.2.4.35</t>
  </si>
  <si>
    <t>4.2.4.36</t>
  </si>
  <si>
    <t>4.2.4.37</t>
  </si>
  <si>
    <t>4.2.4.38</t>
  </si>
  <si>
    <t>4.2.4.39</t>
  </si>
  <si>
    <t>4.2.4.40</t>
  </si>
  <si>
    <t>4.2.4.41</t>
  </si>
  <si>
    <t>4.2.4.42</t>
  </si>
  <si>
    <t>4.2.4.43</t>
  </si>
  <si>
    <t>4.2.4.44</t>
  </si>
  <si>
    <t>4.2.4.45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</si>
  <si>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</si>
  <si>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</si>
  <si>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</si>
  <si>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</si>
  <si>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</si>
  <si>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</si>
  <si>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</si>
  <si>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</si>
  <si>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</si>
  <si>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4.5.9</t>
  </si>
  <si>
    <t>4.5.10</t>
  </si>
  <si>
    <t>4.5.11</t>
  </si>
  <si>
    <t>4.5.12</t>
  </si>
  <si>
    <t>6.1.4</t>
  </si>
  <si>
    <t>13.1.4</t>
  </si>
  <si>
    <t>13.1.5</t>
  </si>
  <si>
    <t>13.1.6</t>
  </si>
  <si>
    <t>13.1.7</t>
  </si>
  <si>
    <t>13.1.8</t>
  </si>
  <si>
    <t>13.1.9</t>
  </si>
  <si>
    <t>13.1.10</t>
  </si>
  <si>
    <t>13.1.11</t>
  </si>
  <si>
    <t>13.1.12</t>
  </si>
  <si>
    <t>13.1.13</t>
  </si>
  <si>
    <t>13.1.14</t>
  </si>
  <si>
    <t>13.1.15</t>
  </si>
  <si>
    <t>13.1.16</t>
  </si>
  <si>
    <t>13.1.17</t>
  </si>
  <si>
    <t>13.1.18</t>
  </si>
  <si>
    <t>13.1.19</t>
  </si>
  <si>
    <t>13.1.20</t>
  </si>
  <si>
    <t>13.1.21</t>
  </si>
  <si>
    <t xml:space="preserve">Дог 026\873 від  06.08.2021, Дог 027\873 від  06.08.2021, Дог  032\873 від  06.08.2021, </t>
  </si>
  <si>
    <t>дог 024\873  від 06.08.2021, дог 025\873 від 06.08.2021,  дог 0 38\873 від  06.08.2021</t>
  </si>
  <si>
    <t xml:space="preserve"> дог 036\873 ві06.08.2021</t>
  </si>
  <si>
    <t>дог 034\873 від 06.08.2021</t>
  </si>
  <si>
    <t xml:space="preserve">Оренда вантажного транспорту  для НАТО
 перевезення інструментів,  костюмів 
</t>
  </si>
  <si>
    <t xml:space="preserve">дог  035/873 від  06.08.2021 </t>
  </si>
  <si>
    <t>Оренда  вантажного транспорту    2  мікроавтобуси для  перевезення  реквізиту  НАТО</t>
  </si>
  <si>
    <t>дог 016\873 У зв'язку із виконанням норм    закону України про забезпечення функціонування української мови як державної, виникла  необхідність  у   додатковому  накладанні  субтитрів, що призвело  до  збільшення  спеціальних  ноутбуків. Сума   не   перевищує 10%  від кошторису та  не призвела  до перевитрат.</t>
  </si>
  <si>
    <t xml:space="preserve">Оренда автобусу для перевезення артистичного складу , East fire show  та солістів  ( 70 осіб)  Харків – Тульчин – Харків –  (2  автобуси)  *( 700 км х) х  2 дороги </t>
  </si>
  <si>
    <t>Оренда автобусу для перевезення артистичного складу  ( 70 осіб) Львів– Тульчин – Львів –  (2  автобуси)  *( 470  км х 2  дороги  х  Х 2 автобусів)</t>
  </si>
  <si>
    <t>Оренда   автобусу  для перевезення артистичного складу  мюзиклу "Аліса в країні чудес"   ( 70 осіб)Вінниця– Тульчин – Вінниця  –  2  автобуси</t>
  </si>
  <si>
    <t>Оренда   автобусу  для перевезення артистичного складу  НАТО   ( 120 осіб)  Київ – Тульчин – Київ –  ( 350 км х 2  дороги )</t>
  </si>
  <si>
    <t>Оренда автобусу для перевезення артистичного складу КАТОБ та НМАУ,   ( 160 осіб)  Київ – Тульчин – Київ –  (3  автобуси)  *( 350 км х 2  дороги  х  Х 3 автобуси)</t>
  </si>
  <si>
    <t>Оренда автобусу для перевезення артистичного складу ,  ( 100 осіб)  Хмельницький – Тульчин – Хмельницький –  (2  автобусів)  *( 220км х 2  дороги  х 2 автобуси)</t>
  </si>
  <si>
    <t>7.6</t>
  </si>
  <si>
    <t>7.7</t>
  </si>
  <si>
    <t>Вартість   перекладу  збільшилась   у зв'язу  із  зыбльшенням  одночасного напрямку  перекладів -  з  польської на   англійську, з англійської на  німецьку тощо. Разом з  тим загальна  сума по  статті не  збільшилась</t>
  </si>
  <si>
    <t xml:space="preserve">Уточненно  передмет договру    - Послуги із забезпечення створення   та виконання  авторського  фіналу  фестивалю солістами  та   артистами    Київського національного академічного театру  оперети  29 серпня  2021 року під час  проведення фестивалю  разом з тим   стаття  витрат не  змінилась </t>
  </si>
  <si>
    <t>Дог 041/873 від 10.08.21</t>
  </si>
  <si>
    <t>Дог 041/873 від 10.08.22</t>
  </si>
  <si>
    <t xml:space="preserve">Дог. 37\873  від  06.08.2021, Оренда автобусу для перевезення артистичного складу , East fire show  та солістів  </t>
  </si>
  <si>
    <t>Дог. 029\873 від  06.08.2021 Оренда автобусу для перевезення артистичного складу Львіської  філармонії ,  Галицького  хору   Львів– Тульчин – Львів –</t>
  </si>
  <si>
    <t xml:space="preserve">Дог 033\873 від  06.08.2021 Оренда автобусу  для  перевезення  технічного складу  театру  ім. М. Садовського, представників  ЗМІ, адмін групи фестивалю </t>
  </si>
  <si>
    <t>дог  030\873 від  06.08.2021рокуОренда автобусу для перевезення артистичного складу Хмельницької  філармонії</t>
  </si>
  <si>
    <t>Голова  правління  "Інститут  інститут  культурної політики"</t>
  </si>
  <si>
    <t>П.В. Третьяков</t>
  </si>
  <si>
    <t>Примітка: Заповнюється незалежним аудитором.</t>
  </si>
  <si>
    <t>ЗАГАЛЬНА СУМА:</t>
  </si>
  <si>
    <t>Платіжне доручення (номер п/д, дата списання коштів з рахунку)</t>
  </si>
  <si>
    <t>Сума оплати, грн.</t>
  </si>
  <si>
    <t>Акт/Видаткова накладна/Акт списання (номер, дата)</t>
  </si>
  <si>
    <t>Договір, додатки до договору   (номер та дата)</t>
  </si>
  <si>
    <t>Сума, грн.</t>
  </si>
  <si>
    <t>Назва контрагента (код ЄДРПОУ) /    Виконавець (ІПН)</t>
  </si>
  <si>
    <t>Розділ/
Підрозділ/
Стаття/
Пункт</t>
  </si>
  <si>
    <t>Досягнуті на етапі звітування цілі проекту</t>
  </si>
  <si>
    <t>Документально підтверджено</t>
  </si>
  <si>
    <t>Витрати за даними звіту за рахунок реінвестицій</t>
  </si>
  <si>
    <t>пд 6 від 09.08.21 пд 11 від 31.08.21</t>
  </si>
  <si>
    <t>Акт б/н від 30.08.21</t>
  </si>
  <si>
    <t>Дог 06/0821 від 09.08.21</t>
  </si>
  <si>
    <t>ТОВ "Охоронна  фірма кентавр" 4251605</t>
  </si>
  <si>
    <t xml:space="preserve">пд 00178  від 07.09.21 </t>
  </si>
  <si>
    <t>Акт б/н від 09.09.21</t>
  </si>
  <si>
    <t>Дог № 18 -21.від25.08.2021</t>
  </si>
  <si>
    <t>ПП АФ   "Служба  Аудиту "   25500146</t>
  </si>
  <si>
    <t xml:space="preserve">пд 2  від 05.08.21 </t>
  </si>
  <si>
    <t>Акт б/н від 05.08.21</t>
  </si>
  <si>
    <t>Рахунок 1651 від 03.08.2021</t>
  </si>
  <si>
    <t>Тов "Янгул" 34954165</t>
  </si>
  <si>
    <t>6.1.2, 6.1.3.</t>
  </si>
  <si>
    <t>Акт б/н від 18.08.21</t>
  </si>
  <si>
    <t>Дог 05/08.21 від 05.08.21</t>
  </si>
  <si>
    <t>ФОП Гаврилюк І. В 2874909492</t>
  </si>
  <si>
    <t>Дог 02/08.21 від 02.08.21</t>
  </si>
  <si>
    <t>ПП "Школьник Плюс" 33888385</t>
  </si>
  <si>
    <t>пд 5 від 07.08.21 пд 13 від 31.08.21</t>
  </si>
  <si>
    <t>Дог 04/0821 від 02.08.21</t>
  </si>
  <si>
    <t>Дог 03/0821 від 02.08.21</t>
  </si>
  <si>
    <t>ФОП Філіпенко Н.М. (2899609782)</t>
  </si>
  <si>
    <t>Оренда   стільців ( 2800 х 5 діб х 25 грн/стілець</t>
  </si>
  <si>
    <t>Витрати за даними звіту за рахунок співфінансування</t>
  </si>
  <si>
    <t>Дог 006/873 від 12.07.21</t>
  </si>
  <si>
    <t>ФОП  Черевик  В.в. 2800107978</t>
  </si>
  <si>
    <t>пд 00111 від 09.08.21</t>
  </si>
  <si>
    <t>Акт б/н від 06.08.21</t>
  </si>
  <si>
    <t>Дог 009/873 від 26.07.21</t>
  </si>
  <si>
    <t>Фоп  Лачко  О.Ю. 3082118486</t>
  </si>
  <si>
    <t>Дог 052/873 від 16.08.21</t>
  </si>
  <si>
    <t>КЗ ЛОР Львівська національна  філармонія ім. М. Скорика02225594</t>
  </si>
  <si>
    <t>Акт б/н від 28.08.21</t>
  </si>
  <si>
    <t>Дог 054/873 від 16.08.21</t>
  </si>
  <si>
    <t>Акт б/н від 29.08.21</t>
  </si>
  <si>
    <t>Дог 047/873 від 16.08.21</t>
  </si>
  <si>
    <t>ТВЗК " Київський Національний  академічний  театр  оперети"  0224593</t>
  </si>
  <si>
    <t>Дог 046/873 від 16.08.21</t>
  </si>
  <si>
    <t>КЗ (ТВЗК) "Київський муніципальний  театр  опери  та  балету  для  дітей  та  юнацтва  05492734</t>
  </si>
  <si>
    <t>Дог 053/873 від 16.08.21</t>
  </si>
  <si>
    <t>Вінницькй обласний український   академічний  музично - драматичний  театр  ім. М.К. Садовського  0224761</t>
  </si>
  <si>
    <t>Дог 028/873 від 06.08.21</t>
  </si>
  <si>
    <t>пд 00175від 31.08.21</t>
  </si>
  <si>
    <t>Дог 042/873 від 10.08.21</t>
  </si>
  <si>
    <t>Фоп  Бугайов  С.М.2912615550</t>
  </si>
  <si>
    <t>Дог 045/873 від 16.08.21</t>
  </si>
  <si>
    <t>Дог 048/873 від 16.08.21</t>
  </si>
  <si>
    <t>Дог 051/873 від 16.08.21</t>
  </si>
  <si>
    <t>ТОВ  "ЛБК" 39650128</t>
  </si>
  <si>
    <t>Дог 050/873 від 16.08.21</t>
  </si>
  <si>
    <t>Хмельницька обласна  філармонія 0225890</t>
  </si>
  <si>
    <t>Акт б/н від 31.08.21</t>
  </si>
  <si>
    <t>Дог 031/873 від 06.08.21</t>
  </si>
  <si>
    <t>пд 00110 від 07.08.21</t>
  </si>
  <si>
    <t>Акт б/н від06.08.21</t>
  </si>
  <si>
    <t>Дог 008/873 від 26.07.21</t>
  </si>
  <si>
    <t>Фоп  Зелінська Ю.Р. 3438001665</t>
  </si>
  <si>
    <t>пд 00123 від 17.08.21</t>
  </si>
  <si>
    <t>Акт б/н від 17.08.21</t>
  </si>
  <si>
    <t>Дог 012/873 від 29.07.21</t>
  </si>
  <si>
    <t>пд 00108 від 07.08.21</t>
  </si>
  <si>
    <t>Дог 020/873 від 06.08.21</t>
  </si>
  <si>
    <t>Фоп  Холодова О.В. 2925407001</t>
  </si>
  <si>
    <t>пд 00112 від 09.08.21</t>
  </si>
  <si>
    <t>Дог 010/873 від 29.07.21</t>
  </si>
  <si>
    <t>пд 00100 від 04.08.21</t>
  </si>
  <si>
    <t>Акт б/н від 03.08.21</t>
  </si>
  <si>
    <t>Дог 005/873 від 12.07.21</t>
  </si>
  <si>
    <t>пд 00150 від 21.08.21</t>
  </si>
  <si>
    <t>Акт б/н від 20.08.21</t>
  </si>
  <si>
    <t>Дог 019/873 від 05.08.21</t>
  </si>
  <si>
    <t>Фоп  Михайленко  С.Л. 3214715083</t>
  </si>
  <si>
    <t>пд 00107 від 07.08.21</t>
  </si>
  <si>
    <t>Акт б/н від 04.08.21</t>
  </si>
  <si>
    <t>Дог 004/873 від 12.07.21</t>
  </si>
  <si>
    <t>Фоп  Яницька  В.В. 3219209708</t>
  </si>
  <si>
    <t>пд 00109 від 07.08.21</t>
  </si>
  <si>
    <t>Дог 011/873 від 29.07.21</t>
  </si>
  <si>
    <t>Дог 055/873 від 17.08.21</t>
  </si>
  <si>
    <t>Фоп  Харута  К.В. 3524209801</t>
  </si>
  <si>
    <t>пд 00101 від 06.08.21</t>
  </si>
  <si>
    <t>Дог 007/873 від 12.07.21</t>
  </si>
  <si>
    <t>Тов "АВР Фенікс - Медіа"  37980224</t>
  </si>
  <si>
    <t>пд 00106 від 07.08.21</t>
  </si>
  <si>
    <t>Акт б/н від 29.07.21</t>
  </si>
  <si>
    <t>Дог 002/873 від 12.07.21</t>
  </si>
  <si>
    <t>Акт б/н від 10.09.21</t>
  </si>
  <si>
    <t>Дог 049/873 від 16.08.21</t>
  </si>
  <si>
    <t>пд 00176 від 31.08.21</t>
  </si>
  <si>
    <t>Дог 056/873 від 17.08.21</t>
  </si>
  <si>
    <t>Фоп  Ткачук  А.Ф. 2868417335</t>
  </si>
  <si>
    <t>пд 00116від 14.08.21</t>
  </si>
  <si>
    <t xml:space="preserve">Вид накладна б/н  від  11.08.21, акт  списання </t>
  </si>
  <si>
    <t>Дог 022/873 від 09.08.21</t>
  </si>
  <si>
    <t>Фоп  Могиленець  В.В. 3029306502</t>
  </si>
  <si>
    <t>7.7.</t>
  </si>
  <si>
    <t>пд 00115 від 14.08.21</t>
  </si>
  <si>
    <t xml:space="preserve">Вид накладна б/н  від  04.08.21, акт  списання </t>
  </si>
  <si>
    <t>Дог 003/873 від 12.07.21</t>
  </si>
  <si>
    <t>Друк  поліграфічної продукції</t>
  </si>
  <si>
    <t>7.3 - 7.6.</t>
  </si>
  <si>
    <t>пд 00122 від 14.08.21</t>
  </si>
  <si>
    <t xml:space="preserve">Вид накладна б/н  від  12.08.21, акт  списання </t>
  </si>
  <si>
    <t>Дог 018/873 від 06.08.21</t>
  </si>
  <si>
    <t>пд 0080 від 21.07.21</t>
  </si>
  <si>
    <t>Акт 001  від  20.07.21</t>
  </si>
  <si>
    <t>Дог 001/873 від 01.07.21</t>
  </si>
  <si>
    <t>Фоп Можарова  Л.Ю. 1654401426</t>
  </si>
  <si>
    <t>пд 00171 від 31.08.21</t>
  </si>
  <si>
    <t>Акт б\н  від  29.08.21</t>
  </si>
  <si>
    <t>Дог 014/873 від 04.08.21</t>
  </si>
  <si>
    <t>Оренда  музичних інструментів</t>
  </si>
  <si>
    <t>4.5.5. - 4.5.12</t>
  </si>
  <si>
    <t>пд 00114 від 14.08.21 , пд 00157 від 31.08.21</t>
  </si>
  <si>
    <t xml:space="preserve"> Акт 1 від  30.08.21</t>
  </si>
  <si>
    <t>Дог 023/873 від 06.08.21</t>
  </si>
  <si>
    <t>ФОП Сандрацький В.І. 2169711291</t>
  </si>
  <si>
    <t>пд 00154 від 24.08.21 , пд 00167 від 31.08.21</t>
  </si>
  <si>
    <t>Дог 035/873 від 06.08.21</t>
  </si>
  <si>
    <t>Фоп  Слишак С.В. 2684212510</t>
  </si>
  <si>
    <t>пд 00127 від 20.08.21 , пд 00168 від 31.08.21</t>
  </si>
  <si>
    <t>Дог 036/873 від 06.08.21</t>
  </si>
  <si>
    <t>Фоп  Шепелев О.С. 3057417871</t>
  </si>
  <si>
    <t>пд 00152 від 21.08.21 , пд 00166 від 31.08.21</t>
  </si>
  <si>
    <t>Дог 034/873 від 06.08.21</t>
  </si>
  <si>
    <t>Фоп Тимчук С.С. 3322710334</t>
  </si>
  <si>
    <t>пд 00130 від 20.08.21 , пд 00163 від 31.08.21</t>
  </si>
  <si>
    <t>Дог 030/873 від 06.08.21</t>
  </si>
  <si>
    <t>Фоп  Зелінський  Л.В. 2135614317</t>
  </si>
  <si>
    <t>пд 00129 від 20.08.21 , пд 00170 від 31.08.21</t>
  </si>
  <si>
    <t>Дог 038/873 від 06.08.21</t>
  </si>
  <si>
    <t>ПП "Люксавтотранс" (38343465)</t>
  </si>
  <si>
    <t>пд 00117 від 14.08.21 , пд 00159 від 31.08.21</t>
  </si>
  <si>
    <t>Дог 025/873 від 06.08.21</t>
  </si>
  <si>
    <t>ФОП Іщук  А.В. ( 3139621258)</t>
  </si>
  <si>
    <t>пд 00118 від 14.08.21 , пд 00158 від 31.08.21</t>
  </si>
  <si>
    <t>Дог 024/873 від 06.08.21</t>
  </si>
  <si>
    <t>ФОП Гордієнко  А.П.(3141317714)</t>
  </si>
  <si>
    <t>пд 00126 від 20.08.21 , пд 00164 від 31.08.21</t>
  </si>
  <si>
    <t>Дог 032/873 від 06.08.21</t>
  </si>
  <si>
    <t>ФОП  Хіміч С.В. ( 3224518997)</t>
  </si>
  <si>
    <t>пд 00124 від 20.08.21 , пд 00161 від 31.08.21</t>
  </si>
  <si>
    <t>Дог 027/873 від 06.08.21</t>
  </si>
  <si>
    <t>пд 00113 від 14.08.21 , пд 00160 від 31.08.21</t>
  </si>
  <si>
    <t>Акт 1 від  12.08.21, Акт 2 від  30.08.21</t>
  </si>
  <si>
    <t>Дог 026/873 від 06.08.21</t>
  </si>
  <si>
    <t>Фоп Мітькіних Д.С. 2607502613</t>
  </si>
  <si>
    <t xml:space="preserve">Оренда   автобусу  для перевезення артистичного  та  технічного  складу  НАТО  </t>
  </si>
  <si>
    <t>пд 00153 від 21.08.21 , пд 00165 від 31.08.21</t>
  </si>
  <si>
    <t>Акт 1 від  30.08.21</t>
  </si>
  <si>
    <t>Дог 033/873 від 06.08.21</t>
  </si>
  <si>
    <t>ФОП  Ходацький А.В.( 3296906415</t>
  </si>
  <si>
    <t>пд 00125 від 20.08.21 , пд 00162 від 31.08.21</t>
  </si>
  <si>
    <t>Дог 029/873 від 06.08.21</t>
  </si>
  <si>
    <t>ТОВ "БАС ТРЕВЕЛ СИСТЕМС" (42793430)</t>
  </si>
  <si>
    <t>пд 00128 від 20.08.21 , пд 00169 від 31.08.21</t>
  </si>
  <si>
    <t>Дог 037/873 від 06.08.21</t>
  </si>
  <si>
    <t>ФОП Сабельников В.Б (2435019196)</t>
  </si>
  <si>
    <t>пд 00119 від 14.08.21 , пд 00156 від 31.08.21</t>
  </si>
  <si>
    <t>Акт б\н  від  30.08.21</t>
  </si>
  <si>
    <t>Дог 017/873 від 04.08.21</t>
  </si>
  <si>
    <t>ФОП Грицюк Ю.В.  (2710116532)</t>
  </si>
  <si>
    <t>Дог 044/873 від 12.08.21</t>
  </si>
  <si>
    <t>Оренда  обладнання  для  трансляції</t>
  </si>
  <si>
    <t>4.2.4.34 - 4.2.4.41, 4.2.4.43,4.2.4.44</t>
  </si>
  <si>
    <t>пд 00173 від 31.08.21</t>
  </si>
  <si>
    <t>Дог 016/873 від 06.08.21</t>
  </si>
  <si>
    <t>ФОПДирибало О.І. (2995202424)</t>
  </si>
  <si>
    <t>Оренда  мікрофонів</t>
  </si>
  <si>
    <t>4.2.4.13 - 4.2.4.25, 4.2.4.45</t>
  </si>
  <si>
    <t>пд 00174 від 31.08.2021</t>
  </si>
  <si>
    <t>Дог 040/873 від 10.08.21</t>
  </si>
  <si>
    <t>4.2.4.1.  - 4.2.4.12, 4.2.4.26, 4.2.4.27, 4.2.4.30,4.2.4.33</t>
  </si>
  <si>
    <t>Дог 043/873 від 12.08.22</t>
  </si>
  <si>
    <t>ФОП Гребеньовський В.М. (2063108634)</t>
  </si>
  <si>
    <t>4.2.3.1 - 4.2.3.10, 4.2.3.13</t>
  </si>
  <si>
    <t>пд 00172 від 31.08.2021</t>
  </si>
  <si>
    <t>Акт б/н  від  30.08.21</t>
  </si>
  <si>
    <t>Дог 021/873 від 09.08.22</t>
  </si>
  <si>
    <t xml:space="preserve">Оренда конструкцій </t>
  </si>
  <si>
    <t>4.2.2.7, 4.2.2.8, 4.2.2.14, 4.2.2.17, 4.2.3.11</t>
  </si>
  <si>
    <t>пд 0021 від 14.08.21, пд 00155 від 31.08.21</t>
  </si>
  <si>
    <t>Дог 015/873 від 04.08.21</t>
  </si>
  <si>
    <t>Таль ланцюгова</t>
  </si>
  <si>
    <t>4.2.3.12   4.2.2.13</t>
  </si>
  <si>
    <t>пд 120 від 14.08.21</t>
  </si>
  <si>
    <t>Дог 013/873 від 04.08.21</t>
  </si>
  <si>
    <t>Дог 039/873 від 10.08.22</t>
  </si>
  <si>
    <t>п.4.2.2.1. - 4.2.2.6, 4.2.2.10,            4.2.2.11           ,4.2.2.15,               4.2.2.16</t>
  </si>
  <si>
    <t>ФОП Грицюк Ю.В. (2710116532)</t>
  </si>
  <si>
    <t>Оренда  відеообладнання</t>
  </si>
  <si>
    <t>п. 4.2.1.1, 4.2.1.2.</t>
  </si>
  <si>
    <t>4.2.</t>
  </si>
  <si>
    <t>п.д. ЄСВ 0093 від 30.07, п.д ЄСВ 00138 від 31.08.21</t>
  </si>
  <si>
    <t>Акт№1 від 31.07.21, Акт№2 від 31.08.21, Акт№3 від 12.09.21</t>
  </si>
  <si>
    <t>цпх 004/873 від 12.07.21</t>
  </si>
  <si>
    <t>Третьяков П.В. (2648704857)</t>
  </si>
  <si>
    <t>п.д.0090 від 30.07.21, п.д. ПДФО 0091 від 30.07.21, п.д ВЗ 0092 від 30.07.21  п.д 00132 від 31.08.21</t>
  </si>
  <si>
    <t>Акт№1 від 31.07.21, Акт№2 від 30.08.21</t>
  </si>
  <si>
    <t>цпх 003/873 від 12.07.22</t>
  </si>
  <si>
    <t>Ліхачева Х.О. (3326500441)</t>
  </si>
  <si>
    <t xml:space="preserve">п.д.0089 від 30.07.21,  п.д. ПДФО 0091 від 30.07.21, п.д ВЗ 0092 від 30.07.21 п.д 00133 від 31.08.21, </t>
  </si>
  <si>
    <t>цпх 002/873 від 12.07.21</t>
  </si>
  <si>
    <t>Кирильчук В.П (3167008748)</t>
  </si>
  <si>
    <t xml:space="preserve">п.д.0088 від 30.07.21, п.д. ПДФО 0091 від 30.07.21, п.д ВЗ 0092 від 30.07.21 п.д 00134 від 31.08.21, </t>
  </si>
  <si>
    <t>Акт№1 від 30.07.21, Акт№2 від 31.08.21, Акт№3 від 12.09.21</t>
  </si>
  <si>
    <t>цпх 001/873 від 12.07.21</t>
  </si>
  <si>
    <t>Палазенюк В.І. (2329807223)</t>
  </si>
  <si>
    <t>1.</t>
  </si>
  <si>
    <t>Витрати за даними звіту про використання гранту</t>
  </si>
  <si>
    <t>у період з липень 2021 року по вересень 2021 року</t>
  </si>
  <si>
    <t>(назва проекту)</t>
  </si>
  <si>
    <t>за проектом 4 міжнародний open air фестиваль OPERAFEST TULCHYN  - 2021</t>
  </si>
  <si>
    <t>*Реєстр документів, що підтверджують достовірність витрат та цільове використання коштів</t>
  </si>
  <si>
    <t>до Звіту незалежного аудитора
"___" _____________________ 2021 року</t>
  </si>
  <si>
    <t>Додаток №1</t>
  </si>
  <si>
    <t>пд 10 від 21.08.21 пд 3 від 05.08.21 пд 9 від 18.08.2021</t>
  </si>
  <si>
    <t>пд 4 від 07.08.21 пд 12 від 31.08.2021</t>
  </si>
  <si>
    <t>пд 7 від 11.08.21 пд 8 від 18.08.2021</t>
  </si>
  <si>
    <t>Придбання матеріалів  для  оформлення  інтерактивних  зон  на  території Палацу  Потоцьких     
( фанера  ДСП, тканина,  дріт, кріплення, ліноліум,  кульки  -  8 зон  х 5000,00 грн/зона )</t>
  </si>
  <si>
    <t>Придбання матеріалів  для  оформлення  інтерактивних  зон  на  території Палацу  Потоцьких     ( фанера  ДСП, тканина,  дріт, кріплення, ліноліум,  кульки  -  8 зон  х 5000,00 грн/зона )</t>
  </si>
  <si>
    <t>дог 023\873 від 06.08.2021 у  зв'язку із збільшенням  кількості учасників  творчих  колективів, виникла необхідність  у  перерозподілі  транспортних витрат  та  залученні  додаткового автобусу.     Перевезення  здійснено  в  рамках  кошторису, що не  перевищує  10  %  від  планового кошторису витрат</t>
  </si>
  <si>
    <t xml:space="preserve">У  зв'язку з  урахуванням  карантинних  вимог   виникла  необхідність  у виготовленні   листівок - запрошень з розподілом по  секторах   -   для  залучення  глядача,. Сума не   перевищує 10  %  та   не   призводить до  перевитрати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</si>
</sst>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54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0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sz val="11"/>
      <color rgb="FFFF0000"/>
      <name val="Calibri"/>
    </font>
    <font>
      <b/>
      <sz val="11"/>
      <color rgb="FFFF0000"/>
      <name val="Calibri"/>
    </font>
    <font>
      <i/>
      <vertAlign val="superscript"/>
      <sz val="10"/>
      <color theme="1"/>
      <name val="Arial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ajor"/>
    </font>
    <font>
      <b/>
      <sz val="11"/>
      <name val="Calibri"/>
      <family val="2"/>
      <charset val="204"/>
      <scheme val="major"/>
    </font>
    <font>
      <sz val="11"/>
      <name val="Calibri"/>
      <family val="2"/>
      <charset val="204"/>
      <scheme val="major"/>
    </font>
    <font>
      <sz val="11"/>
      <color theme="1"/>
      <name val="Calibri"/>
      <family val="2"/>
      <charset val="204"/>
      <scheme val="major"/>
    </font>
    <font>
      <b/>
      <i/>
      <sz val="11"/>
      <name val="Calibri"/>
      <family val="2"/>
      <charset val="204"/>
      <scheme val="major"/>
    </font>
    <font>
      <b/>
      <sz val="11"/>
      <color rgb="FF000000"/>
      <name val="Calibri"/>
      <family val="2"/>
      <charset val="204"/>
      <scheme val="major"/>
    </font>
    <font>
      <sz val="11"/>
      <color rgb="FFFF0000"/>
      <name val="Calibri"/>
      <family val="2"/>
      <charset val="204"/>
      <scheme val="major"/>
    </font>
    <font>
      <b/>
      <i/>
      <sz val="11"/>
      <color theme="1"/>
      <name val="Calibri"/>
      <family val="2"/>
      <charset val="204"/>
      <scheme val="major"/>
    </font>
    <font>
      <b/>
      <i/>
      <sz val="11"/>
      <color rgb="FF000000"/>
      <name val="Calibri"/>
      <family val="2"/>
      <charset val="204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36"/>
  </cellStyleXfs>
  <cellXfs count="352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2" fillId="0" borderId="0" xfId="0" applyNumberFormat="1" applyFont="1"/>
    <xf numFmtId="4" fontId="2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wrapText="1"/>
    </xf>
    <xf numFmtId="10" fontId="7" fillId="0" borderId="12" xfId="0" applyNumberFormat="1" applyFont="1" applyBorder="1" applyAlignment="1">
      <alignment horizontal="center" wrapText="1"/>
    </xf>
    <xf numFmtId="14" fontId="0" fillId="0" borderId="0" xfId="0" applyNumberFormat="1" applyFont="1"/>
    <xf numFmtId="10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9" xfId="0" applyNumberFormat="1" applyFont="1" applyBorder="1" applyAlignment="1">
      <alignment horizontal="center" vertical="center"/>
    </xf>
    <xf numFmtId="10" fontId="7" fillId="0" borderId="20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 wrapText="1"/>
    </xf>
    <xf numFmtId="10" fontId="8" fillId="0" borderId="19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10" fontId="7" fillId="0" borderId="26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10" fontId="7" fillId="0" borderId="12" xfId="0" applyNumberFormat="1" applyFont="1" applyBorder="1" applyAlignment="1">
      <alignment horizontal="center" vertical="center"/>
    </xf>
    <xf numFmtId="10" fontId="8" fillId="0" borderId="12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/>
    </xf>
    <xf numFmtId="10" fontId="13" fillId="0" borderId="12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10" fontId="7" fillId="0" borderId="29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3" fillId="0" borderId="30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10" fontId="7" fillId="0" borderId="32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horizontal="center" vertical="center"/>
    </xf>
    <xf numFmtId="10" fontId="7" fillId="0" borderId="35" xfId="0" applyNumberFormat="1" applyFont="1" applyBorder="1" applyAlignment="1">
      <alignment horizontal="center" vertical="center"/>
    </xf>
    <xf numFmtId="10" fontId="7" fillId="0" borderId="34" xfId="0" applyNumberFormat="1" applyFont="1" applyBorder="1" applyAlignment="1">
      <alignment horizontal="center" vertical="center"/>
    </xf>
    <xf numFmtId="10" fontId="13" fillId="0" borderId="34" xfId="0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4" fillId="0" borderId="0" xfId="0" applyFont="1"/>
    <xf numFmtId="0" fontId="0" fillId="0" borderId="0" xfId="0" applyFont="1" applyAlignment="1"/>
    <xf numFmtId="165" fontId="16" fillId="8" borderId="39" xfId="0" applyNumberFormat="1" applyFont="1" applyFill="1" applyBorder="1" applyAlignment="1">
      <alignment horizontal="center" vertical="top"/>
    </xf>
    <xf numFmtId="4" fontId="16" fillId="0" borderId="39" xfId="0" applyNumberFormat="1" applyFont="1" applyBorder="1" applyAlignment="1">
      <alignment horizontal="right" vertical="top"/>
    </xf>
    <xf numFmtId="4" fontId="16" fillId="0" borderId="39" xfId="0" applyNumberFormat="1" applyFont="1" applyFill="1" applyBorder="1" applyAlignment="1">
      <alignment horizontal="right" vertical="top"/>
    </xf>
    <xf numFmtId="165" fontId="16" fillId="0" borderId="39" xfId="0" applyNumberFormat="1" applyFont="1" applyFill="1" applyBorder="1" applyAlignment="1">
      <alignment vertical="top" wrapText="1"/>
    </xf>
    <xf numFmtId="165" fontId="15" fillId="0" borderId="39" xfId="0" applyNumberFormat="1" applyFont="1" applyBorder="1" applyAlignment="1">
      <alignment vertical="top" wrapText="1"/>
    </xf>
    <xf numFmtId="165" fontId="15" fillId="8" borderId="39" xfId="0" applyNumberFormat="1" applyFont="1" applyFill="1" applyBorder="1" applyAlignment="1">
      <alignment horizontal="center" vertical="top"/>
    </xf>
    <xf numFmtId="4" fontId="15" fillId="0" borderId="39" xfId="0" applyNumberFormat="1" applyFont="1" applyBorder="1" applyAlignment="1">
      <alignment horizontal="right" vertical="top"/>
    </xf>
    <xf numFmtId="165" fontId="15" fillId="0" borderId="39" xfId="0" applyNumberFormat="1" applyFont="1" applyBorder="1" applyAlignment="1">
      <alignment horizontal="center" vertical="top"/>
    </xf>
    <xf numFmtId="0" fontId="17" fillId="0" borderId="39" xfId="0" applyFont="1" applyBorder="1" applyAlignment="1">
      <alignment horizontal="center" vertical="top"/>
    </xf>
    <xf numFmtId="4" fontId="16" fillId="8" borderId="39" xfId="0" applyNumberFormat="1" applyFont="1" applyFill="1" applyBorder="1" applyAlignment="1">
      <alignment horizontal="right" vertical="top"/>
    </xf>
    <xf numFmtId="4" fontId="15" fillId="0" borderId="39" xfId="0" applyNumberFormat="1" applyFont="1" applyFill="1" applyBorder="1" applyAlignment="1">
      <alignment horizontal="right" vertical="top"/>
    </xf>
    <xf numFmtId="0" fontId="18" fillId="0" borderId="25" xfId="0" applyFont="1" applyBorder="1" applyAlignment="1">
      <alignment vertical="center" wrapText="1"/>
    </xf>
    <xf numFmtId="10" fontId="19" fillId="0" borderId="12" xfId="0" applyNumberFormat="1" applyFont="1" applyBorder="1" applyAlignment="1">
      <alignment horizontal="center" wrapText="1"/>
    </xf>
    <xf numFmtId="0" fontId="15" fillId="0" borderId="0" xfId="0" applyNumberFormat="1" applyFont="1"/>
    <xf numFmtId="0" fontId="20" fillId="0" borderId="0" xfId="0" applyNumberFormat="1" applyFont="1" applyAlignment="1">
      <alignment horizontal="left"/>
    </xf>
    <xf numFmtId="0" fontId="21" fillId="0" borderId="0" xfId="0" applyNumberFormat="1" applyFont="1"/>
    <xf numFmtId="49" fontId="20" fillId="0" borderId="39" xfId="0" applyNumberFormat="1" applyFont="1" applyBorder="1" applyAlignment="1">
      <alignment horizontal="center" vertical="top"/>
    </xf>
    <xf numFmtId="0" fontId="0" fillId="0" borderId="0" xfId="0" applyFont="1" applyAlignment="1"/>
    <xf numFmtId="0" fontId="15" fillId="0" borderId="39" xfId="0" applyFont="1" applyBorder="1" applyAlignment="1">
      <alignment horizontal="center" vertical="top"/>
    </xf>
    <xf numFmtId="165" fontId="16" fillId="0" borderId="39" xfId="0" applyNumberFormat="1" applyFont="1" applyBorder="1" applyAlignment="1">
      <alignment vertical="top" wrapText="1"/>
    </xf>
    <xf numFmtId="0" fontId="15" fillId="0" borderId="39" xfId="0" applyFont="1" applyBorder="1" applyAlignment="1">
      <alignment vertical="top" wrapText="1"/>
    </xf>
    <xf numFmtId="4" fontId="15" fillId="8" borderId="39" xfId="0" applyNumberFormat="1" applyFont="1" applyFill="1" applyBorder="1" applyAlignment="1">
      <alignment horizontal="right" vertical="top"/>
    </xf>
    <xf numFmtId="165" fontId="16" fillId="0" borderId="39" xfId="0" applyNumberFormat="1" applyFont="1" applyFill="1" applyBorder="1" applyAlignment="1">
      <alignment horizontal="center" vertical="top"/>
    </xf>
    <xf numFmtId="165" fontId="15" fillId="0" borderId="39" xfId="0" applyNumberFormat="1" applyFont="1" applyFill="1" applyBorder="1" applyAlignment="1">
      <alignment horizontal="center" vertical="top"/>
    </xf>
    <xf numFmtId="0" fontId="15" fillId="0" borderId="39" xfId="0" applyFont="1" applyBorder="1" applyAlignment="1">
      <alignment horizontal="left" vertical="top" wrapText="1"/>
    </xf>
    <xf numFmtId="0" fontId="17" fillId="0" borderId="39" xfId="0" applyFont="1" applyBorder="1" applyAlignment="1">
      <alignment vertical="top" wrapText="1"/>
    </xf>
    <xf numFmtId="0" fontId="16" fillId="0" borderId="39" xfId="0" applyFont="1" applyBorder="1" applyAlignment="1">
      <alignment horizontal="center" vertical="top"/>
    </xf>
    <xf numFmtId="0" fontId="16" fillId="0" borderId="39" xfId="0" applyFont="1" applyBorder="1" applyAlignment="1">
      <alignment wrapText="1"/>
    </xf>
    <xf numFmtId="0" fontId="16" fillId="0" borderId="39" xfId="0" applyFont="1" applyBorder="1" applyAlignment="1">
      <alignment horizontal="left" vertical="center" wrapText="1"/>
    </xf>
    <xf numFmtId="165" fontId="16" fillId="0" borderId="39" xfId="0" applyNumberFormat="1" applyFont="1" applyBorder="1" applyAlignment="1">
      <alignment horizontal="center" vertical="top"/>
    </xf>
    <xf numFmtId="0" fontId="15" fillId="0" borderId="39" xfId="0" applyFont="1" applyBorder="1" applyAlignment="1">
      <alignment wrapText="1"/>
    </xf>
    <xf numFmtId="0" fontId="15" fillId="0" borderId="39" xfId="0" applyFont="1" applyBorder="1" applyAlignment="1">
      <alignment horizontal="center" vertical="center"/>
    </xf>
    <xf numFmtId="4" fontId="15" fillId="0" borderId="39" xfId="0" applyNumberFormat="1" applyFont="1" applyBorder="1" applyAlignment="1">
      <alignment horizontal="right" vertical="center"/>
    </xf>
    <xf numFmtId="0" fontId="15" fillId="0" borderId="39" xfId="0" applyFont="1" applyBorder="1" applyAlignment="1">
      <alignment vertical="center" wrapText="1"/>
    </xf>
    <xf numFmtId="4" fontId="21" fillId="2" borderId="39" xfId="0" applyNumberFormat="1" applyFont="1" applyFill="1" applyBorder="1" applyAlignment="1">
      <alignment horizontal="center" vertical="center" wrapText="1"/>
    </xf>
    <xf numFmtId="164" fontId="21" fillId="2" borderId="39" xfId="0" applyNumberFormat="1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/>
    </xf>
    <xf numFmtId="0" fontId="21" fillId="3" borderId="39" xfId="0" applyFont="1" applyFill="1" applyBorder="1" applyAlignment="1">
      <alignment horizontal="center" vertical="center" wrapText="1"/>
    </xf>
    <xf numFmtId="3" fontId="21" fillId="3" borderId="39" xfId="0" applyNumberFormat="1" applyFont="1" applyFill="1" applyBorder="1" applyAlignment="1">
      <alignment horizontal="center" vertical="center" wrapText="1"/>
    </xf>
    <xf numFmtId="0" fontId="21" fillId="5" borderId="39" xfId="0" applyFont="1" applyFill="1" applyBorder="1" applyAlignment="1">
      <alignment vertical="center"/>
    </xf>
    <xf numFmtId="0" fontId="21" fillId="5" borderId="39" xfId="0" applyFont="1" applyFill="1" applyBorder="1" applyAlignment="1">
      <alignment horizontal="center" vertical="center"/>
    </xf>
    <xf numFmtId="0" fontId="20" fillId="5" borderId="39" xfId="0" applyFont="1" applyFill="1" applyBorder="1" applyAlignment="1">
      <alignment vertical="center"/>
    </xf>
    <xf numFmtId="0" fontId="15" fillId="5" borderId="39" xfId="0" applyFont="1" applyFill="1" applyBorder="1" applyAlignment="1">
      <alignment horizontal="center" vertical="center"/>
    </xf>
    <xf numFmtId="4" fontId="15" fillId="5" borderId="39" xfId="0" applyNumberFormat="1" applyFont="1" applyFill="1" applyBorder="1" applyAlignment="1">
      <alignment horizontal="right" vertical="center"/>
    </xf>
    <xf numFmtId="4" fontId="24" fillId="5" borderId="39" xfId="0" applyNumberFormat="1" applyFont="1" applyFill="1" applyBorder="1" applyAlignment="1">
      <alignment horizontal="right" vertical="center"/>
    </xf>
    <xf numFmtId="0" fontId="15" fillId="5" borderId="39" xfId="0" applyFont="1" applyFill="1" applyBorder="1" applyAlignment="1">
      <alignment vertical="center"/>
    </xf>
    <xf numFmtId="165" fontId="21" fillId="6" borderId="39" xfId="0" applyNumberFormat="1" applyFont="1" applyFill="1" applyBorder="1" applyAlignment="1">
      <alignment vertical="top"/>
    </xf>
    <xf numFmtId="49" fontId="21" fillId="6" borderId="39" xfId="0" applyNumberFormat="1" applyFont="1" applyFill="1" applyBorder="1" applyAlignment="1">
      <alignment horizontal="center" vertical="top"/>
    </xf>
    <xf numFmtId="0" fontId="27" fillId="6" borderId="39" xfId="0" applyFont="1" applyFill="1" applyBorder="1" applyAlignment="1">
      <alignment vertical="top" wrapText="1"/>
    </xf>
    <xf numFmtId="0" fontId="21" fillId="6" borderId="39" xfId="0" applyFont="1" applyFill="1" applyBorder="1" applyAlignment="1">
      <alignment horizontal="center" vertical="top"/>
    </xf>
    <xf numFmtId="4" fontId="21" fillId="6" borderId="39" xfId="0" applyNumberFormat="1" applyFont="1" applyFill="1" applyBorder="1" applyAlignment="1">
      <alignment horizontal="right" vertical="top"/>
    </xf>
    <xf numFmtId="4" fontId="24" fillId="6" borderId="39" xfId="0" applyNumberFormat="1" applyFont="1" applyFill="1" applyBorder="1" applyAlignment="1">
      <alignment horizontal="right" vertical="top"/>
    </xf>
    <xf numFmtId="0" fontId="21" fillId="6" borderId="39" xfId="0" applyFont="1" applyFill="1" applyBorder="1" applyAlignment="1">
      <alignment vertical="top" wrapText="1"/>
    </xf>
    <xf numFmtId="165" fontId="21" fillId="0" borderId="39" xfId="0" applyNumberFormat="1" applyFont="1" applyBorder="1" applyAlignment="1">
      <alignment vertical="top"/>
    </xf>
    <xf numFmtId="4" fontId="24" fillId="0" borderId="39" xfId="0" applyNumberFormat="1" applyFont="1" applyBorder="1" applyAlignment="1">
      <alignment horizontal="right" vertical="top"/>
    </xf>
    <xf numFmtId="4" fontId="15" fillId="6" borderId="39" xfId="0" applyNumberFormat="1" applyFont="1" applyFill="1" applyBorder="1" applyAlignment="1">
      <alignment horizontal="right" vertical="top"/>
    </xf>
    <xf numFmtId="0" fontId="28" fillId="6" borderId="39" xfId="0" applyFont="1" applyFill="1" applyBorder="1" applyAlignment="1">
      <alignment vertical="top" wrapText="1"/>
    </xf>
    <xf numFmtId="10" fontId="24" fillId="6" borderId="39" xfId="0" applyNumberFormat="1" applyFont="1" applyFill="1" applyBorder="1" applyAlignment="1">
      <alignment horizontal="right" vertical="top"/>
    </xf>
    <xf numFmtId="10" fontId="24" fillId="0" borderId="39" xfId="0" applyNumberFormat="1" applyFont="1" applyBorder="1" applyAlignment="1">
      <alignment horizontal="right" vertical="top"/>
    </xf>
    <xf numFmtId="49" fontId="20" fillId="6" borderId="39" xfId="0" applyNumberFormat="1" applyFont="1" applyFill="1" applyBorder="1" applyAlignment="1">
      <alignment horizontal="center" vertical="top"/>
    </xf>
    <xf numFmtId="4" fontId="21" fillId="7" borderId="39" xfId="0" applyNumberFormat="1" applyFont="1" applyFill="1" applyBorder="1" applyAlignment="1">
      <alignment horizontal="right" vertical="center"/>
    </xf>
    <xf numFmtId="165" fontId="27" fillId="7" borderId="39" xfId="0" applyNumberFormat="1" applyFont="1" applyFill="1" applyBorder="1" applyAlignment="1">
      <alignment vertical="center"/>
    </xf>
    <xf numFmtId="165" fontId="21" fillId="7" borderId="39" xfId="0" applyNumberFormat="1" applyFont="1" applyFill="1" applyBorder="1" applyAlignment="1">
      <alignment horizontal="center" vertical="center"/>
    </xf>
    <xf numFmtId="0" fontId="21" fillId="7" borderId="39" xfId="0" applyFont="1" applyFill="1" applyBorder="1" applyAlignment="1">
      <alignment vertical="center" wrapText="1"/>
    </xf>
    <xf numFmtId="0" fontId="21" fillId="7" borderId="39" xfId="0" applyFont="1" applyFill="1" applyBorder="1" applyAlignment="1">
      <alignment horizontal="center" vertical="center"/>
    </xf>
    <xf numFmtId="4" fontId="21" fillId="2" borderId="39" xfId="0" applyNumberFormat="1" applyFont="1" applyFill="1" applyBorder="1" applyAlignment="1">
      <alignment horizontal="right" vertical="center"/>
    </xf>
    <xf numFmtId="0" fontId="20" fillId="5" borderId="39" xfId="0" applyFont="1" applyFill="1" applyBorder="1" applyAlignment="1">
      <alignment horizontal="center" vertical="center"/>
    </xf>
    <xf numFmtId="4" fontId="24" fillId="5" borderId="39" xfId="0" applyNumberFormat="1" applyFont="1" applyFill="1" applyBorder="1" applyAlignment="1">
      <alignment horizontal="right" vertical="top"/>
    </xf>
    <xf numFmtId="4" fontId="24" fillId="7" borderId="39" xfId="0" applyNumberFormat="1" applyFont="1" applyFill="1" applyBorder="1" applyAlignment="1">
      <alignment horizontal="right" vertical="center"/>
    </xf>
    <xf numFmtId="0" fontId="17" fillId="0" borderId="39" xfId="0" applyFont="1" applyBorder="1" applyAlignment="1">
      <alignment horizontal="center" vertical="top" wrapText="1"/>
    </xf>
    <xf numFmtId="4" fontId="15" fillId="0" borderId="39" xfId="0" applyNumberFormat="1" applyFont="1" applyBorder="1" applyAlignment="1">
      <alignment horizontal="right" vertical="top" wrapText="1"/>
    </xf>
    <xf numFmtId="4" fontId="21" fillId="0" borderId="39" xfId="0" applyNumberFormat="1" applyFont="1" applyFill="1" applyBorder="1" applyAlignment="1">
      <alignment horizontal="right" vertical="top"/>
    </xf>
    <xf numFmtId="0" fontId="21" fillId="0" borderId="39" xfId="0" applyFont="1" applyFill="1" applyBorder="1" applyAlignment="1">
      <alignment vertical="top" wrapText="1"/>
    </xf>
    <xf numFmtId="4" fontId="24" fillId="7" borderId="39" xfId="0" applyNumberFormat="1" applyFont="1" applyFill="1" applyBorder="1" applyAlignment="1">
      <alignment horizontal="right" vertical="top"/>
    </xf>
    <xf numFmtId="0" fontId="28" fillId="6" borderId="39" xfId="0" applyFont="1" applyFill="1" applyBorder="1" applyAlignment="1">
      <alignment horizontal="left" vertical="top" wrapText="1"/>
    </xf>
    <xf numFmtId="4" fontId="17" fillId="0" borderId="39" xfId="0" applyNumberFormat="1" applyFont="1" applyBorder="1" applyAlignment="1">
      <alignment horizontal="right" vertical="top"/>
    </xf>
    <xf numFmtId="166" fontId="20" fillId="0" borderId="39" xfId="0" applyNumberFormat="1" applyFont="1" applyBorder="1" applyAlignment="1">
      <alignment horizontal="center" vertical="top"/>
    </xf>
    <xf numFmtId="0" fontId="17" fillId="0" borderId="39" xfId="0" applyFont="1" applyBorder="1" applyAlignment="1">
      <alignment horizontal="left" vertical="center" wrapText="1"/>
    </xf>
    <xf numFmtId="0" fontId="27" fillId="6" borderId="39" xfId="0" applyFont="1" applyFill="1" applyBorder="1" applyAlignment="1">
      <alignment horizontal="left" vertical="top" wrapText="1"/>
    </xf>
    <xf numFmtId="165" fontId="21" fillId="4" borderId="39" xfId="0" applyNumberFormat="1" applyFont="1" applyFill="1" applyBorder="1" applyAlignment="1">
      <alignment vertical="center"/>
    </xf>
    <xf numFmtId="165" fontId="21" fillId="4" borderId="39" xfId="0" applyNumberFormat="1" applyFont="1" applyFill="1" applyBorder="1" applyAlignment="1">
      <alignment horizontal="center" vertical="center"/>
    </xf>
    <xf numFmtId="0" fontId="21" fillId="4" borderId="39" xfId="0" applyFont="1" applyFill="1" applyBorder="1" applyAlignment="1">
      <alignment vertical="center" wrapText="1"/>
    </xf>
    <xf numFmtId="0" fontId="21" fillId="4" borderId="39" xfId="0" applyFont="1" applyFill="1" applyBorder="1" applyAlignment="1">
      <alignment horizontal="center" vertical="center"/>
    </xf>
    <xf numFmtId="4" fontId="21" fillId="4" borderId="39" xfId="0" applyNumberFormat="1" applyFont="1" applyFill="1" applyBorder="1" applyAlignment="1">
      <alignment horizontal="right" vertical="center"/>
    </xf>
    <xf numFmtId="4" fontId="24" fillId="0" borderId="39" xfId="0" applyNumberFormat="1" applyFont="1" applyBorder="1" applyAlignment="1">
      <alignment horizontal="right" vertical="center"/>
    </xf>
    <xf numFmtId="4" fontId="24" fillId="4" borderId="39" xfId="0" applyNumberFormat="1" applyFont="1" applyFill="1" applyBorder="1" applyAlignment="1">
      <alignment horizontal="right" vertical="center"/>
    </xf>
    <xf numFmtId="0" fontId="21" fillId="4" borderId="39" xfId="0" applyFont="1" applyFill="1" applyBorder="1" applyAlignment="1">
      <alignment vertical="center"/>
    </xf>
    <xf numFmtId="0" fontId="15" fillId="4" borderId="39" xfId="0" applyFont="1" applyFill="1" applyBorder="1" applyAlignment="1">
      <alignment horizontal="center" vertical="center"/>
    </xf>
    <xf numFmtId="4" fontId="15" fillId="4" borderId="39" xfId="0" applyNumberFormat="1" applyFont="1" applyFill="1" applyBorder="1" applyAlignment="1">
      <alignment horizontal="right" vertical="center"/>
    </xf>
    <xf numFmtId="0" fontId="15" fillId="4" borderId="39" xfId="0" applyFont="1" applyFill="1" applyBorder="1" applyAlignment="1">
      <alignment vertical="center" wrapText="1"/>
    </xf>
    <xf numFmtId="0" fontId="15" fillId="0" borderId="39" xfId="0" applyFont="1" applyBorder="1" applyAlignment="1"/>
    <xf numFmtId="0" fontId="16" fillId="0" borderId="39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wrapText="1"/>
    </xf>
    <xf numFmtId="4" fontId="15" fillId="0" borderId="0" xfId="0" applyNumberFormat="1" applyFont="1" applyAlignment="1">
      <alignment horizontal="right"/>
    </xf>
    <xf numFmtId="4" fontId="24" fillId="0" borderId="0" xfId="0" applyNumberFormat="1" applyFont="1" applyAlignment="1">
      <alignment horizontal="right"/>
    </xf>
    <xf numFmtId="0" fontId="15" fillId="0" borderId="0" xfId="0" applyFont="1" applyAlignment="1">
      <alignment wrapText="1"/>
    </xf>
    <xf numFmtId="0" fontId="15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21" fillId="0" borderId="0" xfId="0" applyFont="1"/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 vertical="center"/>
    </xf>
    <xf numFmtId="0" fontId="21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horizontal="right" wrapText="1"/>
    </xf>
    <xf numFmtId="4" fontId="26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5" fillId="0" borderId="36" xfId="0" applyFont="1" applyBorder="1"/>
    <xf numFmtId="0" fontId="17" fillId="0" borderId="36" xfId="0" applyFont="1" applyBorder="1" applyAlignment="1">
      <alignment vertical="center"/>
    </xf>
    <xf numFmtId="0" fontId="21" fillId="0" borderId="36" xfId="0" applyFont="1" applyBorder="1" applyAlignment="1">
      <alignment vertical="top"/>
    </xf>
    <xf numFmtId="0" fontId="21" fillId="0" borderId="0" xfId="0" applyFont="1" applyAlignment="1">
      <alignment vertical="top"/>
    </xf>
    <xf numFmtId="0" fontId="17" fillId="0" borderId="36" xfId="0" applyFont="1" applyBorder="1" applyAlignment="1">
      <alignment vertical="top"/>
    </xf>
    <xf numFmtId="0" fontId="15" fillId="0" borderId="0" xfId="0" applyFont="1" applyAlignment="1">
      <alignment vertical="top"/>
    </xf>
    <xf numFmtId="0" fontId="15" fillId="0" borderId="36" xfId="0" applyFont="1" applyBorder="1" applyAlignment="1">
      <alignment vertical="top"/>
    </xf>
    <xf numFmtId="0" fontId="15" fillId="0" borderId="36" xfId="0" applyFont="1" applyBorder="1" applyAlignment="1">
      <alignment vertical="center"/>
    </xf>
    <xf numFmtId="0" fontId="20" fillId="0" borderId="36" xfId="0" applyFont="1" applyBorder="1" applyAlignment="1">
      <alignment vertical="top"/>
    </xf>
    <xf numFmtId="0" fontId="17" fillId="0" borderId="39" xfId="0" applyFont="1" applyBorder="1" applyAlignment="1">
      <alignment vertical="center" wrapText="1"/>
    </xf>
    <xf numFmtId="0" fontId="21" fillId="9" borderId="39" xfId="0" applyFont="1" applyFill="1" applyBorder="1" applyAlignment="1">
      <alignment vertical="center" wrapText="1"/>
    </xf>
    <xf numFmtId="0" fontId="17" fillId="8" borderId="39" xfId="0" applyFont="1" applyFill="1" applyBorder="1" applyAlignment="1">
      <alignment vertical="center" wrapText="1"/>
    </xf>
    <xf numFmtId="49" fontId="16" fillId="10" borderId="39" xfId="0" applyNumberFormat="1" applyFont="1" applyFill="1" applyBorder="1" applyAlignment="1">
      <alignment vertical="center" wrapText="1"/>
    </xf>
    <xf numFmtId="49" fontId="16" fillId="10" borderId="39" xfId="0" applyNumberFormat="1" applyFont="1" applyFill="1" applyBorder="1" applyAlignment="1">
      <alignment horizontal="left" vertical="center" wrapText="1"/>
    </xf>
    <xf numFmtId="0" fontId="15" fillId="0" borderId="37" xfId="0" applyFont="1" applyBorder="1" applyAlignment="1">
      <alignment vertical="top" wrapText="1"/>
    </xf>
    <xf numFmtId="0" fontId="20" fillId="11" borderId="39" xfId="0" applyFont="1" applyFill="1" applyBorder="1" applyAlignment="1">
      <alignment vertical="center" wrapText="1"/>
    </xf>
    <xf numFmtId="0" fontId="33" fillId="0" borderId="39" xfId="0" applyFont="1" applyBorder="1" applyAlignment="1">
      <alignment wrapText="1"/>
    </xf>
    <xf numFmtId="0" fontId="33" fillId="0" borderId="39" xfId="0" applyFont="1" applyFill="1" applyBorder="1" applyAlignment="1">
      <alignment wrapText="1"/>
    </xf>
    <xf numFmtId="0" fontId="33" fillId="10" borderId="39" xfId="0" applyFont="1" applyFill="1" applyBorder="1" applyAlignment="1">
      <alignment horizontal="left" wrapText="1"/>
    </xf>
    <xf numFmtId="0" fontId="33" fillId="0" borderId="39" xfId="0" applyFont="1" applyBorder="1" applyAlignment="1">
      <alignment horizontal="left" wrapText="1"/>
    </xf>
    <xf numFmtId="0" fontId="16" fillId="8" borderId="39" xfId="0" applyFont="1" applyFill="1" applyBorder="1" applyAlignment="1">
      <alignment vertical="center" wrapText="1"/>
    </xf>
    <xf numFmtId="0" fontId="16" fillId="0" borderId="39" xfId="0" applyFont="1" applyBorder="1" applyAlignment="1">
      <alignment vertical="center" wrapText="1"/>
    </xf>
    <xf numFmtId="0" fontId="16" fillId="8" borderId="39" xfId="0" applyFont="1" applyFill="1" applyBorder="1" applyAlignment="1">
      <alignment horizontal="left" wrapText="1"/>
    </xf>
    <xf numFmtId="0" fontId="16" fillId="8" borderId="39" xfId="0" applyFont="1" applyFill="1" applyBorder="1" applyAlignment="1">
      <alignment wrapText="1"/>
    </xf>
    <xf numFmtId="0" fontId="16" fillId="0" borderId="39" xfId="0" applyFont="1" applyFill="1" applyBorder="1" applyAlignment="1">
      <alignment vertical="center" wrapText="1"/>
    </xf>
    <xf numFmtId="4" fontId="21" fillId="4" borderId="38" xfId="0" applyNumberFormat="1" applyFont="1" applyFill="1" applyBorder="1" applyAlignment="1">
      <alignment horizontal="right" vertical="center"/>
    </xf>
    <xf numFmtId="0" fontId="21" fillId="0" borderId="36" xfId="0" applyFont="1" applyBorder="1" applyAlignment="1">
      <alignment horizontal="center"/>
    </xf>
    <xf numFmtId="0" fontId="15" fillId="0" borderId="36" xfId="0" applyFont="1" applyBorder="1" applyAlignment="1">
      <alignment wrapText="1"/>
    </xf>
    <xf numFmtId="0" fontId="15" fillId="0" borderId="36" xfId="0" applyFont="1" applyBorder="1" applyAlignment="1">
      <alignment horizontal="center"/>
    </xf>
    <xf numFmtId="4" fontId="15" fillId="0" borderId="36" xfId="0" applyNumberFormat="1" applyFont="1" applyBorder="1" applyAlignment="1">
      <alignment horizontal="right"/>
    </xf>
    <xf numFmtId="4" fontId="24" fillId="0" borderId="36" xfId="0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9" xfId="0" applyFont="1" applyBorder="1" applyAlignment="1">
      <alignment wrapText="1"/>
    </xf>
    <xf numFmtId="0" fontId="21" fillId="0" borderId="9" xfId="0" applyFont="1" applyBorder="1" applyAlignment="1">
      <alignment horizontal="center"/>
    </xf>
    <xf numFmtId="0" fontId="15" fillId="0" borderId="9" xfId="0" applyFont="1" applyBorder="1"/>
    <xf numFmtId="4" fontId="15" fillId="0" borderId="9" xfId="0" applyNumberFormat="1" applyFont="1" applyBorder="1" applyAlignment="1">
      <alignment horizontal="right"/>
    </xf>
    <xf numFmtId="4" fontId="21" fillId="0" borderId="9" xfId="0" applyNumberFormat="1" applyFont="1" applyBorder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center"/>
    </xf>
    <xf numFmtId="4" fontId="29" fillId="0" borderId="0" xfId="0" applyNumberFormat="1" applyFont="1" applyAlignment="1">
      <alignment horizontal="left"/>
    </xf>
    <xf numFmtId="4" fontId="29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26" fillId="0" borderId="0" xfId="0" applyNumberFormat="1" applyFont="1" applyAlignment="1">
      <alignment horizontal="right"/>
    </xf>
    <xf numFmtId="0" fontId="31" fillId="0" borderId="0" xfId="0" applyFont="1" applyAlignment="1">
      <alignment wrapText="1"/>
    </xf>
    <xf numFmtId="0" fontId="29" fillId="0" borderId="0" xfId="0" applyFont="1"/>
    <xf numFmtId="4" fontId="32" fillId="0" borderId="0" xfId="0" applyNumberFormat="1" applyFont="1" applyAlignment="1">
      <alignment horizontal="right"/>
    </xf>
    <xf numFmtId="0" fontId="15" fillId="0" borderId="36" xfId="0" applyFont="1" applyBorder="1" applyAlignment="1"/>
    <xf numFmtId="0" fontId="15" fillId="0" borderId="0" xfId="0" applyFont="1" applyAlignment="1"/>
    <xf numFmtId="0" fontId="0" fillId="0" borderId="0" xfId="0" applyFont="1" applyAlignment="1"/>
    <xf numFmtId="165" fontId="23" fillId="0" borderId="39" xfId="0" applyNumberFormat="1" applyFont="1" applyBorder="1" applyAlignment="1">
      <alignment vertical="top"/>
    </xf>
    <xf numFmtId="49" fontId="23" fillId="0" borderId="39" xfId="0" applyNumberFormat="1" applyFont="1" applyBorder="1" applyAlignment="1">
      <alignment horizontal="center" vertical="top"/>
    </xf>
    <xf numFmtId="0" fontId="16" fillId="0" borderId="39" xfId="0" applyFont="1" applyBorder="1" applyAlignment="1"/>
    <xf numFmtId="0" fontId="35" fillId="0" borderId="40" xfId="0" applyFont="1" applyBorder="1" applyAlignment="1">
      <alignment wrapText="1"/>
    </xf>
    <xf numFmtId="0" fontId="36" fillId="0" borderId="39" xfId="0" applyFont="1" applyBorder="1" applyAlignment="1">
      <alignment wrapText="1"/>
    </xf>
    <xf numFmtId="0" fontId="1" fillId="0" borderId="36" xfId="1"/>
    <xf numFmtId="0" fontId="1" fillId="0" borderId="36" xfId="1" applyAlignment="1">
      <alignment wrapText="1"/>
    </xf>
    <xf numFmtId="4" fontId="1" fillId="0" borderId="36" xfId="1" applyNumberFormat="1"/>
    <xf numFmtId="0" fontId="36" fillId="0" borderId="36" xfId="1" applyFont="1"/>
    <xf numFmtId="0" fontId="36" fillId="0" borderId="36" xfId="1" applyFont="1" applyAlignment="1">
      <alignment wrapText="1"/>
    </xf>
    <xf numFmtId="4" fontId="36" fillId="0" borderId="36" xfId="1" applyNumberFormat="1" applyFont="1"/>
    <xf numFmtId="0" fontId="38" fillId="0" borderId="36" xfId="1" applyFont="1"/>
    <xf numFmtId="0" fontId="39" fillId="0" borderId="36" xfId="1" applyFont="1"/>
    <xf numFmtId="4" fontId="39" fillId="0" borderId="36" xfId="1" applyNumberFormat="1" applyFont="1"/>
    <xf numFmtId="0" fontId="37" fillId="0" borderId="36" xfId="1" applyFont="1"/>
    <xf numFmtId="0" fontId="40" fillId="0" borderId="39" xfId="1" applyFont="1" applyBorder="1" applyAlignment="1">
      <alignment wrapText="1"/>
    </xf>
    <xf numFmtId="4" fontId="40" fillId="0" borderId="39" xfId="1" applyNumberFormat="1" applyFont="1" applyBorder="1" applyAlignment="1">
      <alignment wrapText="1"/>
    </xf>
    <xf numFmtId="0" fontId="37" fillId="0" borderId="36" xfId="1" applyFont="1" applyAlignment="1">
      <alignment wrapText="1"/>
    </xf>
    <xf numFmtId="0" fontId="36" fillId="0" borderId="39" xfId="1" applyFont="1" applyBorder="1" applyAlignment="1">
      <alignment wrapText="1"/>
    </xf>
    <xf numFmtId="4" fontId="36" fillId="0" borderId="39" xfId="1" applyNumberFormat="1" applyFont="1" applyBorder="1"/>
    <xf numFmtId="49" fontId="36" fillId="0" borderId="39" xfId="1" applyNumberFormat="1" applyFont="1" applyBorder="1" applyAlignment="1">
      <alignment horizontal="right" wrapText="1"/>
    </xf>
    <xf numFmtId="49" fontId="1" fillId="0" borderId="40" xfId="1" applyNumberFormat="1" applyBorder="1" applyAlignment="1">
      <alignment horizontal="right" wrapText="1"/>
    </xf>
    <xf numFmtId="0" fontId="37" fillId="0" borderId="36" xfId="1" applyFont="1" applyAlignment="1">
      <alignment horizontal="center" vertical="center" wrapText="1"/>
    </xf>
    <xf numFmtId="0" fontId="36" fillId="0" borderId="39" xfId="1" applyFont="1" applyBorder="1"/>
    <xf numFmtId="0" fontId="41" fillId="0" borderId="36" xfId="1" applyFont="1" applyAlignment="1">
      <alignment horizontal="right"/>
    </xf>
    <xf numFmtId="10" fontId="24" fillId="4" borderId="39" xfId="0" applyNumberFormat="1" applyFont="1" applyFill="1" applyBorder="1" applyAlignment="1">
      <alignment horizontal="right" vertical="center"/>
    </xf>
    <xf numFmtId="0" fontId="1" fillId="0" borderId="36" xfId="1" applyFont="1" applyAlignment="1">
      <alignment wrapText="1"/>
    </xf>
    <xf numFmtId="4" fontId="1" fillId="0" borderId="36" xfId="1" applyNumberFormat="1" applyFont="1"/>
    <xf numFmtId="0" fontId="1" fillId="0" borderId="36" xfId="1" applyFont="1"/>
    <xf numFmtId="49" fontId="43" fillId="0" borderId="39" xfId="1" applyNumberFormat="1" applyFont="1" applyBorder="1" applyAlignment="1">
      <alignment horizontal="center" vertical="top"/>
    </xf>
    <xf numFmtId="165" fontId="44" fillId="0" borderId="39" xfId="1" applyNumberFormat="1" applyFont="1" applyBorder="1" applyAlignment="1">
      <alignment vertical="top" wrapText="1"/>
    </xf>
    <xf numFmtId="4" fontId="44" fillId="0" borderId="39" xfId="1" applyNumberFormat="1" applyFont="1" applyBorder="1" applyAlignment="1">
      <alignment horizontal="right" vertical="top"/>
    </xf>
    <xf numFmtId="0" fontId="44" fillId="8" borderId="39" xfId="1" applyFont="1" applyFill="1" applyBorder="1" applyAlignment="1">
      <alignment vertical="center" wrapText="1"/>
    </xf>
    <xf numFmtId="0" fontId="45" fillId="0" borderId="36" xfId="1" applyFont="1" applyAlignment="1">
      <alignment horizontal="center" vertical="center" wrapText="1"/>
    </xf>
    <xf numFmtId="0" fontId="45" fillId="0" borderId="40" xfId="1" applyFont="1" applyBorder="1" applyAlignment="1">
      <alignment horizontal="center" vertical="center" wrapText="1"/>
    </xf>
    <xf numFmtId="0" fontId="46" fillId="0" borderId="39" xfId="1" applyFont="1" applyBorder="1" applyAlignment="1">
      <alignment horizontal="center" vertical="center" wrapText="1"/>
    </xf>
    <xf numFmtId="4" fontId="46" fillId="0" borderId="39" xfId="1" applyNumberFormat="1" applyFont="1" applyBorder="1" applyAlignment="1">
      <alignment horizontal="center" vertical="center" wrapText="1"/>
    </xf>
    <xf numFmtId="0" fontId="47" fillId="0" borderId="39" xfId="1" applyFont="1" applyBorder="1" applyAlignment="1">
      <alignment wrapText="1"/>
    </xf>
    <xf numFmtId="49" fontId="48" fillId="0" borderId="40" xfId="1" applyNumberFormat="1" applyFont="1" applyBorder="1" applyAlignment="1">
      <alignment horizontal="right" wrapText="1"/>
    </xf>
    <xf numFmtId="49" fontId="46" fillId="6" borderId="39" xfId="1" applyNumberFormat="1" applyFont="1" applyFill="1" applyBorder="1" applyAlignment="1">
      <alignment horizontal="center" vertical="top"/>
    </xf>
    <xf numFmtId="0" fontId="49" fillId="6" borderId="39" xfId="1" applyFont="1" applyFill="1" applyBorder="1" applyAlignment="1">
      <alignment vertical="top" wrapText="1"/>
    </xf>
    <xf numFmtId="4" fontId="47" fillId="0" borderId="39" xfId="1" applyNumberFormat="1" applyFont="1" applyBorder="1"/>
    <xf numFmtId="0" fontId="48" fillId="0" borderId="36" xfId="1" applyFont="1"/>
    <xf numFmtId="49" fontId="46" fillId="0" borderId="39" xfId="1" applyNumberFormat="1" applyFont="1" applyBorder="1" applyAlignment="1">
      <alignment horizontal="center" vertical="top"/>
    </xf>
    <xf numFmtId="165" fontId="47" fillId="0" borderId="39" xfId="1" applyNumberFormat="1" applyFont="1" applyBorder="1" applyAlignment="1">
      <alignment vertical="top" wrapText="1"/>
    </xf>
    <xf numFmtId="0" fontId="46" fillId="9" borderId="39" xfId="1" applyFont="1" applyFill="1" applyBorder="1" applyAlignment="1">
      <alignment vertical="center" wrapText="1"/>
    </xf>
    <xf numFmtId="49" fontId="46" fillId="0" borderId="39" xfId="1" applyNumberFormat="1" applyFont="1" applyBorder="1" applyAlignment="1">
      <alignment horizontal="center" vertical="top" wrapText="1"/>
    </xf>
    <xf numFmtId="0" fontId="48" fillId="0" borderId="36" xfId="1" applyFont="1" applyAlignment="1">
      <alignment wrapText="1"/>
    </xf>
    <xf numFmtId="4" fontId="47" fillId="0" borderId="39" xfId="1" applyNumberFormat="1" applyFont="1" applyBorder="1" applyAlignment="1">
      <alignment horizontal="right" vertical="top"/>
    </xf>
    <xf numFmtId="0" fontId="47" fillId="0" borderId="39" xfId="1" applyFont="1" applyBorder="1"/>
    <xf numFmtId="0" fontId="47" fillId="0" borderId="39" xfId="1" applyFont="1" applyBorder="1" applyAlignment="1">
      <alignment vertical="center" wrapText="1"/>
    </xf>
    <xf numFmtId="0" fontId="48" fillId="0" borderId="41" xfId="1" applyFont="1" applyBorder="1" applyAlignment="1">
      <alignment wrapText="1"/>
    </xf>
    <xf numFmtId="0" fontId="46" fillId="11" borderId="39" xfId="1" applyFont="1" applyFill="1" applyBorder="1" applyAlignment="1">
      <alignment vertical="center" wrapText="1"/>
    </xf>
    <xf numFmtId="0" fontId="47" fillId="8" borderId="39" xfId="1" applyFont="1" applyFill="1" applyBorder="1" applyAlignment="1">
      <alignment vertical="center" wrapText="1"/>
    </xf>
    <xf numFmtId="49" fontId="50" fillId="0" borderId="39" xfId="1" applyNumberFormat="1" applyFont="1" applyBorder="1" applyAlignment="1">
      <alignment horizontal="center" vertical="top"/>
    </xf>
    <xf numFmtId="0" fontId="48" fillId="0" borderId="40" xfId="1" applyFont="1" applyBorder="1" applyAlignment="1">
      <alignment wrapText="1"/>
    </xf>
    <xf numFmtId="0" fontId="47" fillId="0" borderId="39" xfId="1" applyFont="1" applyBorder="1" applyAlignment="1">
      <alignment vertical="top" wrapText="1"/>
    </xf>
    <xf numFmtId="0" fontId="47" fillId="0" borderId="39" xfId="1" applyFont="1" applyBorder="1" applyAlignment="1">
      <alignment horizontal="left" vertical="top" wrapText="1"/>
    </xf>
    <xf numFmtId="0" fontId="48" fillId="0" borderId="39" xfId="1" applyFont="1" applyBorder="1" applyAlignment="1">
      <alignment wrapText="1"/>
    </xf>
    <xf numFmtId="0" fontId="46" fillId="5" borderId="39" xfId="1" applyFont="1" applyFill="1" applyBorder="1" applyAlignment="1">
      <alignment horizontal="center" vertical="center"/>
    </xf>
    <xf numFmtId="0" fontId="46" fillId="5" borderId="39" xfId="1" applyFont="1" applyFill="1" applyBorder="1" applyAlignment="1">
      <alignment vertical="center"/>
    </xf>
    <xf numFmtId="166" fontId="46" fillId="0" borderId="39" xfId="1" applyNumberFormat="1" applyFont="1" applyBorder="1" applyAlignment="1">
      <alignment horizontal="center" vertical="top"/>
    </xf>
    <xf numFmtId="0" fontId="51" fillId="0" borderId="36" xfId="1" applyFont="1"/>
    <xf numFmtId="0" fontId="47" fillId="0" borderId="39" xfId="1" applyFont="1" applyBorder="1" applyAlignment="1">
      <alignment horizontal="left" vertical="center" wrapText="1"/>
    </xf>
    <xf numFmtId="0" fontId="49" fillId="6" borderId="39" xfId="1" applyFont="1" applyFill="1" applyBorder="1" applyAlignment="1">
      <alignment horizontal="left" vertical="top" wrapText="1"/>
    </xf>
    <xf numFmtId="0" fontId="47" fillId="8" borderId="39" xfId="1" applyFont="1" applyFill="1" applyBorder="1" applyAlignment="1">
      <alignment wrapText="1"/>
    </xf>
    <xf numFmtId="49" fontId="50" fillId="6" borderId="39" xfId="1" applyNumberFormat="1" applyFont="1" applyFill="1" applyBorder="1" applyAlignment="1">
      <alignment horizontal="center" vertical="top"/>
    </xf>
    <xf numFmtId="0" fontId="52" fillId="6" borderId="39" xfId="1" applyFont="1" applyFill="1" applyBorder="1" applyAlignment="1">
      <alignment vertical="top" wrapText="1"/>
    </xf>
    <xf numFmtId="165" fontId="48" fillId="0" borderId="39" xfId="1" applyNumberFormat="1" applyFont="1" applyBorder="1" applyAlignment="1">
      <alignment vertical="top" wrapText="1"/>
    </xf>
    <xf numFmtId="0" fontId="53" fillId="6" borderId="39" xfId="1" applyFont="1" applyFill="1" applyBorder="1" applyAlignment="1">
      <alignment vertical="top" wrapText="1"/>
    </xf>
    <xf numFmtId="0" fontId="48" fillId="0" borderId="39" xfId="1" applyFont="1" applyBorder="1" applyAlignment="1">
      <alignment vertical="top" wrapText="1"/>
    </xf>
    <xf numFmtId="0" fontId="52" fillId="6" borderId="39" xfId="1" applyFont="1" applyFill="1" applyBorder="1" applyAlignment="1">
      <alignment horizontal="left" vertical="top" wrapText="1"/>
    </xf>
    <xf numFmtId="4" fontId="48" fillId="0" borderId="39" xfId="1" applyNumberFormat="1" applyFont="1" applyBorder="1" applyAlignment="1">
      <alignment horizontal="right" vertical="top"/>
    </xf>
    <xf numFmtId="0" fontId="50" fillId="5" borderId="39" xfId="1" applyFont="1" applyFill="1" applyBorder="1" applyAlignment="1">
      <alignment horizontal="center" vertical="center"/>
    </xf>
    <xf numFmtId="0" fontId="45" fillId="5" borderId="39" xfId="1" applyFont="1" applyFill="1" applyBorder="1" applyAlignment="1">
      <alignment vertical="center"/>
    </xf>
    <xf numFmtId="0" fontId="45" fillId="0" borderId="36" xfId="1" applyFont="1" applyAlignment="1">
      <alignment wrapText="1"/>
    </xf>
    <xf numFmtId="4" fontId="46" fillId="0" borderId="39" xfId="1" applyNumberFormat="1" applyFont="1" applyBorder="1" applyAlignment="1">
      <alignment wrapText="1"/>
    </xf>
    <xf numFmtId="0" fontId="46" fillId="0" borderId="39" xfId="1" applyFont="1" applyBorder="1" applyAlignment="1">
      <alignment wrapText="1"/>
    </xf>
    <xf numFmtId="0" fontId="45" fillId="0" borderId="36" xfId="1" applyFont="1"/>
    <xf numFmtId="49" fontId="47" fillId="0" borderId="39" xfId="1" applyNumberFormat="1" applyFont="1" applyBorder="1" applyAlignment="1">
      <alignment horizontal="right" wrapText="1"/>
    </xf>
    <xf numFmtId="0" fontId="15" fillId="0" borderId="39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7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15" xfId="0" applyFont="1" applyBorder="1"/>
    <xf numFmtId="0" fontId="10" fillId="0" borderId="10" xfId="0" applyFont="1" applyBorder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9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11" fillId="0" borderId="9" xfId="0" applyFont="1" applyBorder="1" applyAlignment="1">
      <alignment horizontal="center"/>
    </xf>
    <xf numFmtId="4" fontId="21" fillId="2" borderId="39" xfId="0" applyNumberFormat="1" applyFont="1" applyFill="1" applyBorder="1" applyAlignment="1">
      <alignment horizontal="center" vertical="center"/>
    </xf>
    <xf numFmtId="0" fontId="16" fillId="0" borderId="39" xfId="0" applyFont="1" applyBorder="1"/>
    <xf numFmtId="164" fontId="21" fillId="2" borderId="39" xfId="0" applyNumberFormat="1" applyFont="1" applyFill="1" applyBorder="1" applyAlignment="1">
      <alignment horizontal="center" vertical="center" wrapText="1"/>
    </xf>
    <xf numFmtId="4" fontId="21" fillId="2" borderId="39" xfId="0" applyNumberFormat="1" applyFont="1" applyFill="1" applyBorder="1" applyAlignment="1">
      <alignment horizontal="center" vertical="center" wrapText="1"/>
    </xf>
    <xf numFmtId="165" fontId="27" fillId="7" borderId="39" xfId="0" applyNumberFormat="1" applyFont="1" applyFill="1" applyBorder="1" applyAlignment="1">
      <alignment horizontal="left" vertical="center" wrapText="1"/>
    </xf>
    <xf numFmtId="165" fontId="15" fillId="0" borderId="39" xfId="0" applyNumberFormat="1" applyFont="1" applyBorder="1" applyAlignment="1">
      <alignment horizontal="center" vertical="center"/>
    </xf>
    <xf numFmtId="0" fontId="15" fillId="0" borderId="39" xfId="0" applyFont="1" applyBorder="1" applyAlignment="1"/>
    <xf numFmtId="165" fontId="20" fillId="4" borderId="39" xfId="0" applyNumberFormat="1" applyFont="1" applyFill="1" applyBorder="1" applyAlignment="1">
      <alignment horizontal="left" vertical="center"/>
    </xf>
    <xf numFmtId="4" fontId="17" fillId="0" borderId="39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/>
    </xf>
    <xf numFmtId="0" fontId="15" fillId="0" borderId="0" xfId="0" applyFont="1" applyAlignment="1"/>
    <xf numFmtId="0" fontId="21" fillId="2" borderId="39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/>
    </xf>
    <xf numFmtId="0" fontId="40" fillId="0" borderId="36" xfId="1" applyFont="1" applyAlignment="1">
      <alignment horizontal="center" wrapText="1"/>
    </xf>
    <xf numFmtId="0" fontId="40" fillId="0" borderId="39" xfId="1" applyFont="1" applyBorder="1" applyAlignment="1">
      <alignment horizontal="right" wrapText="1"/>
    </xf>
    <xf numFmtId="0" fontId="46" fillId="12" borderId="39" xfId="1" applyFont="1" applyFill="1" applyBorder="1" applyAlignment="1">
      <alignment horizontal="center" vertical="center" wrapText="1"/>
    </xf>
    <xf numFmtId="4" fontId="46" fillId="12" borderId="39" xfId="1" applyNumberFormat="1" applyFont="1" applyFill="1" applyBorder="1" applyAlignment="1">
      <alignment horizontal="center" vertical="center" wrapText="1"/>
    </xf>
    <xf numFmtId="0" fontId="46" fillId="0" borderId="39" xfId="1" applyFont="1" applyBorder="1" applyAlignment="1">
      <alignment horizontal="right" wrapText="1"/>
    </xf>
    <xf numFmtId="0" fontId="41" fillId="0" borderId="36" xfId="1" applyFont="1" applyAlignment="1">
      <alignment horizontal="right" wrapText="1"/>
    </xf>
    <xf numFmtId="0" fontId="42" fillId="0" borderId="36" xfId="1" applyFont="1" applyAlignment="1">
      <alignment horizontal="center" wrapText="1"/>
    </xf>
  </cellXfs>
  <cellStyles count="2">
    <cellStyle name="Звичайний" xfId="0" builtinId="0"/>
    <cellStyle name="Звичайний 2" xfId="1" xr:uid="{12CA9BBF-54A2-413D-96FB-4AEEB420F1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NUL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13" zoomScale="88" zoomScaleNormal="88" workbookViewId="0">
      <selection activeCell="H36" sqref="H36"/>
    </sheetView>
  </sheetViews>
  <sheetFormatPr defaultColWidth="12.625" defaultRowHeight="15" customHeight="1" x14ac:dyDescent="0.2"/>
  <cols>
    <col min="1" max="1" width="68.125" bestFit="1" customWidth="1"/>
    <col min="2" max="2" width="8" customWidth="1"/>
    <col min="3" max="3" width="12.625" customWidth="1"/>
    <col min="4" max="4" width="20.625" customWidth="1"/>
    <col min="5" max="5" width="18.75" customWidth="1"/>
    <col min="6" max="6" width="16.125" customWidth="1"/>
    <col min="7" max="7" width="11.625" customWidth="1"/>
    <col min="8" max="8" width="14.375" customWidth="1"/>
    <col min="9" max="9" width="6.875" customWidth="1"/>
    <col min="10" max="10" width="16.5" bestFit="1" customWidth="1"/>
    <col min="11" max="11" width="7.25" customWidth="1"/>
    <col min="12" max="12" width="6.5" customWidth="1"/>
    <col min="13" max="13" width="19.25" customWidth="1"/>
    <col min="14" max="14" width="16" customWidth="1"/>
    <col min="15" max="23" width="5" customWidth="1"/>
    <col min="24" max="26" width="9.625" customWidth="1"/>
    <col min="27" max="31" width="11" customWidth="1"/>
  </cols>
  <sheetData>
    <row r="1" spans="1:31" ht="19.5" customHeight="1" x14ac:dyDescent="0.2">
      <c r="A1" s="318" t="s">
        <v>0</v>
      </c>
      <c r="B1" s="313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39" customHeight="1" x14ac:dyDescent="0.2">
      <c r="A2" s="3"/>
      <c r="B2" s="1"/>
      <c r="C2" s="1"/>
      <c r="D2" s="2"/>
      <c r="E2" s="1"/>
      <c r="F2" s="1"/>
      <c r="G2" s="1"/>
      <c r="H2" s="318" t="s">
        <v>2</v>
      </c>
      <c r="I2" s="313"/>
      <c r="J2" s="31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60.75" customHeight="1" x14ac:dyDescent="0.2">
      <c r="A3" s="3"/>
      <c r="B3" s="1"/>
      <c r="C3" s="1"/>
      <c r="D3" s="2"/>
      <c r="E3" s="1"/>
      <c r="F3" s="1"/>
      <c r="G3" s="1"/>
      <c r="H3" s="318" t="s">
        <v>3</v>
      </c>
      <c r="I3" s="313"/>
      <c r="J3" s="31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4.25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4.25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4.25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81" t="s">
        <v>4</v>
      </c>
      <c r="B10" s="80" t="s">
        <v>463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"/>
      <c r="AB10" s="4"/>
      <c r="AC10" s="4"/>
      <c r="AD10" s="4"/>
      <c r="AE10" s="4"/>
    </row>
    <row r="11" spans="1:31" ht="14.25" customHeight="1" x14ac:dyDescent="0.2">
      <c r="A11" s="82" t="s">
        <v>5</v>
      </c>
      <c r="B11" s="80" t="s">
        <v>464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"/>
      <c r="AB11" s="4"/>
      <c r="AC11" s="4"/>
      <c r="AD11" s="4"/>
      <c r="AE11" s="4"/>
    </row>
    <row r="12" spans="1:31" ht="14.25" customHeight="1" x14ac:dyDescent="0.2">
      <c r="A12" s="82" t="s">
        <v>465</v>
      </c>
      <c r="B12" s="8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"/>
      <c r="AB12" s="4"/>
      <c r="AC12" s="4"/>
      <c r="AD12" s="4"/>
      <c r="AE12" s="4"/>
    </row>
    <row r="13" spans="1:31" ht="14.25" customHeight="1" x14ac:dyDescent="0.2">
      <c r="A13" s="82" t="s">
        <v>466</v>
      </c>
      <c r="B13" s="80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4"/>
      <c r="AB13" s="4"/>
      <c r="AC13" s="4"/>
      <c r="AD13" s="4"/>
      <c r="AE13" s="4"/>
    </row>
    <row r="14" spans="1:31" ht="14.25" customHeight="1" x14ac:dyDescent="0.2">
      <c r="A14" s="82" t="s">
        <v>467</v>
      </c>
      <c r="B14" s="80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"/>
      <c r="AB14" s="4"/>
      <c r="AC14" s="4"/>
      <c r="AD14" s="4"/>
      <c r="AE14" s="4"/>
    </row>
    <row r="15" spans="1:31" ht="14.25" customHeight="1" x14ac:dyDescent="0.2">
      <c r="A15" s="82" t="s">
        <v>468</v>
      </c>
      <c r="B15" s="8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"/>
      <c r="AB15" s="4"/>
      <c r="AC15" s="4"/>
      <c r="AD15" s="4"/>
      <c r="AE15" s="4"/>
    </row>
    <row r="16" spans="1:31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31" ht="15.75" x14ac:dyDescent="0.25">
      <c r="A18" s="7"/>
      <c r="B18" s="319" t="s">
        <v>6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8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75" x14ac:dyDescent="0.25">
      <c r="A19" s="7"/>
      <c r="B19" s="319" t="s">
        <v>7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8"/>
      <c r="P19" s="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x14ac:dyDescent="0.25">
      <c r="A20" s="7"/>
      <c r="B20" s="320" t="s">
        <v>469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8"/>
      <c r="P20" s="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25">
      <c r="A21" s="7"/>
      <c r="B21" s="3"/>
      <c r="C21" s="1"/>
      <c r="D21" s="10"/>
      <c r="E21" s="10"/>
      <c r="F21" s="10"/>
      <c r="G21" s="10"/>
      <c r="H21" s="10"/>
      <c r="I21" s="10"/>
      <c r="J21" s="11"/>
      <c r="K21" s="10"/>
      <c r="L21" s="11"/>
      <c r="M21" s="10"/>
      <c r="N21" s="11"/>
      <c r="O21" s="8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.75" customHeight="1" x14ac:dyDescent="0.25">
      <c r="A22" s="4"/>
      <c r="B22" s="4"/>
      <c r="C22" s="4"/>
      <c r="D22" s="12"/>
      <c r="E22" s="12"/>
      <c r="F22" s="12"/>
      <c r="G22" s="12"/>
      <c r="H22" s="12"/>
      <c r="I22" s="12"/>
      <c r="J22" s="13"/>
      <c r="K22" s="12"/>
      <c r="L22" s="13"/>
      <c r="M22" s="12"/>
      <c r="N22" s="13"/>
      <c r="O22" s="12"/>
      <c r="P22" s="1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5.75" customHeight="1" x14ac:dyDescent="0.2">
      <c r="A23" s="321"/>
      <c r="B23" s="324" t="s">
        <v>8</v>
      </c>
      <c r="C23" s="315"/>
      <c r="D23" s="326" t="s">
        <v>9</v>
      </c>
      <c r="E23" s="327"/>
      <c r="F23" s="327"/>
      <c r="G23" s="327"/>
      <c r="H23" s="327"/>
      <c r="I23" s="327"/>
      <c r="J23" s="328"/>
      <c r="K23" s="314" t="s">
        <v>10</v>
      </c>
      <c r="L23" s="315"/>
      <c r="M23" s="314" t="s">
        <v>11</v>
      </c>
      <c r="N23" s="315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35" customHeight="1" x14ac:dyDescent="0.25">
      <c r="A24" s="322"/>
      <c r="B24" s="325"/>
      <c r="C24" s="317"/>
      <c r="D24" s="15" t="s">
        <v>12</v>
      </c>
      <c r="E24" s="16" t="s">
        <v>13</v>
      </c>
      <c r="F24" s="78"/>
      <c r="G24" s="79" t="s">
        <v>462</v>
      </c>
      <c r="H24" s="16" t="s">
        <v>14</v>
      </c>
      <c r="I24" s="329" t="s">
        <v>15</v>
      </c>
      <c r="J24" s="330"/>
      <c r="K24" s="316"/>
      <c r="L24" s="317"/>
      <c r="M24" s="316"/>
      <c r="N24" s="317"/>
      <c r="O24" s="4"/>
      <c r="P24" s="4"/>
      <c r="Q24" s="17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9.1" customHeight="1" x14ac:dyDescent="0.2">
      <c r="A25" s="323"/>
      <c r="B25" s="18" t="s">
        <v>16</v>
      </c>
      <c r="C25" s="19" t="s">
        <v>17</v>
      </c>
      <c r="D25" s="20" t="s">
        <v>17</v>
      </c>
      <c r="E25" s="21" t="s">
        <v>17</v>
      </c>
      <c r="F25" s="21" t="s">
        <v>17</v>
      </c>
      <c r="G25" s="21" t="s">
        <v>17</v>
      </c>
      <c r="H25" s="21" t="s">
        <v>17</v>
      </c>
      <c r="I25" s="21" t="s">
        <v>16</v>
      </c>
      <c r="J25" s="22" t="s">
        <v>18</v>
      </c>
      <c r="K25" s="20" t="s">
        <v>16</v>
      </c>
      <c r="L25" s="19" t="s">
        <v>17</v>
      </c>
      <c r="M25" s="23" t="s">
        <v>16</v>
      </c>
      <c r="N25" s="24" t="s">
        <v>17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15.75" customHeight="1" x14ac:dyDescent="0.2">
      <c r="A26" s="26" t="s">
        <v>19</v>
      </c>
      <c r="B26" s="27" t="s">
        <v>20</v>
      </c>
      <c r="C26" s="28" t="s">
        <v>21</v>
      </c>
      <c r="D26" s="29" t="s">
        <v>22</v>
      </c>
      <c r="E26" s="30" t="s">
        <v>23</v>
      </c>
      <c r="F26" s="30" t="s">
        <v>24</v>
      </c>
      <c r="G26" s="30" t="s">
        <v>25</v>
      </c>
      <c r="H26" s="30" t="s">
        <v>26</v>
      </c>
      <c r="I26" s="30" t="s">
        <v>27</v>
      </c>
      <c r="J26" s="28" t="s">
        <v>28</v>
      </c>
      <c r="K26" s="29" t="s">
        <v>29</v>
      </c>
      <c r="L26" s="28" t="s">
        <v>30</v>
      </c>
      <c r="M26" s="29" t="s">
        <v>31</v>
      </c>
      <c r="N26" s="28" t="s">
        <v>32</v>
      </c>
      <c r="O26" s="31"/>
      <c r="P26" s="31"/>
      <c r="Q26" s="32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ht="29.45" customHeight="1" x14ac:dyDescent="0.2">
      <c r="A27" s="33" t="s">
        <v>33</v>
      </c>
      <c r="B27" s="34">
        <v>0.72119999999999995</v>
      </c>
      <c r="C27" s="35">
        <v>2773810</v>
      </c>
      <c r="D27" s="35">
        <v>0</v>
      </c>
      <c r="E27" s="35">
        <v>0</v>
      </c>
      <c r="F27" s="35">
        <v>0</v>
      </c>
      <c r="G27" s="35">
        <v>1072500</v>
      </c>
      <c r="H27" s="35">
        <v>0</v>
      </c>
      <c r="I27" s="36">
        <v>0.27879999999999999</v>
      </c>
      <c r="J27" s="35">
        <f t="shared" ref="J27:J29" si="0">D27+E27+F27+G27+H27</f>
        <v>1072500</v>
      </c>
      <c r="K27" s="36">
        <v>0</v>
      </c>
      <c r="L27" s="35">
        <v>0</v>
      </c>
      <c r="M27" s="37">
        <v>1</v>
      </c>
      <c r="N27" s="38">
        <f t="shared" ref="N27:N30" si="1">C27+J27+L27</f>
        <v>3846310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25.5" customHeight="1" x14ac:dyDescent="0.2">
      <c r="A28" s="39" t="s">
        <v>34</v>
      </c>
      <c r="B28" s="34">
        <v>0.67449999999999999</v>
      </c>
      <c r="C28" s="40">
        <v>2772945</v>
      </c>
      <c r="D28" s="35">
        <v>0</v>
      </c>
      <c r="E28" s="35">
        <v>0</v>
      </c>
      <c r="F28" s="35">
        <v>0</v>
      </c>
      <c r="G28" s="35">
        <v>1348004</v>
      </c>
      <c r="H28" s="35">
        <v>0</v>
      </c>
      <c r="I28" s="36">
        <v>0.32550000000000001</v>
      </c>
      <c r="J28" s="35">
        <v>1338003</v>
      </c>
      <c r="K28" s="36"/>
      <c r="L28" s="35"/>
      <c r="M28" s="41">
        <v>1</v>
      </c>
      <c r="N28" s="38">
        <v>4110948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27.95" customHeight="1" x14ac:dyDescent="0.2">
      <c r="A29" s="42" t="s">
        <v>35</v>
      </c>
      <c r="B29" s="43">
        <v>0.45</v>
      </c>
      <c r="C29" s="44">
        <v>1248215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5"/>
      <c r="J29" s="44">
        <f t="shared" si="0"/>
        <v>0</v>
      </c>
      <c r="K29" s="45"/>
      <c r="L29" s="44"/>
      <c r="M29" s="46">
        <v>0.45</v>
      </c>
      <c r="N29" s="47">
        <f t="shared" si="1"/>
        <v>1248215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28.5" customHeight="1" x14ac:dyDescent="0.2">
      <c r="A30" s="48" t="s">
        <v>36</v>
      </c>
      <c r="B30" s="49">
        <v>0.55000000000000004</v>
      </c>
      <c r="C30" s="50">
        <f t="shared" ref="C30:H30" si="2">C28-C29</f>
        <v>1524730</v>
      </c>
      <c r="D30" s="51">
        <f t="shared" si="2"/>
        <v>0</v>
      </c>
      <c r="E30" s="52">
        <f t="shared" si="2"/>
        <v>0</v>
      </c>
      <c r="F30" s="52">
        <v>0</v>
      </c>
      <c r="G30" s="52">
        <v>0</v>
      </c>
      <c r="H30" s="52">
        <f t="shared" si="2"/>
        <v>0</v>
      </c>
      <c r="I30" s="53"/>
      <c r="J30" s="50">
        <v>0</v>
      </c>
      <c r="K30" s="54"/>
      <c r="L30" s="50">
        <f>L28-L29</f>
        <v>0</v>
      </c>
      <c r="M30" s="55">
        <v>0.55000000000000004</v>
      </c>
      <c r="N30" s="56">
        <f t="shared" si="1"/>
        <v>1524730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57"/>
      <c r="B32" s="57" t="s">
        <v>37</v>
      </c>
      <c r="C32" s="331" t="s">
        <v>606</v>
      </c>
      <c r="D32" s="325"/>
      <c r="E32" s="325"/>
      <c r="F32" s="57"/>
      <c r="G32" s="58"/>
      <c r="H32" s="58"/>
      <c r="I32" s="59"/>
      <c r="J32" s="331" t="s">
        <v>607</v>
      </c>
      <c r="K32" s="325"/>
      <c r="L32" s="325"/>
      <c r="M32" s="325"/>
      <c r="N32" s="325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</row>
    <row r="33" spans="1:31" ht="15.75" customHeight="1" x14ac:dyDescent="0.25">
      <c r="A33" s="4"/>
      <c r="B33" s="4"/>
      <c r="C33" s="4"/>
      <c r="D33" s="60" t="s">
        <v>38</v>
      </c>
      <c r="E33" s="4"/>
      <c r="F33" s="61"/>
      <c r="G33" s="312" t="s">
        <v>39</v>
      </c>
      <c r="H33" s="313"/>
      <c r="I33" s="12"/>
      <c r="J33" s="312" t="s">
        <v>40</v>
      </c>
      <c r="K33" s="313"/>
      <c r="L33" s="313"/>
      <c r="M33" s="313"/>
      <c r="N33" s="313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H1115"/>
  <sheetViews>
    <sheetView tabSelected="1" topLeftCell="M193" zoomScale="70" zoomScaleNormal="70" zoomScalePageLayoutView="70" workbookViewId="0">
      <selection activeCell="AA212" sqref="AA212"/>
    </sheetView>
  </sheetViews>
  <sheetFormatPr defaultColWidth="12.625" defaultRowHeight="15" customHeight="1" outlineLevelCol="1" x14ac:dyDescent="0.2"/>
  <cols>
    <col min="1" max="1" width="9.25" customWidth="1"/>
    <col min="2" max="2" width="7.875" customWidth="1"/>
    <col min="3" max="3" width="38.625" customWidth="1"/>
    <col min="4" max="4" width="8.625" customWidth="1"/>
    <col min="5" max="5" width="12.125" customWidth="1"/>
    <col min="6" max="7" width="11.875" customWidth="1"/>
    <col min="8" max="8" width="11.375" customWidth="1"/>
    <col min="9" max="9" width="11.875" customWidth="1"/>
    <col min="10" max="10" width="17.625" customWidth="1"/>
    <col min="11" max="11" width="8" customWidth="1" outlineLevel="1"/>
    <col min="12" max="13" width="11.875" customWidth="1" outlineLevel="1"/>
    <col min="14" max="14" width="12.875" customWidth="1" outlineLevel="1"/>
    <col min="15" max="15" width="11.875" customWidth="1" outlineLevel="1"/>
    <col min="16" max="16" width="17.375" customWidth="1" outlineLevel="1"/>
    <col min="17" max="17" width="8" customWidth="1" outlineLevel="1"/>
    <col min="18" max="19" width="11.875" customWidth="1" outlineLevel="1"/>
    <col min="20" max="20" width="8" customWidth="1" outlineLevel="1"/>
    <col min="21" max="22" width="11.875" customWidth="1" outlineLevel="1"/>
    <col min="23" max="23" width="14.375" customWidth="1"/>
    <col min="24" max="24" width="14.875" customWidth="1"/>
    <col min="25" max="25" width="11" customWidth="1"/>
    <col min="26" max="26" width="17.375" customWidth="1"/>
    <col min="27" max="27" width="32.5" customWidth="1"/>
    <col min="28" max="28" width="14" customWidth="1"/>
    <col min="29" max="33" width="5.125" customWidth="1"/>
  </cols>
  <sheetData>
    <row r="1" spans="1:33" ht="14.25" x14ac:dyDescent="0.2">
      <c r="A1" s="341" t="s">
        <v>41</v>
      </c>
      <c r="B1" s="342"/>
      <c r="C1" s="342"/>
      <c r="D1" s="342"/>
      <c r="E1" s="342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1"/>
      <c r="X1" s="161"/>
      <c r="Y1" s="161"/>
      <c r="Z1" s="161"/>
      <c r="AA1" s="162"/>
      <c r="AB1" s="163"/>
      <c r="AC1" s="163"/>
      <c r="AD1" s="1"/>
      <c r="AE1" s="1"/>
      <c r="AF1" s="1"/>
      <c r="AG1" s="1"/>
    </row>
    <row r="2" spans="1:33" ht="19.5" customHeight="1" x14ac:dyDescent="0.2">
      <c r="A2" s="164" t="str">
        <f>Фінансування!A12</f>
        <v>Назва Заявника: ГО "Інститут культурної політики"</v>
      </c>
      <c r="B2" s="165"/>
      <c r="C2" s="164"/>
      <c r="D2" s="166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8"/>
      <c r="X2" s="168"/>
      <c r="Y2" s="168"/>
      <c r="Z2" s="168"/>
      <c r="AA2" s="169"/>
      <c r="AB2" s="163"/>
      <c r="AC2" s="163"/>
      <c r="AD2" s="1"/>
      <c r="AE2" s="1"/>
      <c r="AF2" s="1"/>
      <c r="AG2" s="1"/>
    </row>
    <row r="3" spans="1:33" ht="19.5" customHeight="1" x14ac:dyDescent="0.2">
      <c r="A3" s="170" t="str">
        <f>Фінансування!A13</f>
        <v>Назва проєкту: 4 міжнародний open air фестиваль OPERAFEST TULCHYN  - 2021</v>
      </c>
      <c r="B3" s="165"/>
      <c r="C3" s="164"/>
      <c r="D3" s="166"/>
      <c r="E3" s="167"/>
      <c r="F3" s="167"/>
      <c r="G3" s="167"/>
      <c r="H3" s="167"/>
      <c r="I3" s="167"/>
      <c r="J3" s="167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2"/>
      <c r="X3" s="172"/>
      <c r="Y3" s="172"/>
      <c r="Z3" s="172"/>
      <c r="AA3" s="169"/>
      <c r="AB3" s="163"/>
      <c r="AC3" s="163"/>
      <c r="AD3" s="1"/>
      <c r="AE3" s="1"/>
      <c r="AF3" s="1"/>
      <c r="AG3" s="1"/>
    </row>
    <row r="4" spans="1:33" ht="19.5" customHeight="1" x14ac:dyDescent="0.2">
      <c r="A4" s="170" t="str">
        <f>Фінансування!A14</f>
        <v>Дата початку проєкту: липень 2021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"/>
      <c r="AE4" s="1"/>
      <c r="AF4" s="1"/>
      <c r="AG4" s="1"/>
    </row>
    <row r="5" spans="1:33" ht="19.5" customHeight="1" x14ac:dyDescent="0.2">
      <c r="A5" s="170" t="str">
        <f>Фінансування!A15</f>
        <v>Дата завершення проєкту: вересень 2021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"/>
      <c r="AE5" s="1"/>
      <c r="AF5" s="1"/>
      <c r="AG5" s="1"/>
    </row>
    <row r="6" spans="1:33" ht="14.25" x14ac:dyDescent="0.2">
      <c r="A6" s="170"/>
      <c r="B6" s="165"/>
      <c r="C6" s="173"/>
      <c r="D6" s="166"/>
      <c r="E6" s="174"/>
      <c r="F6" s="174"/>
      <c r="G6" s="174"/>
      <c r="H6" s="174"/>
      <c r="I6" s="174"/>
      <c r="J6" s="174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6"/>
      <c r="X6" s="176"/>
      <c r="Y6" s="176"/>
      <c r="Z6" s="176"/>
      <c r="AA6" s="177"/>
      <c r="AB6" s="163"/>
      <c r="AC6" s="163"/>
      <c r="AD6" s="1"/>
      <c r="AE6" s="1"/>
      <c r="AF6" s="1"/>
      <c r="AG6" s="1"/>
    </row>
    <row r="7" spans="1:33" ht="26.25" customHeight="1" x14ac:dyDescent="0.2">
      <c r="A7" s="343" t="s">
        <v>42</v>
      </c>
      <c r="B7" s="344" t="s">
        <v>43</v>
      </c>
      <c r="C7" s="343" t="s">
        <v>44</v>
      </c>
      <c r="D7" s="343" t="s">
        <v>45</v>
      </c>
      <c r="E7" s="332" t="s">
        <v>46</v>
      </c>
      <c r="F7" s="333"/>
      <c r="G7" s="333"/>
      <c r="H7" s="333"/>
      <c r="I7" s="333"/>
      <c r="J7" s="333"/>
      <c r="K7" s="332" t="s">
        <v>47</v>
      </c>
      <c r="L7" s="333"/>
      <c r="M7" s="333"/>
      <c r="N7" s="333"/>
      <c r="O7" s="333"/>
      <c r="P7" s="333"/>
      <c r="Q7" s="332" t="s">
        <v>48</v>
      </c>
      <c r="R7" s="333"/>
      <c r="S7" s="333"/>
      <c r="T7" s="333"/>
      <c r="U7" s="333"/>
      <c r="V7" s="333"/>
      <c r="W7" s="334" t="s">
        <v>49</v>
      </c>
      <c r="X7" s="333"/>
      <c r="Y7" s="333"/>
      <c r="Z7" s="333"/>
      <c r="AA7" s="334" t="s">
        <v>50</v>
      </c>
      <c r="AB7" s="178"/>
      <c r="AC7" s="163"/>
      <c r="AD7" s="1"/>
      <c r="AE7" s="1"/>
      <c r="AF7" s="1"/>
      <c r="AG7" s="1"/>
    </row>
    <row r="8" spans="1:33" ht="42" customHeight="1" x14ac:dyDescent="0.2">
      <c r="A8" s="333"/>
      <c r="B8" s="333"/>
      <c r="C8" s="333"/>
      <c r="D8" s="333"/>
      <c r="E8" s="335" t="s">
        <v>51</v>
      </c>
      <c r="F8" s="333"/>
      <c r="G8" s="333"/>
      <c r="H8" s="335" t="s">
        <v>52</v>
      </c>
      <c r="I8" s="333"/>
      <c r="J8" s="333"/>
      <c r="K8" s="335" t="s">
        <v>51</v>
      </c>
      <c r="L8" s="333"/>
      <c r="M8" s="333"/>
      <c r="N8" s="335" t="s">
        <v>52</v>
      </c>
      <c r="O8" s="333"/>
      <c r="P8" s="333"/>
      <c r="Q8" s="335" t="s">
        <v>51</v>
      </c>
      <c r="R8" s="333"/>
      <c r="S8" s="333"/>
      <c r="T8" s="335" t="s">
        <v>52</v>
      </c>
      <c r="U8" s="333"/>
      <c r="V8" s="333"/>
      <c r="W8" s="334" t="s">
        <v>53</v>
      </c>
      <c r="X8" s="334" t="s">
        <v>54</v>
      </c>
      <c r="Y8" s="334" t="s">
        <v>55</v>
      </c>
      <c r="Z8" s="333"/>
      <c r="AA8" s="333"/>
      <c r="AB8" s="178"/>
      <c r="AC8" s="163"/>
      <c r="AD8" s="1"/>
      <c r="AE8" s="1"/>
      <c r="AF8" s="1"/>
      <c r="AG8" s="1"/>
    </row>
    <row r="9" spans="1:33" ht="51.75" customHeight="1" x14ac:dyDescent="0.2">
      <c r="A9" s="333"/>
      <c r="B9" s="333"/>
      <c r="C9" s="333"/>
      <c r="D9" s="333"/>
      <c r="E9" s="101" t="s">
        <v>56</v>
      </c>
      <c r="F9" s="101" t="s">
        <v>57</v>
      </c>
      <c r="G9" s="101" t="s">
        <v>58</v>
      </c>
      <c r="H9" s="101" t="s">
        <v>56</v>
      </c>
      <c r="I9" s="101" t="s">
        <v>57</v>
      </c>
      <c r="J9" s="101" t="s">
        <v>59</v>
      </c>
      <c r="K9" s="101" t="s">
        <v>56</v>
      </c>
      <c r="L9" s="101" t="s">
        <v>60</v>
      </c>
      <c r="M9" s="101" t="s">
        <v>61</v>
      </c>
      <c r="N9" s="101" t="s">
        <v>56</v>
      </c>
      <c r="O9" s="101" t="s">
        <v>60</v>
      </c>
      <c r="P9" s="101" t="s">
        <v>62</v>
      </c>
      <c r="Q9" s="101" t="s">
        <v>56</v>
      </c>
      <c r="R9" s="101" t="s">
        <v>60</v>
      </c>
      <c r="S9" s="101" t="s">
        <v>63</v>
      </c>
      <c r="T9" s="101" t="s">
        <v>56</v>
      </c>
      <c r="U9" s="101" t="s">
        <v>60</v>
      </c>
      <c r="V9" s="101" t="s">
        <v>64</v>
      </c>
      <c r="W9" s="333"/>
      <c r="X9" s="333"/>
      <c r="Y9" s="102" t="s">
        <v>65</v>
      </c>
      <c r="Z9" s="102" t="s">
        <v>16</v>
      </c>
      <c r="AA9" s="333"/>
      <c r="AB9" s="178"/>
      <c r="AC9" s="163"/>
      <c r="AD9" s="1"/>
      <c r="AE9" s="1"/>
      <c r="AF9" s="1"/>
      <c r="AG9" s="1"/>
    </row>
    <row r="10" spans="1:33" ht="24.75" customHeight="1" x14ac:dyDescent="0.2">
      <c r="A10" s="103">
        <v>1</v>
      </c>
      <c r="B10" s="103">
        <v>2</v>
      </c>
      <c r="C10" s="104">
        <v>3</v>
      </c>
      <c r="D10" s="104">
        <v>4</v>
      </c>
      <c r="E10" s="105">
        <v>5</v>
      </c>
      <c r="F10" s="105">
        <v>6</v>
      </c>
      <c r="G10" s="105">
        <v>7</v>
      </c>
      <c r="H10" s="105">
        <v>8</v>
      </c>
      <c r="I10" s="105">
        <v>9</v>
      </c>
      <c r="J10" s="105">
        <v>10</v>
      </c>
      <c r="K10" s="105">
        <v>11</v>
      </c>
      <c r="L10" s="105">
        <v>12</v>
      </c>
      <c r="M10" s="105">
        <v>13</v>
      </c>
      <c r="N10" s="105">
        <v>14</v>
      </c>
      <c r="O10" s="105">
        <v>15</v>
      </c>
      <c r="P10" s="105">
        <v>16</v>
      </c>
      <c r="Q10" s="105">
        <v>17</v>
      </c>
      <c r="R10" s="105">
        <v>18</v>
      </c>
      <c r="S10" s="105">
        <v>19</v>
      </c>
      <c r="T10" s="105">
        <v>20</v>
      </c>
      <c r="U10" s="105">
        <v>21</v>
      </c>
      <c r="V10" s="105">
        <v>22</v>
      </c>
      <c r="W10" s="105">
        <v>23</v>
      </c>
      <c r="X10" s="105">
        <v>24</v>
      </c>
      <c r="Y10" s="105">
        <v>25</v>
      </c>
      <c r="Z10" s="105">
        <v>26</v>
      </c>
      <c r="AA10" s="104">
        <v>27</v>
      </c>
      <c r="AB10" s="178"/>
      <c r="AC10" s="163"/>
      <c r="AD10" s="1"/>
      <c r="AE10" s="1"/>
      <c r="AF10" s="1"/>
      <c r="AG10" s="1"/>
    </row>
    <row r="11" spans="1:33" ht="23.25" customHeight="1" x14ac:dyDescent="0.2">
      <c r="A11" s="153" t="s">
        <v>66</v>
      </c>
      <c r="B11" s="149"/>
      <c r="C11" s="148" t="s">
        <v>67</v>
      </c>
      <c r="D11" s="154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2"/>
      <c r="X11" s="152"/>
      <c r="Y11" s="152"/>
      <c r="Z11" s="152"/>
      <c r="AA11" s="156"/>
      <c r="AB11" s="185"/>
      <c r="AC11" s="169"/>
      <c r="AD11" s="62"/>
      <c r="AE11" s="62"/>
      <c r="AF11" s="62"/>
      <c r="AG11" s="62"/>
    </row>
    <row r="12" spans="1:33" ht="30" customHeight="1" x14ac:dyDescent="0.2">
      <c r="A12" s="106" t="s">
        <v>68</v>
      </c>
      <c r="B12" s="107">
        <v>1</v>
      </c>
      <c r="C12" s="108" t="s">
        <v>69</v>
      </c>
      <c r="D12" s="109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1"/>
      <c r="X12" s="111"/>
      <c r="Y12" s="111"/>
      <c r="Z12" s="111"/>
      <c r="AA12" s="112"/>
      <c r="AB12" s="179"/>
      <c r="AC12" s="169"/>
      <c r="AD12" s="6"/>
      <c r="AE12" s="6"/>
      <c r="AF12" s="6"/>
      <c r="AG12" s="6"/>
    </row>
    <row r="13" spans="1:33" ht="30" customHeight="1" x14ac:dyDescent="0.2">
      <c r="A13" s="113" t="s">
        <v>70</v>
      </c>
      <c r="B13" s="114" t="s">
        <v>71</v>
      </c>
      <c r="C13" s="115" t="s">
        <v>72</v>
      </c>
      <c r="D13" s="116"/>
      <c r="E13" s="117">
        <f>SUM(E14:E16)</f>
        <v>0</v>
      </c>
      <c r="F13" s="117"/>
      <c r="G13" s="117">
        <f t="shared" ref="G13:H13" si="0">SUM(G14:G16)</f>
        <v>0</v>
      </c>
      <c r="H13" s="117">
        <f t="shared" si="0"/>
        <v>0</v>
      </c>
      <c r="I13" s="117"/>
      <c r="J13" s="117">
        <f t="shared" ref="J13:K13" si="1">SUM(J14:J16)</f>
        <v>0</v>
      </c>
      <c r="K13" s="117">
        <f t="shared" si="1"/>
        <v>0</v>
      </c>
      <c r="L13" s="117"/>
      <c r="M13" s="117">
        <f t="shared" ref="M13:N13" si="2">SUM(M14:M16)</f>
        <v>0</v>
      </c>
      <c r="N13" s="117">
        <f t="shared" si="2"/>
        <v>0</v>
      </c>
      <c r="O13" s="117"/>
      <c r="P13" s="117">
        <f t="shared" ref="P13:Q13" si="3">SUM(P14:P16)</f>
        <v>0</v>
      </c>
      <c r="Q13" s="117">
        <f t="shared" si="3"/>
        <v>0</v>
      </c>
      <c r="R13" s="117"/>
      <c r="S13" s="117">
        <f t="shared" ref="S13:T13" si="4">SUM(S14:S16)</f>
        <v>0</v>
      </c>
      <c r="T13" s="117">
        <f t="shared" si="4"/>
        <v>0</v>
      </c>
      <c r="U13" s="117"/>
      <c r="V13" s="117">
        <f t="shared" ref="V13:X13" si="5">SUM(V14:V16)</f>
        <v>0</v>
      </c>
      <c r="W13" s="117">
        <f t="shared" si="5"/>
        <v>0</v>
      </c>
      <c r="X13" s="117">
        <f t="shared" si="5"/>
        <v>0</v>
      </c>
      <c r="Y13" s="118">
        <f t="shared" ref="Y13:Z34" si="6">W13-X13</f>
        <v>0</v>
      </c>
      <c r="Z13" s="118">
        <f t="shared" si="6"/>
        <v>0</v>
      </c>
      <c r="AA13" s="119"/>
      <c r="AB13" s="180"/>
      <c r="AC13" s="181"/>
      <c r="AD13" s="63"/>
      <c r="AE13" s="63"/>
      <c r="AF13" s="63"/>
      <c r="AG13" s="63"/>
    </row>
    <row r="14" spans="1:33" ht="30" customHeight="1" x14ac:dyDescent="0.2">
      <c r="A14" s="120" t="s">
        <v>73</v>
      </c>
      <c r="B14" s="83" t="s">
        <v>74</v>
      </c>
      <c r="C14" s="92" t="s">
        <v>75</v>
      </c>
      <c r="D14" s="85" t="s">
        <v>76</v>
      </c>
      <c r="E14" s="73"/>
      <c r="F14" s="73"/>
      <c r="G14" s="73">
        <f t="shared" ref="G14:G16" si="7">E14*F14</f>
        <v>0</v>
      </c>
      <c r="H14" s="73"/>
      <c r="I14" s="73"/>
      <c r="J14" s="73">
        <f t="shared" ref="J14:J16" si="8">H14*I14</f>
        <v>0</v>
      </c>
      <c r="K14" s="73"/>
      <c r="L14" s="73"/>
      <c r="M14" s="73">
        <f t="shared" ref="M14:M16" si="9">K14*L14</f>
        <v>0</v>
      </c>
      <c r="N14" s="73"/>
      <c r="O14" s="73"/>
      <c r="P14" s="73">
        <f t="shared" ref="P14:P16" si="10">N14*O14</f>
        <v>0</v>
      </c>
      <c r="Q14" s="73"/>
      <c r="R14" s="73"/>
      <c r="S14" s="73">
        <f t="shared" ref="S14:S16" si="11">Q14*R14</f>
        <v>0</v>
      </c>
      <c r="T14" s="73"/>
      <c r="U14" s="73"/>
      <c r="V14" s="73">
        <f t="shared" ref="V14:V16" si="12">T14*U14</f>
        <v>0</v>
      </c>
      <c r="W14" s="121">
        <f t="shared" ref="W14:W16" si="13">G14+M14+S14</f>
        <v>0</v>
      </c>
      <c r="X14" s="121">
        <f t="shared" ref="X14:X16" si="14">J14+P14+V14</f>
        <v>0</v>
      </c>
      <c r="Y14" s="121">
        <f t="shared" si="6"/>
        <v>0</v>
      </c>
      <c r="Z14" s="121">
        <f t="shared" si="6"/>
        <v>0</v>
      </c>
      <c r="AA14" s="87"/>
      <c r="AB14" s="182"/>
      <c r="AC14" s="183"/>
      <c r="AD14" s="64"/>
      <c r="AE14" s="64"/>
      <c r="AF14" s="64"/>
      <c r="AG14" s="64"/>
    </row>
    <row r="15" spans="1:33" ht="30" customHeight="1" x14ac:dyDescent="0.2">
      <c r="A15" s="120" t="s">
        <v>73</v>
      </c>
      <c r="B15" s="83" t="s">
        <v>77</v>
      </c>
      <c r="C15" s="92" t="s">
        <v>75</v>
      </c>
      <c r="D15" s="85" t="s">
        <v>76</v>
      </c>
      <c r="E15" s="73"/>
      <c r="F15" s="73"/>
      <c r="G15" s="73">
        <f t="shared" si="7"/>
        <v>0</v>
      </c>
      <c r="H15" s="73"/>
      <c r="I15" s="73"/>
      <c r="J15" s="73">
        <f t="shared" si="8"/>
        <v>0</v>
      </c>
      <c r="K15" s="73"/>
      <c r="L15" s="73"/>
      <c r="M15" s="73">
        <f t="shared" si="9"/>
        <v>0</v>
      </c>
      <c r="N15" s="73"/>
      <c r="O15" s="73"/>
      <c r="P15" s="73">
        <f t="shared" si="10"/>
        <v>0</v>
      </c>
      <c r="Q15" s="73"/>
      <c r="R15" s="73"/>
      <c r="S15" s="73">
        <f t="shared" si="11"/>
        <v>0</v>
      </c>
      <c r="T15" s="73"/>
      <c r="U15" s="73"/>
      <c r="V15" s="73">
        <f t="shared" si="12"/>
        <v>0</v>
      </c>
      <c r="W15" s="121">
        <f t="shared" si="13"/>
        <v>0</v>
      </c>
      <c r="X15" s="121">
        <f t="shared" si="14"/>
        <v>0</v>
      </c>
      <c r="Y15" s="121">
        <f t="shared" si="6"/>
        <v>0</v>
      </c>
      <c r="Z15" s="121">
        <f t="shared" si="6"/>
        <v>0</v>
      </c>
      <c r="AA15" s="87"/>
      <c r="AB15" s="184"/>
      <c r="AC15" s="183"/>
      <c r="AD15" s="64"/>
      <c r="AE15" s="64"/>
      <c r="AF15" s="64"/>
      <c r="AG15" s="64"/>
    </row>
    <row r="16" spans="1:33" ht="30" customHeight="1" x14ac:dyDescent="0.2">
      <c r="A16" s="120" t="s">
        <v>73</v>
      </c>
      <c r="B16" s="83" t="s">
        <v>78</v>
      </c>
      <c r="C16" s="92" t="s">
        <v>75</v>
      </c>
      <c r="D16" s="85" t="s">
        <v>76</v>
      </c>
      <c r="E16" s="73"/>
      <c r="F16" s="73"/>
      <c r="G16" s="73">
        <f t="shared" si="7"/>
        <v>0</v>
      </c>
      <c r="H16" s="73"/>
      <c r="I16" s="73"/>
      <c r="J16" s="73">
        <f t="shared" si="8"/>
        <v>0</v>
      </c>
      <c r="K16" s="73"/>
      <c r="L16" s="73"/>
      <c r="M16" s="73">
        <f t="shared" si="9"/>
        <v>0</v>
      </c>
      <c r="N16" s="73"/>
      <c r="O16" s="73"/>
      <c r="P16" s="73">
        <f t="shared" si="10"/>
        <v>0</v>
      </c>
      <c r="Q16" s="73"/>
      <c r="R16" s="73"/>
      <c r="S16" s="73">
        <f t="shared" si="11"/>
        <v>0</v>
      </c>
      <c r="T16" s="73"/>
      <c r="U16" s="73"/>
      <c r="V16" s="73">
        <f t="shared" si="12"/>
        <v>0</v>
      </c>
      <c r="W16" s="121">
        <f t="shared" si="13"/>
        <v>0</v>
      </c>
      <c r="X16" s="121">
        <f t="shared" si="14"/>
        <v>0</v>
      </c>
      <c r="Y16" s="121">
        <f t="shared" si="6"/>
        <v>0</v>
      </c>
      <c r="Z16" s="121">
        <f t="shared" si="6"/>
        <v>0</v>
      </c>
      <c r="AA16" s="87"/>
      <c r="AB16" s="184"/>
      <c r="AC16" s="183"/>
      <c r="AD16" s="64"/>
      <c r="AE16" s="64"/>
      <c r="AF16" s="64"/>
      <c r="AG16" s="64"/>
    </row>
    <row r="17" spans="1:33" ht="30" customHeight="1" x14ac:dyDescent="0.2">
      <c r="A17" s="113" t="s">
        <v>70</v>
      </c>
      <c r="B17" s="114" t="s">
        <v>79</v>
      </c>
      <c r="C17" s="115" t="s">
        <v>80</v>
      </c>
      <c r="D17" s="116"/>
      <c r="E17" s="117">
        <f>SUM(E18:E20)</f>
        <v>0</v>
      </c>
      <c r="F17" s="117"/>
      <c r="G17" s="117">
        <f t="shared" ref="G17:H17" si="15">SUM(G18:G20)</f>
        <v>0</v>
      </c>
      <c r="H17" s="117">
        <f t="shared" si="15"/>
        <v>0</v>
      </c>
      <c r="I17" s="117"/>
      <c r="J17" s="117">
        <f t="shared" ref="J17:K17" si="16">SUM(J18:J20)</f>
        <v>0</v>
      </c>
      <c r="K17" s="117">
        <f t="shared" si="16"/>
        <v>0</v>
      </c>
      <c r="L17" s="117"/>
      <c r="M17" s="117">
        <f t="shared" ref="M17:N17" si="17">SUM(M18:M20)</f>
        <v>0</v>
      </c>
      <c r="N17" s="117">
        <f t="shared" si="17"/>
        <v>0</v>
      </c>
      <c r="O17" s="117"/>
      <c r="P17" s="117">
        <f t="shared" ref="P17:Q17" si="18">SUM(P18:P20)</f>
        <v>0</v>
      </c>
      <c r="Q17" s="117">
        <f t="shared" si="18"/>
        <v>0</v>
      </c>
      <c r="R17" s="117"/>
      <c r="S17" s="117">
        <f t="shared" ref="S17:T17" si="19">SUM(S18:S20)</f>
        <v>0</v>
      </c>
      <c r="T17" s="117">
        <f t="shared" si="19"/>
        <v>0</v>
      </c>
      <c r="U17" s="117"/>
      <c r="V17" s="117">
        <f t="shared" ref="V17:X17" si="20">SUM(V18:V20)</f>
        <v>0</v>
      </c>
      <c r="W17" s="117">
        <f t="shared" si="20"/>
        <v>0</v>
      </c>
      <c r="X17" s="122">
        <f t="shared" si="20"/>
        <v>0</v>
      </c>
      <c r="Y17" s="122">
        <f t="shared" si="6"/>
        <v>0</v>
      </c>
      <c r="Z17" s="121">
        <f t="shared" si="6"/>
        <v>0</v>
      </c>
      <c r="AA17" s="119"/>
      <c r="AB17" s="180"/>
      <c r="AC17" s="181"/>
      <c r="AD17" s="63"/>
      <c r="AE17" s="63"/>
      <c r="AF17" s="63"/>
      <c r="AG17" s="63"/>
    </row>
    <row r="18" spans="1:33" ht="30" customHeight="1" x14ac:dyDescent="0.2">
      <c r="A18" s="120" t="s">
        <v>73</v>
      </c>
      <c r="B18" s="83" t="s">
        <v>81</v>
      </c>
      <c r="C18" s="92" t="s">
        <v>75</v>
      </c>
      <c r="D18" s="85" t="s">
        <v>76</v>
      </c>
      <c r="E18" s="73"/>
      <c r="F18" s="73"/>
      <c r="G18" s="73">
        <f t="shared" ref="G18:G20" si="21">E18*F18</f>
        <v>0</v>
      </c>
      <c r="H18" s="73"/>
      <c r="I18" s="73"/>
      <c r="J18" s="73">
        <f t="shared" ref="J18:J20" si="22">H18*I18</f>
        <v>0</v>
      </c>
      <c r="K18" s="73"/>
      <c r="L18" s="73"/>
      <c r="M18" s="73">
        <f t="shared" ref="M18:M20" si="23">K18*L18</f>
        <v>0</v>
      </c>
      <c r="N18" s="73"/>
      <c r="O18" s="73"/>
      <c r="P18" s="73">
        <f t="shared" ref="P18:P20" si="24">N18*O18</f>
        <v>0</v>
      </c>
      <c r="Q18" s="73"/>
      <c r="R18" s="73"/>
      <c r="S18" s="73">
        <f t="shared" ref="S18:S20" si="25">Q18*R18</f>
        <v>0</v>
      </c>
      <c r="T18" s="73"/>
      <c r="U18" s="73"/>
      <c r="V18" s="73">
        <f t="shared" ref="V18:V20" si="26">T18*U18</f>
        <v>0</v>
      </c>
      <c r="W18" s="121">
        <f t="shared" ref="W18:W20" si="27">G18+M18+S18</f>
        <v>0</v>
      </c>
      <c r="X18" s="121">
        <f t="shared" ref="X18:X20" si="28">J18+P18+V18</f>
        <v>0</v>
      </c>
      <c r="Y18" s="121">
        <f t="shared" si="6"/>
        <v>0</v>
      </c>
      <c r="Z18" s="121">
        <f t="shared" si="6"/>
        <v>0</v>
      </c>
      <c r="AA18" s="87"/>
      <c r="AB18" s="184"/>
      <c r="AC18" s="183"/>
      <c r="AD18" s="64"/>
      <c r="AE18" s="64"/>
      <c r="AF18" s="64"/>
      <c r="AG18" s="64"/>
    </row>
    <row r="19" spans="1:33" ht="30" customHeight="1" x14ac:dyDescent="0.2">
      <c r="A19" s="120" t="s">
        <v>73</v>
      </c>
      <c r="B19" s="83" t="s">
        <v>82</v>
      </c>
      <c r="C19" s="92" t="s">
        <v>75</v>
      </c>
      <c r="D19" s="85" t="s">
        <v>76</v>
      </c>
      <c r="E19" s="73"/>
      <c r="F19" s="73"/>
      <c r="G19" s="73">
        <f t="shared" si="21"/>
        <v>0</v>
      </c>
      <c r="H19" s="73"/>
      <c r="I19" s="73"/>
      <c r="J19" s="73">
        <f t="shared" si="22"/>
        <v>0</v>
      </c>
      <c r="K19" s="73"/>
      <c r="L19" s="73"/>
      <c r="M19" s="73">
        <f t="shared" si="23"/>
        <v>0</v>
      </c>
      <c r="N19" s="73"/>
      <c r="O19" s="73"/>
      <c r="P19" s="73">
        <f t="shared" si="24"/>
        <v>0</v>
      </c>
      <c r="Q19" s="73"/>
      <c r="R19" s="73"/>
      <c r="S19" s="73">
        <f t="shared" si="25"/>
        <v>0</v>
      </c>
      <c r="T19" s="73"/>
      <c r="U19" s="73"/>
      <c r="V19" s="73">
        <f t="shared" si="26"/>
        <v>0</v>
      </c>
      <c r="W19" s="121">
        <f t="shared" si="27"/>
        <v>0</v>
      </c>
      <c r="X19" s="121">
        <f t="shared" si="28"/>
        <v>0</v>
      </c>
      <c r="Y19" s="121">
        <f t="shared" si="6"/>
        <v>0</v>
      </c>
      <c r="Z19" s="121">
        <f t="shared" si="6"/>
        <v>0</v>
      </c>
      <c r="AA19" s="87"/>
      <c r="AB19" s="184"/>
      <c r="AC19" s="183"/>
      <c r="AD19" s="64"/>
      <c r="AE19" s="64"/>
      <c r="AF19" s="64"/>
      <c r="AG19" s="64"/>
    </row>
    <row r="20" spans="1:33" ht="30" customHeight="1" x14ac:dyDescent="0.2">
      <c r="A20" s="120" t="s">
        <v>73</v>
      </c>
      <c r="B20" s="83" t="s">
        <v>83</v>
      </c>
      <c r="C20" s="92" t="s">
        <v>75</v>
      </c>
      <c r="D20" s="85" t="s">
        <v>76</v>
      </c>
      <c r="E20" s="73"/>
      <c r="F20" s="73"/>
      <c r="G20" s="73">
        <f t="shared" si="21"/>
        <v>0</v>
      </c>
      <c r="H20" s="73"/>
      <c r="I20" s="73"/>
      <c r="J20" s="73">
        <f t="shared" si="22"/>
        <v>0</v>
      </c>
      <c r="K20" s="73"/>
      <c r="L20" s="73"/>
      <c r="M20" s="73">
        <f t="shared" si="23"/>
        <v>0</v>
      </c>
      <c r="N20" s="73"/>
      <c r="O20" s="73"/>
      <c r="P20" s="73">
        <f t="shared" si="24"/>
        <v>0</v>
      </c>
      <c r="Q20" s="73"/>
      <c r="R20" s="73"/>
      <c r="S20" s="73">
        <f t="shared" si="25"/>
        <v>0</v>
      </c>
      <c r="T20" s="73"/>
      <c r="U20" s="73"/>
      <c r="V20" s="73">
        <f t="shared" si="26"/>
        <v>0</v>
      </c>
      <c r="W20" s="121">
        <f t="shared" si="27"/>
        <v>0</v>
      </c>
      <c r="X20" s="121">
        <f t="shared" si="28"/>
        <v>0</v>
      </c>
      <c r="Y20" s="121">
        <f t="shared" si="6"/>
        <v>0</v>
      </c>
      <c r="Z20" s="121">
        <f t="shared" si="6"/>
        <v>0</v>
      </c>
      <c r="AA20" s="87"/>
      <c r="AB20" s="184"/>
      <c r="AC20" s="183"/>
      <c r="AD20" s="64"/>
      <c r="AE20" s="64"/>
      <c r="AF20" s="64"/>
      <c r="AG20" s="64"/>
    </row>
    <row r="21" spans="1:33" ht="30" customHeight="1" x14ac:dyDescent="0.2">
      <c r="A21" s="113" t="s">
        <v>70</v>
      </c>
      <c r="B21" s="114" t="s">
        <v>84</v>
      </c>
      <c r="C21" s="123" t="s">
        <v>85</v>
      </c>
      <c r="D21" s="116"/>
      <c r="E21" s="117">
        <f>SUM(E22:E25)</f>
        <v>8</v>
      </c>
      <c r="F21" s="117"/>
      <c r="G21" s="117">
        <f>SUM(G22:G25)</f>
        <v>53000</v>
      </c>
      <c r="H21" s="117">
        <f>SUM(H23:H25)</f>
        <v>6</v>
      </c>
      <c r="I21" s="117"/>
      <c r="J21" s="117">
        <f>J22+J23+J24+J25</f>
        <v>53000</v>
      </c>
      <c r="K21" s="117">
        <f>SUM(K22:K25)</f>
        <v>0</v>
      </c>
      <c r="L21" s="117"/>
      <c r="M21" s="117">
        <f>SUM(M22:M25)</f>
        <v>0</v>
      </c>
      <c r="N21" s="117">
        <f>SUM(N22:N25)</f>
        <v>0</v>
      </c>
      <c r="O21" s="117"/>
      <c r="P21" s="117">
        <f>SUM(P22:P25)</f>
        <v>0</v>
      </c>
      <c r="Q21" s="117">
        <f>SUM(Q22:Q25)</f>
        <v>0</v>
      </c>
      <c r="R21" s="117"/>
      <c r="S21" s="117">
        <f>SUM(S22:S25)</f>
        <v>0</v>
      </c>
      <c r="T21" s="117">
        <f>SUM(T22:T25)</f>
        <v>0</v>
      </c>
      <c r="U21" s="117"/>
      <c r="V21" s="117">
        <f>SUM(V22:V25)</f>
        <v>0</v>
      </c>
      <c r="W21" s="117">
        <f>SUM(W22:W25)</f>
        <v>53000</v>
      </c>
      <c r="X21" s="117">
        <f>SUM(X22:X25)</f>
        <v>53000</v>
      </c>
      <c r="Y21" s="118">
        <f t="shared" si="6"/>
        <v>0</v>
      </c>
      <c r="Z21" s="124">
        <f t="shared" ref="Z21:Z34" si="29">Y21/W21</f>
        <v>0</v>
      </c>
      <c r="AA21" s="119"/>
      <c r="AB21" s="180"/>
      <c r="AC21" s="181"/>
      <c r="AD21" s="63"/>
      <c r="AE21" s="63"/>
      <c r="AF21" s="63"/>
      <c r="AG21" s="63"/>
    </row>
    <row r="22" spans="1:33" ht="30" customHeight="1" x14ac:dyDescent="0.2">
      <c r="A22" s="120" t="s">
        <v>73</v>
      </c>
      <c r="B22" s="83" t="s">
        <v>86</v>
      </c>
      <c r="C22" s="71" t="s">
        <v>295</v>
      </c>
      <c r="D22" s="85" t="s">
        <v>76</v>
      </c>
      <c r="E22" s="73">
        <v>2</v>
      </c>
      <c r="F22" s="73">
        <v>6000</v>
      </c>
      <c r="G22" s="73">
        <f t="shared" ref="G22:G25" si="30">E22*F22</f>
        <v>12000</v>
      </c>
      <c r="H22" s="73">
        <v>2</v>
      </c>
      <c r="I22" s="77">
        <v>6000</v>
      </c>
      <c r="J22" s="73">
        <f>H22*I22</f>
        <v>12000</v>
      </c>
      <c r="K22" s="73"/>
      <c r="L22" s="73"/>
      <c r="M22" s="73">
        <f t="shared" ref="M22:M25" si="31">K22*L22</f>
        <v>0</v>
      </c>
      <c r="N22" s="73"/>
      <c r="O22" s="73"/>
      <c r="P22" s="73">
        <f t="shared" ref="P22:P25" si="32">N22*O22</f>
        <v>0</v>
      </c>
      <c r="Q22" s="73"/>
      <c r="R22" s="73"/>
      <c r="S22" s="73">
        <f t="shared" ref="S22:S25" si="33">Q22*R22</f>
        <v>0</v>
      </c>
      <c r="T22" s="73"/>
      <c r="U22" s="73"/>
      <c r="V22" s="73">
        <f t="shared" ref="V22:V25" si="34">T22*U22</f>
        <v>0</v>
      </c>
      <c r="W22" s="121">
        <f t="shared" ref="W22:W25" si="35">G22+M22+S22</f>
        <v>12000</v>
      </c>
      <c r="X22" s="121">
        <f t="shared" ref="X22:X25" si="36">J22+P22+V22</f>
        <v>12000</v>
      </c>
      <c r="Y22" s="118">
        <f t="shared" si="6"/>
        <v>0</v>
      </c>
      <c r="Z22" s="125">
        <v>1</v>
      </c>
      <c r="AA22" s="87"/>
      <c r="AB22" s="184"/>
      <c r="AC22" s="183"/>
      <c r="AD22" s="64"/>
      <c r="AE22" s="64"/>
      <c r="AF22" s="64"/>
      <c r="AG22" s="64"/>
    </row>
    <row r="23" spans="1:33" ht="30" customHeight="1" x14ac:dyDescent="0.2">
      <c r="A23" s="120" t="s">
        <v>73</v>
      </c>
      <c r="B23" s="83" t="s">
        <v>88</v>
      </c>
      <c r="C23" s="71" t="s">
        <v>296</v>
      </c>
      <c r="D23" s="85" t="s">
        <v>76</v>
      </c>
      <c r="E23" s="73">
        <v>2</v>
      </c>
      <c r="F23" s="73">
        <v>6000</v>
      </c>
      <c r="G23" s="73">
        <f t="shared" si="30"/>
        <v>12000</v>
      </c>
      <c r="H23" s="73">
        <v>2</v>
      </c>
      <c r="I23" s="77">
        <v>6000</v>
      </c>
      <c r="J23" s="73">
        <f t="shared" ref="J23:J25" si="37">H23*I23</f>
        <v>12000</v>
      </c>
      <c r="K23" s="73"/>
      <c r="L23" s="73"/>
      <c r="M23" s="73">
        <f t="shared" si="31"/>
        <v>0</v>
      </c>
      <c r="N23" s="73"/>
      <c r="O23" s="73"/>
      <c r="P23" s="73">
        <f t="shared" si="32"/>
        <v>0</v>
      </c>
      <c r="Q23" s="73"/>
      <c r="R23" s="73"/>
      <c r="S23" s="73">
        <f t="shared" si="33"/>
        <v>0</v>
      </c>
      <c r="T23" s="73"/>
      <c r="U23" s="73"/>
      <c r="V23" s="73">
        <f t="shared" si="34"/>
        <v>0</v>
      </c>
      <c r="W23" s="121">
        <f t="shared" si="35"/>
        <v>12000</v>
      </c>
      <c r="X23" s="121">
        <f t="shared" si="36"/>
        <v>12000</v>
      </c>
      <c r="Y23" s="118">
        <f t="shared" si="6"/>
        <v>0</v>
      </c>
      <c r="Z23" s="125">
        <v>1</v>
      </c>
      <c r="AA23" s="87"/>
      <c r="AB23" s="184"/>
      <c r="AC23" s="183"/>
      <c r="AD23" s="64"/>
      <c r="AE23" s="64"/>
      <c r="AF23" s="64"/>
      <c r="AG23" s="64"/>
    </row>
    <row r="24" spans="1:33" ht="30" customHeight="1" x14ac:dyDescent="0.2">
      <c r="A24" s="120" t="s">
        <v>73</v>
      </c>
      <c r="B24" s="83" t="s">
        <v>89</v>
      </c>
      <c r="C24" s="71" t="s">
        <v>297</v>
      </c>
      <c r="D24" s="85" t="s">
        <v>76</v>
      </c>
      <c r="E24" s="73">
        <v>2</v>
      </c>
      <c r="F24" s="73">
        <v>6500</v>
      </c>
      <c r="G24" s="73">
        <f t="shared" si="30"/>
        <v>13000</v>
      </c>
      <c r="H24" s="73">
        <v>2</v>
      </c>
      <c r="I24" s="73">
        <v>6500</v>
      </c>
      <c r="J24" s="73">
        <f t="shared" si="37"/>
        <v>13000</v>
      </c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121">
        <f t="shared" si="35"/>
        <v>13000</v>
      </c>
      <c r="X24" s="121">
        <f t="shared" si="36"/>
        <v>13000</v>
      </c>
      <c r="Y24" s="118">
        <f t="shared" si="6"/>
        <v>0</v>
      </c>
      <c r="Z24" s="125">
        <v>1</v>
      </c>
      <c r="AA24" s="87"/>
      <c r="AB24" s="184"/>
      <c r="AC24" s="183"/>
      <c r="AD24" s="64"/>
      <c r="AE24" s="64"/>
      <c r="AF24" s="64"/>
      <c r="AG24" s="64"/>
    </row>
    <row r="25" spans="1:33" ht="30" customHeight="1" x14ac:dyDescent="0.2">
      <c r="A25" s="120" t="s">
        <v>73</v>
      </c>
      <c r="B25" s="83" t="s">
        <v>471</v>
      </c>
      <c r="C25" s="86" t="s">
        <v>298</v>
      </c>
      <c r="D25" s="85" t="s">
        <v>76</v>
      </c>
      <c r="E25" s="73">
        <v>2</v>
      </c>
      <c r="F25" s="68">
        <v>8000</v>
      </c>
      <c r="G25" s="68">
        <f t="shared" si="30"/>
        <v>16000</v>
      </c>
      <c r="H25" s="73">
        <v>2</v>
      </c>
      <c r="I25" s="73">
        <v>8000</v>
      </c>
      <c r="J25" s="73">
        <f t="shared" si="37"/>
        <v>16000</v>
      </c>
      <c r="K25" s="73"/>
      <c r="L25" s="73"/>
      <c r="M25" s="73">
        <f t="shared" si="31"/>
        <v>0</v>
      </c>
      <c r="N25" s="73"/>
      <c r="O25" s="73"/>
      <c r="P25" s="73">
        <f t="shared" si="32"/>
        <v>0</v>
      </c>
      <c r="Q25" s="73"/>
      <c r="R25" s="73"/>
      <c r="S25" s="73">
        <f t="shared" si="33"/>
        <v>0</v>
      </c>
      <c r="T25" s="73"/>
      <c r="U25" s="73"/>
      <c r="V25" s="73">
        <f t="shared" si="34"/>
        <v>0</v>
      </c>
      <c r="W25" s="121">
        <f t="shared" si="35"/>
        <v>16000</v>
      </c>
      <c r="X25" s="121">
        <f t="shared" si="36"/>
        <v>16000</v>
      </c>
      <c r="Y25" s="118">
        <f t="shared" si="6"/>
        <v>0</v>
      </c>
      <c r="Z25" s="125">
        <v>1</v>
      </c>
      <c r="AA25" s="87"/>
      <c r="AB25" s="184"/>
      <c r="AC25" s="183"/>
      <c r="AD25" s="64"/>
      <c r="AE25" s="64"/>
      <c r="AF25" s="64"/>
      <c r="AG25" s="64"/>
    </row>
    <row r="26" spans="1:33" ht="30" customHeight="1" x14ac:dyDescent="0.2">
      <c r="A26" s="113" t="s">
        <v>68</v>
      </c>
      <c r="B26" s="126" t="s">
        <v>90</v>
      </c>
      <c r="C26" s="115" t="s">
        <v>91</v>
      </c>
      <c r="D26" s="116"/>
      <c r="E26" s="117">
        <f>SUM(E27:E29)</f>
        <v>53000</v>
      </c>
      <c r="F26" s="117"/>
      <c r="G26" s="117">
        <f t="shared" ref="G26:H26" si="38">SUM(G27:G29)</f>
        <v>11660</v>
      </c>
      <c r="H26" s="117">
        <f t="shared" si="38"/>
        <v>53000</v>
      </c>
      <c r="I26" s="117"/>
      <c r="J26" s="117">
        <f t="shared" ref="J26:K26" si="39">SUM(J27:J29)</f>
        <v>11660</v>
      </c>
      <c r="K26" s="117">
        <f t="shared" si="39"/>
        <v>0</v>
      </c>
      <c r="L26" s="117"/>
      <c r="M26" s="117">
        <f t="shared" ref="M26:N26" si="40">SUM(M27:M29)</f>
        <v>0</v>
      </c>
      <c r="N26" s="117">
        <f t="shared" si="40"/>
        <v>0</v>
      </c>
      <c r="O26" s="117"/>
      <c r="P26" s="117">
        <f t="shared" ref="P26:Q26" si="41">SUM(P27:P29)</f>
        <v>0</v>
      </c>
      <c r="Q26" s="117">
        <f t="shared" si="41"/>
        <v>0</v>
      </c>
      <c r="R26" s="117"/>
      <c r="S26" s="117">
        <f t="shared" ref="S26:T26" si="42">SUM(S27:S29)</f>
        <v>0</v>
      </c>
      <c r="T26" s="117">
        <f t="shared" si="42"/>
        <v>0</v>
      </c>
      <c r="U26" s="117"/>
      <c r="V26" s="117">
        <f t="shared" ref="V26:X26" si="43">SUM(V27:V29)</f>
        <v>0</v>
      </c>
      <c r="W26" s="117">
        <f t="shared" si="43"/>
        <v>11660</v>
      </c>
      <c r="X26" s="117">
        <f t="shared" si="43"/>
        <v>11660</v>
      </c>
      <c r="Y26" s="118">
        <f t="shared" si="6"/>
        <v>0</v>
      </c>
      <c r="Z26" s="125">
        <v>1</v>
      </c>
      <c r="AA26" s="119"/>
      <c r="AB26" s="185"/>
      <c r="AC26" s="169"/>
      <c r="AD26" s="6"/>
      <c r="AE26" s="6"/>
      <c r="AF26" s="6"/>
      <c r="AG26" s="6"/>
    </row>
    <row r="27" spans="1:33" ht="30" customHeight="1" x14ac:dyDescent="0.2">
      <c r="A27" s="120" t="s">
        <v>73</v>
      </c>
      <c r="B27" s="83" t="s">
        <v>92</v>
      </c>
      <c r="C27" s="92" t="s">
        <v>93</v>
      </c>
      <c r="D27" s="85"/>
      <c r="E27" s="73">
        <f>G13</f>
        <v>0</v>
      </c>
      <c r="F27" s="73">
        <v>0.22</v>
      </c>
      <c r="G27" s="73">
        <f t="shared" ref="G27:G29" si="44">E27*F27</f>
        <v>0</v>
      </c>
      <c r="H27" s="73">
        <f>J13</f>
        <v>0</v>
      </c>
      <c r="I27" s="73">
        <v>0.22</v>
      </c>
      <c r="J27" s="73">
        <f t="shared" ref="J27:J29" si="45">H27*I27</f>
        <v>0</v>
      </c>
      <c r="K27" s="73">
        <f>M13</f>
        <v>0</v>
      </c>
      <c r="L27" s="73">
        <v>0.22</v>
      </c>
      <c r="M27" s="73">
        <f t="shared" ref="M27:M29" si="46">K27*L27</f>
        <v>0</v>
      </c>
      <c r="N27" s="73">
        <f>P13</f>
        <v>0</v>
      </c>
      <c r="O27" s="73">
        <v>0.22</v>
      </c>
      <c r="P27" s="73">
        <f t="shared" ref="P27:P29" si="47">N27*O27</f>
        <v>0</v>
      </c>
      <c r="Q27" s="73">
        <f>S13</f>
        <v>0</v>
      </c>
      <c r="R27" s="73">
        <v>0.22</v>
      </c>
      <c r="S27" s="73">
        <f t="shared" ref="S27:S29" si="48">Q27*R27</f>
        <v>0</v>
      </c>
      <c r="T27" s="73">
        <f>V13</f>
        <v>0</v>
      </c>
      <c r="U27" s="73">
        <v>0.22</v>
      </c>
      <c r="V27" s="73">
        <f t="shared" ref="V27:V29" si="49">T27*U27</f>
        <v>0</v>
      </c>
      <c r="W27" s="121">
        <f t="shared" ref="W27:W29" si="50">G27+M27+S27</f>
        <v>0</v>
      </c>
      <c r="X27" s="121">
        <f t="shared" ref="X27:X29" si="51">J27+P27+V27</f>
        <v>0</v>
      </c>
      <c r="Y27" s="121">
        <f t="shared" si="6"/>
        <v>0</v>
      </c>
      <c r="Z27" s="125">
        <v>0</v>
      </c>
      <c r="AA27" s="87"/>
      <c r="AB27" s="182"/>
      <c r="AC27" s="183"/>
      <c r="AD27" s="64"/>
      <c r="AE27" s="64"/>
      <c r="AF27" s="64"/>
      <c r="AG27" s="64"/>
    </row>
    <row r="28" spans="1:33" ht="30" customHeight="1" x14ac:dyDescent="0.2">
      <c r="A28" s="120" t="s">
        <v>73</v>
      </c>
      <c r="B28" s="83" t="s">
        <v>94</v>
      </c>
      <c r="C28" s="92" t="s">
        <v>95</v>
      </c>
      <c r="D28" s="85"/>
      <c r="E28" s="73">
        <f>G17</f>
        <v>0</v>
      </c>
      <c r="F28" s="73">
        <v>0.22</v>
      </c>
      <c r="G28" s="73">
        <f t="shared" si="44"/>
        <v>0</v>
      </c>
      <c r="H28" s="73">
        <f>J17</f>
        <v>0</v>
      </c>
      <c r="I28" s="73">
        <v>0.22</v>
      </c>
      <c r="J28" s="73">
        <f t="shared" si="45"/>
        <v>0</v>
      </c>
      <c r="K28" s="73">
        <f>M17</f>
        <v>0</v>
      </c>
      <c r="L28" s="73">
        <v>0.22</v>
      </c>
      <c r="M28" s="73">
        <f t="shared" si="46"/>
        <v>0</v>
      </c>
      <c r="N28" s="73">
        <f>P17</f>
        <v>0</v>
      </c>
      <c r="O28" s="73">
        <v>0.22</v>
      </c>
      <c r="P28" s="73">
        <f t="shared" si="47"/>
        <v>0</v>
      </c>
      <c r="Q28" s="73">
        <f>S17</f>
        <v>0</v>
      </c>
      <c r="R28" s="73">
        <v>0.22</v>
      </c>
      <c r="S28" s="73">
        <f t="shared" si="48"/>
        <v>0</v>
      </c>
      <c r="T28" s="73">
        <f>V17</f>
        <v>0</v>
      </c>
      <c r="U28" s="73">
        <v>0.22</v>
      </c>
      <c r="V28" s="73">
        <f t="shared" si="49"/>
        <v>0</v>
      </c>
      <c r="W28" s="121">
        <f t="shared" si="50"/>
        <v>0</v>
      </c>
      <c r="X28" s="121">
        <f t="shared" si="51"/>
        <v>0</v>
      </c>
      <c r="Y28" s="121">
        <f t="shared" si="6"/>
        <v>0</v>
      </c>
      <c r="Z28" s="125">
        <v>0</v>
      </c>
      <c r="AA28" s="87"/>
      <c r="AB28" s="184"/>
      <c r="AC28" s="183"/>
      <c r="AD28" s="64"/>
      <c r="AE28" s="64"/>
      <c r="AF28" s="64"/>
      <c r="AG28" s="64"/>
    </row>
    <row r="29" spans="1:33" ht="30" customHeight="1" x14ac:dyDescent="0.2">
      <c r="A29" s="120" t="s">
        <v>73</v>
      </c>
      <c r="B29" s="83" t="s">
        <v>96</v>
      </c>
      <c r="C29" s="87" t="s">
        <v>85</v>
      </c>
      <c r="D29" s="85"/>
      <c r="E29" s="73">
        <f>G21</f>
        <v>53000</v>
      </c>
      <c r="F29" s="73">
        <v>0.22</v>
      </c>
      <c r="G29" s="73">
        <f t="shared" si="44"/>
        <v>11660</v>
      </c>
      <c r="H29" s="73">
        <f>J21</f>
        <v>53000</v>
      </c>
      <c r="I29" s="73">
        <v>0.22</v>
      </c>
      <c r="J29" s="73">
        <f t="shared" si="45"/>
        <v>11660</v>
      </c>
      <c r="K29" s="73">
        <f>M21</f>
        <v>0</v>
      </c>
      <c r="L29" s="73">
        <v>0.22</v>
      </c>
      <c r="M29" s="73">
        <f t="shared" si="46"/>
        <v>0</v>
      </c>
      <c r="N29" s="73">
        <f>P21</f>
        <v>0</v>
      </c>
      <c r="O29" s="73">
        <v>0.22</v>
      </c>
      <c r="P29" s="73">
        <f t="shared" si="47"/>
        <v>0</v>
      </c>
      <c r="Q29" s="73">
        <f>S21</f>
        <v>0</v>
      </c>
      <c r="R29" s="73">
        <v>0.22</v>
      </c>
      <c r="S29" s="73">
        <f t="shared" si="48"/>
        <v>0</v>
      </c>
      <c r="T29" s="73">
        <f>V21</f>
        <v>0</v>
      </c>
      <c r="U29" s="73">
        <v>0.22</v>
      </c>
      <c r="V29" s="73">
        <f t="shared" si="49"/>
        <v>0</v>
      </c>
      <c r="W29" s="121">
        <f t="shared" si="50"/>
        <v>11660</v>
      </c>
      <c r="X29" s="121">
        <f t="shared" si="51"/>
        <v>11660</v>
      </c>
      <c r="Y29" s="121">
        <f t="shared" si="6"/>
        <v>0</v>
      </c>
      <c r="Z29" s="125">
        <f>Z25</f>
        <v>1</v>
      </c>
      <c r="AA29" s="87"/>
      <c r="AB29" s="184"/>
      <c r="AC29" s="183"/>
      <c r="AD29" s="64"/>
      <c r="AE29" s="64"/>
      <c r="AF29" s="64"/>
      <c r="AG29" s="64"/>
    </row>
    <row r="30" spans="1:33" ht="30" customHeight="1" x14ac:dyDescent="0.2">
      <c r="A30" s="113" t="s">
        <v>70</v>
      </c>
      <c r="B30" s="126" t="s">
        <v>97</v>
      </c>
      <c r="C30" s="115" t="s">
        <v>98</v>
      </c>
      <c r="D30" s="116"/>
      <c r="E30" s="117">
        <f>SUM(E31:E33)</f>
        <v>0</v>
      </c>
      <c r="F30" s="117"/>
      <c r="G30" s="117">
        <f t="shared" ref="G30:H30" si="52">SUM(G31:G33)</f>
        <v>0</v>
      </c>
      <c r="H30" s="117">
        <f t="shared" si="52"/>
        <v>0</v>
      </c>
      <c r="I30" s="117"/>
      <c r="J30" s="117">
        <f t="shared" ref="J30:K30" si="53">SUM(J31:J33)</f>
        <v>0</v>
      </c>
      <c r="K30" s="117">
        <f t="shared" si="53"/>
        <v>0</v>
      </c>
      <c r="L30" s="117"/>
      <c r="M30" s="117">
        <f t="shared" ref="M30:N30" si="54">SUM(M31:M33)</f>
        <v>0</v>
      </c>
      <c r="N30" s="117">
        <f t="shared" si="54"/>
        <v>0</v>
      </c>
      <c r="O30" s="117"/>
      <c r="P30" s="117">
        <f t="shared" ref="P30:Q30" si="55">SUM(P31:P33)</f>
        <v>0</v>
      </c>
      <c r="Q30" s="117">
        <f t="shared" si="55"/>
        <v>0</v>
      </c>
      <c r="R30" s="117"/>
      <c r="S30" s="117">
        <f t="shared" ref="S30:T30" si="56">SUM(S31:S33)</f>
        <v>0</v>
      </c>
      <c r="T30" s="117">
        <f t="shared" si="56"/>
        <v>0</v>
      </c>
      <c r="U30" s="117"/>
      <c r="V30" s="117">
        <f t="shared" ref="V30:X30" si="57">SUM(V31:V33)</f>
        <v>0</v>
      </c>
      <c r="W30" s="117">
        <f t="shared" si="57"/>
        <v>0</v>
      </c>
      <c r="X30" s="117">
        <f t="shared" si="57"/>
        <v>0</v>
      </c>
      <c r="Y30" s="117">
        <f t="shared" si="6"/>
        <v>0</v>
      </c>
      <c r="Z30" s="127">
        <v>0</v>
      </c>
      <c r="AA30" s="119"/>
      <c r="AB30" s="185"/>
      <c r="AC30" s="169"/>
      <c r="AD30" s="6"/>
      <c r="AE30" s="6"/>
      <c r="AF30" s="6"/>
      <c r="AG30" s="6"/>
    </row>
    <row r="31" spans="1:33" ht="30" customHeight="1" x14ac:dyDescent="0.2">
      <c r="A31" s="120" t="s">
        <v>73</v>
      </c>
      <c r="B31" s="83" t="s">
        <v>99</v>
      </c>
      <c r="C31" s="92" t="s">
        <v>87</v>
      </c>
      <c r="D31" s="85" t="s">
        <v>76</v>
      </c>
      <c r="E31" s="73"/>
      <c r="F31" s="73"/>
      <c r="G31" s="73">
        <f t="shared" ref="G31:G33" si="58">E31*F31</f>
        <v>0</v>
      </c>
      <c r="H31" s="73"/>
      <c r="I31" s="73"/>
      <c r="J31" s="73">
        <f t="shared" ref="J31:J33" si="59">H31*I31</f>
        <v>0</v>
      </c>
      <c r="K31" s="73"/>
      <c r="L31" s="73"/>
      <c r="M31" s="73">
        <f t="shared" ref="M31:M33" si="60">K31*L31</f>
        <v>0</v>
      </c>
      <c r="N31" s="73"/>
      <c r="O31" s="73"/>
      <c r="P31" s="73">
        <f t="shared" ref="P31:P33" si="61">N31*O31</f>
        <v>0</v>
      </c>
      <c r="Q31" s="73"/>
      <c r="R31" s="73"/>
      <c r="S31" s="73">
        <f t="shared" ref="S31:S33" si="62">Q31*R31</f>
        <v>0</v>
      </c>
      <c r="T31" s="73"/>
      <c r="U31" s="73"/>
      <c r="V31" s="73">
        <f t="shared" ref="V31:V33" si="63">T31*U31</f>
        <v>0</v>
      </c>
      <c r="W31" s="121">
        <f t="shared" ref="W31:W33" si="64">G31+M31+S31</f>
        <v>0</v>
      </c>
      <c r="X31" s="121">
        <f t="shared" ref="X31:X33" si="65">J31+P31+V31</f>
        <v>0</v>
      </c>
      <c r="Y31" s="121">
        <f t="shared" si="6"/>
        <v>0</v>
      </c>
      <c r="Z31" s="127">
        <v>0</v>
      </c>
      <c r="AA31" s="87"/>
      <c r="AB31" s="185"/>
      <c r="AC31" s="169"/>
      <c r="AD31" s="6"/>
      <c r="AE31" s="6"/>
      <c r="AF31" s="6"/>
      <c r="AG31" s="6"/>
    </row>
    <row r="32" spans="1:33" ht="30" customHeight="1" x14ac:dyDescent="0.2">
      <c r="A32" s="120" t="s">
        <v>73</v>
      </c>
      <c r="B32" s="83" t="s">
        <v>100</v>
      </c>
      <c r="C32" s="92" t="s">
        <v>87</v>
      </c>
      <c r="D32" s="85" t="s">
        <v>76</v>
      </c>
      <c r="E32" s="73"/>
      <c r="F32" s="73"/>
      <c r="G32" s="73">
        <f t="shared" si="58"/>
        <v>0</v>
      </c>
      <c r="H32" s="73"/>
      <c r="I32" s="73"/>
      <c r="J32" s="73">
        <f t="shared" si="59"/>
        <v>0</v>
      </c>
      <c r="K32" s="73"/>
      <c r="L32" s="73"/>
      <c r="M32" s="73">
        <f t="shared" si="60"/>
        <v>0</v>
      </c>
      <c r="N32" s="73"/>
      <c r="O32" s="73"/>
      <c r="P32" s="73">
        <f t="shared" si="61"/>
        <v>0</v>
      </c>
      <c r="Q32" s="73"/>
      <c r="R32" s="73"/>
      <c r="S32" s="73">
        <f t="shared" si="62"/>
        <v>0</v>
      </c>
      <c r="T32" s="73"/>
      <c r="U32" s="73"/>
      <c r="V32" s="73">
        <f t="shared" si="63"/>
        <v>0</v>
      </c>
      <c r="W32" s="121">
        <f t="shared" si="64"/>
        <v>0</v>
      </c>
      <c r="X32" s="121">
        <f t="shared" si="65"/>
        <v>0</v>
      </c>
      <c r="Y32" s="121">
        <f t="shared" si="6"/>
        <v>0</v>
      </c>
      <c r="Z32" s="127">
        <v>0</v>
      </c>
      <c r="AA32" s="87"/>
      <c r="AB32" s="185"/>
      <c r="AC32" s="169"/>
      <c r="AD32" s="6"/>
      <c r="AE32" s="6"/>
      <c r="AF32" s="6"/>
      <c r="AG32" s="6"/>
    </row>
    <row r="33" spans="1:33" ht="30" customHeight="1" x14ac:dyDescent="0.2">
      <c r="A33" s="120" t="s">
        <v>73</v>
      </c>
      <c r="B33" s="83" t="s">
        <v>101</v>
      </c>
      <c r="C33" s="92" t="s">
        <v>87</v>
      </c>
      <c r="D33" s="85" t="s">
        <v>76</v>
      </c>
      <c r="E33" s="73"/>
      <c r="F33" s="73"/>
      <c r="G33" s="73">
        <f t="shared" si="58"/>
        <v>0</v>
      </c>
      <c r="H33" s="73"/>
      <c r="I33" s="73"/>
      <c r="J33" s="73">
        <f t="shared" si="59"/>
        <v>0</v>
      </c>
      <c r="K33" s="73"/>
      <c r="L33" s="73"/>
      <c r="M33" s="73">
        <f t="shared" si="60"/>
        <v>0</v>
      </c>
      <c r="N33" s="73"/>
      <c r="O33" s="73"/>
      <c r="P33" s="73">
        <f t="shared" si="61"/>
        <v>0</v>
      </c>
      <c r="Q33" s="73"/>
      <c r="R33" s="73"/>
      <c r="S33" s="73">
        <f t="shared" si="62"/>
        <v>0</v>
      </c>
      <c r="T33" s="73"/>
      <c r="U33" s="73"/>
      <c r="V33" s="73">
        <f t="shared" si="63"/>
        <v>0</v>
      </c>
      <c r="W33" s="121">
        <f t="shared" si="64"/>
        <v>0</v>
      </c>
      <c r="X33" s="121">
        <f t="shared" si="65"/>
        <v>0</v>
      </c>
      <c r="Y33" s="121">
        <f t="shared" si="6"/>
        <v>0</v>
      </c>
      <c r="Z33" s="127">
        <v>0</v>
      </c>
      <c r="AA33" s="87"/>
      <c r="AB33" s="185"/>
      <c r="AC33" s="169"/>
      <c r="AD33" s="6"/>
      <c r="AE33" s="6"/>
      <c r="AF33" s="6"/>
      <c r="AG33" s="6"/>
    </row>
    <row r="34" spans="1:33" ht="30" customHeight="1" x14ac:dyDescent="0.2">
      <c r="A34" s="128" t="s">
        <v>102</v>
      </c>
      <c r="B34" s="129"/>
      <c r="C34" s="130"/>
      <c r="D34" s="131"/>
      <c r="E34" s="132"/>
      <c r="F34" s="127"/>
      <c r="G34" s="127">
        <f>G13+G17+G21+G26+G30</f>
        <v>64660</v>
      </c>
      <c r="H34" s="132"/>
      <c r="I34" s="127"/>
      <c r="J34" s="127">
        <f>J13+J17+J21+J26+J30</f>
        <v>64660</v>
      </c>
      <c r="K34" s="132"/>
      <c r="L34" s="127"/>
      <c r="M34" s="127">
        <f>M13+M17+M21+M26+M30</f>
        <v>0</v>
      </c>
      <c r="N34" s="132"/>
      <c r="O34" s="127"/>
      <c r="P34" s="127">
        <f>P13+P17+P21+P26+P30</f>
        <v>0</v>
      </c>
      <c r="Q34" s="132"/>
      <c r="R34" s="127"/>
      <c r="S34" s="127">
        <f>S13+S17+S21+S26+S30</f>
        <v>0</v>
      </c>
      <c r="T34" s="132"/>
      <c r="U34" s="127"/>
      <c r="V34" s="127">
        <f>V13+V17+V21+V26+V30</f>
        <v>0</v>
      </c>
      <c r="W34" s="127">
        <f>W13+W17+W21+W26+W30</f>
        <v>64660</v>
      </c>
      <c r="X34" s="127">
        <f>X13+X17+X21+X26+X30</f>
        <v>64660</v>
      </c>
      <c r="Y34" s="127">
        <f t="shared" si="6"/>
        <v>0</v>
      </c>
      <c r="Z34" s="127">
        <f t="shared" si="29"/>
        <v>0</v>
      </c>
      <c r="AA34" s="130"/>
      <c r="AB34" s="179"/>
      <c r="AC34" s="169"/>
      <c r="AD34" s="6"/>
      <c r="AE34" s="6"/>
      <c r="AF34" s="6"/>
      <c r="AG34" s="6"/>
    </row>
    <row r="35" spans="1:33" ht="30" customHeight="1" x14ac:dyDescent="0.2">
      <c r="A35" s="106" t="s">
        <v>68</v>
      </c>
      <c r="B35" s="133">
        <v>2</v>
      </c>
      <c r="C35" s="106" t="s">
        <v>103</v>
      </c>
      <c r="D35" s="109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1"/>
      <c r="X35" s="111"/>
      <c r="Y35" s="134"/>
      <c r="Z35" s="111"/>
      <c r="AA35" s="112"/>
      <c r="AB35" s="185"/>
      <c r="AC35" s="169"/>
      <c r="AD35" s="6"/>
      <c r="AE35" s="6"/>
      <c r="AF35" s="6"/>
      <c r="AG35" s="6"/>
    </row>
    <row r="36" spans="1:33" ht="30" customHeight="1" x14ac:dyDescent="0.2">
      <c r="A36" s="113" t="s">
        <v>70</v>
      </c>
      <c r="B36" s="126" t="s">
        <v>104</v>
      </c>
      <c r="C36" s="115" t="s">
        <v>105</v>
      </c>
      <c r="D36" s="116"/>
      <c r="E36" s="117">
        <f>SUM(E37:E39)</f>
        <v>0</v>
      </c>
      <c r="F36" s="117"/>
      <c r="G36" s="117">
        <f t="shared" ref="G36:H36" si="66">SUM(G37:G39)</f>
        <v>0</v>
      </c>
      <c r="H36" s="117">
        <f t="shared" si="66"/>
        <v>0</v>
      </c>
      <c r="I36" s="117"/>
      <c r="J36" s="117">
        <f t="shared" ref="J36:K36" si="67">SUM(J37:J39)</f>
        <v>0</v>
      </c>
      <c r="K36" s="117">
        <f t="shared" si="67"/>
        <v>0</v>
      </c>
      <c r="L36" s="117"/>
      <c r="M36" s="117">
        <f t="shared" ref="M36:N36" si="68">SUM(M37:M39)</f>
        <v>0</v>
      </c>
      <c r="N36" s="117">
        <f t="shared" si="68"/>
        <v>0</v>
      </c>
      <c r="O36" s="117"/>
      <c r="P36" s="117">
        <f t="shared" ref="P36:Q36" si="69">SUM(P37:P39)</f>
        <v>0</v>
      </c>
      <c r="Q36" s="117">
        <f t="shared" si="69"/>
        <v>0</v>
      </c>
      <c r="R36" s="117"/>
      <c r="S36" s="117">
        <f t="shared" ref="S36:T36" si="70">SUM(S37:S39)</f>
        <v>0</v>
      </c>
      <c r="T36" s="117">
        <f t="shared" si="70"/>
        <v>0</v>
      </c>
      <c r="U36" s="117"/>
      <c r="V36" s="117">
        <f t="shared" ref="V36:X36" si="71">SUM(V37:V39)</f>
        <v>0</v>
      </c>
      <c r="W36" s="117">
        <f t="shared" si="71"/>
        <v>0</v>
      </c>
      <c r="X36" s="117">
        <f t="shared" si="71"/>
        <v>0</v>
      </c>
      <c r="Y36" s="117">
        <f t="shared" ref="Y36:Y48" si="72">W36-X36</f>
        <v>0</v>
      </c>
      <c r="Z36" s="117">
        <v>0</v>
      </c>
      <c r="AA36" s="119"/>
      <c r="AB36" s="186"/>
      <c r="AC36" s="181"/>
      <c r="AD36" s="63"/>
      <c r="AE36" s="63"/>
      <c r="AF36" s="63"/>
      <c r="AG36" s="63"/>
    </row>
    <row r="37" spans="1:33" ht="30" customHeight="1" x14ac:dyDescent="0.2">
      <c r="A37" s="120" t="s">
        <v>73</v>
      </c>
      <c r="B37" s="83" t="s">
        <v>106</v>
      </c>
      <c r="C37" s="92" t="s">
        <v>107</v>
      </c>
      <c r="D37" s="85" t="s">
        <v>108</v>
      </c>
      <c r="E37" s="73"/>
      <c r="F37" s="73"/>
      <c r="G37" s="73">
        <f t="shared" ref="G37:G39" si="73">E37*F37</f>
        <v>0</v>
      </c>
      <c r="H37" s="73"/>
      <c r="I37" s="73"/>
      <c r="J37" s="73">
        <f t="shared" ref="J37:J39" si="74">H37*I37</f>
        <v>0</v>
      </c>
      <c r="K37" s="73"/>
      <c r="L37" s="73"/>
      <c r="M37" s="73">
        <f t="shared" ref="M37:M39" si="75">K37*L37</f>
        <v>0</v>
      </c>
      <c r="N37" s="73"/>
      <c r="O37" s="73"/>
      <c r="P37" s="73">
        <f t="shared" ref="P37:P39" si="76">N37*O37</f>
        <v>0</v>
      </c>
      <c r="Q37" s="73"/>
      <c r="R37" s="73"/>
      <c r="S37" s="73">
        <f t="shared" ref="S37:S39" si="77">Q37*R37</f>
        <v>0</v>
      </c>
      <c r="T37" s="73"/>
      <c r="U37" s="73"/>
      <c r="V37" s="73">
        <f t="shared" ref="V37:V39" si="78">T37*U37</f>
        <v>0</v>
      </c>
      <c r="W37" s="121">
        <f t="shared" ref="W37:W39" si="79">G37+M37+S37</f>
        <v>0</v>
      </c>
      <c r="X37" s="121">
        <f t="shared" ref="X37:X39" si="80">J37+P37+V37</f>
        <v>0</v>
      </c>
      <c r="Y37" s="121">
        <f t="shared" si="72"/>
        <v>0</v>
      </c>
      <c r="Z37" s="125">
        <v>0</v>
      </c>
      <c r="AA37" s="87"/>
      <c r="AB37" s="184"/>
      <c r="AC37" s="183"/>
      <c r="AD37" s="64"/>
      <c r="AE37" s="64"/>
      <c r="AF37" s="64"/>
      <c r="AG37" s="64"/>
    </row>
    <row r="38" spans="1:33" ht="30" customHeight="1" x14ac:dyDescent="0.2">
      <c r="A38" s="120" t="s">
        <v>73</v>
      </c>
      <c r="B38" s="83" t="s">
        <v>109</v>
      </c>
      <c r="C38" s="92" t="s">
        <v>107</v>
      </c>
      <c r="D38" s="85" t="s">
        <v>108</v>
      </c>
      <c r="E38" s="73"/>
      <c r="F38" s="73"/>
      <c r="G38" s="73">
        <f t="shared" si="73"/>
        <v>0</v>
      </c>
      <c r="H38" s="73"/>
      <c r="I38" s="73"/>
      <c r="J38" s="73">
        <f t="shared" si="74"/>
        <v>0</v>
      </c>
      <c r="K38" s="73"/>
      <c r="L38" s="73"/>
      <c r="M38" s="73">
        <f t="shared" si="75"/>
        <v>0</v>
      </c>
      <c r="N38" s="73"/>
      <c r="O38" s="73"/>
      <c r="P38" s="73">
        <f t="shared" si="76"/>
        <v>0</v>
      </c>
      <c r="Q38" s="73"/>
      <c r="R38" s="73"/>
      <c r="S38" s="73">
        <f t="shared" si="77"/>
        <v>0</v>
      </c>
      <c r="T38" s="73"/>
      <c r="U38" s="73"/>
      <c r="V38" s="73">
        <f t="shared" si="78"/>
        <v>0</v>
      </c>
      <c r="W38" s="121">
        <f t="shared" si="79"/>
        <v>0</v>
      </c>
      <c r="X38" s="121">
        <f t="shared" si="80"/>
        <v>0</v>
      </c>
      <c r="Y38" s="121">
        <f t="shared" si="72"/>
        <v>0</v>
      </c>
      <c r="Z38" s="125">
        <v>0</v>
      </c>
      <c r="AA38" s="87"/>
      <c r="AB38" s="184"/>
      <c r="AC38" s="183"/>
      <c r="AD38" s="64"/>
      <c r="AE38" s="64"/>
      <c r="AF38" s="64"/>
      <c r="AG38" s="64"/>
    </row>
    <row r="39" spans="1:33" ht="30" customHeight="1" x14ac:dyDescent="0.2">
      <c r="A39" s="120" t="s">
        <v>73</v>
      </c>
      <c r="B39" s="83" t="s">
        <v>110</v>
      </c>
      <c r="C39" s="92" t="s">
        <v>107</v>
      </c>
      <c r="D39" s="85" t="s">
        <v>108</v>
      </c>
      <c r="E39" s="73"/>
      <c r="F39" s="73"/>
      <c r="G39" s="73">
        <f t="shared" si="73"/>
        <v>0</v>
      </c>
      <c r="H39" s="73"/>
      <c r="I39" s="73"/>
      <c r="J39" s="73">
        <f t="shared" si="74"/>
        <v>0</v>
      </c>
      <c r="K39" s="73"/>
      <c r="L39" s="73"/>
      <c r="M39" s="73">
        <f t="shared" si="75"/>
        <v>0</v>
      </c>
      <c r="N39" s="73"/>
      <c r="O39" s="73"/>
      <c r="P39" s="73">
        <f t="shared" si="76"/>
        <v>0</v>
      </c>
      <c r="Q39" s="73"/>
      <c r="R39" s="73"/>
      <c r="S39" s="73">
        <f t="shared" si="77"/>
        <v>0</v>
      </c>
      <c r="T39" s="73"/>
      <c r="U39" s="73"/>
      <c r="V39" s="73">
        <f t="shared" si="78"/>
        <v>0</v>
      </c>
      <c r="W39" s="121">
        <f t="shared" si="79"/>
        <v>0</v>
      </c>
      <c r="X39" s="121">
        <f t="shared" si="80"/>
        <v>0</v>
      </c>
      <c r="Y39" s="121">
        <f t="shared" si="72"/>
        <v>0</v>
      </c>
      <c r="Z39" s="125">
        <v>0</v>
      </c>
      <c r="AA39" s="87"/>
      <c r="AB39" s="184"/>
      <c r="AC39" s="183"/>
      <c r="AD39" s="64"/>
      <c r="AE39" s="64"/>
      <c r="AF39" s="64"/>
      <c r="AG39" s="64"/>
    </row>
    <row r="40" spans="1:33" ht="30" customHeight="1" x14ac:dyDescent="0.2">
      <c r="A40" s="113" t="s">
        <v>70</v>
      </c>
      <c r="B40" s="126" t="s">
        <v>111</v>
      </c>
      <c r="C40" s="123" t="s">
        <v>112</v>
      </c>
      <c r="D40" s="116"/>
      <c r="E40" s="117">
        <f>SUM(E41:E43)</f>
        <v>0</v>
      </c>
      <c r="F40" s="117"/>
      <c r="G40" s="117">
        <f t="shared" ref="G40:H40" si="81">SUM(G41:G43)</f>
        <v>0</v>
      </c>
      <c r="H40" s="117">
        <f t="shared" si="81"/>
        <v>0</v>
      </c>
      <c r="I40" s="117"/>
      <c r="J40" s="117">
        <f t="shared" ref="J40:K40" si="82">SUM(J41:J43)</f>
        <v>0</v>
      </c>
      <c r="K40" s="117">
        <f t="shared" si="82"/>
        <v>0</v>
      </c>
      <c r="L40" s="117"/>
      <c r="M40" s="117">
        <f t="shared" ref="M40:N40" si="83">SUM(M41:M43)</f>
        <v>0</v>
      </c>
      <c r="N40" s="117">
        <f t="shared" si="83"/>
        <v>0</v>
      </c>
      <c r="O40" s="117"/>
      <c r="P40" s="117">
        <f t="shared" ref="P40:Q40" si="84">SUM(P41:P43)</f>
        <v>0</v>
      </c>
      <c r="Q40" s="117">
        <f t="shared" si="84"/>
        <v>0</v>
      </c>
      <c r="R40" s="117"/>
      <c r="S40" s="117">
        <f t="shared" ref="S40:T40" si="85">SUM(S41:S43)</f>
        <v>0</v>
      </c>
      <c r="T40" s="117">
        <f t="shared" si="85"/>
        <v>0</v>
      </c>
      <c r="U40" s="117"/>
      <c r="V40" s="117">
        <f t="shared" ref="V40:X40" si="86">SUM(V41:V43)</f>
        <v>0</v>
      </c>
      <c r="W40" s="117">
        <f t="shared" si="86"/>
        <v>0</v>
      </c>
      <c r="X40" s="117">
        <f t="shared" si="86"/>
        <v>0</v>
      </c>
      <c r="Y40" s="118">
        <f t="shared" si="72"/>
        <v>0</v>
      </c>
      <c r="Z40" s="125">
        <v>0</v>
      </c>
      <c r="AA40" s="119"/>
      <c r="AB40" s="180"/>
      <c r="AC40" s="181"/>
      <c r="AD40" s="63"/>
      <c r="AE40" s="63"/>
      <c r="AF40" s="63"/>
      <c r="AG40" s="63"/>
    </row>
    <row r="41" spans="1:33" ht="30" customHeight="1" x14ac:dyDescent="0.2">
      <c r="A41" s="120" t="s">
        <v>73</v>
      </c>
      <c r="B41" s="83" t="s">
        <v>113</v>
      </c>
      <c r="C41" s="92" t="s">
        <v>114</v>
      </c>
      <c r="D41" s="85" t="s">
        <v>115</v>
      </c>
      <c r="E41" s="73"/>
      <c r="F41" s="73"/>
      <c r="G41" s="73">
        <f t="shared" ref="G41:G43" si="87">E41*F41</f>
        <v>0</v>
      </c>
      <c r="H41" s="73"/>
      <c r="I41" s="73"/>
      <c r="J41" s="73">
        <f t="shared" ref="J41:J43" si="88">H41*I41</f>
        <v>0</v>
      </c>
      <c r="K41" s="73"/>
      <c r="L41" s="73"/>
      <c r="M41" s="73">
        <f t="shared" ref="M41:M43" si="89">K41*L41</f>
        <v>0</v>
      </c>
      <c r="N41" s="73"/>
      <c r="O41" s="73"/>
      <c r="P41" s="73">
        <f t="shared" ref="P41:P43" si="90">N41*O41</f>
        <v>0</v>
      </c>
      <c r="Q41" s="73"/>
      <c r="R41" s="73"/>
      <c r="S41" s="73">
        <f t="shared" ref="S41:S43" si="91">Q41*R41</f>
        <v>0</v>
      </c>
      <c r="T41" s="73"/>
      <c r="U41" s="73"/>
      <c r="V41" s="73">
        <f t="shared" ref="V41:V43" si="92">T41*U41</f>
        <v>0</v>
      </c>
      <c r="W41" s="121">
        <f t="shared" ref="W41:W43" si="93">G41+M41+S41</f>
        <v>0</v>
      </c>
      <c r="X41" s="121">
        <f t="shared" ref="X41:X43" si="94">J41+P41+V41</f>
        <v>0</v>
      </c>
      <c r="Y41" s="121">
        <f t="shared" si="72"/>
        <v>0</v>
      </c>
      <c r="Z41" s="125">
        <v>0</v>
      </c>
      <c r="AA41" s="87"/>
      <c r="AB41" s="184"/>
      <c r="AC41" s="183"/>
      <c r="AD41" s="64"/>
      <c r="AE41" s="64"/>
      <c r="AF41" s="64"/>
      <c r="AG41" s="64"/>
    </row>
    <row r="42" spans="1:33" ht="30" customHeight="1" x14ac:dyDescent="0.2">
      <c r="A42" s="120" t="s">
        <v>73</v>
      </c>
      <c r="B42" s="83" t="s">
        <v>116</v>
      </c>
      <c r="C42" s="87" t="s">
        <v>114</v>
      </c>
      <c r="D42" s="85" t="s">
        <v>115</v>
      </c>
      <c r="E42" s="73"/>
      <c r="F42" s="73"/>
      <c r="G42" s="73">
        <f t="shared" si="87"/>
        <v>0</v>
      </c>
      <c r="H42" s="73"/>
      <c r="I42" s="73"/>
      <c r="J42" s="73">
        <f t="shared" si="88"/>
        <v>0</v>
      </c>
      <c r="K42" s="73"/>
      <c r="L42" s="73"/>
      <c r="M42" s="73">
        <f t="shared" si="89"/>
        <v>0</v>
      </c>
      <c r="N42" s="73"/>
      <c r="O42" s="73"/>
      <c r="P42" s="73">
        <f t="shared" si="90"/>
        <v>0</v>
      </c>
      <c r="Q42" s="73"/>
      <c r="R42" s="73"/>
      <c r="S42" s="73">
        <f t="shared" si="91"/>
        <v>0</v>
      </c>
      <c r="T42" s="73"/>
      <c r="U42" s="73"/>
      <c r="V42" s="73">
        <f t="shared" si="92"/>
        <v>0</v>
      </c>
      <c r="W42" s="121">
        <f t="shared" si="93"/>
        <v>0</v>
      </c>
      <c r="X42" s="121">
        <f t="shared" si="94"/>
        <v>0</v>
      </c>
      <c r="Y42" s="121">
        <f t="shared" si="72"/>
        <v>0</v>
      </c>
      <c r="Z42" s="125">
        <v>0</v>
      </c>
      <c r="AA42" s="87"/>
      <c r="AB42" s="184"/>
      <c r="AC42" s="183"/>
      <c r="AD42" s="64"/>
      <c r="AE42" s="64"/>
      <c r="AF42" s="64"/>
      <c r="AG42" s="64"/>
    </row>
    <row r="43" spans="1:33" ht="30" customHeight="1" x14ac:dyDescent="0.2">
      <c r="A43" s="120" t="s">
        <v>73</v>
      </c>
      <c r="B43" s="83" t="s">
        <v>117</v>
      </c>
      <c r="C43" s="92" t="s">
        <v>114</v>
      </c>
      <c r="D43" s="85" t="s">
        <v>115</v>
      </c>
      <c r="E43" s="73"/>
      <c r="F43" s="73"/>
      <c r="G43" s="73">
        <f t="shared" si="87"/>
        <v>0</v>
      </c>
      <c r="H43" s="73"/>
      <c r="I43" s="73"/>
      <c r="J43" s="73">
        <f t="shared" si="88"/>
        <v>0</v>
      </c>
      <c r="K43" s="73"/>
      <c r="L43" s="73"/>
      <c r="M43" s="73">
        <f t="shared" si="89"/>
        <v>0</v>
      </c>
      <c r="N43" s="73"/>
      <c r="O43" s="73"/>
      <c r="P43" s="73">
        <f t="shared" si="90"/>
        <v>0</v>
      </c>
      <c r="Q43" s="73"/>
      <c r="R43" s="73"/>
      <c r="S43" s="73">
        <f t="shared" si="91"/>
        <v>0</v>
      </c>
      <c r="T43" s="73"/>
      <c r="U43" s="73"/>
      <c r="V43" s="73">
        <f t="shared" si="92"/>
        <v>0</v>
      </c>
      <c r="W43" s="121">
        <f t="shared" si="93"/>
        <v>0</v>
      </c>
      <c r="X43" s="121">
        <f t="shared" si="94"/>
        <v>0</v>
      </c>
      <c r="Y43" s="121">
        <f t="shared" si="72"/>
        <v>0</v>
      </c>
      <c r="Z43" s="125">
        <v>0</v>
      </c>
      <c r="AA43" s="87"/>
      <c r="AB43" s="184"/>
      <c r="AC43" s="183"/>
      <c r="AD43" s="64"/>
      <c r="AE43" s="64"/>
      <c r="AF43" s="64"/>
      <c r="AG43" s="64"/>
    </row>
    <row r="44" spans="1:33" ht="30" customHeight="1" x14ac:dyDescent="0.2">
      <c r="A44" s="113" t="s">
        <v>70</v>
      </c>
      <c r="B44" s="126" t="s">
        <v>118</v>
      </c>
      <c r="C44" s="123" t="s">
        <v>119</v>
      </c>
      <c r="D44" s="116"/>
      <c r="E44" s="117">
        <f>SUM(E45:E47)</f>
        <v>0</v>
      </c>
      <c r="F44" s="117"/>
      <c r="G44" s="117">
        <f t="shared" ref="G44:H44" si="95">SUM(G45:G47)</f>
        <v>0</v>
      </c>
      <c r="H44" s="117">
        <f t="shared" si="95"/>
        <v>0</v>
      </c>
      <c r="I44" s="117"/>
      <c r="J44" s="117">
        <f t="shared" ref="J44:K44" si="96">SUM(J45:J47)</f>
        <v>0</v>
      </c>
      <c r="K44" s="117">
        <f t="shared" si="96"/>
        <v>0</v>
      </c>
      <c r="L44" s="117"/>
      <c r="M44" s="117">
        <f t="shared" ref="M44:N44" si="97">SUM(M45:M47)</f>
        <v>0</v>
      </c>
      <c r="N44" s="117">
        <f t="shared" si="97"/>
        <v>0</v>
      </c>
      <c r="O44" s="117"/>
      <c r="P44" s="117">
        <f t="shared" ref="P44:Q44" si="98">SUM(P45:P47)</f>
        <v>0</v>
      </c>
      <c r="Q44" s="117">
        <f t="shared" si="98"/>
        <v>0</v>
      </c>
      <c r="R44" s="117"/>
      <c r="S44" s="117">
        <f t="shared" ref="S44:T44" si="99">SUM(S45:S47)</f>
        <v>0</v>
      </c>
      <c r="T44" s="117">
        <f t="shared" si="99"/>
        <v>0</v>
      </c>
      <c r="U44" s="117"/>
      <c r="V44" s="117">
        <f t="shared" ref="V44:X44" si="100">SUM(V45:V47)</f>
        <v>0</v>
      </c>
      <c r="W44" s="117">
        <f t="shared" si="100"/>
        <v>0</v>
      </c>
      <c r="X44" s="117">
        <f t="shared" si="100"/>
        <v>0</v>
      </c>
      <c r="Y44" s="117">
        <f t="shared" si="72"/>
        <v>0</v>
      </c>
      <c r="Z44" s="125">
        <v>0</v>
      </c>
      <c r="AA44" s="119"/>
      <c r="AB44" s="180"/>
      <c r="AC44" s="181"/>
      <c r="AD44" s="63"/>
      <c r="AE44" s="63"/>
      <c r="AF44" s="63"/>
      <c r="AG44" s="63"/>
    </row>
    <row r="45" spans="1:33" ht="30" customHeight="1" x14ac:dyDescent="0.2">
      <c r="A45" s="120" t="s">
        <v>73</v>
      </c>
      <c r="B45" s="83" t="s">
        <v>120</v>
      </c>
      <c r="C45" s="92" t="s">
        <v>121</v>
      </c>
      <c r="D45" s="85" t="s">
        <v>115</v>
      </c>
      <c r="E45" s="73"/>
      <c r="F45" s="73"/>
      <c r="G45" s="73">
        <f t="shared" ref="G45:G47" si="101">E45*F45</f>
        <v>0</v>
      </c>
      <c r="H45" s="73"/>
      <c r="I45" s="73"/>
      <c r="J45" s="73">
        <f t="shared" ref="J45:J47" si="102">H45*I45</f>
        <v>0</v>
      </c>
      <c r="K45" s="73"/>
      <c r="L45" s="73"/>
      <c r="M45" s="73">
        <f t="shared" ref="M45:M47" si="103">K45*L45</f>
        <v>0</v>
      </c>
      <c r="N45" s="73"/>
      <c r="O45" s="73"/>
      <c r="P45" s="73">
        <f t="shared" ref="P45:P47" si="104">N45*O45</f>
        <v>0</v>
      </c>
      <c r="Q45" s="73"/>
      <c r="R45" s="73"/>
      <c r="S45" s="73">
        <f t="shared" ref="S45:S47" si="105">Q45*R45</f>
        <v>0</v>
      </c>
      <c r="T45" s="73"/>
      <c r="U45" s="73"/>
      <c r="V45" s="73">
        <f t="shared" ref="V45:V47" si="106">T45*U45</f>
        <v>0</v>
      </c>
      <c r="W45" s="121">
        <f t="shared" ref="W45:W47" si="107">G45+M45+S45</f>
        <v>0</v>
      </c>
      <c r="X45" s="121">
        <f t="shared" ref="X45:X47" si="108">J45+P45+V45</f>
        <v>0</v>
      </c>
      <c r="Y45" s="121">
        <f t="shared" si="72"/>
        <v>0</v>
      </c>
      <c r="Z45" s="125">
        <v>0</v>
      </c>
      <c r="AA45" s="87"/>
      <c r="AB45" s="182"/>
      <c r="AC45" s="183"/>
      <c r="AD45" s="64"/>
      <c r="AE45" s="64"/>
      <c r="AF45" s="64"/>
      <c r="AG45" s="64"/>
    </row>
    <row r="46" spans="1:33" ht="30" customHeight="1" x14ac:dyDescent="0.2">
      <c r="A46" s="120" t="s">
        <v>73</v>
      </c>
      <c r="B46" s="83" t="s">
        <v>122</v>
      </c>
      <c r="C46" s="92" t="s">
        <v>123</v>
      </c>
      <c r="D46" s="85" t="s">
        <v>115</v>
      </c>
      <c r="E46" s="73"/>
      <c r="F46" s="73"/>
      <c r="G46" s="73">
        <f t="shared" si="101"/>
        <v>0</v>
      </c>
      <c r="H46" s="73"/>
      <c r="I46" s="73"/>
      <c r="J46" s="73">
        <f t="shared" si="102"/>
        <v>0</v>
      </c>
      <c r="K46" s="73"/>
      <c r="L46" s="73"/>
      <c r="M46" s="73">
        <f t="shared" si="103"/>
        <v>0</v>
      </c>
      <c r="N46" s="73"/>
      <c r="O46" s="73"/>
      <c r="P46" s="73">
        <f t="shared" si="104"/>
        <v>0</v>
      </c>
      <c r="Q46" s="73"/>
      <c r="R46" s="73"/>
      <c r="S46" s="73">
        <f t="shared" si="105"/>
        <v>0</v>
      </c>
      <c r="T46" s="73"/>
      <c r="U46" s="73"/>
      <c r="V46" s="73">
        <f t="shared" si="106"/>
        <v>0</v>
      </c>
      <c r="W46" s="121">
        <f t="shared" si="107"/>
        <v>0</v>
      </c>
      <c r="X46" s="121">
        <f t="shared" si="108"/>
        <v>0</v>
      </c>
      <c r="Y46" s="121">
        <f t="shared" si="72"/>
        <v>0</v>
      </c>
      <c r="Z46" s="125">
        <v>0</v>
      </c>
      <c r="AA46" s="87"/>
      <c r="AB46" s="184"/>
      <c r="AC46" s="183"/>
      <c r="AD46" s="64"/>
      <c r="AE46" s="64"/>
      <c r="AF46" s="64"/>
      <c r="AG46" s="64"/>
    </row>
    <row r="47" spans="1:33" ht="30" customHeight="1" x14ac:dyDescent="0.2">
      <c r="A47" s="120" t="s">
        <v>73</v>
      </c>
      <c r="B47" s="83" t="s">
        <v>124</v>
      </c>
      <c r="C47" s="92" t="s">
        <v>121</v>
      </c>
      <c r="D47" s="85" t="s">
        <v>115</v>
      </c>
      <c r="E47" s="73"/>
      <c r="F47" s="73"/>
      <c r="G47" s="73">
        <f t="shared" si="101"/>
        <v>0</v>
      </c>
      <c r="H47" s="73"/>
      <c r="I47" s="73"/>
      <c r="J47" s="73">
        <f t="shared" si="102"/>
        <v>0</v>
      </c>
      <c r="K47" s="73"/>
      <c r="L47" s="73"/>
      <c r="M47" s="73">
        <f t="shared" si="103"/>
        <v>0</v>
      </c>
      <c r="N47" s="73"/>
      <c r="O47" s="73"/>
      <c r="P47" s="73">
        <f t="shared" si="104"/>
        <v>0</v>
      </c>
      <c r="Q47" s="73"/>
      <c r="R47" s="73"/>
      <c r="S47" s="73">
        <f t="shared" si="105"/>
        <v>0</v>
      </c>
      <c r="T47" s="73"/>
      <c r="U47" s="73"/>
      <c r="V47" s="73">
        <f t="shared" si="106"/>
        <v>0</v>
      </c>
      <c r="W47" s="121">
        <f t="shared" si="107"/>
        <v>0</v>
      </c>
      <c r="X47" s="121">
        <f t="shared" si="108"/>
        <v>0</v>
      </c>
      <c r="Y47" s="121">
        <f t="shared" si="72"/>
        <v>0</v>
      </c>
      <c r="Z47" s="125">
        <v>0</v>
      </c>
      <c r="AA47" s="87"/>
      <c r="AB47" s="184"/>
      <c r="AC47" s="183"/>
      <c r="AD47" s="64"/>
      <c r="AE47" s="64"/>
      <c r="AF47" s="64"/>
      <c r="AG47" s="64"/>
    </row>
    <row r="48" spans="1:33" ht="30" customHeight="1" x14ac:dyDescent="0.2">
      <c r="A48" s="128" t="s">
        <v>125</v>
      </c>
      <c r="B48" s="129"/>
      <c r="C48" s="130"/>
      <c r="D48" s="131"/>
      <c r="E48" s="127">
        <f>E44+E40+E36</f>
        <v>0</v>
      </c>
      <c r="F48" s="127"/>
      <c r="G48" s="127">
        <f t="shared" ref="G48:H48" si="109">G44+G40+G36</f>
        <v>0</v>
      </c>
      <c r="H48" s="127">
        <f t="shared" si="109"/>
        <v>0</v>
      </c>
      <c r="I48" s="127"/>
      <c r="J48" s="127">
        <f t="shared" ref="J48:K48" si="110">J44+J40+J36</f>
        <v>0</v>
      </c>
      <c r="K48" s="127">
        <f t="shared" si="110"/>
        <v>0</v>
      </c>
      <c r="L48" s="127"/>
      <c r="M48" s="127">
        <f t="shared" ref="M48:N48" si="111">M44+M40+M36</f>
        <v>0</v>
      </c>
      <c r="N48" s="127">
        <f t="shared" si="111"/>
        <v>0</v>
      </c>
      <c r="O48" s="127"/>
      <c r="P48" s="127">
        <f t="shared" ref="P48:Q48" si="112">P44+P40+P36</f>
        <v>0</v>
      </c>
      <c r="Q48" s="127">
        <f t="shared" si="112"/>
        <v>0</v>
      </c>
      <c r="R48" s="127"/>
      <c r="S48" s="127">
        <f t="shared" ref="S48:T48" si="113">S44+S40+S36</f>
        <v>0</v>
      </c>
      <c r="T48" s="127">
        <f t="shared" si="113"/>
        <v>0</v>
      </c>
      <c r="U48" s="127"/>
      <c r="V48" s="127">
        <f t="shared" ref="V48:X48" si="114">V44+V40+V36</f>
        <v>0</v>
      </c>
      <c r="W48" s="135">
        <f t="shared" si="114"/>
        <v>0</v>
      </c>
      <c r="X48" s="135">
        <f t="shared" si="114"/>
        <v>0</v>
      </c>
      <c r="Y48" s="135">
        <f t="shared" si="72"/>
        <v>0</v>
      </c>
      <c r="Z48" s="125">
        <v>0</v>
      </c>
      <c r="AA48" s="130"/>
      <c r="AB48" s="185"/>
      <c r="AC48" s="169"/>
      <c r="AD48" s="6"/>
      <c r="AE48" s="6"/>
      <c r="AF48" s="6"/>
      <c r="AG48" s="6"/>
    </row>
    <row r="49" spans="1:33" ht="30" customHeight="1" x14ac:dyDescent="0.2">
      <c r="A49" s="106" t="s">
        <v>68</v>
      </c>
      <c r="B49" s="133">
        <v>3</v>
      </c>
      <c r="C49" s="106" t="s">
        <v>126</v>
      </c>
      <c r="D49" s="109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1"/>
      <c r="X49" s="111"/>
      <c r="Y49" s="111"/>
      <c r="Z49" s="111"/>
      <c r="AA49" s="112"/>
      <c r="AB49" s="185"/>
      <c r="AC49" s="169"/>
      <c r="AD49" s="6"/>
      <c r="AE49" s="6"/>
      <c r="AF49" s="6"/>
      <c r="AG49" s="6"/>
    </row>
    <row r="50" spans="1:33" ht="45" customHeight="1" x14ac:dyDescent="0.2">
      <c r="A50" s="113" t="s">
        <v>70</v>
      </c>
      <c r="B50" s="126" t="s">
        <v>127</v>
      </c>
      <c r="C50" s="115" t="s">
        <v>128</v>
      </c>
      <c r="D50" s="116"/>
      <c r="E50" s="117">
        <f>SUM(E51:E53)</f>
        <v>0</v>
      </c>
      <c r="F50" s="117"/>
      <c r="G50" s="117">
        <f t="shared" ref="G50:H50" si="115">SUM(G51:G53)</f>
        <v>0</v>
      </c>
      <c r="H50" s="117">
        <f t="shared" si="115"/>
        <v>0</v>
      </c>
      <c r="I50" s="117"/>
      <c r="J50" s="117">
        <f t="shared" ref="J50:K50" si="116">SUM(J51:J53)</f>
        <v>0</v>
      </c>
      <c r="K50" s="117">
        <f t="shared" si="116"/>
        <v>0</v>
      </c>
      <c r="L50" s="117"/>
      <c r="M50" s="117">
        <f t="shared" ref="M50:N50" si="117">SUM(M51:M53)</f>
        <v>0</v>
      </c>
      <c r="N50" s="117">
        <f t="shared" si="117"/>
        <v>0</v>
      </c>
      <c r="O50" s="117"/>
      <c r="P50" s="117">
        <f t="shared" ref="P50:Q50" si="118">SUM(P51:P53)</f>
        <v>0</v>
      </c>
      <c r="Q50" s="117">
        <f t="shared" si="118"/>
        <v>0</v>
      </c>
      <c r="R50" s="117"/>
      <c r="S50" s="117">
        <f t="shared" ref="S50:T50" si="119">SUM(S51:S53)</f>
        <v>0</v>
      </c>
      <c r="T50" s="117">
        <f t="shared" si="119"/>
        <v>0</v>
      </c>
      <c r="U50" s="117"/>
      <c r="V50" s="117">
        <f t="shared" ref="V50:X50" si="120">SUM(V51:V53)</f>
        <v>0</v>
      </c>
      <c r="W50" s="117">
        <f t="shared" si="120"/>
        <v>0</v>
      </c>
      <c r="X50" s="117">
        <f t="shared" si="120"/>
        <v>0</v>
      </c>
      <c r="Y50" s="118">
        <f t="shared" ref="Y50:Y57" si="121">W50-X50</f>
        <v>0</v>
      </c>
      <c r="Z50" s="124">
        <v>0</v>
      </c>
      <c r="AA50" s="119"/>
      <c r="AB50" s="180"/>
      <c r="AC50" s="181"/>
      <c r="AD50" s="63"/>
      <c r="AE50" s="63"/>
      <c r="AF50" s="63"/>
      <c r="AG50" s="63"/>
    </row>
    <row r="51" spans="1:33" ht="30" customHeight="1" x14ac:dyDescent="0.2">
      <c r="A51" s="120" t="s">
        <v>73</v>
      </c>
      <c r="B51" s="83" t="s">
        <v>129</v>
      </c>
      <c r="C51" s="87" t="s">
        <v>130</v>
      </c>
      <c r="D51" s="85" t="s">
        <v>108</v>
      </c>
      <c r="E51" s="73"/>
      <c r="F51" s="73"/>
      <c r="G51" s="73">
        <f t="shared" ref="G51:G53" si="122">E51*F51</f>
        <v>0</v>
      </c>
      <c r="H51" s="73"/>
      <c r="I51" s="73"/>
      <c r="J51" s="73">
        <f t="shared" ref="J51:J53" si="123">H51*I51</f>
        <v>0</v>
      </c>
      <c r="K51" s="73"/>
      <c r="L51" s="73"/>
      <c r="M51" s="73">
        <f t="shared" ref="M51:M53" si="124">K51*L51</f>
        <v>0</v>
      </c>
      <c r="N51" s="73"/>
      <c r="O51" s="73"/>
      <c r="P51" s="73">
        <f t="shared" ref="P51:P53" si="125">N51*O51</f>
        <v>0</v>
      </c>
      <c r="Q51" s="73"/>
      <c r="R51" s="73"/>
      <c r="S51" s="73">
        <f t="shared" ref="S51:S53" si="126">Q51*R51</f>
        <v>0</v>
      </c>
      <c r="T51" s="73"/>
      <c r="U51" s="73"/>
      <c r="V51" s="73">
        <f t="shared" ref="V51:V53" si="127">T51*U51</f>
        <v>0</v>
      </c>
      <c r="W51" s="121">
        <f t="shared" ref="W51:W53" si="128">G51+M51+S51</f>
        <v>0</v>
      </c>
      <c r="X51" s="121">
        <f t="shared" ref="X51:X53" si="129">J51+P51+V51</f>
        <v>0</v>
      </c>
      <c r="Y51" s="121">
        <f t="shared" si="121"/>
        <v>0</v>
      </c>
      <c r="Z51" s="124">
        <v>0</v>
      </c>
      <c r="AA51" s="87"/>
      <c r="AB51" s="184"/>
      <c r="AC51" s="183"/>
      <c r="AD51" s="64"/>
      <c r="AE51" s="64"/>
      <c r="AF51" s="64"/>
      <c r="AG51" s="64"/>
    </row>
    <row r="52" spans="1:33" ht="30" customHeight="1" x14ac:dyDescent="0.2">
      <c r="A52" s="120" t="s">
        <v>73</v>
      </c>
      <c r="B52" s="83" t="s">
        <v>131</v>
      </c>
      <c r="C52" s="87" t="s">
        <v>132</v>
      </c>
      <c r="D52" s="85" t="s">
        <v>108</v>
      </c>
      <c r="E52" s="73"/>
      <c r="F52" s="73"/>
      <c r="G52" s="73">
        <f t="shared" si="122"/>
        <v>0</v>
      </c>
      <c r="H52" s="73"/>
      <c r="I52" s="73"/>
      <c r="J52" s="73">
        <f t="shared" si="123"/>
        <v>0</v>
      </c>
      <c r="K52" s="73"/>
      <c r="L52" s="73"/>
      <c r="M52" s="73">
        <f t="shared" si="124"/>
        <v>0</v>
      </c>
      <c r="N52" s="73"/>
      <c r="O52" s="73"/>
      <c r="P52" s="73">
        <f t="shared" si="125"/>
        <v>0</v>
      </c>
      <c r="Q52" s="73"/>
      <c r="R52" s="73"/>
      <c r="S52" s="73">
        <f t="shared" si="126"/>
        <v>0</v>
      </c>
      <c r="T52" s="73"/>
      <c r="U52" s="73"/>
      <c r="V52" s="73">
        <f t="shared" si="127"/>
        <v>0</v>
      </c>
      <c r="W52" s="121">
        <f t="shared" si="128"/>
        <v>0</v>
      </c>
      <c r="X52" s="121">
        <f t="shared" si="129"/>
        <v>0</v>
      </c>
      <c r="Y52" s="121">
        <f t="shared" si="121"/>
        <v>0</v>
      </c>
      <c r="Z52" s="124">
        <v>0</v>
      </c>
      <c r="AA52" s="87"/>
      <c r="AB52" s="184"/>
      <c r="AC52" s="183"/>
      <c r="AD52" s="64"/>
      <c r="AE52" s="64"/>
      <c r="AF52" s="64"/>
      <c r="AG52" s="64"/>
    </row>
    <row r="53" spans="1:33" ht="30" customHeight="1" x14ac:dyDescent="0.2">
      <c r="A53" s="120" t="s">
        <v>73</v>
      </c>
      <c r="B53" s="83" t="s">
        <v>133</v>
      </c>
      <c r="C53" s="87" t="s">
        <v>134</v>
      </c>
      <c r="D53" s="85" t="s">
        <v>108</v>
      </c>
      <c r="E53" s="73"/>
      <c r="F53" s="73"/>
      <c r="G53" s="73">
        <f t="shared" si="122"/>
        <v>0</v>
      </c>
      <c r="H53" s="73"/>
      <c r="I53" s="73"/>
      <c r="J53" s="73">
        <f t="shared" si="123"/>
        <v>0</v>
      </c>
      <c r="K53" s="73"/>
      <c r="L53" s="73"/>
      <c r="M53" s="73">
        <f t="shared" si="124"/>
        <v>0</v>
      </c>
      <c r="N53" s="73"/>
      <c r="O53" s="73"/>
      <c r="P53" s="73">
        <f t="shared" si="125"/>
        <v>0</v>
      </c>
      <c r="Q53" s="73"/>
      <c r="R53" s="73"/>
      <c r="S53" s="73">
        <f t="shared" si="126"/>
        <v>0</v>
      </c>
      <c r="T53" s="73"/>
      <c r="U53" s="73"/>
      <c r="V53" s="73">
        <f t="shared" si="127"/>
        <v>0</v>
      </c>
      <c r="W53" s="121">
        <f t="shared" si="128"/>
        <v>0</v>
      </c>
      <c r="X53" s="121">
        <f t="shared" si="129"/>
        <v>0</v>
      </c>
      <c r="Y53" s="121">
        <f t="shared" si="121"/>
        <v>0</v>
      </c>
      <c r="Z53" s="124">
        <v>0</v>
      </c>
      <c r="AA53" s="87"/>
      <c r="AB53" s="184"/>
      <c r="AC53" s="183"/>
      <c r="AD53" s="64"/>
      <c r="AE53" s="64"/>
      <c r="AF53" s="64"/>
      <c r="AG53" s="64"/>
    </row>
    <row r="54" spans="1:33" ht="47.25" customHeight="1" x14ac:dyDescent="0.2">
      <c r="A54" s="113" t="s">
        <v>70</v>
      </c>
      <c r="B54" s="126" t="s">
        <v>135</v>
      </c>
      <c r="C54" s="115" t="s">
        <v>136</v>
      </c>
      <c r="D54" s="116"/>
      <c r="E54" s="117"/>
      <c r="F54" s="117"/>
      <c r="G54" s="117"/>
      <c r="H54" s="117"/>
      <c r="I54" s="117"/>
      <c r="J54" s="117"/>
      <c r="K54" s="117">
        <f>SUM(K55:K56)</f>
        <v>0</v>
      </c>
      <c r="L54" s="117"/>
      <c r="M54" s="117">
        <f t="shared" ref="M54:N54" si="130">SUM(M55:M56)</f>
        <v>0</v>
      </c>
      <c r="N54" s="117">
        <f t="shared" si="130"/>
        <v>0</v>
      </c>
      <c r="O54" s="117"/>
      <c r="P54" s="117">
        <f t="shared" ref="P54:Q54" si="131">SUM(P55:P56)</f>
        <v>0</v>
      </c>
      <c r="Q54" s="117">
        <f t="shared" si="131"/>
        <v>0</v>
      </c>
      <c r="R54" s="117"/>
      <c r="S54" s="117">
        <f t="shared" ref="S54:T54" si="132">SUM(S55:S56)</f>
        <v>0</v>
      </c>
      <c r="T54" s="117">
        <f t="shared" si="132"/>
        <v>0</v>
      </c>
      <c r="U54" s="117"/>
      <c r="V54" s="117">
        <f t="shared" ref="V54:X54" si="133">SUM(V55:V56)</f>
        <v>0</v>
      </c>
      <c r="W54" s="117">
        <f t="shared" si="133"/>
        <v>0</v>
      </c>
      <c r="X54" s="117">
        <f t="shared" si="133"/>
        <v>0</v>
      </c>
      <c r="Y54" s="117">
        <f t="shared" si="121"/>
        <v>0</v>
      </c>
      <c r="Z54" s="124">
        <v>0</v>
      </c>
      <c r="AA54" s="119"/>
      <c r="AB54" s="180"/>
      <c r="AC54" s="181"/>
      <c r="AD54" s="63"/>
      <c r="AE54" s="63"/>
      <c r="AF54" s="63"/>
      <c r="AG54" s="63"/>
    </row>
    <row r="55" spans="1:33" ht="30" customHeight="1" x14ac:dyDescent="0.2">
      <c r="A55" s="120" t="s">
        <v>73</v>
      </c>
      <c r="B55" s="83" t="s">
        <v>137</v>
      </c>
      <c r="C55" s="87" t="s">
        <v>138</v>
      </c>
      <c r="D55" s="85" t="s">
        <v>139</v>
      </c>
      <c r="E55" s="340" t="s">
        <v>140</v>
      </c>
      <c r="F55" s="333"/>
      <c r="G55" s="333"/>
      <c r="H55" s="340" t="s">
        <v>140</v>
      </c>
      <c r="I55" s="333"/>
      <c r="J55" s="333"/>
      <c r="K55" s="73"/>
      <c r="L55" s="73"/>
      <c r="M55" s="73">
        <f t="shared" ref="M55:M56" si="134">K55*L55</f>
        <v>0</v>
      </c>
      <c r="N55" s="73"/>
      <c r="O55" s="73"/>
      <c r="P55" s="73">
        <f t="shared" ref="P55:P56" si="135">N55*O55</f>
        <v>0</v>
      </c>
      <c r="Q55" s="73"/>
      <c r="R55" s="73"/>
      <c r="S55" s="73">
        <f t="shared" ref="S55:S56" si="136">Q55*R55</f>
        <v>0</v>
      </c>
      <c r="T55" s="73"/>
      <c r="U55" s="73"/>
      <c r="V55" s="73">
        <f t="shared" ref="V55:V56" si="137">T55*U55</f>
        <v>0</v>
      </c>
      <c r="W55" s="121">
        <f t="shared" ref="W55:W56" si="138">G55+M55+S55</f>
        <v>0</v>
      </c>
      <c r="X55" s="121">
        <f t="shared" ref="X55:X56" si="139">J55+P55+V55</f>
        <v>0</v>
      </c>
      <c r="Y55" s="121">
        <f t="shared" si="121"/>
        <v>0</v>
      </c>
      <c r="Z55" s="124">
        <v>0</v>
      </c>
      <c r="AA55" s="87"/>
      <c r="AB55" s="184"/>
      <c r="AC55" s="183"/>
      <c r="AD55" s="64"/>
      <c r="AE55" s="64"/>
      <c r="AF55" s="64"/>
      <c r="AG55" s="64"/>
    </row>
    <row r="56" spans="1:33" ht="30" customHeight="1" x14ac:dyDescent="0.2">
      <c r="A56" s="120" t="s">
        <v>73</v>
      </c>
      <c r="B56" s="83" t="s">
        <v>141</v>
      </c>
      <c r="C56" s="87" t="s">
        <v>142</v>
      </c>
      <c r="D56" s="85" t="s">
        <v>139</v>
      </c>
      <c r="E56" s="333"/>
      <c r="F56" s="333"/>
      <c r="G56" s="333"/>
      <c r="H56" s="333"/>
      <c r="I56" s="333"/>
      <c r="J56" s="333"/>
      <c r="K56" s="73"/>
      <c r="L56" s="73"/>
      <c r="M56" s="73">
        <f t="shared" si="134"/>
        <v>0</v>
      </c>
      <c r="N56" s="73"/>
      <c r="O56" s="73"/>
      <c r="P56" s="73">
        <f t="shared" si="135"/>
        <v>0</v>
      </c>
      <c r="Q56" s="73"/>
      <c r="R56" s="73"/>
      <c r="S56" s="73">
        <f t="shared" si="136"/>
        <v>0</v>
      </c>
      <c r="T56" s="73"/>
      <c r="U56" s="73"/>
      <c r="V56" s="73">
        <f t="shared" si="137"/>
        <v>0</v>
      </c>
      <c r="W56" s="121">
        <f t="shared" si="138"/>
        <v>0</v>
      </c>
      <c r="X56" s="121">
        <f t="shared" si="139"/>
        <v>0</v>
      </c>
      <c r="Y56" s="121">
        <f t="shared" si="121"/>
        <v>0</v>
      </c>
      <c r="Z56" s="124">
        <v>0</v>
      </c>
      <c r="AA56" s="87"/>
      <c r="AB56" s="184"/>
      <c r="AC56" s="183"/>
      <c r="AD56" s="64"/>
      <c r="AE56" s="64"/>
      <c r="AF56" s="64"/>
      <c r="AG56" s="64"/>
    </row>
    <row r="57" spans="1:33" ht="30" customHeight="1" x14ac:dyDescent="0.2">
      <c r="A57" s="128" t="s">
        <v>143</v>
      </c>
      <c r="B57" s="129"/>
      <c r="C57" s="130"/>
      <c r="D57" s="131"/>
      <c r="E57" s="127">
        <f>E50</f>
        <v>0</v>
      </c>
      <c r="F57" s="127"/>
      <c r="G57" s="127">
        <f t="shared" ref="G57:H57" si="140">G50</f>
        <v>0</v>
      </c>
      <c r="H57" s="127">
        <f t="shared" si="140"/>
        <v>0</v>
      </c>
      <c r="I57" s="127"/>
      <c r="J57" s="127">
        <f>J50</f>
        <v>0</v>
      </c>
      <c r="K57" s="127">
        <f>K54+K50</f>
        <v>0</v>
      </c>
      <c r="L57" s="127"/>
      <c r="M57" s="127">
        <f t="shared" ref="M57:N57" si="141">M54+M50</f>
        <v>0</v>
      </c>
      <c r="N57" s="127">
        <f t="shared" si="141"/>
        <v>0</v>
      </c>
      <c r="O57" s="127"/>
      <c r="P57" s="127">
        <f t="shared" ref="P57:Q57" si="142">P54+P50</f>
        <v>0</v>
      </c>
      <c r="Q57" s="127">
        <f t="shared" si="142"/>
        <v>0</v>
      </c>
      <c r="R57" s="127"/>
      <c r="S57" s="127">
        <f t="shared" ref="S57:T57" si="143">S54+S50</f>
        <v>0</v>
      </c>
      <c r="T57" s="127">
        <f t="shared" si="143"/>
        <v>0</v>
      </c>
      <c r="U57" s="127"/>
      <c r="V57" s="127">
        <f t="shared" ref="V57:X57" si="144">V54+V50</f>
        <v>0</v>
      </c>
      <c r="W57" s="135">
        <f t="shared" si="144"/>
        <v>0</v>
      </c>
      <c r="X57" s="135">
        <f t="shared" si="144"/>
        <v>0</v>
      </c>
      <c r="Y57" s="135">
        <f t="shared" si="121"/>
        <v>0</v>
      </c>
      <c r="Z57" s="135">
        <v>0</v>
      </c>
      <c r="AA57" s="130"/>
      <c r="AB57" s="184"/>
      <c r="AC57" s="183"/>
      <c r="AD57" s="64"/>
      <c r="AE57" s="6"/>
      <c r="AF57" s="6"/>
      <c r="AG57" s="6"/>
    </row>
    <row r="58" spans="1:33" ht="30" customHeight="1" x14ac:dyDescent="0.2">
      <c r="A58" s="106" t="s">
        <v>68</v>
      </c>
      <c r="B58" s="133">
        <v>4</v>
      </c>
      <c r="C58" s="106" t="s">
        <v>144</v>
      </c>
      <c r="D58" s="109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1"/>
      <c r="X58" s="111"/>
      <c r="Y58" s="134"/>
      <c r="Z58" s="135">
        <v>0</v>
      </c>
      <c r="AA58" s="112"/>
      <c r="AB58" s="185"/>
      <c r="AC58" s="169"/>
      <c r="AD58" s="6"/>
      <c r="AE58" s="6"/>
      <c r="AF58" s="6"/>
      <c r="AG58" s="6"/>
    </row>
    <row r="59" spans="1:33" ht="30" customHeight="1" x14ac:dyDescent="0.2">
      <c r="A59" s="113" t="s">
        <v>70</v>
      </c>
      <c r="B59" s="126" t="s">
        <v>145</v>
      </c>
      <c r="C59" s="123" t="s">
        <v>146</v>
      </c>
      <c r="D59" s="116"/>
      <c r="E59" s="117">
        <f>SUM(E60:E62)</f>
        <v>0</v>
      </c>
      <c r="F59" s="117"/>
      <c r="G59" s="117">
        <f t="shared" ref="G59:H59" si="145">SUM(G60:G62)</f>
        <v>0</v>
      </c>
      <c r="H59" s="117">
        <f t="shared" si="145"/>
        <v>0</v>
      </c>
      <c r="I59" s="117"/>
      <c r="J59" s="117">
        <f t="shared" ref="J59:K59" si="146">SUM(J60:J62)</f>
        <v>0</v>
      </c>
      <c r="K59" s="117">
        <f t="shared" si="146"/>
        <v>0</v>
      </c>
      <c r="L59" s="117"/>
      <c r="M59" s="117">
        <f t="shared" ref="M59:N59" si="147">SUM(M60:M62)</f>
        <v>0</v>
      </c>
      <c r="N59" s="117">
        <f t="shared" si="147"/>
        <v>0</v>
      </c>
      <c r="O59" s="117"/>
      <c r="P59" s="117">
        <f t="shared" ref="P59:Q59" si="148">SUM(P60:P62)</f>
        <v>0</v>
      </c>
      <c r="Q59" s="117">
        <f t="shared" si="148"/>
        <v>0</v>
      </c>
      <c r="R59" s="117"/>
      <c r="S59" s="117">
        <f t="shared" ref="S59:T59" si="149">SUM(S60:S62)</f>
        <v>0</v>
      </c>
      <c r="T59" s="117">
        <f t="shared" si="149"/>
        <v>0</v>
      </c>
      <c r="U59" s="117"/>
      <c r="V59" s="117">
        <f t="shared" ref="V59:X59" si="150">SUM(V60:V62)</f>
        <v>0</v>
      </c>
      <c r="W59" s="117">
        <f t="shared" si="150"/>
        <v>0</v>
      </c>
      <c r="X59" s="117">
        <f t="shared" si="150"/>
        <v>0</v>
      </c>
      <c r="Y59" s="118">
        <f t="shared" ref="Y59:Y175" si="151">W59-X59</f>
        <v>0</v>
      </c>
      <c r="Z59" s="135">
        <v>0</v>
      </c>
      <c r="AA59" s="119"/>
      <c r="AB59" s="180"/>
      <c r="AC59" s="181"/>
      <c r="AD59" s="63"/>
      <c r="AE59" s="63"/>
      <c r="AF59" s="63"/>
      <c r="AG59" s="63"/>
    </row>
    <row r="60" spans="1:33" ht="30" customHeight="1" x14ac:dyDescent="0.2">
      <c r="A60" s="120" t="s">
        <v>73</v>
      </c>
      <c r="B60" s="83" t="s">
        <v>147</v>
      </c>
      <c r="C60" s="87" t="s">
        <v>148</v>
      </c>
      <c r="D60" s="136" t="s">
        <v>149</v>
      </c>
      <c r="E60" s="137"/>
      <c r="F60" s="137"/>
      <c r="G60" s="137">
        <f t="shared" ref="G60:G62" si="152">E60*F60</f>
        <v>0</v>
      </c>
      <c r="H60" s="137"/>
      <c r="I60" s="137"/>
      <c r="J60" s="137">
        <f t="shared" ref="J60:J62" si="153">H60*I60</f>
        <v>0</v>
      </c>
      <c r="K60" s="73"/>
      <c r="L60" s="137"/>
      <c r="M60" s="73">
        <f t="shared" ref="M60:M62" si="154">K60*L60</f>
        <v>0</v>
      </c>
      <c r="N60" s="73"/>
      <c r="O60" s="137"/>
      <c r="P60" s="73">
        <f t="shared" ref="P60:P62" si="155">N60*O60</f>
        <v>0</v>
      </c>
      <c r="Q60" s="73"/>
      <c r="R60" s="137"/>
      <c r="S60" s="73">
        <f t="shared" ref="S60:S62" si="156">Q60*R60</f>
        <v>0</v>
      </c>
      <c r="T60" s="73"/>
      <c r="U60" s="137"/>
      <c r="V60" s="73">
        <f t="shared" ref="V60:V62" si="157">T60*U60</f>
        <v>0</v>
      </c>
      <c r="W60" s="121">
        <f t="shared" ref="W60:W62" si="158">G60+M60+S60</f>
        <v>0</v>
      </c>
      <c r="X60" s="121">
        <f t="shared" ref="X60:X62" si="159">J60+P60+V60</f>
        <v>0</v>
      </c>
      <c r="Y60" s="121">
        <f t="shared" si="151"/>
        <v>0</v>
      </c>
      <c r="Z60" s="135">
        <v>0</v>
      </c>
      <c r="AA60" s="87"/>
      <c r="AB60" s="184"/>
      <c r="AC60" s="183"/>
      <c r="AD60" s="64"/>
      <c r="AE60" s="64"/>
      <c r="AF60" s="64"/>
      <c r="AG60" s="64"/>
    </row>
    <row r="61" spans="1:33" ht="30" customHeight="1" x14ac:dyDescent="0.2">
      <c r="A61" s="120" t="s">
        <v>73</v>
      </c>
      <c r="B61" s="83" t="s">
        <v>150</v>
      </c>
      <c r="C61" s="87" t="s">
        <v>148</v>
      </c>
      <c r="D61" s="136" t="s">
        <v>149</v>
      </c>
      <c r="E61" s="137"/>
      <c r="F61" s="137"/>
      <c r="G61" s="137">
        <f t="shared" si="152"/>
        <v>0</v>
      </c>
      <c r="H61" s="137"/>
      <c r="I61" s="137"/>
      <c r="J61" s="137">
        <f t="shared" si="153"/>
        <v>0</v>
      </c>
      <c r="K61" s="73"/>
      <c r="L61" s="137"/>
      <c r="M61" s="73">
        <f t="shared" si="154"/>
        <v>0</v>
      </c>
      <c r="N61" s="73"/>
      <c r="O61" s="137"/>
      <c r="P61" s="73">
        <f t="shared" si="155"/>
        <v>0</v>
      </c>
      <c r="Q61" s="73"/>
      <c r="R61" s="137"/>
      <c r="S61" s="73">
        <f t="shared" si="156"/>
        <v>0</v>
      </c>
      <c r="T61" s="73"/>
      <c r="U61" s="137"/>
      <c r="V61" s="73">
        <f t="shared" si="157"/>
        <v>0</v>
      </c>
      <c r="W61" s="121">
        <f t="shared" si="158"/>
        <v>0</v>
      </c>
      <c r="X61" s="121">
        <f t="shared" si="159"/>
        <v>0</v>
      </c>
      <c r="Y61" s="121">
        <f t="shared" si="151"/>
        <v>0</v>
      </c>
      <c r="Z61" s="125">
        <v>0</v>
      </c>
      <c r="AA61" s="87"/>
      <c r="AB61" s="184"/>
      <c r="AC61" s="183"/>
      <c r="AD61" s="64"/>
      <c r="AE61" s="64"/>
      <c r="AF61" s="64"/>
      <c r="AG61" s="64"/>
    </row>
    <row r="62" spans="1:33" ht="30" customHeight="1" x14ac:dyDescent="0.2">
      <c r="A62" s="120" t="s">
        <v>73</v>
      </c>
      <c r="B62" s="83" t="s">
        <v>151</v>
      </c>
      <c r="C62" s="87" t="s">
        <v>148</v>
      </c>
      <c r="D62" s="136" t="s">
        <v>149</v>
      </c>
      <c r="E62" s="137"/>
      <c r="F62" s="137"/>
      <c r="G62" s="137">
        <f t="shared" si="152"/>
        <v>0</v>
      </c>
      <c r="H62" s="137"/>
      <c r="I62" s="137"/>
      <c r="J62" s="137">
        <f t="shared" si="153"/>
        <v>0</v>
      </c>
      <c r="K62" s="73"/>
      <c r="L62" s="137"/>
      <c r="M62" s="73">
        <f t="shared" si="154"/>
        <v>0</v>
      </c>
      <c r="N62" s="73"/>
      <c r="O62" s="137"/>
      <c r="P62" s="73">
        <f t="shared" si="155"/>
        <v>0</v>
      </c>
      <c r="Q62" s="73"/>
      <c r="R62" s="137"/>
      <c r="S62" s="73">
        <f t="shared" si="156"/>
        <v>0</v>
      </c>
      <c r="T62" s="73"/>
      <c r="U62" s="137"/>
      <c r="V62" s="73">
        <f t="shared" si="157"/>
        <v>0</v>
      </c>
      <c r="W62" s="121">
        <f t="shared" si="158"/>
        <v>0</v>
      </c>
      <c r="X62" s="121">
        <f t="shared" si="159"/>
        <v>0</v>
      </c>
      <c r="Y62" s="121">
        <f t="shared" si="151"/>
        <v>0</v>
      </c>
      <c r="Z62" s="125">
        <v>0</v>
      </c>
      <c r="AA62" s="87"/>
      <c r="AB62" s="184"/>
      <c r="AC62" s="183"/>
      <c r="AD62" s="64"/>
      <c r="AE62" s="64"/>
      <c r="AF62" s="64"/>
      <c r="AG62" s="64"/>
    </row>
    <row r="63" spans="1:33" ht="30" customHeight="1" x14ac:dyDescent="0.2">
      <c r="A63" s="113" t="s">
        <v>70</v>
      </c>
      <c r="B63" s="126" t="s">
        <v>152</v>
      </c>
      <c r="C63" s="123" t="s">
        <v>153</v>
      </c>
      <c r="D63" s="116"/>
      <c r="E63" s="117">
        <f>SUM(E65:E146)</f>
        <v>227</v>
      </c>
      <c r="F63" s="117"/>
      <c r="G63" s="117">
        <f>SUM(G65:G146)</f>
        <v>1161650</v>
      </c>
      <c r="H63" s="117">
        <f>SUM(H65:H146)</f>
        <v>230</v>
      </c>
      <c r="I63" s="117"/>
      <c r="J63" s="117">
        <f>SUM(J65:J146)</f>
        <v>1166150</v>
      </c>
      <c r="K63" s="117">
        <f>SUM(K65:K146)</f>
        <v>9</v>
      </c>
      <c r="L63" s="117"/>
      <c r="M63" s="117">
        <f>SUM(M65:M146)</f>
        <v>12000</v>
      </c>
      <c r="N63" s="117">
        <f>SUM(N65:N146)</f>
        <v>0</v>
      </c>
      <c r="O63" s="117"/>
      <c r="P63" s="117">
        <f>SUM(P65:P146)</f>
        <v>0</v>
      </c>
      <c r="Q63" s="117">
        <f>SUM(Q65:Q146)</f>
        <v>0</v>
      </c>
      <c r="R63" s="117"/>
      <c r="S63" s="117">
        <f>SUM(S65:S146)</f>
        <v>0</v>
      </c>
      <c r="T63" s="117">
        <f>SUM(T65:T146)</f>
        <v>0</v>
      </c>
      <c r="U63" s="117"/>
      <c r="V63" s="117">
        <f>SUM(V65:V146)</f>
        <v>0</v>
      </c>
      <c r="W63" s="117">
        <f>SUM(W65:W146)</f>
        <v>1173650</v>
      </c>
      <c r="X63" s="117">
        <f>SUM(X65:X146)</f>
        <v>1166150</v>
      </c>
      <c r="Y63" s="117">
        <f t="shared" si="151"/>
        <v>7500</v>
      </c>
      <c r="Z63" s="117">
        <f t="shared" ref="Z63:Z175" si="160">Y63/W63</f>
        <v>6.3903207941038639E-3</v>
      </c>
      <c r="AA63" s="119"/>
      <c r="AB63" s="180"/>
      <c r="AC63" s="181"/>
      <c r="AD63" s="63"/>
      <c r="AE63" s="63"/>
      <c r="AF63" s="63"/>
      <c r="AG63" s="63"/>
    </row>
    <row r="64" spans="1:33" s="66" customFormat="1" ht="30" customHeight="1" x14ac:dyDescent="0.2">
      <c r="A64" s="120" t="s">
        <v>73</v>
      </c>
      <c r="B64" s="83" t="s">
        <v>154</v>
      </c>
      <c r="C64" s="188" t="s">
        <v>342</v>
      </c>
      <c r="D64" s="187"/>
      <c r="E64" s="187"/>
      <c r="F64" s="187"/>
      <c r="G64" s="187"/>
      <c r="H64" s="187"/>
      <c r="I64" s="187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180"/>
      <c r="AC64" s="181"/>
      <c r="AD64" s="63"/>
      <c r="AE64" s="63"/>
      <c r="AF64" s="63"/>
      <c r="AG64" s="63"/>
    </row>
    <row r="65" spans="1:34" ht="30" customHeight="1" x14ac:dyDescent="0.25">
      <c r="A65" s="120" t="s">
        <v>73</v>
      </c>
      <c r="B65" s="83" t="s">
        <v>472</v>
      </c>
      <c r="C65" s="187" t="s">
        <v>299</v>
      </c>
      <c r="D65" s="187" t="s">
        <v>300</v>
      </c>
      <c r="E65" s="73">
        <v>3</v>
      </c>
      <c r="F65" s="73">
        <v>22000</v>
      </c>
      <c r="G65" s="73">
        <f t="shared" ref="G65:G66" si="161">E65*F65</f>
        <v>66000</v>
      </c>
      <c r="H65" s="73">
        <v>3</v>
      </c>
      <c r="I65" s="73">
        <v>22000</v>
      </c>
      <c r="J65" s="73">
        <f t="shared" ref="J65:J66" si="162">H65*I65</f>
        <v>66000</v>
      </c>
      <c r="K65" s="73"/>
      <c r="L65" s="73"/>
      <c r="M65" s="73">
        <f t="shared" ref="M65:M146" si="163">K65*L65</f>
        <v>0</v>
      </c>
      <c r="N65" s="73"/>
      <c r="O65" s="73"/>
      <c r="P65" s="73">
        <f t="shared" ref="P65:P146" si="164">N65*O65</f>
        <v>0</v>
      </c>
      <c r="Q65" s="73"/>
      <c r="R65" s="73"/>
      <c r="S65" s="73">
        <f t="shared" ref="S65:S146" si="165">Q65*R65</f>
        <v>0</v>
      </c>
      <c r="T65" s="73"/>
      <c r="U65" s="73"/>
      <c r="V65" s="73">
        <f t="shared" ref="V65:V146" si="166">T65*U65</f>
        <v>0</v>
      </c>
      <c r="W65" s="121">
        <f t="shared" ref="W65:W146" si="167">G65+M65+S65</f>
        <v>66000</v>
      </c>
      <c r="X65" s="121">
        <f t="shared" ref="X65:X146" si="168">J65+P65+V65</f>
        <v>66000</v>
      </c>
      <c r="Y65" s="121">
        <f t="shared" si="151"/>
        <v>0</v>
      </c>
      <c r="Z65" s="121">
        <v>0</v>
      </c>
      <c r="AA65" s="235" t="s">
        <v>600</v>
      </c>
      <c r="AB65" s="184"/>
      <c r="AC65" s="183"/>
      <c r="AD65" s="64"/>
      <c r="AE65" s="64"/>
      <c r="AF65" s="64"/>
      <c r="AG65" s="64"/>
    </row>
    <row r="66" spans="1:34" ht="30" customHeight="1" x14ac:dyDescent="0.25">
      <c r="A66" s="120" t="s">
        <v>73</v>
      </c>
      <c r="B66" s="83" t="s">
        <v>473</v>
      </c>
      <c r="C66" s="189" t="s">
        <v>301</v>
      </c>
      <c r="D66" s="72" t="s">
        <v>108</v>
      </c>
      <c r="E66" s="73">
        <v>12</v>
      </c>
      <c r="F66" s="73">
        <v>11150</v>
      </c>
      <c r="G66" s="73">
        <f t="shared" si="161"/>
        <v>133800</v>
      </c>
      <c r="H66" s="73">
        <v>12</v>
      </c>
      <c r="I66" s="73">
        <v>11150</v>
      </c>
      <c r="J66" s="73">
        <f t="shared" si="162"/>
        <v>133800</v>
      </c>
      <c r="K66" s="73"/>
      <c r="L66" s="73"/>
      <c r="M66" s="73">
        <f t="shared" si="163"/>
        <v>0</v>
      </c>
      <c r="N66" s="73"/>
      <c r="O66" s="73"/>
      <c r="P66" s="73">
        <f t="shared" si="164"/>
        <v>0</v>
      </c>
      <c r="Q66" s="73"/>
      <c r="R66" s="73"/>
      <c r="S66" s="73">
        <f t="shared" si="165"/>
        <v>0</v>
      </c>
      <c r="T66" s="73"/>
      <c r="U66" s="73"/>
      <c r="V66" s="73">
        <f t="shared" si="166"/>
        <v>0</v>
      </c>
      <c r="W66" s="121">
        <f t="shared" si="167"/>
        <v>133800</v>
      </c>
      <c r="X66" s="121">
        <f t="shared" si="168"/>
        <v>133800</v>
      </c>
      <c r="Y66" s="121">
        <f t="shared" si="151"/>
        <v>0</v>
      </c>
      <c r="Z66" s="121">
        <v>0</v>
      </c>
      <c r="AA66" s="235" t="s">
        <v>601</v>
      </c>
      <c r="AB66" s="184"/>
      <c r="AC66" s="183"/>
      <c r="AD66" s="64"/>
      <c r="AE66" s="64"/>
      <c r="AF66" s="64"/>
      <c r="AG66" s="64"/>
    </row>
    <row r="67" spans="1:34" ht="30" customHeight="1" x14ac:dyDescent="0.2">
      <c r="A67" s="120" t="s">
        <v>73</v>
      </c>
      <c r="B67" s="83" t="s">
        <v>156</v>
      </c>
      <c r="C67" s="188" t="s">
        <v>341</v>
      </c>
      <c r="D67" s="72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121">
        <f t="shared" si="167"/>
        <v>0</v>
      </c>
      <c r="X67" s="121">
        <f t="shared" si="168"/>
        <v>0</v>
      </c>
      <c r="Y67" s="121">
        <f t="shared" si="151"/>
        <v>0</v>
      </c>
      <c r="Z67" s="121">
        <v>0</v>
      </c>
      <c r="AA67" s="87"/>
      <c r="AB67" s="184"/>
      <c r="AC67" s="183"/>
      <c r="AD67" s="64"/>
      <c r="AE67" s="64"/>
      <c r="AF67" s="64"/>
      <c r="AG67" s="64"/>
    </row>
    <row r="68" spans="1:34" ht="30" customHeight="1" x14ac:dyDescent="0.2">
      <c r="A68" s="120" t="s">
        <v>73</v>
      </c>
      <c r="B68" s="83" t="s">
        <v>474</v>
      </c>
      <c r="C68" s="190" t="s">
        <v>343</v>
      </c>
      <c r="D68" s="72" t="s">
        <v>344</v>
      </c>
      <c r="E68" s="73">
        <v>3</v>
      </c>
      <c r="F68" s="73">
        <v>26000</v>
      </c>
      <c r="G68" s="73">
        <f t="shared" ref="G68:G73" si="169">E68*F68</f>
        <v>78000</v>
      </c>
      <c r="H68" s="73">
        <v>3</v>
      </c>
      <c r="I68" s="73">
        <v>26000</v>
      </c>
      <c r="J68" s="73">
        <f t="shared" ref="J68:J83" si="170">H68*I68</f>
        <v>78000</v>
      </c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121">
        <f t="shared" si="167"/>
        <v>78000</v>
      </c>
      <c r="X68" s="121">
        <f t="shared" si="168"/>
        <v>78000</v>
      </c>
      <c r="Y68" s="121">
        <f t="shared" si="151"/>
        <v>0</v>
      </c>
      <c r="Z68" s="121">
        <v>0</v>
      </c>
      <c r="AA68" s="87" t="s">
        <v>362</v>
      </c>
      <c r="AB68" s="184"/>
      <c r="AC68" s="183"/>
      <c r="AD68" s="64"/>
      <c r="AE68" s="64"/>
      <c r="AF68" s="64"/>
      <c r="AG68" s="64"/>
    </row>
    <row r="69" spans="1:34" ht="30" customHeight="1" x14ac:dyDescent="0.2">
      <c r="A69" s="120" t="s">
        <v>73</v>
      </c>
      <c r="B69" s="83" t="s">
        <v>475</v>
      </c>
      <c r="C69" s="191" t="s">
        <v>345</v>
      </c>
      <c r="D69" s="72" t="s">
        <v>344</v>
      </c>
      <c r="E69" s="73">
        <v>3</v>
      </c>
      <c r="F69" s="73">
        <v>500</v>
      </c>
      <c r="G69" s="73">
        <f t="shared" si="169"/>
        <v>1500</v>
      </c>
      <c r="H69" s="73">
        <v>3</v>
      </c>
      <c r="I69" s="73">
        <v>500</v>
      </c>
      <c r="J69" s="73">
        <f t="shared" si="170"/>
        <v>1500</v>
      </c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121">
        <f t="shared" si="167"/>
        <v>1500</v>
      </c>
      <c r="X69" s="121">
        <f t="shared" si="168"/>
        <v>1500</v>
      </c>
      <c r="Y69" s="121">
        <f t="shared" si="151"/>
        <v>0</v>
      </c>
      <c r="Z69" s="121">
        <v>0</v>
      </c>
      <c r="AA69" s="87" t="s">
        <v>362</v>
      </c>
      <c r="AB69" s="192"/>
      <c r="AC69" s="183"/>
      <c r="AD69" s="64"/>
      <c r="AE69" s="64"/>
      <c r="AF69" s="64"/>
      <c r="AG69" s="64"/>
      <c r="AH69" s="64"/>
    </row>
    <row r="70" spans="1:34" ht="30" customHeight="1" x14ac:dyDescent="0.2">
      <c r="A70" s="120" t="s">
        <v>73</v>
      </c>
      <c r="B70" s="83" t="s">
        <v>476</v>
      </c>
      <c r="C70" s="191" t="s">
        <v>346</v>
      </c>
      <c r="D70" s="72" t="s">
        <v>344</v>
      </c>
      <c r="E70" s="73">
        <v>3</v>
      </c>
      <c r="F70" s="73">
        <v>500</v>
      </c>
      <c r="G70" s="73">
        <f t="shared" si="169"/>
        <v>1500</v>
      </c>
      <c r="H70" s="73">
        <v>3</v>
      </c>
      <c r="I70" s="73">
        <v>500</v>
      </c>
      <c r="J70" s="73">
        <f t="shared" si="170"/>
        <v>1500</v>
      </c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121">
        <f t="shared" si="167"/>
        <v>1500</v>
      </c>
      <c r="X70" s="121">
        <f t="shared" si="168"/>
        <v>1500</v>
      </c>
      <c r="Y70" s="121">
        <f t="shared" si="151"/>
        <v>0</v>
      </c>
      <c r="Z70" s="121">
        <v>0</v>
      </c>
      <c r="AA70" s="87" t="s">
        <v>362</v>
      </c>
      <c r="AB70" s="184"/>
      <c r="AC70" s="183"/>
      <c r="AD70" s="64"/>
      <c r="AE70" s="64"/>
      <c r="AF70" s="64"/>
      <c r="AG70" s="64"/>
    </row>
    <row r="71" spans="1:34" ht="43.5" customHeight="1" x14ac:dyDescent="0.2">
      <c r="A71" s="120" t="s">
        <v>73</v>
      </c>
      <c r="B71" s="83" t="s">
        <v>477</v>
      </c>
      <c r="C71" s="191" t="s">
        <v>347</v>
      </c>
      <c r="D71" s="72" t="s">
        <v>344</v>
      </c>
      <c r="E71" s="73">
        <v>3</v>
      </c>
      <c r="F71" s="73">
        <v>1000</v>
      </c>
      <c r="G71" s="73">
        <f t="shared" si="169"/>
        <v>3000</v>
      </c>
      <c r="H71" s="73">
        <v>3</v>
      </c>
      <c r="I71" s="73">
        <v>1000</v>
      </c>
      <c r="J71" s="73">
        <f t="shared" si="170"/>
        <v>3000</v>
      </c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121">
        <f t="shared" si="167"/>
        <v>3000</v>
      </c>
      <c r="X71" s="121">
        <f t="shared" si="168"/>
        <v>3000</v>
      </c>
      <c r="Y71" s="121">
        <f t="shared" si="151"/>
        <v>0</v>
      </c>
      <c r="Z71" s="121">
        <v>0</v>
      </c>
      <c r="AA71" s="87" t="s">
        <v>362</v>
      </c>
      <c r="AB71" s="184"/>
      <c r="AC71" s="183"/>
      <c r="AD71" s="64"/>
      <c r="AE71" s="64"/>
      <c r="AF71" s="64"/>
      <c r="AG71" s="64"/>
    </row>
    <row r="72" spans="1:34" ht="30" customHeight="1" x14ac:dyDescent="0.2">
      <c r="A72" s="120" t="s">
        <v>73</v>
      </c>
      <c r="B72" s="83" t="s">
        <v>478</v>
      </c>
      <c r="C72" s="191" t="s">
        <v>348</v>
      </c>
      <c r="D72" s="72" t="s">
        <v>344</v>
      </c>
      <c r="E72" s="73">
        <v>3</v>
      </c>
      <c r="F72" s="73">
        <v>19000</v>
      </c>
      <c r="G72" s="73">
        <f t="shared" si="169"/>
        <v>57000</v>
      </c>
      <c r="H72" s="73">
        <v>3</v>
      </c>
      <c r="I72" s="73">
        <v>19000</v>
      </c>
      <c r="J72" s="73">
        <f t="shared" si="170"/>
        <v>57000</v>
      </c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121">
        <f t="shared" si="167"/>
        <v>57000</v>
      </c>
      <c r="X72" s="121">
        <f t="shared" si="168"/>
        <v>57000</v>
      </c>
      <c r="Y72" s="121">
        <f t="shared" si="151"/>
        <v>0</v>
      </c>
      <c r="Z72" s="121">
        <v>0</v>
      </c>
      <c r="AA72" s="87" t="s">
        <v>362</v>
      </c>
      <c r="AB72" s="184"/>
      <c r="AC72" s="183"/>
      <c r="AD72" s="64"/>
      <c r="AE72" s="64"/>
      <c r="AF72" s="64"/>
      <c r="AG72" s="64"/>
    </row>
    <row r="73" spans="1:34" ht="30" customHeight="1" x14ac:dyDescent="0.2">
      <c r="A73" s="120" t="s">
        <v>73</v>
      </c>
      <c r="B73" s="83" t="s">
        <v>479</v>
      </c>
      <c r="C73" s="191" t="s">
        <v>349</v>
      </c>
      <c r="D73" s="72" t="s">
        <v>344</v>
      </c>
      <c r="E73" s="73">
        <v>3</v>
      </c>
      <c r="F73" s="73">
        <v>2000</v>
      </c>
      <c r="G73" s="73">
        <f t="shared" si="169"/>
        <v>6000</v>
      </c>
      <c r="H73" s="73">
        <v>3</v>
      </c>
      <c r="I73" s="73">
        <v>2000</v>
      </c>
      <c r="J73" s="73">
        <f t="shared" si="170"/>
        <v>6000</v>
      </c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121">
        <f t="shared" si="167"/>
        <v>6000</v>
      </c>
      <c r="X73" s="121">
        <f t="shared" si="168"/>
        <v>6000</v>
      </c>
      <c r="Y73" s="121">
        <f t="shared" si="151"/>
        <v>0</v>
      </c>
      <c r="Z73" s="121">
        <v>0</v>
      </c>
      <c r="AA73" s="87" t="s">
        <v>362</v>
      </c>
      <c r="AB73" s="184"/>
      <c r="AC73" s="183"/>
      <c r="AD73" s="64"/>
      <c r="AE73" s="64"/>
      <c r="AF73" s="64"/>
      <c r="AG73" s="64"/>
    </row>
    <row r="74" spans="1:34" s="230" customFormat="1" ht="30" customHeight="1" x14ac:dyDescent="0.2">
      <c r="A74" s="120"/>
      <c r="B74" s="83" t="s">
        <v>480</v>
      </c>
      <c r="C74" s="191" t="s">
        <v>354</v>
      </c>
      <c r="D74" s="73" t="s">
        <v>344</v>
      </c>
      <c r="E74" s="73">
        <v>3</v>
      </c>
      <c r="F74" s="73">
        <v>2000</v>
      </c>
      <c r="G74" s="73">
        <f>E74*F74</f>
        <v>6000</v>
      </c>
      <c r="H74" s="73">
        <v>3</v>
      </c>
      <c r="I74" s="73">
        <v>2000</v>
      </c>
      <c r="J74" s="73">
        <f>H74*I74</f>
        <v>6000</v>
      </c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121">
        <f>G74+M74+S74</f>
        <v>6000</v>
      </c>
      <c r="X74" s="121">
        <f>J74+P74+V74</f>
        <v>6000</v>
      </c>
      <c r="Y74" s="121">
        <f>W74-X74</f>
        <v>0</v>
      </c>
      <c r="Z74" s="121">
        <v>0</v>
      </c>
      <c r="AA74" s="87" t="s">
        <v>359</v>
      </c>
      <c r="AB74" s="184"/>
      <c r="AC74" s="183"/>
      <c r="AD74" s="64"/>
      <c r="AE74" s="64"/>
      <c r="AF74" s="64"/>
      <c r="AG74" s="64"/>
    </row>
    <row r="75" spans="1:34" s="230" customFormat="1" ht="30" customHeight="1" x14ac:dyDescent="0.2">
      <c r="A75" s="120"/>
      <c r="B75" s="83" t="s">
        <v>481</v>
      </c>
      <c r="C75" s="191" t="s">
        <v>355</v>
      </c>
      <c r="D75" s="73" t="s">
        <v>344</v>
      </c>
      <c r="E75" s="73">
        <v>3</v>
      </c>
      <c r="F75" s="73">
        <v>1000</v>
      </c>
      <c r="G75" s="73">
        <f>E75*F75</f>
        <v>3000</v>
      </c>
      <c r="H75" s="73">
        <v>3</v>
      </c>
      <c r="I75" s="73">
        <v>1000</v>
      </c>
      <c r="J75" s="73">
        <f>H75*I75</f>
        <v>3000</v>
      </c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121">
        <f>G75+M75+S75</f>
        <v>3000</v>
      </c>
      <c r="X75" s="121">
        <f>J75+P75+V75</f>
        <v>3000</v>
      </c>
      <c r="Y75" s="121">
        <f>W75-X75</f>
        <v>0</v>
      </c>
      <c r="Z75" s="121">
        <v>0</v>
      </c>
      <c r="AA75" s="87" t="s">
        <v>359</v>
      </c>
      <c r="AB75" s="184"/>
      <c r="AC75" s="183"/>
      <c r="AD75" s="64"/>
      <c r="AE75" s="64"/>
      <c r="AF75" s="64"/>
      <c r="AG75" s="64"/>
    </row>
    <row r="76" spans="1:34" s="230" customFormat="1" ht="30" customHeight="1" x14ac:dyDescent="0.2">
      <c r="A76" s="120"/>
      <c r="B76" s="83" t="s">
        <v>482</v>
      </c>
      <c r="C76" s="191" t="s">
        <v>356</v>
      </c>
      <c r="D76" s="73" t="s">
        <v>344</v>
      </c>
      <c r="E76" s="73">
        <v>3</v>
      </c>
      <c r="F76" s="73">
        <v>1000</v>
      </c>
      <c r="G76" s="73">
        <f>E76*F76</f>
        <v>3000</v>
      </c>
      <c r="H76" s="73">
        <v>3</v>
      </c>
      <c r="I76" s="73">
        <v>1000</v>
      </c>
      <c r="J76" s="73">
        <f>H76*I76</f>
        <v>3000</v>
      </c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121">
        <f>G76+M76+S76</f>
        <v>3000</v>
      </c>
      <c r="X76" s="121">
        <f>J76+P76+V76</f>
        <v>3000</v>
      </c>
      <c r="Y76" s="121">
        <f>W76-X76</f>
        <v>0</v>
      </c>
      <c r="Z76" s="121">
        <v>0</v>
      </c>
      <c r="AA76" s="87" t="s">
        <v>361</v>
      </c>
      <c r="AB76" s="184"/>
      <c r="AC76" s="183"/>
      <c r="AD76" s="64"/>
      <c r="AE76" s="64"/>
      <c r="AF76" s="64"/>
      <c r="AG76" s="64"/>
    </row>
    <row r="77" spans="1:34" ht="30" customHeight="1" x14ac:dyDescent="0.2">
      <c r="A77" s="120" t="s">
        <v>73</v>
      </c>
      <c r="B77" s="83" t="s">
        <v>483</v>
      </c>
      <c r="C77" s="191" t="s">
        <v>350</v>
      </c>
      <c r="D77" s="72" t="s">
        <v>344</v>
      </c>
      <c r="E77" s="73">
        <v>3</v>
      </c>
      <c r="F77" s="73">
        <v>3000</v>
      </c>
      <c r="G77" s="73">
        <f t="shared" ref="G77:G78" si="171">E77*F77</f>
        <v>9000</v>
      </c>
      <c r="H77" s="73">
        <v>3</v>
      </c>
      <c r="I77" s="73">
        <v>3000</v>
      </c>
      <c r="J77" s="73">
        <f t="shared" si="170"/>
        <v>9000</v>
      </c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121">
        <f t="shared" si="167"/>
        <v>9000</v>
      </c>
      <c r="X77" s="121">
        <f t="shared" si="168"/>
        <v>9000</v>
      </c>
      <c r="Y77" s="121">
        <f t="shared" si="151"/>
        <v>0</v>
      </c>
      <c r="Z77" s="121">
        <v>0</v>
      </c>
      <c r="AA77" s="87" t="s">
        <v>362</v>
      </c>
      <c r="AB77" s="184"/>
      <c r="AC77" s="183"/>
      <c r="AD77" s="64"/>
      <c r="AE77" s="64"/>
      <c r="AF77" s="64"/>
      <c r="AG77" s="64"/>
    </row>
    <row r="78" spans="1:34" ht="30" customHeight="1" x14ac:dyDescent="0.2">
      <c r="A78" s="120" t="s">
        <v>73</v>
      </c>
      <c r="B78" s="83" t="s">
        <v>484</v>
      </c>
      <c r="C78" s="191" t="s">
        <v>351</v>
      </c>
      <c r="D78" s="72" t="s">
        <v>344</v>
      </c>
      <c r="E78" s="73">
        <v>3</v>
      </c>
      <c r="F78" s="73">
        <v>2000</v>
      </c>
      <c r="G78" s="73">
        <f t="shared" si="171"/>
        <v>6000</v>
      </c>
      <c r="H78" s="73">
        <v>3</v>
      </c>
      <c r="I78" s="73">
        <v>2000</v>
      </c>
      <c r="J78" s="73">
        <f t="shared" si="170"/>
        <v>6000</v>
      </c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121">
        <f t="shared" si="167"/>
        <v>6000</v>
      </c>
      <c r="X78" s="121">
        <f t="shared" si="168"/>
        <v>6000</v>
      </c>
      <c r="Y78" s="121">
        <f t="shared" si="151"/>
        <v>0</v>
      </c>
      <c r="Z78" s="121">
        <v>0</v>
      </c>
      <c r="AA78" s="87" t="s">
        <v>362</v>
      </c>
      <c r="AB78" s="184"/>
      <c r="AC78" s="183"/>
      <c r="AD78" s="64"/>
      <c r="AE78" s="64"/>
      <c r="AF78" s="64"/>
      <c r="AG78" s="64"/>
    </row>
    <row r="79" spans="1:34" s="230" customFormat="1" ht="30" customHeight="1" x14ac:dyDescent="0.2">
      <c r="A79" s="120"/>
      <c r="B79" s="83" t="s">
        <v>485</v>
      </c>
      <c r="C79" s="191" t="s">
        <v>449</v>
      </c>
      <c r="D79" s="73" t="s">
        <v>344</v>
      </c>
      <c r="E79" s="73"/>
      <c r="F79" s="73"/>
      <c r="G79" s="73"/>
      <c r="H79" s="157"/>
      <c r="I79" s="157"/>
      <c r="J79" s="157"/>
      <c r="K79" s="73">
        <v>3</v>
      </c>
      <c r="L79" s="73">
        <v>2000</v>
      </c>
      <c r="M79" s="73">
        <f>K79*L79</f>
        <v>6000</v>
      </c>
      <c r="N79" s="73">
        <v>0</v>
      </c>
      <c r="O79" s="73">
        <v>0</v>
      </c>
      <c r="P79" s="73">
        <v>0</v>
      </c>
      <c r="Q79" s="73"/>
      <c r="R79" s="73"/>
      <c r="S79" s="73"/>
      <c r="T79" s="73"/>
      <c r="U79" s="73"/>
      <c r="V79" s="73"/>
      <c r="W79" s="121">
        <f>G79+M79+S79</f>
        <v>6000</v>
      </c>
      <c r="X79" s="121">
        <f>J79+P79+V79</f>
        <v>0</v>
      </c>
      <c r="Y79" s="121">
        <f>W79-X79</f>
        <v>6000</v>
      </c>
      <c r="Z79" s="121">
        <v>0</v>
      </c>
      <c r="AA79" s="87"/>
      <c r="AB79" s="184"/>
      <c r="AC79" s="183"/>
      <c r="AD79" s="64"/>
      <c r="AE79" s="64"/>
      <c r="AF79" s="64"/>
      <c r="AG79" s="64"/>
    </row>
    <row r="80" spans="1:34" s="230" customFormat="1" ht="30" customHeight="1" x14ac:dyDescent="0.2">
      <c r="A80" s="120"/>
      <c r="B80" s="83" t="s">
        <v>486</v>
      </c>
      <c r="C80" s="191" t="s">
        <v>357</v>
      </c>
      <c r="D80" s="72" t="s">
        <v>344</v>
      </c>
      <c r="E80" s="73">
        <v>3</v>
      </c>
      <c r="F80" s="73">
        <v>8000</v>
      </c>
      <c r="G80" s="73">
        <f>E80*F80</f>
        <v>24000</v>
      </c>
      <c r="H80" s="73">
        <v>3</v>
      </c>
      <c r="I80" s="73">
        <v>8000</v>
      </c>
      <c r="J80" s="73">
        <f>H80*I80</f>
        <v>24000</v>
      </c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121">
        <f>G80+M80+S80</f>
        <v>24000</v>
      </c>
      <c r="X80" s="121">
        <f>J80+P80+V80</f>
        <v>24000</v>
      </c>
      <c r="Y80" s="121">
        <f>W80-X80</f>
        <v>0</v>
      </c>
      <c r="Z80" s="121">
        <v>0</v>
      </c>
      <c r="AA80" s="87" t="s">
        <v>360</v>
      </c>
      <c r="AB80" s="184"/>
      <c r="AC80" s="183"/>
      <c r="AD80" s="64"/>
      <c r="AE80" s="64"/>
      <c r="AF80" s="64"/>
      <c r="AG80" s="64"/>
    </row>
    <row r="81" spans="1:33" s="230" customFormat="1" ht="30" customHeight="1" x14ac:dyDescent="0.2">
      <c r="A81" s="120"/>
      <c r="B81" s="83" t="s">
        <v>487</v>
      </c>
      <c r="C81" s="187" t="s">
        <v>358</v>
      </c>
      <c r="D81" s="73" t="s">
        <v>344</v>
      </c>
      <c r="E81" s="73">
        <v>3</v>
      </c>
      <c r="F81" s="73">
        <v>2000</v>
      </c>
      <c r="G81" s="73">
        <f>E81*F81</f>
        <v>6000</v>
      </c>
      <c r="H81" s="73">
        <v>3</v>
      </c>
      <c r="I81" s="73">
        <v>2000</v>
      </c>
      <c r="J81" s="73">
        <f>H81*I81</f>
        <v>6000</v>
      </c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121">
        <f>G81+M81+S81</f>
        <v>6000</v>
      </c>
      <c r="X81" s="121">
        <f>J81+P81+V81</f>
        <v>6000</v>
      </c>
      <c r="Y81" s="121">
        <f>W81-X81</f>
        <v>0</v>
      </c>
      <c r="Z81" s="121">
        <v>0</v>
      </c>
      <c r="AA81" s="87" t="s">
        <v>359</v>
      </c>
      <c r="AB81" s="184"/>
      <c r="AC81" s="183"/>
      <c r="AD81" s="64"/>
      <c r="AE81" s="64"/>
      <c r="AF81" s="64"/>
      <c r="AG81" s="64"/>
    </row>
    <row r="82" spans="1:33" ht="30" customHeight="1" x14ac:dyDescent="0.2">
      <c r="A82" s="120" t="s">
        <v>73</v>
      </c>
      <c r="B82" s="83" t="s">
        <v>488</v>
      </c>
      <c r="C82" s="191" t="s">
        <v>352</v>
      </c>
      <c r="D82" s="67" t="s">
        <v>344</v>
      </c>
      <c r="E82" s="68">
        <v>3</v>
      </c>
      <c r="F82" s="68">
        <v>6000</v>
      </c>
      <c r="G82" s="68">
        <f t="shared" ref="G82:G84" si="172">E82*F82</f>
        <v>18000</v>
      </c>
      <c r="H82" s="68">
        <v>3</v>
      </c>
      <c r="I82" s="68">
        <v>6000</v>
      </c>
      <c r="J82" s="68">
        <f t="shared" si="170"/>
        <v>18000</v>
      </c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121">
        <f t="shared" si="167"/>
        <v>18000</v>
      </c>
      <c r="X82" s="121">
        <f t="shared" si="168"/>
        <v>18000</v>
      </c>
      <c r="Y82" s="121">
        <f t="shared" si="151"/>
        <v>0</v>
      </c>
      <c r="Z82" s="121">
        <v>0</v>
      </c>
      <c r="AA82" s="87" t="s">
        <v>362</v>
      </c>
      <c r="AB82" s="184"/>
      <c r="AC82" s="183"/>
      <c r="AD82" s="64"/>
      <c r="AE82" s="64"/>
      <c r="AF82" s="64"/>
      <c r="AG82" s="64"/>
    </row>
    <row r="83" spans="1:33" ht="30" customHeight="1" x14ac:dyDescent="0.2">
      <c r="A83" s="120" t="s">
        <v>73</v>
      </c>
      <c r="B83" s="83" t="s">
        <v>489</v>
      </c>
      <c r="C83" s="191" t="s">
        <v>353</v>
      </c>
      <c r="D83" s="68" t="s">
        <v>344</v>
      </c>
      <c r="E83" s="68">
        <v>3</v>
      </c>
      <c r="F83" s="68">
        <v>6000</v>
      </c>
      <c r="G83" s="68">
        <f t="shared" si="172"/>
        <v>18000</v>
      </c>
      <c r="H83" s="68">
        <v>3</v>
      </c>
      <c r="I83" s="68">
        <v>6000</v>
      </c>
      <c r="J83" s="68">
        <f t="shared" si="170"/>
        <v>18000</v>
      </c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121">
        <f t="shared" si="167"/>
        <v>18000</v>
      </c>
      <c r="X83" s="121">
        <f t="shared" si="168"/>
        <v>18000</v>
      </c>
      <c r="Y83" s="121">
        <f t="shared" si="151"/>
        <v>0</v>
      </c>
      <c r="Z83" s="121">
        <v>0</v>
      </c>
      <c r="AA83" s="87" t="s">
        <v>362</v>
      </c>
      <c r="AB83" s="184"/>
      <c r="AC83" s="183"/>
      <c r="AD83" s="64"/>
      <c r="AE83" s="64"/>
      <c r="AF83" s="64"/>
      <c r="AG83" s="64"/>
    </row>
    <row r="84" spans="1:33" ht="30" customHeight="1" x14ac:dyDescent="0.2">
      <c r="A84" s="120" t="s">
        <v>73</v>
      </c>
      <c r="B84" s="83" t="s">
        <v>490</v>
      </c>
      <c r="C84" s="191" t="s">
        <v>363</v>
      </c>
      <c r="D84" s="73" t="s">
        <v>344</v>
      </c>
      <c r="E84" s="73">
        <v>3</v>
      </c>
      <c r="F84" s="73">
        <v>3000</v>
      </c>
      <c r="G84" s="73">
        <f t="shared" si="172"/>
        <v>9000</v>
      </c>
      <c r="H84" s="73">
        <v>3</v>
      </c>
      <c r="I84" s="73">
        <v>3000</v>
      </c>
      <c r="J84" s="73">
        <f t="shared" ref="J84" si="173">H84*I84</f>
        <v>9000</v>
      </c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121">
        <f t="shared" si="167"/>
        <v>9000</v>
      </c>
      <c r="X84" s="121">
        <f t="shared" si="168"/>
        <v>9000</v>
      </c>
      <c r="Y84" s="121">
        <f t="shared" si="151"/>
        <v>0</v>
      </c>
      <c r="Z84" s="121">
        <v>0</v>
      </c>
      <c r="AA84" s="87" t="s">
        <v>364</v>
      </c>
      <c r="AB84" s="184"/>
      <c r="AC84" s="183"/>
      <c r="AD84" s="64"/>
      <c r="AE84" s="64"/>
      <c r="AF84" s="64"/>
      <c r="AG84" s="64"/>
    </row>
    <row r="85" spans="1:33" s="66" customFormat="1" ht="30" customHeight="1" x14ac:dyDescent="0.2">
      <c r="A85" s="120" t="s">
        <v>73</v>
      </c>
      <c r="AB85" s="184"/>
      <c r="AC85" s="183"/>
      <c r="AD85" s="64"/>
      <c r="AE85" s="64"/>
      <c r="AF85" s="64"/>
      <c r="AG85" s="64"/>
    </row>
    <row r="86" spans="1:33" ht="30" customHeight="1" x14ac:dyDescent="0.2">
      <c r="A86" s="120" t="s">
        <v>73</v>
      </c>
      <c r="B86" s="83" t="s">
        <v>157</v>
      </c>
      <c r="C86" s="193" t="s">
        <v>365</v>
      </c>
      <c r="D86" s="72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121">
        <f t="shared" si="167"/>
        <v>0</v>
      </c>
      <c r="X86" s="121">
        <f t="shared" si="168"/>
        <v>0</v>
      </c>
      <c r="Y86" s="121">
        <f t="shared" si="151"/>
        <v>0</v>
      </c>
      <c r="Z86" s="121">
        <v>0</v>
      </c>
      <c r="AA86" s="87"/>
      <c r="AB86" s="184"/>
      <c r="AC86" s="183"/>
      <c r="AD86" s="64"/>
      <c r="AE86" s="64"/>
      <c r="AF86" s="64"/>
      <c r="AG86" s="64"/>
    </row>
    <row r="87" spans="1:33" ht="54.6" customHeight="1" x14ac:dyDescent="0.2">
      <c r="A87" s="120" t="s">
        <v>73</v>
      </c>
      <c r="B87" s="83" t="s">
        <v>491</v>
      </c>
      <c r="C87" s="187" t="s">
        <v>366</v>
      </c>
      <c r="D87" s="72" t="s">
        <v>344</v>
      </c>
      <c r="E87" s="73">
        <v>3</v>
      </c>
      <c r="F87" s="73">
        <v>20400</v>
      </c>
      <c r="G87" s="73">
        <f t="shared" ref="G87:G99" si="174">E87*F87</f>
        <v>61200</v>
      </c>
      <c r="H87" s="73">
        <v>3</v>
      </c>
      <c r="I87" s="73">
        <v>20400</v>
      </c>
      <c r="J87" s="73">
        <f t="shared" ref="J87:J96" si="175">H87*I87</f>
        <v>61200</v>
      </c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121">
        <f t="shared" si="167"/>
        <v>61200</v>
      </c>
      <c r="X87" s="121">
        <f t="shared" si="168"/>
        <v>61200</v>
      </c>
      <c r="Y87" s="121">
        <f t="shared" si="151"/>
        <v>0</v>
      </c>
      <c r="Z87" s="121">
        <v>0</v>
      </c>
      <c r="AA87" s="87" t="s">
        <v>362</v>
      </c>
      <c r="AB87" s="184"/>
      <c r="AC87" s="183"/>
      <c r="AD87" s="64"/>
      <c r="AE87" s="64"/>
      <c r="AF87" s="64"/>
      <c r="AG87" s="64"/>
    </row>
    <row r="88" spans="1:33" ht="51.95" customHeight="1" x14ac:dyDescent="0.2">
      <c r="A88" s="120" t="s">
        <v>73</v>
      </c>
      <c r="B88" s="83" t="s">
        <v>492</v>
      </c>
      <c r="C88" s="187" t="s">
        <v>367</v>
      </c>
      <c r="D88" s="72" t="s">
        <v>344</v>
      </c>
      <c r="E88" s="73">
        <v>3</v>
      </c>
      <c r="F88" s="73">
        <v>18000</v>
      </c>
      <c r="G88" s="73">
        <f t="shared" si="174"/>
        <v>54000</v>
      </c>
      <c r="H88" s="73">
        <v>3</v>
      </c>
      <c r="I88" s="73">
        <v>18000</v>
      </c>
      <c r="J88" s="73">
        <f t="shared" si="175"/>
        <v>54000</v>
      </c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121">
        <f t="shared" si="167"/>
        <v>54000</v>
      </c>
      <c r="X88" s="121">
        <f t="shared" si="168"/>
        <v>54000</v>
      </c>
      <c r="Y88" s="121">
        <f t="shared" si="151"/>
        <v>0</v>
      </c>
      <c r="Z88" s="121">
        <v>0</v>
      </c>
      <c r="AA88" s="87" t="s">
        <v>381</v>
      </c>
      <c r="AB88" s="184"/>
      <c r="AC88" s="183"/>
      <c r="AD88" s="64"/>
      <c r="AE88" s="64"/>
      <c r="AF88" s="64"/>
      <c r="AG88" s="64"/>
    </row>
    <row r="89" spans="1:33" ht="62.1" customHeight="1" x14ac:dyDescent="0.2">
      <c r="A89" s="120" t="s">
        <v>73</v>
      </c>
      <c r="B89" s="83" t="s">
        <v>493</v>
      </c>
      <c r="C89" s="187" t="s">
        <v>368</v>
      </c>
      <c r="D89" s="72" t="s">
        <v>344</v>
      </c>
      <c r="E89" s="73">
        <v>3</v>
      </c>
      <c r="F89" s="73">
        <v>1000</v>
      </c>
      <c r="G89" s="73">
        <f t="shared" si="174"/>
        <v>3000</v>
      </c>
      <c r="H89" s="73">
        <v>3</v>
      </c>
      <c r="I89" s="73">
        <v>1000</v>
      </c>
      <c r="J89" s="73">
        <f t="shared" si="175"/>
        <v>3000</v>
      </c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121">
        <f t="shared" si="167"/>
        <v>3000</v>
      </c>
      <c r="X89" s="121">
        <f t="shared" si="168"/>
        <v>3000</v>
      </c>
      <c r="Y89" s="121">
        <f t="shared" si="151"/>
        <v>0</v>
      </c>
      <c r="Z89" s="121">
        <v>0</v>
      </c>
      <c r="AA89" s="87" t="s">
        <v>382</v>
      </c>
      <c r="AB89" s="184"/>
      <c r="AC89" s="183"/>
      <c r="AD89" s="64"/>
      <c r="AE89" s="64"/>
      <c r="AF89" s="64"/>
      <c r="AG89" s="64"/>
    </row>
    <row r="90" spans="1:33" ht="55.5" customHeight="1" x14ac:dyDescent="0.2">
      <c r="A90" s="120" t="s">
        <v>73</v>
      </c>
      <c r="B90" s="83" t="s">
        <v>494</v>
      </c>
      <c r="C90" s="187" t="s">
        <v>369</v>
      </c>
      <c r="D90" s="72" t="s">
        <v>344</v>
      </c>
      <c r="E90" s="77">
        <v>3</v>
      </c>
      <c r="F90" s="77">
        <v>900</v>
      </c>
      <c r="G90" s="77">
        <f t="shared" si="174"/>
        <v>2700</v>
      </c>
      <c r="H90" s="77">
        <v>3</v>
      </c>
      <c r="I90" s="77">
        <v>900</v>
      </c>
      <c r="J90" s="77">
        <f t="shared" si="175"/>
        <v>2700</v>
      </c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121">
        <f t="shared" si="167"/>
        <v>2700</v>
      </c>
      <c r="X90" s="121">
        <f t="shared" si="168"/>
        <v>2700</v>
      </c>
      <c r="Y90" s="121">
        <f t="shared" si="151"/>
        <v>0</v>
      </c>
      <c r="Z90" s="121">
        <v>0</v>
      </c>
      <c r="AA90" s="87" t="s">
        <v>383</v>
      </c>
      <c r="AB90" s="184"/>
      <c r="AC90" s="183"/>
      <c r="AD90" s="64"/>
      <c r="AE90" s="64"/>
      <c r="AF90" s="64"/>
      <c r="AG90" s="64"/>
    </row>
    <row r="91" spans="1:33" ht="51.95" customHeight="1" x14ac:dyDescent="0.2">
      <c r="A91" s="120" t="s">
        <v>73</v>
      </c>
      <c r="B91" s="83" t="s">
        <v>495</v>
      </c>
      <c r="C91" s="187" t="s">
        <v>370</v>
      </c>
      <c r="D91" s="72" t="s">
        <v>344</v>
      </c>
      <c r="E91" s="73">
        <v>3</v>
      </c>
      <c r="F91" s="73">
        <v>8000</v>
      </c>
      <c r="G91" s="73">
        <f t="shared" si="174"/>
        <v>24000</v>
      </c>
      <c r="H91" s="73">
        <v>3</v>
      </c>
      <c r="I91" s="73">
        <v>8000</v>
      </c>
      <c r="J91" s="73">
        <f t="shared" si="175"/>
        <v>24000</v>
      </c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121">
        <f t="shared" si="167"/>
        <v>24000</v>
      </c>
      <c r="X91" s="121">
        <f t="shared" si="168"/>
        <v>24000</v>
      </c>
      <c r="Y91" s="121">
        <f t="shared" si="151"/>
        <v>0</v>
      </c>
      <c r="Z91" s="121">
        <v>0</v>
      </c>
      <c r="AA91" s="87" t="s">
        <v>384</v>
      </c>
      <c r="AB91" s="184"/>
      <c r="AC91" s="183"/>
      <c r="AD91" s="64"/>
      <c r="AE91" s="64"/>
      <c r="AF91" s="64"/>
      <c r="AG91" s="64"/>
    </row>
    <row r="92" spans="1:33" ht="65.45" customHeight="1" x14ac:dyDescent="0.2">
      <c r="A92" s="120" t="s">
        <v>73</v>
      </c>
      <c r="B92" s="83" t="s">
        <v>496</v>
      </c>
      <c r="C92" s="187" t="s">
        <v>371</v>
      </c>
      <c r="D92" s="72" t="s">
        <v>344</v>
      </c>
      <c r="E92" s="73">
        <v>3</v>
      </c>
      <c r="F92" s="73">
        <v>6000</v>
      </c>
      <c r="G92" s="73">
        <f t="shared" si="174"/>
        <v>18000</v>
      </c>
      <c r="H92" s="73">
        <v>3</v>
      </c>
      <c r="I92" s="73">
        <v>6000</v>
      </c>
      <c r="J92" s="73">
        <f t="shared" si="175"/>
        <v>18000</v>
      </c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121">
        <f t="shared" si="167"/>
        <v>18000</v>
      </c>
      <c r="X92" s="121">
        <f t="shared" si="168"/>
        <v>18000</v>
      </c>
      <c r="Y92" s="121">
        <f t="shared" si="151"/>
        <v>0</v>
      </c>
      <c r="Z92" s="121">
        <v>0</v>
      </c>
      <c r="AA92" s="87" t="s">
        <v>384</v>
      </c>
      <c r="AB92" s="184"/>
      <c r="AC92" s="183"/>
      <c r="AD92" s="64"/>
      <c r="AE92" s="64"/>
      <c r="AF92" s="64"/>
      <c r="AG92" s="64"/>
    </row>
    <row r="93" spans="1:33" ht="56.1" customHeight="1" x14ac:dyDescent="0.2">
      <c r="A93" s="120" t="s">
        <v>73</v>
      </c>
      <c r="B93" s="83" t="s">
        <v>497</v>
      </c>
      <c r="C93" s="187" t="s">
        <v>372</v>
      </c>
      <c r="D93" s="72" t="s">
        <v>344</v>
      </c>
      <c r="E93" s="73">
        <v>3</v>
      </c>
      <c r="F93" s="73">
        <v>1000</v>
      </c>
      <c r="G93" s="73">
        <f t="shared" si="174"/>
        <v>3000</v>
      </c>
      <c r="H93" s="73">
        <v>3</v>
      </c>
      <c r="I93" s="73">
        <v>1000</v>
      </c>
      <c r="J93" s="73">
        <f t="shared" si="175"/>
        <v>3000</v>
      </c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121">
        <f t="shared" si="167"/>
        <v>3000</v>
      </c>
      <c r="X93" s="121">
        <f t="shared" si="168"/>
        <v>3000</v>
      </c>
      <c r="Y93" s="121">
        <f t="shared" si="151"/>
        <v>0</v>
      </c>
      <c r="Z93" s="121">
        <v>0</v>
      </c>
      <c r="AA93" s="87" t="s">
        <v>385</v>
      </c>
      <c r="AB93" s="184"/>
      <c r="AC93" s="183"/>
      <c r="AD93" s="64"/>
      <c r="AE93" s="64"/>
      <c r="AF93" s="64"/>
      <c r="AG93" s="64"/>
    </row>
    <row r="94" spans="1:33" ht="54.6" customHeight="1" x14ac:dyDescent="0.2">
      <c r="A94" s="120" t="s">
        <v>73</v>
      </c>
      <c r="B94" s="83" t="s">
        <v>498</v>
      </c>
      <c r="C94" s="187" t="s">
        <v>373</v>
      </c>
      <c r="D94" s="72" t="s">
        <v>344</v>
      </c>
      <c r="E94" s="73">
        <v>3</v>
      </c>
      <c r="F94" s="73">
        <v>6000</v>
      </c>
      <c r="G94" s="73">
        <f t="shared" si="174"/>
        <v>18000</v>
      </c>
      <c r="H94" s="73">
        <v>3</v>
      </c>
      <c r="I94" s="73">
        <v>6000</v>
      </c>
      <c r="J94" s="73">
        <f t="shared" si="175"/>
        <v>18000</v>
      </c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121">
        <f t="shared" si="167"/>
        <v>18000</v>
      </c>
      <c r="X94" s="121">
        <f t="shared" si="168"/>
        <v>18000</v>
      </c>
      <c r="Y94" s="121">
        <f t="shared" si="151"/>
        <v>0</v>
      </c>
      <c r="Z94" s="121">
        <v>0</v>
      </c>
      <c r="AA94" s="87" t="s">
        <v>386</v>
      </c>
      <c r="AB94" s="184"/>
      <c r="AC94" s="183"/>
      <c r="AD94" s="64"/>
      <c r="AE94" s="64"/>
      <c r="AF94" s="64"/>
      <c r="AG94" s="64"/>
    </row>
    <row r="95" spans="1:33" ht="30" customHeight="1" x14ac:dyDescent="0.2">
      <c r="A95" s="231" t="s">
        <v>73</v>
      </c>
      <c r="B95" s="232" t="s">
        <v>499</v>
      </c>
      <c r="C95" s="187" t="s">
        <v>374</v>
      </c>
      <c r="D95" s="72" t="s">
        <v>344</v>
      </c>
      <c r="E95" s="73">
        <v>3</v>
      </c>
      <c r="F95" s="73">
        <v>1800</v>
      </c>
      <c r="G95" s="73">
        <f t="shared" si="174"/>
        <v>5400</v>
      </c>
      <c r="H95" s="73">
        <v>3</v>
      </c>
      <c r="I95" s="73">
        <v>1800</v>
      </c>
      <c r="J95" s="73">
        <f t="shared" si="175"/>
        <v>5400</v>
      </c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121">
        <f t="shared" si="167"/>
        <v>5400</v>
      </c>
      <c r="X95" s="121">
        <f t="shared" si="168"/>
        <v>5400</v>
      </c>
      <c r="Y95" s="121">
        <f t="shared" si="151"/>
        <v>0</v>
      </c>
      <c r="Z95" s="121">
        <v>0</v>
      </c>
      <c r="AA95" s="87" t="s">
        <v>387</v>
      </c>
      <c r="AB95" s="184"/>
      <c r="AC95" s="183"/>
      <c r="AD95" s="64"/>
      <c r="AE95" s="64"/>
      <c r="AF95" s="64"/>
      <c r="AG95" s="64"/>
    </row>
    <row r="96" spans="1:33" ht="30" customHeight="1" x14ac:dyDescent="0.2">
      <c r="A96" s="231" t="s">
        <v>73</v>
      </c>
      <c r="B96" s="232" t="s">
        <v>500</v>
      </c>
      <c r="C96" s="187" t="s">
        <v>375</v>
      </c>
      <c r="D96" s="72" t="s">
        <v>344</v>
      </c>
      <c r="E96" s="73">
        <v>3</v>
      </c>
      <c r="F96" s="73">
        <v>2000</v>
      </c>
      <c r="G96" s="73">
        <f t="shared" si="174"/>
        <v>6000</v>
      </c>
      <c r="H96" s="73">
        <v>3</v>
      </c>
      <c r="I96" s="73">
        <v>2000</v>
      </c>
      <c r="J96" s="73">
        <f t="shared" si="175"/>
        <v>6000</v>
      </c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121">
        <f t="shared" si="167"/>
        <v>6000</v>
      </c>
      <c r="X96" s="121">
        <f t="shared" si="168"/>
        <v>6000</v>
      </c>
      <c r="Y96" s="121">
        <f t="shared" si="151"/>
        <v>0</v>
      </c>
      <c r="Z96" s="121">
        <v>0</v>
      </c>
      <c r="AA96" s="87" t="s">
        <v>388</v>
      </c>
      <c r="AB96" s="184"/>
      <c r="AC96" s="183"/>
      <c r="AD96" s="64"/>
      <c r="AE96" s="64"/>
      <c r="AF96" s="64"/>
      <c r="AG96" s="64"/>
    </row>
    <row r="97" spans="1:34" ht="98.45" customHeight="1" x14ac:dyDescent="0.2">
      <c r="A97" s="120" t="s">
        <v>73</v>
      </c>
      <c r="B97" s="83" t="s">
        <v>501</v>
      </c>
      <c r="C97" s="187" t="s">
        <v>376</v>
      </c>
      <c r="D97" s="187" t="s">
        <v>344</v>
      </c>
      <c r="E97" s="73">
        <v>3</v>
      </c>
      <c r="F97" s="73">
        <v>8600</v>
      </c>
      <c r="G97" s="73">
        <f t="shared" si="174"/>
        <v>25800</v>
      </c>
      <c r="H97" s="73">
        <v>3</v>
      </c>
      <c r="I97" s="73">
        <v>8600</v>
      </c>
      <c r="J97" s="73">
        <f t="shared" ref="J97:J99" si="176">H97*I97</f>
        <v>25800</v>
      </c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121">
        <f t="shared" si="167"/>
        <v>25800</v>
      </c>
      <c r="X97" s="121">
        <f t="shared" si="168"/>
        <v>25800</v>
      </c>
      <c r="Y97" s="121">
        <f t="shared" si="151"/>
        <v>0</v>
      </c>
      <c r="Z97" s="121">
        <v>0</v>
      </c>
      <c r="AA97" s="87" t="s">
        <v>379</v>
      </c>
      <c r="AB97" s="184"/>
      <c r="AC97" s="183"/>
      <c r="AD97" s="64"/>
      <c r="AE97" s="64"/>
      <c r="AF97" s="64"/>
      <c r="AG97" s="64"/>
    </row>
    <row r="98" spans="1:34" ht="63.95" customHeight="1" x14ac:dyDescent="0.2">
      <c r="A98" s="120" t="s">
        <v>73</v>
      </c>
      <c r="B98" s="232" t="s">
        <v>502</v>
      </c>
      <c r="C98" s="199" t="s">
        <v>377</v>
      </c>
      <c r="D98" s="187" t="s">
        <v>344</v>
      </c>
      <c r="E98" s="73">
        <v>3</v>
      </c>
      <c r="F98" s="73">
        <v>8000</v>
      </c>
      <c r="G98" s="73">
        <f t="shared" si="174"/>
        <v>24000</v>
      </c>
      <c r="H98" s="73">
        <v>3</v>
      </c>
      <c r="I98" s="73">
        <v>8000</v>
      </c>
      <c r="J98" s="73">
        <f t="shared" si="176"/>
        <v>24000</v>
      </c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121">
        <f t="shared" si="167"/>
        <v>24000</v>
      </c>
      <c r="X98" s="121">
        <f t="shared" si="168"/>
        <v>24000</v>
      </c>
      <c r="Y98" s="121">
        <f t="shared" si="151"/>
        <v>0</v>
      </c>
      <c r="Z98" s="121">
        <v>0</v>
      </c>
      <c r="AA98" s="87" t="s">
        <v>380</v>
      </c>
      <c r="AB98" s="184"/>
      <c r="AC98" s="183"/>
      <c r="AD98" s="64"/>
      <c r="AE98" s="64"/>
      <c r="AF98" s="64"/>
      <c r="AG98" s="64"/>
    </row>
    <row r="99" spans="1:34" ht="30" customHeight="1" x14ac:dyDescent="0.2">
      <c r="A99" s="120" t="s">
        <v>73</v>
      </c>
      <c r="B99" s="83" t="s">
        <v>503</v>
      </c>
      <c r="C99" s="187" t="s">
        <v>378</v>
      </c>
      <c r="D99" s="187" t="s">
        <v>344</v>
      </c>
      <c r="E99" s="73">
        <v>3</v>
      </c>
      <c r="F99" s="73">
        <v>1500</v>
      </c>
      <c r="G99" s="73">
        <f t="shared" si="174"/>
        <v>4500</v>
      </c>
      <c r="H99" s="73">
        <v>3</v>
      </c>
      <c r="I99" s="73">
        <v>1500</v>
      </c>
      <c r="J99" s="73">
        <f t="shared" si="176"/>
        <v>4500</v>
      </c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121">
        <f t="shared" si="167"/>
        <v>4500</v>
      </c>
      <c r="X99" s="121">
        <f>G99+N99+T99</f>
        <v>4500</v>
      </c>
      <c r="Y99" s="121">
        <f>J99+Q99+W99</f>
        <v>9000</v>
      </c>
      <c r="Z99" s="121">
        <v>0</v>
      </c>
      <c r="AA99" s="87" t="s">
        <v>408</v>
      </c>
      <c r="AB99" s="228"/>
      <c r="AC99" s="183"/>
      <c r="AD99" s="64"/>
      <c r="AE99" s="64"/>
      <c r="AF99" s="64"/>
      <c r="AG99" s="64"/>
      <c r="AH99" s="64"/>
    </row>
    <row r="100" spans="1:34" ht="30" customHeight="1" x14ac:dyDescent="0.2">
      <c r="A100" s="120" t="s">
        <v>73</v>
      </c>
      <c r="B100" s="83" t="s">
        <v>504</v>
      </c>
      <c r="C100" s="193" t="s">
        <v>389</v>
      </c>
      <c r="D100" s="72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121">
        <f t="shared" si="167"/>
        <v>0</v>
      </c>
      <c r="X100" s="121">
        <f t="shared" si="168"/>
        <v>0</v>
      </c>
      <c r="Y100" s="121">
        <f t="shared" si="151"/>
        <v>0</v>
      </c>
      <c r="Z100" s="121">
        <v>0</v>
      </c>
      <c r="AA100" s="87"/>
      <c r="AB100" s="184"/>
      <c r="AC100" s="183"/>
      <c r="AD100" s="64"/>
      <c r="AE100" s="64"/>
      <c r="AF100" s="64"/>
      <c r="AG100" s="64"/>
    </row>
    <row r="101" spans="1:34" ht="62.1" customHeight="1" x14ac:dyDescent="0.2">
      <c r="A101" s="120" t="s">
        <v>73</v>
      </c>
      <c r="B101" s="83" t="s">
        <v>505</v>
      </c>
      <c r="C101" s="194" t="s">
        <v>390</v>
      </c>
      <c r="D101" s="72" t="s">
        <v>344</v>
      </c>
      <c r="E101" s="73">
        <v>3</v>
      </c>
      <c r="F101" s="73">
        <v>8000</v>
      </c>
      <c r="G101" s="73">
        <f t="shared" ref="G101:G112" si="177">E101*F101</f>
        <v>24000</v>
      </c>
      <c r="H101" s="73">
        <v>3</v>
      </c>
      <c r="I101" s="73">
        <v>8000</v>
      </c>
      <c r="J101" s="73">
        <f t="shared" ref="J101:J111" si="178">H101*I101</f>
        <v>24000</v>
      </c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121">
        <f t="shared" si="167"/>
        <v>24000</v>
      </c>
      <c r="X101" s="121">
        <f t="shared" si="168"/>
        <v>24000</v>
      </c>
      <c r="Y101" s="121">
        <f t="shared" si="151"/>
        <v>0</v>
      </c>
      <c r="Z101" s="121">
        <v>0</v>
      </c>
      <c r="AA101" s="87" t="s">
        <v>407</v>
      </c>
      <c r="AB101" s="184"/>
      <c r="AC101" s="183"/>
      <c r="AD101" s="64"/>
      <c r="AE101" s="64"/>
      <c r="AF101" s="64"/>
      <c r="AG101" s="64"/>
    </row>
    <row r="102" spans="1:34" s="66" customFormat="1" ht="57.6" customHeight="1" x14ac:dyDescent="0.2">
      <c r="A102" s="120" t="s">
        <v>73</v>
      </c>
      <c r="B102" s="83" t="s">
        <v>506</v>
      </c>
      <c r="C102" s="194" t="s">
        <v>391</v>
      </c>
      <c r="D102" s="72" t="s">
        <v>344</v>
      </c>
      <c r="E102" s="73">
        <v>3</v>
      </c>
      <c r="F102" s="73">
        <v>14400</v>
      </c>
      <c r="G102" s="73">
        <f t="shared" si="177"/>
        <v>43200</v>
      </c>
      <c r="H102" s="73">
        <v>3</v>
      </c>
      <c r="I102" s="73">
        <v>14400</v>
      </c>
      <c r="J102" s="73">
        <f t="shared" si="178"/>
        <v>43200</v>
      </c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121">
        <f t="shared" si="167"/>
        <v>43200</v>
      </c>
      <c r="X102" s="121">
        <f t="shared" si="168"/>
        <v>43200</v>
      </c>
      <c r="Y102" s="121">
        <f t="shared" si="151"/>
        <v>0</v>
      </c>
      <c r="Z102" s="121">
        <v>0</v>
      </c>
      <c r="AA102" s="87" t="s">
        <v>407</v>
      </c>
      <c r="AB102" s="184"/>
      <c r="AC102" s="183"/>
      <c r="AD102" s="64"/>
      <c r="AE102" s="64"/>
      <c r="AF102" s="64"/>
      <c r="AG102" s="64"/>
    </row>
    <row r="103" spans="1:34" s="66" customFormat="1" ht="65.45" customHeight="1" x14ac:dyDescent="0.2">
      <c r="A103" s="120" t="s">
        <v>73</v>
      </c>
      <c r="B103" s="83" t="s">
        <v>507</v>
      </c>
      <c r="C103" s="194" t="s">
        <v>392</v>
      </c>
      <c r="D103" s="72" t="s">
        <v>344</v>
      </c>
      <c r="E103" s="73">
        <v>3</v>
      </c>
      <c r="F103" s="73">
        <v>8000</v>
      </c>
      <c r="G103" s="73">
        <f t="shared" si="177"/>
        <v>24000</v>
      </c>
      <c r="H103" s="73">
        <v>3</v>
      </c>
      <c r="I103" s="73">
        <v>8000</v>
      </c>
      <c r="J103" s="73">
        <f t="shared" si="178"/>
        <v>24000</v>
      </c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121">
        <f t="shared" si="167"/>
        <v>24000</v>
      </c>
      <c r="X103" s="121">
        <f t="shared" si="168"/>
        <v>24000</v>
      </c>
      <c r="Y103" s="121">
        <f t="shared" si="151"/>
        <v>0</v>
      </c>
      <c r="Z103" s="121">
        <v>0</v>
      </c>
      <c r="AA103" s="87" t="s">
        <v>407</v>
      </c>
      <c r="AB103" s="184"/>
      <c r="AC103" s="183"/>
      <c r="AD103" s="64"/>
      <c r="AE103" s="64"/>
      <c r="AF103" s="64"/>
      <c r="AG103" s="64"/>
    </row>
    <row r="104" spans="1:34" s="66" customFormat="1" ht="60.95" customHeight="1" x14ac:dyDescent="0.2">
      <c r="A104" s="120" t="s">
        <v>73</v>
      </c>
      <c r="B104" s="83" t="s">
        <v>508</v>
      </c>
      <c r="C104" s="194" t="s">
        <v>393</v>
      </c>
      <c r="D104" s="72" t="s">
        <v>344</v>
      </c>
      <c r="E104" s="73">
        <v>3</v>
      </c>
      <c r="F104" s="73">
        <v>8000</v>
      </c>
      <c r="G104" s="73">
        <f t="shared" si="177"/>
        <v>24000</v>
      </c>
      <c r="H104" s="73">
        <v>3</v>
      </c>
      <c r="I104" s="73">
        <v>8000</v>
      </c>
      <c r="J104" s="73">
        <f t="shared" si="178"/>
        <v>24000</v>
      </c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121">
        <f t="shared" si="167"/>
        <v>24000</v>
      </c>
      <c r="X104" s="121">
        <f t="shared" si="168"/>
        <v>24000</v>
      </c>
      <c r="Y104" s="121">
        <f t="shared" si="151"/>
        <v>0</v>
      </c>
      <c r="Z104" s="121">
        <v>0</v>
      </c>
      <c r="AA104" s="87" t="s">
        <v>407</v>
      </c>
      <c r="AB104" s="184"/>
      <c r="AC104" s="183"/>
      <c r="AD104" s="64"/>
      <c r="AE104" s="64"/>
      <c r="AF104" s="64"/>
      <c r="AG104" s="64"/>
    </row>
    <row r="105" spans="1:34" s="66" customFormat="1" ht="30" customHeight="1" x14ac:dyDescent="0.2">
      <c r="A105" s="120" t="s">
        <v>73</v>
      </c>
      <c r="B105" s="83" t="s">
        <v>509</v>
      </c>
      <c r="C105" s="194" t="s">
        <v>394</v>
      </c>
      <c r="D105" s="72" t="s">
        <v>344</v>
      </c>
      <c r="E105" s="73">
        <v>3</v>
      </c>
      <c r="F105" s="73">
        <v>3000</v>
      </c>
      <c r="G105" s="73">
        <f t="shared" si="177"/>
        <v>9000</v>
      </c>
      <c r="H105" s="73">
        <v>3</v>
      </c>
      <c r="I105" s="73">
        <v>3000</v>
      </c>
      <c r="J105" s="73">
        <f t="shared" si="178"/>
        <v>9000</v>
      </c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121">
        <f t="shared" si="167"/>
        <v>9000</v>
      </c>
      <c r="X105" s="121">
        <f t="shared" si="168"/>
        <v>9000</v>
      </c>
      <c r="Y105" s="121">
        <f t="shared" si="151"/>
        <v>0</v>
      </c>
      <c r="Z105" s="121">
        <v>0</v>
      </c>
      <c r="AA105" s="87" t="s">
        <v>407</v>
      </c>
      <c r="AB105" s="184"/>
      <c r="AC105" s="183"/>
      <c r="AD105" s="64"/>
      <c r="AE105" s="64"/>
      <c r="AF105" s="64"/>
      <c r="AG105" s="64"/>
    </row>
    <row r="106" spans="1:34" s="66" customFormat="1" ht="60.95" customHeight="1" x14ac:dyDescent="0.2">
      <c r="A106" s="120" t="s">
        <v>73</v>
      </c>
      <c r="B106" s="83" t="s">
        <v>510</v>
      </c>
      <c r="C106" s="194" t="s">
        <v>395</v>
      </c>
      <c r="D106" s="72" t="s">
        <v>344</v>
      </c>
      <c r="E106" s="73">
        <v>3</v>
      </c>
      <c r="F106" s="73">
        <v>2000</v>
      </c>
      <c r="G106" s="73">
        <f t="shared" si="177"/>
        <v>6000</v>
      </c>
      <c r="H106" s="73">
        <v>3</v>
      </c>
      <c r="I106" s="73">
        <v>2000</v>
      </c>
      <c r="J106" s="73">
        <f t="shared" si="178"/>
        <v>6000</v>
      </c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121">
        <f t="shared" si="167"/>
        <v>6000</v>
      </c>
      <c r="X106" s="121">
        <f t="shared" si="168"/>
        <v>6000</v>
      </c>
      <c r="Y106" s="121">
        <f t="shared" si="151"/>
        <v>0</v>
      </c>
      <c r="Z106" s="121">
        <v>0</v>
      </c>
      <c r="AA106" s="87" t="s">
        <v>407</v>
      </c>
      <c r="AB106" s="184"/>
      <c r="AC106" s="183"/>
      <c r="AD106" s="64"/>
      <c r="AE106" s="64"/>
      <c r="AF106" s="64"/>
      <c r="AG106" s="64"/>
    </row>
    <row r="107" spans="1:34" s="66" customFormat="1" ht="63.95" customHeight="1" x14ac:dyDescent="0.2">
      <c r="A107" s="120" t="s">
        <v>73</v>
      </c>
      <c r="B107" s="83" t="s">
        <v>511</v>
      </c>
      <c r="C107" s="194" t="s">
        <v>396</v>
      </c>
      <c r="D107" s="72" t="s">
        <v>344</v>
      </c>
      <c r="E107" s="88">
        <v>3</v>
      </c>
      <c r="F107" s="88">
        <v>10000</v>
      </c>
      <c r="G107" s="88">
        <f t="shared" si="177"/>
        <v>30000</v>
      </c>
      <c r="H107" s="88">
        <v>3</v>
      </c>
      <c r="I107" s="88">
        <v>10000</v>
      </c>
      <c r="J107" s="88">
        <f t="shared" si="178"/>
        <v>30000</v>
      </c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121">
        <f t="shared" si="167"/>
        <v>30000</v>
      </c>
      <c r="X107" s="121">
        <f t="shared" si="168"/>
        <v>30000</v>
      </c>
      <c r="Y107" s="121">
        <f t="shared" si="151"/>
        <v>0</v>
      </c>
      <c r="Z107" s="121">
        <v>0</v>
      </c>
      <c r="AA107" s="87" t="s">
        <v>407</v>
      </c>
      <c r="AB107" s="184"/>
      <c r="AC107" s="183"/>
      <c r="AD107" s="64"/>
      <c r="AE107" s="64"/>
      <c r="AF107" s="64"/>
      <c r="AG107" s="64"/>
    </row>
    <row r="108" spans="1:34" s="66" customFormat="1" ht="56.45" customHeight="1" x14ac:dyDescent="0.2">
      <c r="A108" s="120" t="s">
        <v>73</v>
      </c>
      <c r="B108" s="83" t="s">
        <v>512</v>
      </c>
      <c r="C108" s="194" t="s">
        <v>397</v>
      </c>
      <c r="D108" s="72" t="s">
        <v>344</v>
      </c>
      <c r="E108" s="73">
        <v>3</v>
      </c>
      <c r="F108" s="73">
        <v>1000</v>
      </c>
      <c r="G108" s="73">
        <f t="shared" si="177"/>
        <v>3000</v>
      </c>
      <c r="H108" s="73">
        <v>3</v>
      </c>
      <c r="I108" s="73">
        <v>1000</v>
      </c>
      <c r="J108" s="73">
        <f t="shared" si="178"/>
        <v>3000</v>
      </c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121">
        <f t="shared" si="167"/>
        <v>3000</v>
      </c>
      <c r="X108" s="121">
        <f t="shared" si="168"/>
        <v>3000</v>
      </c>
      <c r="Y108" s="121">
        <f t="shared" si="151"/>
        <v>0</v>
      </c>
      <c r="Z108" s="121">
        <v>0</v>
      </c>
      <c r="AA108" s="87" t="s">
        <v>407</v>
      </c>
      <c r="AB108" s="184"/>
      <c r="AC108" s="183"/>
      <c r="AD108" s="64"/>
      <c r="AE108" s="64"/>
      <c r="AF108" s="64"/>
      <c r="AG108" s="64"/>
    </row>
    <row r="109" spans="1:34" s="66" customFormat="1" ht="63.95" customHeight="1" x14ac:dyDescent="0.2">
      <c r="A109" s="120" t="s">
        <v>73</v>
      </c>
      <c r="B109" s="83" t="s">
        <v>513</v>
      </c>
      <c r="C109" s="194" t="s">
        <v>398</v>
      </c>
      <c r="D109" s="72" t="s">
        <v>344</v>
      </c>
      <c r="E109" s="73">
        <v>3</v>
      </c>
      <c r="F109" s="73">
        <v>1000</v>
      </c>
      <c r="G109" s="73">
        <f t="shared" si="177"/>
        <v>3000</v>
      </c>
      <c r="H109" s="73">
        <v>3</v>
      </c>
      <c r="I109" s="73">
        <v>1000</v>
      </c>
      <c r="J109" s="73">
        <f t="shared" si="178"/>
        <v>3000</v>
      </c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121">
        <f t="shared" si="167"/>
        <v>3000</v>
      </c>
      <c r="X109" s="121">
        <f t="shared" si="168"/>
        <v>3000</v>
      </c>
      <c r="Y109" s="121">
        <f t="shared" si="151"/>
        <v>0</v>
      </c>
      <c r="Z109" s="121">
        <v>0</v>
      </c>
      <c r="AA109" s="87" t="s">
        <v>407</v>
      </c>
      <c r="AB109" s="184"/>
      <c r="AC109" s="183"/>
      <c r="AD109" s="64"/>
      <c r="AE109" s="64"/>
      <c r="AF109" s="64"/>
      <c r="AG109" s="64"/>
    </row>
    <row r="110" spans="1:34" s="66" customFormat="1" ht="46.5" customHeight="1" x14ac:dyDescent="0.2">
      <c r="A110" s="120" t="s">
        <v>73</v>
      </c>
      <c r="B110" s="83" t="s">
        <v>514</v>
      </c>
      <c r="C110" s="194" t="s">
        <v>399</v>
      </c>
      <c r="D110" s="72" t="s">
        <v>344</v>
      </c>
      <c r="E110" s="73">
        <v>3</v>
      </c>
      <c r="F110" s="73">
        <v>4000</v>
      </c>
      <c r="G110" s="73">
        <f t="shared" si="177"/>
        <v>12000</v>
      </c>
      <c r="H110" s="73">
        <v>3</v>
      </c>
      <c r="I110" s="73">
        <v>4000</v>
      </c>
      <c r="J110" s="73">
        <f t="shared" si="178"/>
        <v>12000</v>
      </c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121">
        <f t="shared" si="167"/>
        <v>12000</v>
      </c>
      <c r="X110" s="121">
        <f t="shared" si="168"/>
        <v>12000</v>
      </c>
      <c r="Y110" s="121">
        <f t="shared" si="151"/>
        <v>0</v>
      </c>
      <c r="Z110" s="121">
        <v>0</v>
      </c>
      <c r="AA110" s="87" t="s">
        <v>407</v>
      </c>
      <c r="AB110" s="184"/>
      <c r="AC110" s="183"/>
      <c r="AD110" s="64"/>
      <c r="AE110" s="64"/>
      <c r="AF110" s="64"/>
      <c r="AG110" s="64"/>
    </row>
    <row r="111" spans="1:34" s="66" customFormat="1" ht="56.1" customHeight="1" x14ac:dyDescent="0.2">
      <c r="A111" s="120" t="s">
        <v>73</v>
      </c>
      <c r="B111" s="83" t="s">
        <v>515</v>
      </c>
      <c r="C111" s="194" t="s">
        <v>400</v>
      </c>
      <c r="D111" s="89" t="s">
        <v>344</v>
      </c>
      <c r="E111" s="69">
        <v>3</v>
      </c>
      <c r="F111" s="69">
        <v>10000</v>
      </c>
      <c r="G111" s="69">
        <f t="shared" si="177"/>
        <v>30000</v>
      </c>
      <c r="H111" s="69">
        <v>3</v>
      </c>
      <c r="I111" s="69">
        <v>10000</v>
      </c>
      <c r="J111" s="69">
        <f t="shared" si="178"/>
        <v>30000</v>
      </c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121">
        <f t="shared" si="167"/>
        <v>30000</v>
      </c>
      <c r="X111" s="121">
        <f t="shared" si="168"/>
        <v>30000</v>
      </c>
      <c r="Y111" s="121">
        <f t="shared" si="151"/>
        <v>0</v>
      </c>
      <c r="Z111" s="121">
        <v>0</v>
      </c>
      <c r="AA111" s="87" t="s">
        <v>433</v>
      </c>
      <c r="AB111" s="184"/>
      <c r="AC111" s="183"/>
      <c r="AD111" s="64"/>
      <c r="AE111" s="64"/>
      <c r="AF111" s="64"/>
      <c r="AG111" s="64"/>
    </row>
    <row r="112" spans="1:34" s="66" customFormat="1" ht="57.95" customHeight="1" x14ac:dyDescent="0.2">
      <c r="A112" s="120" t="s">
        <v>73</v>
      </c>
      <c r="B112" s="83" t="s">
        <v>516</v>
      </c>
      <c r="C112" s="194" t="s">
        <v>401</v>
      </c>
      <c r="D112" s="72" t="s">
        <v>344</v>
      </c>
      <c r="E112" s="77">
        <v>3</v>
      </c>
      <c r="F112" s="77">
        <v>1500</v>
      </c>
      <c r="G112" s="77">
        <f t="shared" si="177"/>
        <v>4500</v>
      </c>
      <c r="H112" s="77">
        <v>3</v>
      </c>
      <c r="I112" s="77">
        <v>1500</v>
      </c>
      <c r="J112" s="77">
        <f t="shared" ref="J112" si="179">H112*I112</f>
        <v>4500</v>
      </c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121">
        <f t="shared" si="167"/>
        <v>4500</v>
      </c>
      <c r="X112" s="121">
        <f t="shared" si="168"/>
        <v>4500</v>
      </c>
      <c r="Y112" s="121">
        <f t="shared" si="151"/>
        <v>0</v>
      </c>
      <c r="Z112" s="121">
        <v>0</v>
      </c>
      <c r="AA112" s="87" t="s">
        <v>407</v>
      </c>
      <c r="AB112" s="184"/>
      <c r="AC112" s="183"/>
      <c r="AD112" s="64"/>
      <c r="AE112" s="64"/>
      <c r="AF112" s="64"/>
      <c r="AG112" s="64"/>
    </row>
    <row r="113" spans="1:33" s="230" customFormat="1" ht="57.95" customHeight="1" x14ac:dyDescent="0.2">
      <c r="A113" s="120"/>
      <c r="B113" s="83" t="s">
        <v>517</v>
      </c>
      <c r="C113" s="94" t="s">
        <v>410</v>
      </c>
      <c r="D113" s="69" t="s">
        <v>344</v>
      </c>
      <c r="E113" s="69">
        <v>3</v>
      </c>
      <c r="F113" s="69">
        <v>200</v>
      </c>
      <c r="G113" s="69">
        <f t="shared" ref="G113:G125" si="180">E113*F113</f>
        <v>600</v>
      </c>
      <c r="H113" s="69">
        <v>3</v>
      </c>
      <c r="I113" s="69">
        <v>200</v>
      </c>
      <c r="J113" s="69">
        <f t="shared" ref="J113:J125" si="181">H113*I113</f>
        <v>600</v>
      </c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121">
        <f t="shared" ref="W113:W125" si="182">G113+M113+S113</f>
        <v>600</v>
      </c>
      <c r="X113" s="121">
        <f t="shared" ref="X113:X125" si="183">J113+P113+V113</f>
        <v>600</v>
      </c>
      <c r="Y113" s="121">
        <f t="shared" ref="Y113:Y125" si="184">W113-X113</f>
        <v>0</v>
      </c>
      <c r="Z113" s="121">
        <v>0</v>
      </c>
      <c r="AA113" s="87" t="s">
        <v>435</v>
      </c>
      <c r="AB113" s="184"/>
      <c r="AC113" s="183"/>
      <c r="AD113" s="64"/>
      <c r="AE113" s="64"/>
      <c r="AF113" s="64"/>
      <c r="AG113" s="64"/>
    </row>
    <row r="114" spans="1:33" s="230" customFormat="1" ht="57.95" customHeight="1" x14ac:dyDescent="0.2">
      <c r="A114" s="120"/>
      <c r="B114" s="83" t="s">
        <v>518</v>
      </c>
      <c r="C114" s="94" t="s">
        <v>411</v>
      </c>
      <c r="D114" s="69" t="s">
        <v>344</v>
      </c>
      <c r="E114" s="69">
        <v>3</v>
      </c>
      <c r="F114" s="69">
        <v>100</v>
      </c>
      <c r="G114" s="69">
        <f t="shared" si="180"/>
        <v>300</v>
      </c>
      <c r="H114" s="69">
        <v>3</v>
      </c>
      <c r="I114" s="69">
        <v>100</v>
      </c>
      <c r="J114" s="69">
        <f t="shared" si="181"/>
        <v>300</v>
      </c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121">
        <f t="shared" si="182"/>
        <v>300</v>
      </c>
      <c r="X114" s="121">
        <f t="shared" si="183"/>
        <v>300</v>
      </c>
      <c r="Y114" s="121">
        <f t="shared" si="184"/>
        <v>0</v>
      </c>
      <c r="Z114" s="121">
        <v>0</v>
      </c>
      <c r="AA114" s="87" t="s">
        <v>435</v>
      </c>
      <c r="AB114" s="184"/>
      <c r="AC114" s="183"/>
      <c r="AD114" s="64"/>
      <c r="AE114" s="64"/>
      <c r="AF114" s="64"/>
      <c r="AG114" s="64"/>
    </row>
    <row r="115" spans="1:33" s="230" customFormat="1" ht="57.95" customHeight="1" x14ac:dyDescent="0.2">
      <c r="A115" s="120"/>
      <c r="B115" s="83" t="s">
        <v>519</v>
      </c>
      <c r="C115" s="94" t="s">
        <v>412</v>
      </c>
      <c r="D115" s="69" t="s">
        <v>344</v>
      </c>
      <c r="E115" s="69">
        <v>3</v>
      </c>
      <c r="F115" s="69">
        <v>100</v>
      </c>
      <c r="G115" s="69">
        <f t="shared" si="180"/>
        <v>300</v>
      </c>
      <c r="H115" s="69">
        <v>3</v>
      </c>
      <c r="I115" s="69">
        <v>100</v>
      </c>
      <c r="J115" s="69">
        <f t="shared" si="181"/>
        <v>300</v>
      </c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121">
        <f t="shared" si="182"/>
        <v>300</v>
      </c>
      <c r="X115" s="121">
        <f t="shared" si="183"/>
        <v>300</v>
      </c>
      <c r="Y115" s="121">
        <f t="shared" si="184"/>
        <v>0</v>
      </c>
      <c r="Z115" s="121">
        <v>0</v>
      </c>
      <c r="AA115" s="87" t="s">
        <v>435</v>
      </c>
      <c r="AB115" s="184"/>
      <c r="AC115" s="183"/>
      <c r="AD115" s="64"/>
      <c r="AE115" s="64"/>
      <c r="AF115" s="64"/>
      <c r="AG115" s="64"/>
    </row>
    <row r="116" spans="1:33" s="230" customFormat="1" ht="57.95" customHeight="1" x14ac:dyDescent="0.2">
      <c r="A116" s="120"/>
      <c r="B116" s="83" t="s">
        <v>520</v>
      </c>
      <c r="C116" s="94" t="s">
        <v>413</v>
      </c>
      <c r="D116" s="69" t="s">
        <v>344</v>
      </c>
      <c r="E116" s="69">
        <v>3</v>
      </c>
      <c r="F116" s="69">
        <v>100</v>
      </c>
      <c r="G116" s="69">
        <f t="shared" si="180"/>
        <v>300</v>
      </c>
      <c r="H116" s="69">
        <v>3</v>
      </c>
      <c r="I116" s="69">
        <v>100</v>
      </c>
      <c r="J116" s="69">
        <f t="shared" si="181"/>
        <v>300</v>
      </c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121">
        <f t="shared" si="182"/>
        <v>300</v>
      </c>
      <c r="X116" s="121">
        <f t="shared" si="183"/>
        <v>300</v>
      </c>
      <c r="Y116" s="121">
        <f t="shared" si="184"/>
        <v>0</v>
      </c>
      <c r="Z116" s="121">
        <v>0</v>
      </c>
      <c r="AA116" s="87" t="s">
        <v>435</v>
      </c>
      <c r="AB116" s="184"/>
      <c r="AC116" s="183"/>
      <c r="AD116" s="64"/>
      <c r="AE116" s="64"/>
      <c r="AF116" s="64"/>
      <c r="AG116" s="64"/>
    </row>
    <row r="117" spans="1:33" s="230" customFormat="1" ht="57.95" customHeight="1" x14ac:dyDescent="0.2">
      <c r="A117" s="120"/>
      <c r="B117" s="83" t="s">
        <v>521</v>
      </c>
      <c r="C117" s="94" t="s">
        <v>414</v>
      </c>
      <c r="D117" s="69" t="s">
        <v>344</v>
      </c>
      <c r="E117" s="69">
        <v>3</v>
      </c>
      <c r="F117" s="69">
        <v>100</v>
      </c>
      <c r="G117" s="69">
        <f t="shared" si="180"/>
        <v>300</v>
      </c>
      <c r="H117" s="69">
        <v>3</v>
      </c>
      <c r="I117" s="69">
        <v>100</v>
      </c>
      <c r="J117" s="69">
        <f t="shared" si="181"/>
        <v>300</v>
      </c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121">
        <f t="shared" si="182"/>
        <v>300</v>
      </c>
      <c r="X117" s="121">
        <f t="shared" si="183"/>
        <v>300</v>
      </c>
      <c r="Y117" s="121">
        <f t="shared" si="184"/>
        <v>0</v>
      </c>
      <c r="Z117" s="121">
        <v>0</v>
      </c>
      <c r="AA117" s="87" t="s">
        <v>435</v>
      </c>
      <c r="AB117" s="184"/>
      <c r="AC117" s="183"/>
      <c r="AD117" s="64"/>
      <c r="AE117" s="64"/>
      <c r="AF117" s="64"/>
      <c r="AG117" s="64"/>
    </row>
    <row r="118" spans="1:33" s="230" customFormat="1" ht="57.95" customHeight="1" x14ac:dyDescent="0.2">
      <c r="A118" s="120"/>
      <c r="B118" s="83" t="s">
        <v>522</v>
      </c>
      <c r="C118" s="94" t="s">
        <v>415</v>
      </c>
      <c r="D118" s="69" t="s">
        <v>344</v>
      </c>
      <c r="E118" s="69">
        <v>3</v>
      </c>
      <c r="F118" s="69">
        <v>5500</v>
      </c>
      <c r="G118" s="69">
        <f t="shared" si="180"/>
        <v>16500</v>
      </c>
      <c r="H118" s="69">
        <v>3</v>
      </c>
      <c r="I118" s="69">
        <v>5500</v>
      </c>
      <c r="J118" s="69">
        <f t="shared" si="181"/>
        <v>16500</v>
      </c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121">
        <f t="shared" si="182"/>
        <v>16500</v>
      </c>
      <c r="X118" s="121">
        <f t="shared" si="183"/>
        <v>16500</v>
      </c>
      <c r="Y118" s="121">
        <f t="shared" si="184"/>
        <v>0</v>
      </c>
      <c r="Z118" s="121">
        <v>0</v>
      </c>
      <c r="AA118" s="87" t="s">
        <v>435</v>
      </c>
      <c r="AB118" s="184"/>
      <c r="AC118" s="183"/>
      <c r="AD118" s="64"/>
      <c r="AE118" s="64"/>
      <c r="AF118" s="64"/>
      <c r="AG118" s="64"/>
    </row>
    <row r="119" spans="1:33" s="230" customFormat="1" ht="57.95" customHeight="1" x14ac:dyDescent="0.2">
      <c r="A119" s="120"/>
      <c r="B119" s="83" t="s">
        <v>523</v>
      </c>
      <c r="C119" s="94" t="s">
        <v>416</v>
      </c>
      <c r="D119" s="69" t="s">
        <v>344</v>
      </c>
      <c r="E119" s="69">
        <v>3</v>
      </c>
      <c r="F119" s="69">
        <v>400</v>
      </c>
      <c r="G119" s="69">
        <f t="shared" si="180"/>
        <v>1200</v>
      </c>
      <c r="H119" s="69">
        <v>3</v>
      </c>
      <c r="I119" s="69">
        <v>400</v>
      </c>
      <c r="J119" s="69">
        <f t="shared" si="181"/>
        <v>1200</v>
      </c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121">
        <f t="shared" si="182"/>
        <v>1200</v>
      </c>
      <c r="X119" s="121">
        <f t="shared" si="183"/>
        <v>1200</v>
      </c>
      <c r="Y119" s="121">
        <f t="shared" si="184"/>
        <v>0</v>
      </c>
      <c r="Z119" s="121">
        <v>0</v>
      </c>
      <c r="AA119" s="87" t="s">
        <v>435</v>
      </c>
      <c r="AB119" s="184"/>
      <c r="AC119" s="183"/>
      <c r="AD119" s="64"/>
      <c r="AE119" s="64"/>
      <c r="AF119" s="64"/>
      <c r="AG119" s="64"/>
    </row>
    <row r="120" spans="1:33" s="230" customFormat="1" ht="57.95" customHeight="1" x14ac:dyDescent="0.2">
      <c r="A120" s="120"/>
      <c r="B120" s="83" t="s">
        <v>524</v>
      </c>
      <c r="C120" s="94" t="s">
        <v>417</v>
      </c>
      <c r="D120" s="69" t="s">
        <v>344</v>
      </c>
      <c r="E120" s="69">
        <v>3</v>
      </c>
      <c r="F120" s="69">
        <v>300</v>
      </c>
      <c r="G120" s="69">
        <f t="shared" si="180"/>
        <v>900</v>
      </c>
      <c r="H120" s="69">
        <v>3</v>
      </c>
      <c r="I120" s="69">
        <v>300</v>
      </c>
      <c r="J120" s="69">
        <f t="shared" si="181"/>
        <v>900</v>
      </c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121">
        <f t="shared" si="182"/>
        <v>900</v>
      </c>
      <c r="X120" s="121">
        <f t="shared" si="183"/>
        <v>900</v>
      </c>
      <c r="Y120" s="121">
        <f t="shared" si="184"/>
        <v>0</v>
      </c>
      <c r="Z120" s="121">
        <v>0</v>
      </c>
      <c r="AA120" s="87" t="s">
        <v>435</v>
      </c>
      <c r="AB120" s="184"/>
      <c r="AC120" s="183"/>
      <c r="AD120" s="64"/>
      <c r="AE120" s="64"/>
      <c r="AF120" s="64"/>
      <c r="AG120" s="64"/>
    </row>
    <row r="121" spans="1:33" s="230" customFormat="1" ht="57.95" customHeight="1" x14ac:dyDescent="0.2">
      <c r="A121" s="120"/>
      <c r="B121" s="83" t="s">
        <v>525</v>
      </c>
      <c r="C121" s="94" t="s">
        <v>418</v>
      </c>
      <c r="D121" s="69" t="s">
        <v>344</v>
      </c>
      <c r="E121" s="69">
        <v>3</v>
      </c>
      <c r="F121" s="69">
        <v>100</v>
      </c>
      <c r="G121" s="69">
        <f t="shared" si="180"/>
        <v>300</v>
      </c>
      <c r="H121" s="69">
        <v>3</v>
      </c>
      <c r="I121" s="69">
        <v>100</v>
      </c>
      <c r="J121" s="69">
        <f t="shared" si="181"/>
        <v>300</v>
      </c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121">
        <f t="shared" si="182"/>
        <v>300</v>
      </c>
      <c r="X121" s="121">
        <f t="shared" si="183"/>
        <v>300</v>
      </c>
      <c r="Y121" s="121">
        <f t="shared" si="184"/>
        <v>0</v>
      </c>
      <c r="Z121" s="121">
        <v>0</v>
      </c>
      <c r="AA121" s="87" t="s">
        <v>435</v>
      </c>
      <c r="AB121" s="184"/>
      <c r="AC121" s="183"/>
      <c r="AD121" s="64"/>
      <c r="AE121" s="64"/>
      <c r="AF121" s="64"/>
      <c r="AG121" s="64"/>
    </row>
    <row r="122" spans="1:33" s="230" customFormat="1" ht="57.95" customHeight="1" x14ac:dyDescent="0.2">
      <c r="A122" s="120"/>
      <c r="B122" s="83" t="s">
        <v>526</v>
      </c>
      <c r="C122" s="94" t="s">
        <v>419</v>
      </c>
      <c r="D122" s="69" t="s">
        <v>344</v>
      </c>
      <c r="E122" s="69">
        <v>3</v>
      </c>
      <c r="F122" s="69">
        <v>100</v>
      </c>
      <c r="G122" s="69">
        <f t="shared" si="180"/>
        <v>300</v>
      </c>
      <c r="H122" s="69">
        <v>3</v>
      </c>
      <c r="I122" s="69">
        <v>100</v>
      </c>
      <c r="J122" s="69">
        <f t="shared" si="181"/>
        <v>300</v>
      </c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121">
        <f t="shared" si="182"/>
        <v>300</v>
      </c>
      <c r="X122" s="121">
        <f t="shared" si="183"/>
        <v>300</v>
      </c>
      <c r="Y122" s="121">
        <f t="shared" si="184"/>
        <v>0</v>
      </c>
      <c r="Z122" s="121">
        <v>0</v>
      </c>
      <c r="AA122" s="87" t="s">
        <v>435</v>
      </c>
      <c r="AB122" s="184"/>
      <c r="AC122" s="183"/>
      <c r="AD122" s="64"/>
      <c r="AE122" s="64"/>
      <c r="AF122" s="64"/>
      <c r="AG122" s="64"/>
    </row>
    <row r="123" spans="1:33" s="230" customFormat="1" ht="57.95" customHeight="1" x14ac:dyDescent="0.2">
      <c r="A123" s="120"/>
      <c r="B123" s="83" t="s">
        <v>527</v>
      </c>
      <c r="C123" s="94" t="s">
        <v>420</v>
      </c>
      <c r="D123" s="69" t="s">
        <v>344</v>
      </c>
      <c r="E123" s="69">
        <v>3</v>
      </c>
      <c r="F123" s="69">
        <v>1900</v>
      </c>
      <c r="G123" s="69">
        <f t="shared" si="180"/>
        <v>5700</v>
      </c>
      <c r="H123" s="69">
        <v>3</v>
      </c>
      <c r="I123" s="69">
        <v>1900</v>
      </c>
      <c r="J123" s="69">
        <f t="shared" si="181"/>
        <v>5700</v>
      </c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121">
        <f t="shared" si="182"/>
        <v>5700</v>
      </c>
      <c r="X123" s="121">
        <f t="shared" si="183"/>
        <v>5700</v>
      </c>
      <c r="Y123" s="121">
        <f t="shared" si="184"/>
        <v>0</v>
      </c>
      <c r="Z123" s="121">
        <v>0</v>
      </c>
      <c r="AA123" s="87" t="s">
        <v>435</v>
      </c>
      <c r="AB123" s="184"/>
      <c r="AC123" s="183"/>
      <c r="AD123" s="64"/>
      <c r="AE123" s="64"/>
      <c r="AF123" s="64"/>
      <c r="AG123" s="64"/>
    </row>
    <row r="124" spans="1:33" s="230" customFormat="1" ht="57.95" customHeight="1" x14ac:dyDescent="0.2">
      <c r="A124" s="120"/>
      <c r="B124" s="83" t="s">
        <v>528</v>
      </c>
      <c r="C124" s="94" t="s">
        <v>421</v>
      </c>
      <c r="D124" s="69" t="s">
        <v>344</v>
      </c>
      <c r="E124" s="69">
        <v>3</v>
      </c>
      <c r="F124" s="69">
        <v>5700</v>
      </c>
      <c r="G124" s="69">
        <f t="shared" si="180"/>
        <v>17100</v>
      </c>
      <c r="H124" s="69">
        <v>3</v>
      </c>
      <c r="I124" s="69">
        <v>5700</v>
      </c>
      <c r="J124" s="69">
        <f t="shared" si="181"/>
        <v>17100</v>
      </c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121">
        <f t="shared" si="182"/>
        <v>17100</v>
      </c>
      <c r="X124" s="121">
        <f t="shared" si="183"/>
        <v>17100</v>
      </c>
      <c r="Y124" s="121">
        <f t="shared" si="184"/>
        <v>0</v>
      </c>
      <c r="Z124" s="121">
        <v>0</v>
      </c>
      <c r="AA124" s="87" t="s">
        <v>435</v>
      </c>
      <c r="AB124" s="184"/>
      <c r="AC124" s="183"/>
      <c r="AD124" s="64"/>
      <c r="AE124" s="64"/>
      <c r="AF124" s="64"/>
      <c r="AG124" s="64"/>
    </row>
    <row r="125" spans="1:33" s="230" customFormat="1" ht="57.95" customHeight="1" x14ac:dyDescent="0.2">
      <c r="A125" s="120"/>
      <c r="B125" s="83" t="s">
        <v>529</v>
      </c>
      <c r="C125" s="94" t="s">
        <v>422</v>
      </c>
      <c r="D125" s="67" t="s">
        <v>344</v>
      </c>
      <c r="E125" s="69">
        <v>3</v>
      </c>
      <c r="F125" s="69">
        <v>500</v>
      </c>
      <c r="G125" s="69">
        <f t="shared" si="180"/>
        <v>1500</v>
      </c>
      <c r="H125" s="69">
        <v>3</v>
      </c>
      <c r="I125" s="69">
        <v>500</v>
      </c>
      <c r="J125" s="69">
        <f t="shared" si="181"/>
        <v>1500</v>
      </c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121">
        <f t="shared" si="182"/>
        <v>1500</v>
      </c>
      <c r="X125" s="121">
        <f t="shared" si="183"/>
        <v>1500</v>
      </c>
      <c r="Y125" s="121">
        <f t="shared" si="184"/>
        <v>0</v>
      </c>
      <c r="Z125" s="121">
        <v>0</v>
      </c>
      <c r="AA125" s="87" t="s">
        <v>435</v>
      </c>
      <c r="AB125" s="184"/>
      <c r="AC125" s="183"/>
      <c r="AD125" s="64"/>
      <c r="AE125" s="64"/>
      <c r="AF125" s="64"/>
      <c r="AG125" s="64"/>
    </row>
    <row r="126" spans="1:33" s="66" customFormat="1" ht="60.6" customHeight="1" x14ac:dyDescent="0.2">
      <c r="A126" s="120" t="s">
        <v>73</v>
      </c>
      <c r="B126" s="83" t="s">
        <v>530</v>
      </c>
      <c r="C126" s="195" t="s">
        <v>402</v>
      </c>
      <c r="D126" s="90" t="s">
        <v>344</v>
      </c>
      <c r="E126" s="77">
        <v>3</v>
      </c>
      <c r="F126" s="77">
        <v>2260</v>
      </c>
      <c r="G126" s="77">
        <f>F126*E126</f>
        <v>6780</v>
      </c>
      <c r="H126" s="77">
        <v>3</v>
      </c>
      <c r="I126" s="77">
        <v>2260</v>
      </c>
      <c r="J126" s="77">
        <f>I126*H126</f>
        <v>6780</v>
      </c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121">
        <f t="shared" si="167"/>
        <v>6780</v>
      </c>
      <c r="X126" s="121">
        <f t="shared" si="168"/>
        <v>6780</v>
      </c>
      <c r="Y126" s="121">
        <f t="shared" si="151"/>
        <v>0</v>
      </c>
      <c r="Z126" s="121">
        <v>0</v>
      </c>
      <c r="AA126" s="87" t="s">
        <v>407</v>
      </c>
      <c r="AB126" s="184"/>
      <c r="AC126" s="183"/>
      <c r="AD126" s="64"/>
      <c r="AE126" s="64"/>
      <c r="AF126" s="64"/>
      <c r="AG126" s="64"/>
    </row>
    <row r="127" spans="1:33" s="66" customFormat="1" ht="54" customHeight="1" x14ac:dyDescent="0.2">
      <c r="A127" s="120" t="s">
        <v>73</v>
      </c>
      <c r="B127" s="83" t="s">
        <v>531</v>
      </c>
      <c r="C127" s="195" t="s">
        <v>403</v>
      </c>
      <c r="D127" s="77" t="s">
        <v>344</v>
      </c>
      <c r="E127" s="77">
        <v>3</v>
      </c>
      <c r="F127" s="77">
        <v>100</v>
      </c>
      <c r="G127" s="88">
        <f t="shared" ref="G127" si="185">E127*F127</f>
        <v>300</v>
      </c>
      <c r="H127" s="77">
        <v>3</v>
      </c>
      <c r="I127" s="77">
        <v>100</v>
      </c>
      <c r="J127" s="88">
        <f t="shared" ref="J127" si="186">H127*I127</f>
        <v>300</v>
      </c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121">
        <f t="shared" si="167"/>
        <v>300</v>
      </c>
      <c r="X127" s="121">
        <f t="shared" si="168"/>
        <v>300</v>
      </c>
      <c r="Y127" s="121">
        <f t="shared" si="151"/>
        <v>0</v>
      </c>
      <c r="Z127" s="121">
        <v>0</v>
      </c>
      <c r="AA127" s="87" t="s">
        <v>407</v>
      </c>
      <c r="AB127" s="184"/>
      <c r="AC127" s="183"/>
      <c r="AD127" s="64"/>
      <c r="AE127" s="64"/>
      <c r="AF127" s="64"/>
      <c r="AG127" s="64"/>
    </row>
    <row r="128" spans="1:33" s="84" customFormat="1" ht="54" customHeight="1" x14ac:dyDescent="0.2">
      <c r="A128" s="120" t="s">
        <v>73</v>
      </c>
      <c r="B128" s="83" t="s">
        <v>532</v>
      </c>
      <c r="C128" s="195" t="s">
        <v>450</v>
      </c>
      <c r="D128" s="77" t="s">
        <v>344</v>
      </c>
      <c r="E128" s="77"/>
      <c r="F128" s="77"/>
      <c r="G128" s="77"/>
      <c r="H128" s="157"/>
      <c r="I128" s="157"/>
      <c r="J128" s="157"/>
      <c r="K128" s="73">
        <v>3</v>
      </c>
      <c r="L128" s="73">
        <v>1000</v>
      </c>
      <c r="M128" s="73">
        <f>K128*L128</f>
        <v>3000</v>
      </c>
      <c r="N128" s="73">
        <v>0</v>
      </c>
      <c r="O128" s="73">
        <v>0</v>
      </c>
      <c r="P128" s="73">
        <v>0</v>
      </c>
      <c r="Q128" s="73"/>
      <c r="R128" s="73"/>
      <c r="S128" s="73"/>
      <c r="T128" s="73"/>
      <c r="U128" s="73"/>
      <c r="V128" s="73"/>
      <c r="W128" s="121">
        <f>G128+M128+S128</f>
        <v>3000</v>
      </c>
      <c r="X128" s="121">
        <f t="shared" ref="X128:X129" si="187">G128+N128+T128</f>
        <v>0</v>
      </c>
      <c r="Y128" s="121">
        <f t="shared" ref="Y128:Y129" si="188">J128+Q128+W128</f>
        <v>3000</v>
      </c>
      <c r="Z128" s="121">
        <v>0</v>
      </c>
      <c r="AA128" s="87"/>
      <c r="AB128" s="184"/>
      <c r="AC128" s="183"/>
      <c r="AD128" s="64"/>
      <c r="AE128" s="64"/>
      <c r="AF128" s="64"/>
      <c r="AG128" s="64"/>
    </row>
    <row r="129" spans="1:33" s="84" customFormat="1" ht="54" customHeight="1" x14ac:dyDescent="0.2">
      <c r="A129" s="120" t="s">
        <v>73</v>
      </c>
      <c r="B129" s="83" t="s">
        <v>533</v>
      </c>
      <c r="C129" s="195" t="s">
        <v>451</v>
      </c>
      <c r="D129" s="77" t="s">
        <v>344</v>
      </c>
      <c r="E129" s="77"/>
      <c r="F129" s="77"/>
      <c r="G129" s="77"/>
      <c r="H129" s="157"/>
      <c r="I129" s="157"/>
      <c r="J129" s="157"/>
      <c r="K129" s="73">
        <v>3</v>
      </c>
      <c r="L129" s="73">
        <v>1000</v>
      </c>
      <c r="M129" s="73">
        <f>K129*L129</f>
        <v>3000</v>
      </c>
      <c r="N129" s="73">
        <v>0</v>
      </c>
      <c r="O129" s="73">
        <v>0</v>
      </c>
      <c r="P129" s="73">
        <v>0</v>
      </c>
      <c r="Q129" s="73"/>
      <c r="R129" s="73"/>
      <c r="S129" s="73"/>
      <c r="T129" s="73"/>
      <c r="U129" s="73"/>
      <c r="V129" s="73"/>
      <c r="W129" s="121">
        <f>G129+M129+S129</f>
        <v>3000</v>
      </c>
      <c r="X129" s="121">
        <f t="shared" si="187"/>
        <v>0</v>
      </c>
      <c r="Y129" s="121">
        <f t="shared" si="188"/>
        <v>3000</v>
      </c>
      <c r="Z129" s="121">
        <v>0</v>
      </c>
      <c r="AA129" s="87"/>
      <c r="AB129" s="184"/>
      <c r="AC129" s="183"/>
      <c r="AD129" s="64"/>
      <c r="AE129" s="64"/>
      <c r="AF129" s="64"/>
      <c r="AG129" s="64"/>
    </row>
    <row r="130" spans="1:33" s="66" customFormat="1" ht="30" customHeight="1" x14ac:dyDescent="0.2">
      <c r="A130" s="120" t="s">
        <v>73</v>
      </c>
      <c r="B130" s="83" t="s">
        <v>534</v>
      </c>
      <c r="C130" s="195" t="s">
        <v>404</v>
      </c>
      <c r="D130" s="77" t="s">
        <v>344</v>
      </c>
      <c r="E130" s="77">
        <v>3</v>
      </c>
      <c r="F130" s="77">
        <v>90</v>
      </c>
      <c r="G130" s="77">
        <f>E130*F130</f>
        <v>270</v>
      </c>
      <c r="H130" s="77">
        <v>3</v>
      </c>
      <c r="I130" s="77">
        <v>90</v>
      </c>
      <c r="J130" s="77">
        <f>H130*I130</f>
        <v>270</v>
      </c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121">
        <f t="shared" si="167"/>
        <v>270</v>
      </c>
      <c r="X130" s="121">
        <f t="shared" si="168"/>
        <v>270</v>
      </c>
      <c r="Y130" s="121">
        <f t="shared" si="151"/>
        <v>0</v>
      </c>
      <c r="Z130" s="121">
        <v>0</v>
      </c>
      <c r="AA130" s="87" t="s">
        <v>407</v>
      </c>
      <c r="AB130" s="184"/>
      <c r="AC130" s="183"/>
      <c r="AD130" s="64"/>
      <c r="AE130" s="64"/>
      <c r="AF130" s="64"/>
      <c r="AG130" s="64"/>
    </row>
    <row r="131" spans="1:33" s="66" customFormat="1" ht="57.6" customHeight="1" x14ac:dyDescent="0.2">
      <c r="A131" s="120" t="s">
        <v>73</v>
      </c>
      <c r="B131" s="83" t="s">
        <v>535</v>
      </c>
      <c r="C131" s="196" t="s">
        <v>405</v>
      </c>
      <c r="D131" s="72" t="s">
        <v>344</v>
      </c>
      <c r="E131" s="77">
        <v>3</v>
      </c>
      <c r="F131" s="77">
        <v>800</v>
      </c>
      <c r="G131" s="77">
        <f t="shared" ref="G131:G133" si="189">E131*F131</f>
        <v>2400</v>
      </c>
      <c r="H131" s="77">
        <v>3</v>
      </c>
      <c r="I131" s="77">
        <v>800</v>
      </c>
      <c r="J131" s="77">
        <f t="shared" ref="J131:J133" si="190">H131*I131</f>
        <v>2400</v>
      </c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121">
        <f t="shared" si="167"/>
        <v>2400</v>
      </c>
      <c r="X131" s="121">
        <f t="shared" si="168"/>
        <v>2400</v>
      </c>
      <c r="Y131" s="121">
        <f t="shared" si="151"/>
        <v>0</v>
      </c>
      <c r="Z131" s="121">
        <v>0</v>
      </c>
      <c r="AA131" s="87" t="s">
        <v>407</v>
      </c>
      <c r="AB131" s="184"/>
      <c r="AC131" s="183"/>
      <c r="AD131" s="64"/>
      <c r="AE131" s="64"/>
      <c r="AF131" s="64"/>
      <c r="AG131" s="64"/>
    </row>
    <row r="132" spans="1:33" s="66" customFormat="1" ht="61.5" customHeight="1" x14ac:dyDescent="0.2">
      <c r="A132" s="120" t="s">
        <v>73</v>
      </c>
      <c r="B132" s="83" t="s">
        <v>536</v>
      </c>
      <c r="C132" s="197" t="s">
        <v>406</v>
      </c>
      <c r="D132" s="72" t="s">
        <v>344</v>
      </c>
      <c r="E132" s="77">
        <v>3</v>
      </c>
      <c r="F132" s="77">
        <v>1000</v>
      </c>
      <c r="G132" s="77">
        <f t="shared" si="189"/>
        <v>3000</v>
      </c>
      <c r="H132" s="77">
        <v>3</v>
      </c>
      <c r="I132" s="77">
        <v>1000</v>
      </c>
      <c r="J132" s="77">
        <f t="shared" si="190"/>
        <v>3000</v>
      </c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121">
        <f t="shared" si="167"/>
        <v>3000</v>
      </c>
      <c r="X132" s="121">
        <f t="shared" si="168"/>
        <v>3000</v>
      </c>
      <c r="Y132" s="121">
        <f t="shared" si="151"/>
        <v>0</v>
      </c>
      <c r="Z132" s="121">
        <v>0</v>
      </c>
      <c r="AA132" s="87" t="s">
        <v>407</v>
      </c>
      <c r="AB132" s="184"/>
      <c r="AC132" s="183"/>
      <c r="AD132" s="64"/>
      <c r="AE132" s="64"/>
      <c r="AF132" s="64"/>
      <c r="AG132" s="64"/>
    </row>
    <row r="133" spans="1:33" s="66" customFormat="1" ht="30" customHeight="1" x14ac:dyDescent="0.2">
      <c r="A133" s="120" t="s">
        <v>73</v>
      </c>
      <c r="B133" s="83" t="s">
        <v>537</v>
      </c>
      <c r="C133" s="197" t="s">
        <v>401</v>
      </c>
      <c r="D133" s="72" t="s">
        <v>344</v>
      </c>
      <c r="E133" s="77">
        <v>3</v>
      </c>
      <c r="F133" s="77">
        <v>800</v>
      </c>
      <c r="G133" s="77">
        <f t="shared" si="189"/>
        <v>2400</v>
      </c>
      <c r="H133" s="77">
        <v>3</v>
      </c>
      <c r="I133" s="77">
        <v>800</v>
      </c>
      <c r="J133" s="77">
        <f t="shared" si="190"/>
        <v>2400</v>
      </c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121">
        <f t="shared" si="167"/>
        <v>2400</v>
      </c>
      <c r="X133" s="121">
        <f t="shared" si="168"/>
        <v>2400</v>
      </c>
      <c r="Y133" s="121">
        <f t="shared" si="151"/>
        <v>0</v>
      </c>
      <c r="Z133" s="121">
        <v>0</v>
      </c>
      <c r="AA133" s="87" t="s">
        <v>407</v>
      </c>
      <c r="AB133" s="184"/>
      <c r="AC133" s="183"/>
      <c r="AD133" s="64"/>
      <c r="AE133" s="64"/>
      <c r="AF133" s="64"/>
      <c r="AG133" s="64"/>
    </row>
    <row r="134" spans="1:33" s="66" customFormat="1" ht="63" customHeight="1" x14ac:dyDescent="0.2">
      <c r="A134" s="120" t="s">
        <v>73</v>
      </c>
      <c r="B134" s="83" t="s">
        <v>538</v>
      </c>
      <c r="C134" s="200" t="s">
        <v>425</v>
      </c>
      <c r="D134" s="88" t="s">
        <v>344</v>
      </c>
      <c r="E134" s="88">
        <v>2</v>
      </c>
      <c r="F134" s="88">
        <v>2500</v>
      </c>
      <c r="G134" s="88">
        <f t="shared" ref="G134:G144" si="191">E134*F134</f>
        <v>5000</v>
      </c>
      <c r="H134" s="88">
        <v>2</v>
      </c>
      <c r="I134" s="88">
        <v>2500</v>
      </c>
      <c r="J134" s="88">
        <f t="shared" ref="J134:J145" si="192">H134*I134</f>
        <v>5000</v>
      </c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121">
        <f t="shared" ref="W134:W144" si="193">G134+M134+S134</f>
        <v>5000</v>
      </c>
      <c r="X134" s="121">
        <f t="shared" ref="X134:X144" si="194">J134+P134+V134</f>
        <v>5000</v>
      </c>
      <c r="Y134" s="121">
        <f t="shared" ref="Y134:Y144" si="195">W134-X134</f>
        <v>0</v>
      </c>
      <c r="Z134" s="121">
        <v>0</v>
      </c>
      <c r="AA134" s="87" t="s">
        <v>433</v>
      </c>
      <c r="AB134" s="184"/>
      <c r="AC134" s="183"/>
      <c r="AD134" s="64"/>
      <c r="AE134" s="64"/>
      <c r="AF134" s="64"/>
      <c r="AG134" s="64"/>
    </row>
    <row r="135" spans="1:33" s="66" customFormat="1" ht="61.5" customHeight="1" x14ac:dyDescent="0.2">
      <c r="A135" s="120" t="s">
        <v>73</v>
      </c>
      <c r="B135" s="83" t="s">
        <v>539</v>
      </c>
      <c r="C135" s="200" t="s">
        <v>426</v>
      </c>
      <c r="D135" s="67" t="s">
        <v>344</v>
      </c>
      <c r="E135" s="76">
        <v>3</v>
      </c>
      <c r="F135" s="76">
        <v>2000</v>
      </c>
      <c r="G135" s="76">
        <f t="shared" si="191"/>
        <v>6000</v>
      </c>
      <c r="H135" s="76">
        <v>3</v>
      </c>
      <c r="I135" s="76">
        <v>2000</v>
      </c>
      <c r="J135" s="76">
        <f t="shared" si="192"/>
        <v>6000</v>
      </c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121">
        <f t="shared" si="193"/>
        <v>6000</v>
      </c>
      <c r="X135" s="121">
        <f t="shared" si="194"/>
        <v>6000</v>
      </c>
      <c r="Y135" s="121">
        <f t="shared" si="195"/>
        <v>0</v>
      </c>
      <c r="Z135" s="121">
        <v>0</v>
      </c>
      <c r="AA135" s="87" t="s">
        <v>433</v>
      </c>
      <c r="AB135" s="184"/>
      <c r="AC135" s="183"/>
      <c r="AD135" s="64"/>
      <c r="AE135" s="64"/>
      <c r="AF135" s="64"/>
      <c r="AG135" s="64"/>
    </row>
    <row r="136" spans="1:33" s="66" customFormat="1" ht="60.6" customHeight="1" x14ac:dyDescent="0.2">
      <c r="A136" s="120" t="s">
        <v>73</v>
      </c>
      <c r="B136" s="83" t="s">
        <v>540</v>
      </c>
      <c r="C136" s="198" t="s">
        <v>427</v>
      </c>
      <c r="D136" s="67" t="s">
        <v>344</v>
      </c>
      <c r="E136" s="76">
        <v>3</v>
      </c>
      <c r="F136" s="76">
        <v>5500</v>
      </c>
      <c r="G136" s="76">
        <f t="shared" si="191"/>
        <v>16500</v>
      </c>
      <c r="H136" s="76">
        <v>3</v>
      </c>
      <c r="I136" s="76">
        <v>5500</v>
      </c>
      <c r="J136" s="76">
        <f t="shared" si="192"/>
        <v>16500</v>
      </c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121">
        <f t="shared" si="193"/>
        <v>16500</v>
      </c>
      <c r="X136" s="121">
        <f t="shared" si="194"/>
        <v>16500</v>
      </c>
      <c r="Y136" s="121">
        <f t="shared" si="195"/>
        <v>0</v>
      </c>
      <c r="Z136" s="121">
        <v>0</v>
      </c>
      <c r="AA136" s="87" t="s">
        <v>433</v>
      </c>
      <c r="AB136" s="184"/>
      <c r="AC136" s="183"/>
      <c r="AD136" s="64"/>
      <c r="AE136" s="64"/>
      <c r="AF136" s="64"/>
      <c r="AG136" s="64"/>
    </row>
    <row r="137" spans="1:33" ht="54" customHeight="1" x14ac:dyDescent="0.2">
      <c r="A137" s="120" t="s">
        <v>73</v>
      </c>
      <c r="B137" s="83" t="s">
        <v>541</v>
      </c>
      <c r="C137" s="198" t="s">
        <v>428</v>
      </c>
      <c r="D137" s="67" t="s">
        <v>344</v>
      </c>
      <c r="E137" s="76">
        <v>3</v>
      </c>
      <c r="F137" s="76">
        <v>4500</v>
      </c>
      <c r="G137" s="76">
        <f t="shared" si="191"/>
        <v>13500</v>
      </c>
      <c r="H137" s="76">
        <v>3</v>
      </c>
      <c r="I137" s="76">
        <v>4500</v>
      </c>
      <c r="J137" s="76">
        <f t="shared" si="192"/>
        <v>13500</v>
      </c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121">
        <f t="shared" si="193"/>
        <v>13500</v>
      </c>
      <c r="X137" s="121">
        <f t="shared" si="194"/>
        <v>13500</v>
      </c>
      <c r="Y137" s="121">
        <f t="shared" si="195"/>
        <v>0</v>
      </c>
      <c r="Z137" s="121">
        <v>0</v>
      </c>
      <c r="AA137" s="87" t="s">
        <v>433</v>
      </c>
      <c r="AB137" s="184"/>
      <c r="AC137" s="183"/>
      <c r="AD137" s="64"/>
      <c r="AE137" s="64"/>
      <c r="AF137" s="64"/>
      <c r="AG137" s="64"/>
    </row>
    <row r="138" spans="1:33" ht="45.95" customHeight="1" x14ac:dyDescent="0.2">
      <c r="A138" s="120" t="s">
        <v>73</v>
      </c>
      <c r="B138" s="83" t="s">
        <v>542</v>
      </c>
      <c r="C138" s="198" t="s">
        <v>429</v>
      </c>
      <c r="D138" s="67" t="s">
        <v>344</v>
      </c>
      <c r="E138" s="76">
        <v>3</v>
      </c>
      <c r="F138" s="76">
        <v>7000</v>
      </c>
      <c r="G138" s="76">
        <f t="shared" si="191"/>
        <v>21000</v>
      </c>
      <c r="H138" s="76">
        <v>3</v>
      </c>
      <c r="I138" s="76">
        <v>7000</v>
      </c>
      <c r="J138" s="76">
        <f t="shared" si="192"/>
        <v>21000</v>
      </c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121">
        <f t="shared" si="193"/>
        <v>21000</v>
      </c>
      <c r="X138" s="121">
        <f t="shared" si="194"/>
        <v>21000</v>
      </c>
      <c r="Y138" s="121">
        <f t="shared" si="195"/>
        <v>0</v>
      </c>
      <c r="Z138" s="121">
        <v>0</v>
      </c>
      <c r="AA138" s="87" t="s">
        <v>433</v>
      </c>
      <c r="AB138" s="184"/>
      <c r="AC138" s="183"/>
      <c r="AD138" s="64"/>
      <c r="AE138" s="64"/>
      <c r="AF138" s="64"/>
      <c r="AG138" s="64"/>
    </row>
    <row r="139" spans="1:33" ht="77.099999999999994" customHeight="1" x14ac:dyDescent="0.2">
      <c r="A139" s="120" t="s">
        <v>73</v>
      </c>
      <c r="B139" s="83" t="s">
        <v>543</v>
      </c>
      <c r="C139" s="198" t="s">
        <v>430</v>
      </c>
      <c r="D139" s="67" t="s">
        <v>344</v>
      </c>
      <c r="E139" s="76">
        <v>3</v>
      </c>
      <c r="F139" s="76">
        <v>1200</v>
      </c>
      <c r="G139" s="76">
        <f t="shared" si="191"/>
        <v>3600</v>
      </c>
      <c r="H139" s="76">
        <v>3</v>
      </c>
      <c r="I139" s="76">
        <v>1200</v>
      </c>
      <c r="J139" s="76">
        <f t="shared" si="192"/>
        <v>3600</v>
      </c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121">
        <f t="shared" si="193"/>
        <v>3600</v>
      </c>
      <c r="X139" s="121">
        <f t="shared" si="194"/>
        <v>3600</v>
      </c>
      <c r="Y139" s="121">
        <f t="shared" si="195"/>
        <v>0</v>
      </c>
      <c r="Z139" s="121">
        <v>0</v>
      </c>
      <c r="AA139" s="87" t="s">
        <v>433</v>
      </c>
      <c r="AB139" s="184"/>
      <c r="AC139" s="183"/>
      <c r="AD139" s="64"/>
      <c r="AE139" s="64"/>
      <c r="AF139" s="64"/>
      <c r="AG139" s="64"/>
    </row>
    <row r="140" spans="1:33" ht="50.45" customHeight="1" x14ac:dyDescent="0.2">
      <c r="A140" s="120" t="s">
        <v>73</v>
      </c>
      <c r="B140" s="83" t="s">
        <v>544</v>
      </c>
      <c r="C140" s="198" t="s">
        <v>431</v>
      </c>
      <c r="D140" s="67" t="s">
        <v>344</v>
      </c>
      <c r="E140" s="76">
        <v>3</v>
      </c>
      <c r="F140" s="76">
        <v>3000</v>
      </c>
      <c r="G140" s="76">
        <f t="shared" si="191"/>
        <v>9000</v>
      </c>
      <c r="H140" s="76">
        <v>3</v>
      </c>
      <c r="I140" s="76">
        <v>3000</v>
      </c>
      <c r="J140" s="76">
        <f t="shared" si="192"/>
        <v>9000</v>
      </c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121">
        <f t="shared" si="193"/>
        <v>9000</v>
      </c>
      <c r="X140" s="121">
        <f t="shared" si="194"/>
        <v>9000</v>
      </c>
      <c r="Y140" s="121">
        <f t="shared" si="195"/>
        <v>0</v>
      </c>
      <c r="Z140" s="121">
        <v>0</v>
      </c>
      <c r="AA140" s="87" t="s">
        <v>433</v>
      </c>
      <c r="AB140" s="184"/>
      <c r="AC140" s="183"/>
      <c r="AD140" s="64"/>
      <c r="AE140" s="64"/>
      <c r="AF140" s="64"/>
      <c r="AG140" s="64"/>
    </row>
    <row r="141" spans="1:33" ht="71.099999999999994" customHeight="1" x14ac:dyDescent="0.2">
      <c r="A141" s="120" t="s">
        <v>73</v>
      </c>
      <c r="B141" s="83" t="s">
        <v>545</v>
      </c>
      <c r="C141" s="198" t="s">
        <v>432</v>
      </c>
      <c r="D141" s="67" t="s">
        <v>344</v>
      </c>
      <c r="E141" s="76">
        <v>3</v>
      </c>
      <c r="F141" s="76">
        <v>2500</v>
      </c>
      <c r="G141" s="76">
        <f t="shared" si="191"/>
        <v>7500</v>
      </c>
      <c r="H141" s="76">
        <v>3</v>
      </c>
      <c r="I141" s="76">
        <v>2500</v>
      </c>
      <c r="J141" s="76">
        <f t="shared" si="192"/>
        <v>7500</v>
      </c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121">
        <f t="shared" si="193"/>
        <v>7500</v>
      </c>
      <c r="X141" s="121">
        <f t="shared" si="194"/>
        <v>7500</v>
      </c>
      <c r="Y141" s="121">
        <f t="shared" si="195"/>
        <v>0</v>
      </c>
      <c r="Z141" s="121">
        <v>0</v>
      </c>
      <c r="AA141" s="87" t="s">
        <v>433</v>
      </c>
      <c r="AB141" s="184"/>
      <c r="AC141" s="183"/>
      <c r="AD141" s="64"/>
      <c r="AE141" s="64"/>
      <c r="AF141" s="64"/>
      <c r="AG141" s="64"/>
    </row>
    <row r="142" spans="1:33" ht="57" customHeight="1" x14ac:dyDescent="0.2">
      <c r="A142" s="120" t="s">
        <v>73</v>
      </c>
      <c r="B142" s="83" t="s">
        <v>546</v>
      </c>
      <c r="C142" s="198" t="s">
        <v>409</v>
      </c>
      <c r="D142" s="67" t="s">
        <v>344</v>
      </c>
      <c r="E142" s="76">
        <v>3</v>
      </c>
      <c r="F142" s="76">
        <v>18000</v>
      </c>
      <c r="G142" s="76">
        <f t="shared" si="191"/>
        <v>54000</v>
      </c>
      <c r="H142" s="73">
        <v>3</v>
      </c>
      <c r="I142" s="73">
        <v>16000</v>
      </c>
      <c r="J142" s="73">
        <f t="shared" si="192"/>
        <v>48000</v>
      </c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121">
        <f t="shared" si="193"/>
        <v>54000</v>
      </c>
      <c r="X142" s="121">
        <f t="shared" si="194"/>
        <v>48000</v>
      </c>
      <c r="Y142" s="121">
        <f t="shared" si="195"/>
        <v>6000</v>
      </c>
      <c r="Z142" s="121">
        <v>0</v>
      </c>
      <c r="AA142" s="87" t="s">
        <v>434</v>
      </c>
      <c r="AB142" s="184"/>
      <c r="AC142" s="183"/>
      <c r="AD142" s="64"/>
      <c r="AE142" s="64"/>
      <c r="AF142" s="64"/>
      <c r="AG142" s="64"/>
    </row>
    <row r="143" spans="1:33" ht="51.6" customHeight="1" x14ac:dyDescent="0.2">
      <c r="A143" s="120" t="s">
        <v>73</v>
      </c>
      <c r="B143" s="83" t="s">
        <v>547</v>
      </c>
      <c r="C143" s="199" t="s">
        <v>423</v>
      </c>
      <c r="D143" s="67" t="s">
        <v>344</v>
      </c>
      <c r="E143" s="68">
        <v>3</v>
      </c>
      <c r="F143" s="68">
        <v>6000</v>
      </c>
      <c r="G143" s="68">
        <f t="shared" si="191"/>
        <v>18000</v>
      </c>
      <c r="H143" s="69">
        <v>3</v>
      </c>
      <c r="I143" s="69">
        <v>8000</v>
      </c>
      <c r="J143" s="69">
        <f t="shared" si="192"/>
        <v>24000</v>
      </c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121">
        <f t="shared" si="193"/>
        <v>18000</v>
      </c>
      <c r="X143" s="121">
        <f t="shared" si="194"/>
        <v>24000</v>
      </c>
      <c r="Y143" s="121">
        <f t="shared" si="195"/>
        <v>-6000</v>
      </c>
      <c r="Z143" s="121">
        <v>0</v>
      </c>
      <c r="AA143" s="87" t="s">
        <v>433</v>
      </c>
      <c r="AB143" s="184"/>
      <c r="AC143" s="183"/>
      <c r="AD143" s="64"/>
      <c r="AE143" s="64"/>
      <c r="AF143" s="64"/>
      <c r="AG143" s="64"/>
    </row>
    <row r="144" spans="1:33" ht="70.5" customHeight="1" x14ac:dyDescent="0.2">
      <c r="A144" s="120" t="s">
        <v>73</v>
      </c>
      <c r="B144" s="83" t="s">
        <v>548</v>
      </c>
      <c r="C144" s="199" t="s">
        <v>424</v>
      </c>
      <c r="D144" s="67" t="s">
        <v>344</v>
      </c>
      <c r="E144" s="68">
        <v>3</v>
      </c>
      <c r="F144" s="68">
        <v>12000</v>
      </c>
      <c r="G144" s="68">
        <f t="shared" si="191"/>
        <v>36000</v>
      </c>
      <c r="H144" s="68">
        <v>3</v>
      </c>
      <c r="I144" s="68">
        <v>12000</v>
      </c>
      <c r="J144" s="68">
        <f t="shared" si="192"/>
        <v>36000</v>
      </c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121">
        <f t="shared" si="193"/>
        <v>36000</v>
      </c>
      <c r="X144" s="121">
        <f t="shared" si="194"/>
        <v>36000</v>
      </c>
      <c r="Y144" s="121">
        <f t="shared" si="195"/>
        <v>0</v>
      </c>
      <c r="Z144" s="121">
        <v>0</v>
      </c>
      <c r="AA144" s="87" t="s">
        <v>433</v>
      </c>
      <c r="AB144" s="184"/>
      <c r="AC144" s="183"/>
      <c r="AD144" s="64"/>
      <c r="AE144" s="64"/>
      <c r="AF144" s="64"/>
      <c r="AG144" s="64"/>
    </row>
    <row r="145" spans="1:33" s="66" customFormat="1" ht="140.44999999999999" customHeight="1" x14ac:dyDescent="0.2">
      <c r="A145" s="231" t="s">
        <v>73</v>
      </c>
      <c r="B145" s="83" t="s">
        <v>549</v>
      </c>
      <c r="C145" s="199" t="s">
        <v>401</v>
      </c>
      <c r="D145" s="67" t="s">
        <v>344</v>
      </c>
      <c r="E145" s="233"/>
      <c r="F145" s="233"/>
      <c r="G145" s="233"/>
      <c r="H145" s="69">
        <v>3</v>
      </c>
      <c r="I145" s="69">
        <v>1500</v>
      </c>
      <c r="J145" s="69">
        <f t="shared" si="192"/>
        <v>4500</v>
      </c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121">
        <f t="shared" si="167"/>
        <v>0</v>
      </c>
      <c r="X145" s="121">
        <f t="shared" si="168"/>
        <v>4500</v>
      </c>
      <c r="Y145" s="121">
        <f t="shared" si="151"/>
        <v>-4500</v>
      </c>
      <c r="Z145" s="121">
        <v>0</v>
      </c>
      <c r="AA145" s="87" t="s">
        <v>589</v>
      </c>
      <c r="AB145" s="184"/>
      <c r="AC145" s="183"/>
      <c r="AD145" s="64"/>
      <c r="AE145" s="64"/>
      <c r="AF145" s="64"/>
      <c r="AG145" s="64"/>
    </row>
    <row r="146" spans="1:33" ht="30" customHeight="1" x14ac:dyDescent="0.2">
      <c r="A146" s="120" t="s">
        <v>73</v>
      </c>
      <c r="B146" s="83" t="s">
        <v>157</v>
      </c>
      <c r="C146" s="91" t="s">
        <v>132</v>
      </c>
      <c r="D146" s="75" t="s">
        <v>155</v>
      </c>
      <c r="E146" s="73"/>
      <c r="F146" s="73"/>
      <c r="G146" s="73">
        <f t="shared" ref="G146" si="196">E146*F146</f>
        <v>0</v>
      </c>
      <c r="H146" s="73"/>
      <c r="I146" s="73"/>
      <c r="J146" s="73">
        <f t="shared" ref="J146" si="197">H146*I146</f>
        <v>0</v>
      </c>
      <c r="K146" s="73"/>
      <c r="L146" s="73"/>
      <c r="M146" s="73">
        <f t="shared" si="163"/>
        <v>0</v>
      </c>
      <c r="N146" s="73"/>
      <c r="O146" s="73"/>
      <c r="P146" s="73">
        <f t="shared" si="164"/>
        <v>0</v>
      </c>
      <c r="Q146" s="73"/>
      <c r="R146" s="73"/>
      <c r="S146" s="73">
        <f t="shared" si="165"/>
        <v>0</v>
      </c>
      <c r="T146" s="73"/>
      <c r="U146" s="73"/>
      <c r="V146" s="73">
        <f t="shared" si="166"/>
        <v>0</v>
      </c>
      <c r="W146" s="121">
        <f t="shared" si="167"/>
        <v>0</v>
      </c>
      <c r="X146" s="121">
        <f t="shared" si="168"/>
        <v>0</v>
      </c>
      <c r="Y146" s="121">
        <f t="shared" si="151"/>
        <v>0</v>
      </c>
      <c r="Z146" s="121">
        <v>0</v>
      </c>
      <c r="AA146" s="87"/>
      <c r="AB146" s="184"/>
      <c r="AC146" s="183"/>
      <c r="AD146" s="64"/>
      <c r="AE146" s="64"/>
      <c r="AF146" s="64"/>
      <c r="AG146" s="64"/>
    </row>
    <row r="147" spans="1:33" ht="30" customHeight="1" x14ac:dyDescent="0.2">
      <c r="A147" s="193" t="s">
        <v>70</v>
      </c>
      <c r="B147" s="193" t="s">
        <v>158</v>
      </c>
      <c r="C147" s="193" t="s">
        <v>159</v>
      </c>
      <c r="D147" s="193"/>
      <c r="E147" s="117">
        <f>SUM(E148:E156)</f>
        <v>17</v>
      </c>
      <c r="F147" s="117"/>
      <c r="G147" s="117">
        <f>SUM(G148:G156)</f>
        <v>345000</v>
      </c>
      <c r="H147" s="117">
        <f>SUM(H148:H156)</f>
        <v>16</v>
      </c>
      <c r="I147" s="117"/>
      <c r="J147" s="117">
        <f>SUM(J148:J157)</f>
        <v>345035</v>
      </c>
      <c r="K147" s="117">
        <f>SUM(K148:K156)</f>
        <v>0</v>
      </c>
      <c r="L147" s="117"/>
      <c r="M147" s="117">
        <f>SUM(M148:M156)</f>
        <v>0</v>
      </c>
      <c r="N147" s="117">
        <f>SUM(N148:N156)</f>
        <v>0</v>
      </c>
      <c r="O147" s="117"/>
      <c r="P147" s="117">
        <f>SUM(P148:P156)</f>
        <v>0</v>
      </c>
      <c r="Q147" s="117">
        <f>SUM(Q148:Q156)</f>
        <v>0</v>
      </c>
      <c r="R147" s="117"/>
      <c r="S147" s="117">
        <f>SUM(S148:S156)</f>
        <v>0</v>
      </c>
      <c r="T147" s="117">
        <f>SUM(T148:T156)</f>
        <v>0</v>
      </c>
      <c r="U147" s="117"/>
      <c r="V147" s="117">
        <f>SUM(V148:V156)</f>
        <v>0</v>
      </c>
      <c r="W147" s="117">
        <f>SUM(W148:W156)</f>
        <v>345000</v>
      </c>
      <c r="X147" s="117">
        <f>J147</f>
        <v>345035</v>
      </c>
      <c r="Y147" s="117">
        <f t="shared" si="151"/>
        <v>-35</v>
      </c>
      <c r="Z147" s="117">
        <f t="shared" si="160"/>
        <v>-1.0144927536231884E-4</v>
      </c>
      <c r="AA147" s="119"/>
      <c r="AB147" s="180"/>
      <c r="AC147" s="181"/>
      <c r="AD147" s="63"/>
      <c r="AE147" s="63"/>
      <c r="AF147" s="63"/>
      <c r="AG147" s="63"/>
    </row>
    <row r="148" spans="1:33" ht="69" customHeight="1" x14ac:dyDescent="0.25">
      <c r="A148" s="120" t="s">
        <v>73</v>
      </c>
      <c r="B148" s="83" t="s">
        <v>160</v>
      </c>
      <c r="C148" s="234" t="s">
        <v>590</v>
      </c>
      <c r="D148" s="74" t="s">
        <v>338</v>
      </c>
      <c r="E148" s="73">
        <v>2</v>
      </c>
      <c r="F148" s="73">
        <v>24750</v>
      </c>
      <c r="G148" s="73">
        <f t="shared" ref="G148" si="198">E148*F148</f>
        <v>49500</v>
      </c>
      <c r="H148" s="73">
        <v>1</v>
      </c>
      <c r="I148" s="73">
        <v>40000</v>
      </c>
      <c r="J148" s="73">
        <v>40000</v>
      </c>
      <c r="K148" s="73"/>
      <c r="L148" s="73"/>
      <c r="M148" s="73">
        <f t="shared" ref="M148" si="199">K148*L148</f>
        <v>0</v>
      </c>
      <c r="N148" s="73"/>
      <c r="O148" s="73"/>
      <c r="P148" s="73">
        <f t="shared" ref="P148" si="200">N148*O148</f>
        <v>0</v>
      </c>
      <c r="Q148" s="73"/>
      <c r="R148" s="73"/>
      <c r="S148" s="73">
        <f t="shared" ref="S148" si="201">Q148*R148</f>
        <v>0</v>
      </c>
      <c r="T148" s="73"/>
      <c r="U148" s="73"/>
      <c r="V148" s="73">
        <f t="shared" ref="V148" si="202">T148*U148</f>
        <v>0</v>
      </c>
      <c r="W148" s="121">
        <f t="shared" ref="W148:W160" si="203">G148+M148+S148</f>
        <v>49500</v>
      </c>
      <c r="X148" s="121">
        <f t="shared" ref="X148:X174" si="204">J148+P148+V148</f>
        <v>40000</v>
      </c>
      <c r="Y148" s="121">
        <f t="shared" si="151"/>
        <v>9500</v>
      </c>
      <c r="Z148" s="125">
        <f t="shared" si="160"/>
        <v>0.19191919191919191</v>
      </c>
      <c r="AA148" s="87" t="s">
        <v>602</v>
      </c>
      <c r="AB148" s="184"/>
      <c r="AC148" s="183"/>
      <c r="AD148" s="64"/>
      <c r="AE148" s="64"/>
      <c r="AF148" s="64"/>
      <c r="AG148" s="64"/>
    </row>
    <row r="149" spans="1:33" ht="79.5" customHeight="1" x14ac:dyDescent="0.25">
      <c r="A149" s="120" t="s">
        <v>73</v>
      </c>
      <c r="B149" s="83" t="s">
        <v>550</v>
      </c>
      <c r="C149" s="234" t="s">
        <v>591</v>
      </c>
      <c r="D149" s="74" t="s">
        <v>338</v>
      </c>
      <c r="E149" s="73">
        <v>2</v>
      </c>
      <c r="F149" s="73">
        <v>20000</v>
      </c>
      <c r="G149" s="73">
        <f t="shared" ref="G149" si="205">E149*F149</f>
        <v>40000</v>
      </c>
      <c r="H149" s="73">
        <v>2</v>
      </c>
      <c r="I149" s="73">
        <v>17000</v>
      </c>
      <c r="J149" s="73">
        <v>34000</v>
      </c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121">
        <f t="shared" si="203"/>
        <v>40000</v>
      </c>
      <c r="X149" s="121">
        <f t="shared" si="204"/>
        <v>34000</v>
      </c>
      <c r="Y149" s="121">
        <f t="shared" si="151"/>
        <v>6000</v>
      </c>
      <c r="Z149" s="125">
        <v>0</v>
      </c>
      <c r="AA149" s="87" t="s">
        <v>603</v>
      </c>
      <c r="AB149" s="184"/>
      <c r="AC149" s="183"/>
      <c r="AD149" s="64"/>
      <c r="AE149" s="64"/>
      <c r="AF149" s="64"/>
      <c r="AG149" s="64"/>
    </row>
    <row r="150" spans="1:33" ht="69" customHeight="1" x14ac:dyDescent="0.25">
      <c r="A150" s="120" t="s">
        <v>73</v>
      </c>
      <c r="B150" s="83" t="s">
        <v>551</v>
      </c>
      <c r="C150" s="234" t="s">
        <v>592</v>
      </c>
      <c r="D150" s="74" t="s">
        <v>338</v>
      </c>
      <c r="E150" s="73">
        <v>2</v>
      </c>
      <c r="F150" s="73">
        <v>20000</v>
      </c>
      <c r="G150" s="73">
        <f t="shared" ref="G150" si="206">E150*F150</f>
        <v>40000</v>
      </c>
      <c r="H150" s="73">
        <v>1</v>
      </c>
      <c r="I150" s="73">
        <v>19635</v>
      </c>
      <c r="J150" s="73">
        <v>19635</v>
      </c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121">
        <f t="shared" si="203"/>
        <v>40000</v>
      </c>
      <c r="X150" s="121">
        <f t="shared" si="204"/>
        <v>19635</v>
      </c>
      <c r="Y150" s="121">
        <f t="shared" si="151"/>
        <v>20365</v>
      </c>
      <c r="Z150" s="125">
        <v>0</v>
      </c>
      <c r="AA150" s="87" t="s">
        <v>604</v>
      </c>
      <c r="AB150" s="184"/>
      <c r="AC150" s="183"/>
      <c r="AD150" s="64"/>
      <c r="AE150" s="64"/>
      <c r="AF150" s="64"/>
      <c r="AG150" s="64"/>
    </row>
    <row r="151" spans="1:33" ht="66.75" customHeight="1" x14ac:dyDescent="0.25">
      <c r="A151" s="120" t="s">
        <v>73</v>
      </c>
      <c r="B151" s="83" t="s">
        <v>552</v>
      </c>
      <c r="C151" s="234" t="s">
        <v>593</v>
      </c>
      <c r="D151" s="74" t="s">
        <v>139</v>
      </c>
      <c r="E151" s="73">
        <v>3</v>
      </c>
      <c r="F151" s="73">
        <v>20000</v>
      </c>
      <c r="G151" s="73">
        <f t="shared" ref="G151" si="207">E151*F151</f>
        <v>60000</v>
      </c>
      <c r="H151" s="73">
        <v>4</v>
      </c>
      <c r="I151" s="73">
        <v>34450</v>
      </c>
      <c r="J151" s="73">
        <v>68900</v>
      </c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121">
        <f t="shared" si="203"/>
        <v>60000</v>
      </c>
      <c r="X151" s="121">
        <f t="shared" si="204"/>
        <v>68900</v>
      </c>
      <c r="Y151" s="121">
        <f t="shared" si="151"/>
        <v>-8900</v>
      </c>
      <c r="Z151" s="125">
        <v>0</v>
      </c>
      <c r="AA151" s="87" t="s">
        <v>582</v>
      </c>
      <c r="AB151" s="184"/>
      <c r="AC151" s="183"/>
      <c r="AD151" s="64"/>
      <c r="AE151" s="64"/>
      <c r="AF151" s="64"/>
      <c r="AG151" s="64"/>
    </row>
    <row r="152" spans="1:33" ht="68.25" customHeight="1" x14ac:dyDescent="0.25">
      <c r="A152" s="120" t="s">
        <v>73</v>
      </c>
      <c r="B152" s="83" t="s">
        <v>553</v>
      </c>
      <c r="C152" s="234" t="s">
        <v>594</v>
      </c>
      <c r="D152" s="74" t="s">
        <v>338</v>
      </c>
      <c r="E152" s="73">
        <v>3</v>
      </c>
      <c r="F152" s="73">
        <v>27000</v>
      </c>
      <c r="G152" s="73">
        <f t="shared" ref="G152:G153" si="208">E152*F152</f>
        <v>81000</v>
      </c>
      <c r="H152" s="73">
        <v>3</v>
      </c>
      <c r="I152" s="73">
        <v>27000</v>
      </c>
      <c r="J152" s="73">
        <f t="shared" ref="J152:J153" si="209">H152*I152</f>
        <v>81000</v>
      </c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121">
        <f t="shared" si="203"/>
        <v>81000</v>
      </c>
      <c r="X152" s="121">
        <f t="shared" si="204"/>
        <v>81000</v>
      </c>
      <c r="Y152" s="121">
        <f t="shared" si="151"/>
        <v>0</v>
      </c>
      <c r="Z152" s="125">
        <v>0</v>
      </c>
      <c r="AA152" s="87" t="s">
        <v>583</v>
      </c>
      <c r="AB152" s="184"/>
      <c r="AC152" s="183"/>
      <c r="AD152" s="64"/>
      <c r="AE152" s="64"/>
      <c r="AF152" s="64"/>
      <c r="AG152" s="64"/>
    </row>
    <row r="153" spans="1:33" ht="72" customHeight="1" x14ac:dyDescent="0.25">
      <c r="A153" s="120" t="s">
        <v>73</v>
      </c>
      <c r="B153" s="83" t="s">
        <v>554</v>
      </c>
      <c r="C153" s="234" t="s">
        <v>595</v>
      </c>
      <c r="D153" s="74" t="s">
        <v>338</v>
      </c>
      <c r="E153" s="73">
        <v>2</v>
      </c>
      <c r="F153" s="73">
        <v>14000</v>
      </c>
      <c r="G153" s="73">
        <f t="shared" si="208"/>
        <v>28000</v>
      </c>
      <c r="H153" s="73">
        <v>2</v>
      </c>
      <c r="I153" s="73">
        <v>14000</v>
      </c>
      <c r="J153" s="73">
        <f t="shared" si="209"/>
        <v>28000</v>
      </c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121">
        <f t="shared" si="203"/>
        <v>28000</v>
      </c>
      <c r="X153" s="121">
        <f t="shared" si="204"/>
        <v>28000</v>
      </c>
      <c r="Y153" s="121">
        <f t="shared" si="151"/>
        <v>0</v>
      </c>
      <c r="Z153" s="125">
        <v>0</v>
      </c>
      <c r="AA153" s="87" t="s">
        <v>605</v>
      </c>
      <c r="AB153" s="184"/>
      <c r="AC153" s="183"/>
      <c r="AD153" s="64"/>
      <c r="AE153" s="64"/>
      <c r="AF153" s="64"/>
      <c r="AG153" s="64"/>
    </row>
    <row r="154" spans="1:33" ht="63.6" customHeight="1" x14ac:dyDescent="0.2">
      <c r="A154" s="120" t="s">
        <v>73</v>
      </c>
      <c r="B154" s="83" t="s">
        <v>555</v>
      </c>
      <c r="C154" s="97" t="s">
        <v>340</v>
      </c>
      <c r="D154" s="75" t="s">
        <v>338</v>
      </c>
      <c r="E154" s="73">
        <v>1</v>
      </c>
      <c r="F154" s="73">
        <v>14500</v>
      </c>
      <c r="G154" s="73">
        <f t="shared" ref="G154:G156" si="210">E154*F154</f>
        <v>14500</v>
      </c>
      <c r="H154" s="73">
        <v>1</v>
      </c>
      <c r="I154" s="73">
        <v>14500</v>
      </c>
      <c r="J154" s="73">
        <f t="shared" ref="J154:J156" si="211">H154*I154</f>
        <v>14500</v>
      </c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121">
        <f t="shared" si="203"/>
        <v>14500</v>
      </c>
      <c r="X154" s="121">
        <f t="shared" si="204"/>
        <v>14500</v>
      </c>
      <c r="Y154" s="121">
        <f t="shared" si="151"/>
        <v>0</v>
      </c>
      <c r="Z154" s="125">
        <v>0</v>
      </c>
      <c r="AA154" s="87" t="s">
        <v>585</v>
      </c>
      <c r="AB154" s="184"/>
      <c r="AC154" s="183"/>
      <c r="AD154" s="64"/>
      <c r="AE154" s="64"/>
      <c r="AF154" s="64"/>
      <c r="AG154" s="64"/>
    </row>
    <row r="155" spans="1:33" ht="74.45" customHeight="1" x14ac:dyDescent="0.2">
      <c r="A155" s="120" t="s">
        <v>73</v>
      </c>
      <c r="B155" s="83" t="s">
        <v>556</v>
      </c>
      <c r="C155" s="97" t="s">
        <v>586</v>
      </c>
      <c r="D155" s="75" t="s">
        <v>338</v>
      </c>
      <c r="E155" s="73">
        <v>1</v>
      </c>
      <c r="F155" s="73">
        <v>15000</v>
      </c>
      <c r="G155" s="73">
        <f t="shared" si="210"/>
        <v>15000</v>
      </c>
      <c r="H155" s="73">
        <v>1</v>
      </c>
      <c r="I155" s="73">
        <v>15000</v>
      </c>
      <c r="J155" s="73">
        <f t="shared" si="211"/>
        <v>15000</v>
      </c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121">
        <f t="shared" si="203"/>
        <v>15000</v>
      </c>
      <c r="X155" s="121">
        <f t="shared" si="204"/>
        <v>15000</v>
      </c>
      <c r="Y155" s="121">
        <f t="shared" si="151"/>
        <v>0</v>
      </c>
      <c r="Z155" s="125">
        <v>0</v>
      </c>
      <c r="AA155" s="87" t="s">
        <v>584</v>
      </c>
      <c r="AB155" s="184"/>
      <c r="AC155" s="183"/>
      <c r="AD155" s="64"/>
      <c r="AE155" s="64"/>
      <c r="AF155" s="64"/>
      <c r="AG155" s="64"/>
    </row>
    <row r="156" spans="1:33" ht="60" customHeight="1" x14ac:dyDescent="0.2">
      <c r="A156" s="120" t="s">
        <v>73</v>
      </c>
      <c r="B156" s="83" t="s">
        <v>557</v>
      </c>
      <c r="C156" s="97" t="s">
        <v>588</v>
      </c>
      <c r="D156" s="75" t="s">
        <v>338</v>
      </c>
      <c r="E156" s="73">
        <v>1</v>
      </c>
      <c r="F156" s="73">
        <v>17000</v>
      </c>
      <c r="G156" s="73">
        <f t="shared" si="210"/>
        <v>17000</v>
      </c>
      <c r="H156" s="73">
        <v>1</v>
      </c>
      <c r="I156" s="73">
        <v>17000</v>
      </c>
      <c r="J156" s="73">
        <f t="shared" si="211"/>
        <v>17000</v>
      </c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121">
        <f t="shared" si="203"/>
        <v>17000</v>
      </c>
      <c r="X156" s="121">
        <f t="shared" si="204"/>
        <v>17000</v>
      </c>
      <c r="Y156" s="121">
        <f t="shared" si="151"/>
        <v>0</v>
      </c>
      <c r="Z156" s="125">
        <v>0</v>
      </c>
      <c r="AA156" s="87" t="s">
        <v>587</v>
      </c>
      <c r="AB156" s="184"/>
      <c r="AC156" s="183"/>
      <c r="AD156" s="64"/>
      <c r="AE156" s="64"/>
      <c r="AF156" s="64"/>
      <c r="AG156" s="64"/>
    </row>
    <row r="157" spans="1:33" s="230" customFormat="1" ht="137.25" customHeight="1" x14ac:dyDescent="0.2">
      <c r="A157" s="120"/>
      <c r="B157" s="83" t="s">
        <v>558</v>
      </c>
      <c r="C157" s="311" t="s">
        <v>339</v>
      </c>
      <c r="D157" s="75" t="s">
        <v>139</v>
      </c>
      <c r="E157" s="73">
        <v>0</v>
      </c>
      <c r="F157" s="73">
        <v>0</v>
      </c>
      <c r="G157" s="73">
        <v>0</v>
      </c>
      <c r="H157" s="73">
        <v>1</v>
      </c>
      <c r="I157" s="73">
        <v>27000</v>
      </c>
      <c r="J157" s="73">
        <v>27000</v>
      </c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121">
        <f>G157+M157+S157</f>
        <v>0</v>
      </c>
      <c r="X157" s="121">
        <f t="shared" si="204"/>
        <v>27000</v>
      </c>
      <c r="Y157" s="121">
        <f>W157-X157</f>
        <v>-27000</v>
      </c>
      <c r="Z157" s="125">
        <v>0</v>
      </c>
      <c r="AA157" s="87" t="s">
        <v>841</v>
      </c>
      <c r="AB157" s="184"/>
      <c r="AC157" s="183"/>
      <c r="AD157" s="64"/>
      <c r="AE157" s="64"/>
      <c r="AF157" s="64"/>
      <c r="AG157" s="64"/>
    </row>
    <row r="158" spans="1:33" ht="30" customHeight="1" x14ac:dyDescent="0.2">
      <c r="A158" s="113" t="s">
        <v>70</v>
      </c>
      <c r="B158" s="126" t="s">
        <v>161</v>
      </c>
      <c r="C158" s="123" t="s">
        <v>162</v>
      </c>
      <c r="D158" s="116"/>
      <c r="E158" s="117">
        <f>SUM(E159:E161)</f>
        <v>0</v>
      </c>
      <c r="F158" s="117"/>
      <c r="G158" s="117">
        <f t="shared" ref="G158:H158" si="212">SUM(G159:G161)</f>
        <v>0</v>
      </c>
      <c r="H158" s="117">
        <f t="shared" si="212"/>
        <v>0</v>
      </c>
      <c r="I158" s="117"/>
      <c r="J158" s="117">
        <f t="shared" ref="J158:K158" si="213">SUM(J159:J161)</f>
        <v>0</v>
      </c>
      <c r="K158" s="117">
        <f t="shared" si="213"/>
        <v>0</v>
      </c>
      <c r="L158" s="117"/>
      <c r="M158" s="117">
        <f t="shared" ref="M158:N158" si="214">SUM(M159:M161)</f>
        <v>0</v>
      </c>
      <c r="N158" s="117">
        <f t="shared" si="214"/>
        <v>0</v>
      </c>
      <c r="O158" s="117"/>
      <c r="P158" s="117">
        <f t="shared" ref="P158:Q158" si="215">SUM(P159:P161)</f>
        <v>0</v>
      </c>
      <c r="Q158" s="117">
        <f t="shared" si="215"/>
        <v>0</v>
      </c>
      <c r="R158" s="117"/>
      <c r="S158" s="117">
        <f t="shared" ref="S158:T158" si="216">SUM(S159:S161)</f>
        <v>0</v>
      </c>
      <c r="T158" s="117">
        <f t="shared" si="216"/>
        <v>0</v>
      </c>
      <c r="U158" s="117"/>
      <c r="V158" s="117">
        <f t="shared" ref="V158" si="217">SUM(V159:V161)</f>
        <v>0</v>
      </c>
      <c r="W158" s="121">
        <f t="shared" si="203"/>
        <v>0</v>
      </c>
      <c r="X158" s="121">
        <f t="shared" si="204"/>
        <v>0</v>
      </c>
      <c r="Y158" s="121">
        <f t="shared" si="151"/>
        <v>0</v>
      </c>
      <c r="Z158" s="125">
        <v>0</v>
      </c>
      <c r="AA158" s="119"/>
      <c r="AB158" s="180"/>
      <c r="AC158" s="181"/>
      <c r="AD158" s="63"/>
      <c r="AE158" s="63"/>
      <c r="AF158" s="63"/>
      <c r="AG158" s="63"/>
    </row>
    <row r="159" spans="1:33" ht="30" customHeight="1" x14ac:dyDescent="0.2">
      <c r="A159" s="120" t="s">
        <v>73</v>
      </c>
      <c r="B159" s="83" t="s">
        <v>163</v>
      </c>
      <c r="C159" s="87" t="s">
        <v>164</v>
      </c>
      <c r="D159" s="75" t="s">
        <v>108</v>
      </c>
      <c r="E159" s="73"/>
      <c r="F159" s="73"/>
      <c r="G159" s="73">
        <f t="shared" ref="G159:G161" si="218">E159*F159</f>
        <v>0</v>
      </c>
      <c r="H159" s="73"/>
      <c r="I159" s="73"/>
      <c r="J159" s="73">
        <f t="shared" ref="J159:J161" si="219">H159*I159</f>
        <v>0</v>
      </c>
      <c r="K159" s="73"/>
      <c r="L159" s="73"/>
      <c r="M159" s="73">
        <f t="shared" ref="M159:M161" si="220">K159*L159</f>
        <v>0</v>
      </c>
      <c r="N159" s="73"/>
      <c r="O159" s="73"/>
      <c r="P159" s="73">
        <f t="shared" ref="P159:P161" si="221">N159*O159</f>
        <v>0</v>
      </c>
      <c r="Q159" s="73"/>
      <c r="R159" s="73"/>
      <c r="S159" s="73">
        <f t="shared" ref="S159:S161" si="222">Q159*R159</f>
        <v>0</v>
      </c>
      <c r="T159" s="73"/>
      <c r="U159" s="73"/>
      <c r="V159" s="73">
        <f t="shared" ref="V159:V161" si="223">T159*U159</f>
        <v>0</v>
      </c>
      <c r="W159" s="121">
        <f t="shared" si="203"/>
        <v>0</v>
      </c>
      <c r="X159" s="121">
        <f t="shared" si="204"/>
        <v>0</v>
      </c>
      <c r="Y159" s="121">
        <f t="shared" si="151"/>
        <v>0</v>
      </c>
      <c r="Z159" s="125">
        <v>0</v>
      </c>
      <c r="AA159" s="87"/>
      <c r="AB159" s="184"/>
      <c r="AC159" s="183"/>
      <c r="AD159" s="64"/>
      <c r="AE159" s="64"/>
      <c r="AF159" s="64"/>
      <c r="AG159" s="64"/>
    </row>
    <row r="160" spans="1:33" ht="30" customHeight="1" x14ac:dyDescent="0.2">
      <c r="A160" s="120" t="s">
        <v>73</v>
      </c>
      <c r="B160" s="83" t="s">
        <v>165</v>
      </c>
      <c r="C160" s="87" t="s">
        <v>164</v>
      </c>
      <c r="D160" s="75" t="s">
        <v>108</v>
      </c>
      <c r="E160" s="73"/>
      <c r="F160" s="73"/>
      <c r="G160" s="73">
        <f t="shared" si="218"/>
        <v>0</v>
      </c>
      <c r="H160" s="73"/>
      <c r="I160" s="73"/>
      <c r="J160" s="73">
        <f t="shared" si="219"/>
        <v>0</v>
      </c>
      <c r="K160" s="73"/>
      <c r="L160" s="73"/>
      <c r="M160" s="73">
        <f t="shared" si="220"/>
        <v>0</v>
      </c>
      <c r="N160" s="73"/>
      <c r="O160" s="73"/>
      <c r="P160" s="73">
        <f t="shared" si="221"/>
        <v>0</v>
      </c>
      <c r="Q160" s="73"/>
      <c r="R160" s="73"/>
      <c r="S160" s="73">
        <f t="shared" si="222"/>
        <v>0</v>
      </c>
      <c r="T160" s="73"/>
      <c r="U160" s="73"/>
      <c r="V160" s="73">
        <f t="shared" si="223"/>
        <v>0</v>
      </c>
      <c r="W160" s="121">
        <f t="shared" si="203"/>
        <v>0</v>
      </c>
      <c r="X160" s="121">
        <f t="shared" si="204"/>
        <v>0</v>
      </c>
      <c r="Y160" s="121">
        <f t="shared" si="151"/>
        <v>0</v>
      </c>
      <c r="Z160" s="125">
        <v>0</v>
      </c>
      <c r="AA160" s="87"/>
      <c r="AB160" s="184"/>
      <c r="AC160" s="183"/>
      <c r="AD160" s="64"/>
      <c r="AE160" s="64"/>
      <c r="AF160" s="64"/>
      <c r="AG160" s="64"/>
    </row>
    <row r="161" spans="1:33" ht="30" customHeight="1" x14ac:dyDescent="0.2">
      <c r="A161" s="120" t="s">
        <v>73</v>
      </c>
      <c r="B161" s="83" t="s">
        <v>166</v>
      </c>
      <c r="C161" s="87" t="s">
        <v>164</v>
      </c>
      <c r="D161" s="75" t="s">
        <v>108</v>
      </c>
      <c r="E161" s="73"/>
      <c r="F161" s="73"/>
      <c r="G161" s="73">
        <f t="shared" si="218"/>
        <v>0</v>
      </c>
      <c r="H161" s="73"/>
      <c r="I161" s="73"/>
      <c r="J161" s="73">
        <f t="shared" si="219"/>
        <v>0</v>
      </c>
      <c r="K161" s="73"/>
      <c r="L161" s="73"/>
      <c r="M161" s="73">
        <f t="shared" si="220"/>
        <v>0</v>
      </c>
      <c r="N161" s="73"/>
      <c r="O161" s="73"/>
      <c r="P161" s="73">
        <f t="shared" si="221"/>
        <v>0</v>
      </c>
      <c r="Q161" s="73"/>
      <c r="R161" s="73"/>
      <c r="S161" s="73">
        <f t="shared" si="222"/>
        <v>0</v>
      </c>
      <c r="T161" s="73"/>
      <c r="U161" s="73"/>
      <c r="V161" s="73">
        <f t="shared" si="223"/>
        <v>0</v>
      </c>
      <c r="W161" s="121">
        <f t="shared" ref="W161" si="224">G161+M161+S161</f>
        <v>0</v>
      </c>
      <c r="X161" s="121">
        <f t="shared" si="204"/>
        <v>0</v>
      </c>
      <c r="Y161" s="121">
        <f t="shared" si="151"/>
        <v>0</v>
      </c>
      <c r="Z161" s="125">
        <v>0</v>
      </c>
      <c r="AA161" s="87"/>
      <c r="AB161" s="184"/>
      <c r="AC161" s="183"/>
      <c r="AD161" s="64"/>
      <c r="AE161" s="64"/>
      <c r="AF161" s="64"/>
      <c r="AG161" s="64"/>
    </row>
    <row r="162" spans="1:33" ht="30" customHeight="1" x14ac:dyDescent="0.2">
      <c r="A162" s="113" t="s">
        <v>70</v>
      </c>
      <c r="B162" s="126" t="s">
        <v>167</v>
      </c>
      <c r="C162" s="123" t="s">
        <v>168</v>
      </c>
      <c r="D162" s="116"/>
      <c r="E162" s="117">
        <f>SUM(E167:E174)</f>
        <v>24</v>
      </c>
      <c r="F162" s="117"/>
      <c r="G162" s="117">
        <f>SUM(G167:G174)</f>
        <v>49500</v>
      </c>
      <c r="H162" s="117">
        <f>SUM(H167:H174)</f>
        <v>24</v>
      </c>
      <c r="I162" s="117"/>
      <c r="J162" s="117">
        <f>SUM(J167:J174)</f>
        <v>49500</v>
      </c>
      <c r="K162" s="117">
        <f>SUM(K167:K174)</f>
        <v>0</v>
      </c>
      <c r="L162" s="117"/>
      <c r="M162" s="117">
        <v>150500</v>
      </c>
      <c r="N162" s="117">
        <f>SUM(N167:N174)</f>
        <v>0</v>
      </c>
      <c r="O162" s="117"/>
      <c r="P162" s="117">
        <v>350000</v>
      </c>
      <c r="Q162" s="117">
        <f>SUM(Q167:Q174)</f>
        <v>0</v>
      </c>
      <c r="R162" s="117"/>
      <c r="S162" s="117">
        <f>SUM(S167:S174)</f>
        <v>0</v>
      </c>
      <c r="T162" s="117">
        <f>SUM(T167:T174)</f>
        <v>0</v>
      </c>
      <c r="U162" s="117"/>
      <c r="V162" s="117">
        <f>SUM(V167:V174)</f>
        <v>0</v>
      </c>
      <c r="W162" s="117">
        <v>200000</v>
      </c>
      <c r="X162" s="121">
        <f t="shared" si="204"/>
        <v>399500</v>
      </c>
      <c r="Y162" s="121">
        <f t="shared" si="151"/>
        <v>-199500</v>
      </c>
      <c r="Z162" s="117">
        <f t="shared" si="160"/>
        <v>-0.99750000000000005</v>
      </c>
      <c r="AA162" s="119"/>
      <c r="AB162" s="180"/>
      <c r="AC162" s="181"/>
      <c r="AD162" s="63"/>
      <c r="AE162" s="63"/>
      <c r="AF162" s="63"/>
      <c r="AG162" s="63"/>
    </row>
    <row r="163" spans="1:33" s="66" customFormat="1" ht="45" customHeight="1" x14ac:dyDescent="0.2">
      <c r="A163" s="120" t="s">
        <v>73</v>
      </c>
      <c r="B163" s="126" t="s">
        <v>169</v>
      </c>
      <c r="C163" s="71" t="s">
        <v>452</v>
      </c>
      <c r="D163" s="85" t="s">
        <v>108</v>
      </c>
      <c r="E163" s="73"/>
      <c r="F163" s="73"/>
      <c r="G163" s="73"/>
      <c r="H163" s="157"/>
      <c r="I163" s="157"/>
      <c r="J163" s="157"/>
      <c r="K163" s="73">
        <v>25</v>
      </c>
      <c r="L163" s="73">
        <v>500</v>
      </c>
      <c r="M163" s="73">
        <f t="shared" ref="M163:M166" si="225">K163*L163</f>
        <v>12500</v>
      </c>
      <c r="N163" s="138">
        <v>0</v>
      </c>
      <c r="O163" s="138">
        <v>0</v>
      </c>
      <c r="P163" s="138">
        <v>0</v>
      </c>
      <c r="Q163" s="138"/>
      <c r="R163" s="138"/>
      <c r="S163" s="138"/>
      <c r="T163" s="138"/>
      <c r="U163" s="138"/>
      <c r="V163" s="138"/>
      <c r="W163" s="121">
        <v>0</v>
      </c>
      <c r="X163" s="121">
        <f t="shared" si="204"/>
        <v>0</v>
      </c>
      <c r="Y163" s="121">
        <f t="shared" si="151"/>
        <v>0</v>
      </c>
      <c r="Z163" s="117">
        <v>0</v>
      </c>
      <c r="AA163" s="139"/>
      <c r="AB163" s="180"/>
      <c r="AC163" s="181"/>
      <c r="AD163" s="63"/>
      <c r="AE163" s="63"/>
      <c r="AF163" s="63"/>
      <c r="AG163" s="63"/>
    </row>
    <row r="164" spans="1:33" s="66" customFormat="1" ht="30" customHeight="1" x14ac:dyDescent="0.2">
      <c r="A164" s="120" t="s">
        <v>73</v>
      </c>
      <c r="B164" s="126" t="s">
        <v>170</v>
      </c>
      <c r="C164" s="71" t="s">
        <v>453</v>
      </c>
      <c r="D164" s="85" t="s">
        <v>454</v>
      </c>
      <c r="E164" s="73"/>
      <c r="F164" s="73"/>
      <c r="G164" s="73"/>
      <c r="H164" s="157"/>
      <c r="I164" s="157"/>
      <c r="J164" s="157"/>
      <c r="K164" s="73">
        <v>60</v>
      </c>
      <c r="L164" s="73">
        <v>300</v>
      </c>
      <c r="M164" s="73">
        <f t="shared" si="225"/>
        <v>18000</v>
      </c>
      <c r="N164" s="138">
        <v>0</v>
      </c>
      <c r="O164" s="138">
        <v>0</v>
      </c>
      <c r="P164" s="138">
        <v>0</v>
      </c>
      <c r="Q164" s="138"/>
      <c r="R164" s="138"/>
      <c r="S164" s="138"/>
      <c r="T164" s="138"/>
      <c r="U164" s="138"/>
      <c r="V164" s="138"/>
      <c r="W164" s="121">
        <v>0</v>
      </c>
      <c r="X164" s="121">
        <f t="shared" si="204"/>
        <v>0</v>
      </c>
      <c r="Y164" s="121">
        <f t="shared" si="151"/>
        <v>0</v>
      </c>
      <c r="Z164" s="117">
        <v>0</v>
      </c>
      <c r="AA164" s="139"/>
      <c r="AB164" s="180"/>
      <c r="AC164" s="181"/>
      <c r="AD164" s="63"/>
      <c r="AE164" s="63"/>
      <c r="AF164" s="63"/>
      <c r="AG164" s="63"/>
    </row>
    <row r="165" spans="1:33" s="66" customFormat="1" ht="30" customHeight="1" x14ac:dyDescent="0.2">
      <c r="A165" s="120" t="s">
        <v>73</v>
      </c>
      <c r="B165" s="126" t="s">
        <v>171</v>
      </c>
      <c r="C165" s="71" t="s">
        <v>455</v>
      </c>
      <c r="D165" s="85" t="s">
        <v>108</v>
      </c>
      <c r="E165" s="73"/>
      <c r="F165" s="73"/>
      <c r="G165" s="73"/>
      <c r="H165" s="157"/>
      <c r="I165" s="157"/>
      <c r="J165" s="157"/>
      <c r="K165" s="73">
        <v>9000</v>
      </c>
      <c r="L165" s="73">
        <v>10</v>
      </c>
      <c r="M165" s="73">
        <f t="shared" si="225"/>
        <v>90000</v>
      </c>
      <c r="N165" s="138">
        <v>0</v>
      </c>
      <c r="O165" s="138">
        <v>0</v>
      </c>
      <c r="P165" s="138">
        <v>0</v>
      </c>
      <c r="Q165" s="138"/>
      <c r="R165" s="138"/>
      <c r="S165" s="138"/>
      <c r="T165" s="138"/>
      <c r="U165" s="138"/>
      <c r="V165" s="138"/>
      <c r="W165" s="121">
        <v>0</v>
      </c>
      <c r="X165" s="121">
        <f t="shared" si="204"/>
        <v>0</v>
      </c>
      <c r="Y165" s="121">
        <f t="shared" si="151"/>
        <v>0</v>
      </c>
      <c r="Z165" s="117">
        <v>0</v>
      </c>
      <c r="AA165" s="139"/>
      <c r="AB165" s="180"/>
      <c r="AC165" s="181"/>
      <c r="AD165" s="63"/>
      <c r="AE165" s="63"/>
      <c r="AF165" s="63"/>
      <c r="AG165" s="63"/>
    </row>
    <row r="166" spans="1:33" s="66" customFormat="1" ht="30" customHeight="1" x14ac:dyDescent="0.2">
      <c r="A166" s="120" t="s">
        <v>73</v>
      </c>
      <c r="B166" s="126" t="s">
        <v>444</v>
      </c>
      <c r="C166" s="71" t="s">
        <v>456</v>
      </c>
      <c r="D166" s="85" t="s">
        <v>108</v>
      </c>
      <c r="E166" s="73"/>
      <c r="F166" s="73"/>
      <c r="G166" s="73"/>
      <c r="H166" s="157"/>
      <c r="I166" s="157"/>
      <c r="J166" s="157"/>
      <c r="K166" s="73">
        <v>1000</v>
      </c>
      <c r="L166" s="73">
        <v>30</v>
      </c>
      <c r="M166" s="73">
        <f t="shared" si="225"/>
        <v>30000</v>
      </c>
      <c r="N166" s="138">
        <v>2800</v>
      </c>
      <c r="O166" s="138">
        <v>125</v>
      </c>
      <c r="P166" s="138">
        <f>O166*N166</f>
        <v>350000</v>
      </c>
      <c r="Q166" s="138"/>
      <c r="R166" s="138"/>
      <c r="S166" s="138"/>
      <c r="T166" s="138"/>
      <c r="U166" s="138"/>
      <c r="V166" s="138"/>
      <c r="W166" s="121">
        <f>M166</f>
        <v>30000</v>
      </c>
      <c r="X166" s="121">
        <f>J166+P166+V166</f>
        <v>350000</v>
      </c>
      <c r="Y166" s="121">
        <f t="shared" si="151"/>
        <v>-320000</v>
      </c>
      <c r="Z166" s="117">
        <v>0</v>
      </c>
      <c r="AA166" s="139" t="s">
        <v>470</v>
      </c>
      <c r="AB166" s="180"/>
      <c r="AC166" s="181"/>
      <c r="AD166" s="63"/>
      <c r="AE166" s="63"/>
      <c r="AF166" s="63"/>
      <c r="AG166" s="63"/>
    </row>
    <row r="167" spans="1:33" ht="71.45" customHeight="1" x14ac:dyDescent="0.2">
      <c r="A167" s="120" t="s">
        <v>73</v>
      </c>
      <c r="B167" s="126" t="s">
        <v>445</v>
      </c>
      <c r="C167" s="71" t="s">
        <v>436</v>
      </c>
      <c r="D167" s="71" t="s">
        <v>344</v>
      </c>
      <c r="E167" s="71">
        <v>3</v>
      </c>
      <c r="F167" s="71">
        <v>1000</v>
      </c>
      <c r="G167" s="71">
        <f t="shared" ref="G167:G174" si="226">E167*F167</f>
        <v>3000</v>
      </c>
      <c r="H167" s="71">
        <v>3</v>
      </c>
      <c r="I167" s="71">
        <v>1000</v>
      </c>
      <c r="J167" s="71">
        <f t="shared" ref="J167:J174" si="227">H167*I167</f>
        <v>3000</v>
      </c>
      <c r="K167" s="73"/>
      <c r="L167" s="73"/>
      <c r="M167" s="73">
        <f t="shared" ref="M167" si="228">K167*L167</f>
        <v>0</v>
      </c>
      <c r="N167" s="73"/>
      <c r="O167" s="73"/>
      <c r="P167" s="73">
        <f t="shared" ref="P167" si="229">N167*O167</f>
        <v>0</v>
      </c>
      <c r="Q167" s="73"/>
      <c r="R167" s="73"/>
      <c r="S167" s="73">
        <f t="shared" ref="S167" si="230">Q167*R167</f>
        <v>0</v>
      </c>
      <c r="T167" s="73"/>
      <c r="U167" s="73"/>
      <c r="V167" s="73">
        <f t="shared" ref="V167" si="231">T167*U167</f>
        <v>0</v>
      </c>
      <c r="W167" s="121">
        <f t="shared" ref="W167:W174" si="232">G167+M167+S167</f>
        <v>3000</v>
      </c>
      <c r="X167" s="121">
        <f t="shared" si="204"/>
        <v>3000</v>
      </c>
      <c r="Y167" s="121">
        <f t="shared" si="151"/>
        <v>0</v>
      </c>
      <c r="Z167" s="125">
        <f t="shared" si="160"/>
        <v>0</v>
      </c>
      <c r="AA167" s="87"/>
      <c r="AB167" s="184"/>
      <c r="AC167" s="183"/>
      <c r="AD167" s="64"/>
      <c r="AE167" s="64"/>
      <c r="AF167" s="64"/>
      <c r="AG167" s="64"/>
    </row>
    <row r="168" spans="1:33" s="66" customFormat="1" ht="68.099999999999994" customHeight="1" x14ac:dyDescent="0.2">
      <c r="A168" s="120" t="s">
        <v>73</v>
      </c>
      <c r="B168" s="126" t="s">
        <v>446</v>
      </c>
      <c r="C168" s="71" t="s">
        <v>437</v>
      </c>
      <c r="D168" s="71" t="s">
        <v>344</v>
      </c>
      <c r="E168" s="71">
        <v>3</v>
      </c>
      <c r="F168" s="71">
        <v>1000</v>
      </c>
      <c r="G168" s="71">
        <f t="shared" si="226"/>
        <v>3000</v>
      </c>
      <c r="H168" s="71">
        <v>3</v>
      </c>
      <c r="I168" s="71">
        <v>1000</v>
      </c>
      <c r="J168" s="71">
        <f t="shared" si="227"/>
        <v>3000</v>
      </c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121">
        <f t="shared" si="232"/>
        <v>3000</v>
      </c>
      <c r="X168" s="121">
        <f t="shared" si="204"/>
        <v>3000</v>
      </c>
      <c r="Y168" s="121">
        <f t="shared" si="151"/>
        <v>0</v>
      </c>
      <c r="Z168" s="125">
        <f t="shared" si="160"/>
        <v>0</v>
      </c>
      <c r="AA168" s="87"/>
      <c r="AB168" s="184"/>
      <c r="AC168" s="183"/>
      <c r="AD168" s="64"/>
      <c r="AE168" s="64"/>
      <c r="AF168" s="64"/>
      <c r="AG168" s="64"/>
    </row>
    <row r="169" spans="1:33" s="66" customFormat="1" ht="83.45" customHeight="1" x14ac:dyDescent="0.2">
      <c r="A169" s="120" t="s">
        <v>73</v>
      </c>
      <c r="B169" s="126" t="s">
        <v>447</v>
      </c>
      <c r="C169" s="71" t="s">
        <v>438</v>
      </c>
      <c r="D169" s="71" t="s">
        <v>344</v>
      </c>
      <c r="E169" s="71">
        <v>3</v>
      </c>
      <c r="F169" s="71">
        <v>1000</v>
      </c>
      <c r="G169" s="71">
        <f t="shared" si="226"/>
        <v>3000</v>
      </c>
      <c r="H169" s="71">
        <v>3</v>
      </c>
      <c r="I169" s="71">
        <v>1000</v>
      </c>
      <c r="J169" s="71">
        <f t="shared" si="227"/>
        <v>3000</v>
      </c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121">
        <f>G169+M169+S169</f>
        <v>3000</v>
      </c>
      <c r="X169" s="121">
        <f>J169+P169+V169</f>
        <v>3000</v>
      </c>
      <c r="Y169" s="121">
        <f t="shared" si="151"/>
        <v>0</v>
      </c>
      <c r="Z169" s="125">
        <f t="shared" si="160"/>
        <v>0</v>
      </c>
      <c r="AA169" s="87"/>
      <c r="AB169" s="184"/>
      <c r="AC169" s="183"/>
      <c r="AD169" s="64"/>
      <c r="AE169" s="64"/>
      <c r="AF169" s="64"/>
      <c r="AG169" s="64"/>
    </row>
    <row r="170" spans="1:33" s="66" customFormat="1" ht="50.45" customHeight="1" x14ac:dyDescent="0.2">
      <c r="A170" s="120" t="s">
        <v>73</v>
      </c>
      <c r="B170" s="126" t="s">
        <v>448</v>
      </c>
      <c r="C170" s="71" t="s">
        <v>439</v>
      </c>
      <c r="D170" s="71" t="s">
        <v>344</v>
      </c>
      <c r="E170" s="71">
        <v>3</v>
      </c>
      <c r="F170" s="71">
        <v>100</v>
      </c>
      <c r="G170" s="71">
        <f t="shared" si="226"/>
        <v>300</v>
      </c>
      <c r="H170" s="71">
        <v>3</v>
      </c>
      <c r="I170" s="71">
        <v>100</v>
      </c>
      <c r="J170" s="71">
        <f t="shared" si="227"/>
        <v>300</v>
      </c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121">
        <f t="shared" si="232"/>
        <v>300</v>
      </c>
      <c r="X170" s="121">
        <f t="shared" si="204"/>
        <v>300</v>
      </c>
      <c r="Y170" s="121">
        <f t="shared" si="151"/>
        <v>0</v>
      </c>
      <c r="Z170" s="125">
        <f t="shared" si="160"/>
        <v>0</v>
      </c>
      <c r="AA170" s="87"/>
      <c r="AB170" s="184"/>
      <c r="AC170" s="183"/>
      <c r="AD170" s="64"/>
      <c r="AE170" s="64"/>
      <c r="AF170" s="64"/>
      <c r="AG170" s="64"/>
    </row>
    <row r="171" spans="1:33" s="66" customFormat="1" ht="53.45" customHeight="1" x14ac:dyDescent="0.2">
      <c r="A171" s="120" t="s">
        <v>73</v>
      </c>
      <c r="B171" s="126" t="s">
        <v>559</v>
      </c>
      <c r="C171" s="71" t="s">
        <v>440</v>
      </c>
      <c r="D171" s="71" t="s">
        <v>344</v>
      </c>
      <c r="E171" s="71">
        <v>3</v>
      </c>
      <c r="F171" s="71">
        <v>100</v>
      </c>
      <c r="G171" s="71">
        <f t="shared" si="226"/>
        <v>300</v>
      </c>
      <c r="H171" s="71">
        <v>3</v>
      </c>
      <c r="I171" s="71">
        <v>100</v>
      </c>
      <c r="J171" s="71">
        <f t="shared" si="227"/>
        <v>300</v>
      </c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121">
        <f t="shared" si="232"/>
        <v>300</v>
      </c>
      <c r="X171" s="121">
        <f t="shared" si="204"/>
        <v>300</v>
      </c>
      <c r="Y171" s="121">
        <f t="shared" si="151"/>
        <v>0</v>
      </c>
      <c r="Z171" s="125">
        <f t="shared" si="160"/>
        <v>0</v>
      </c>
      <c r="AA171" s="87"/>
      <c r="AB171" s="184"/>
      <c r="AC171" s="183"/>
      <c r="AD171" s="64"/>
      <c r="AE171" s="64"/>
      <c r="AF171" s="64"/>
      <c r="AG171" s="64"/>
    </row>
    <row r="172" spans="1:33" s="66" customFormat="1" ht="56.1" customHeight="1" x14ac:dyDescent="0.2">
      <c r="A172" s="120" t="s">
        <v>73</v>
      </c>
      <c r="B172" s="126" t="s">
        <v>560</v>
      </c>
      <c r="C172" s="71" t="s">
        <v>441</v>
      </c>
      <c r="D172" s="71" t="s">
        <v>344</v>
      </c>
      <c r="E172" s="71">
        <v>3</v>
      </c>
      <c r="F172" s="71">
        <v>1000</v>
      </c>
      <c r="G172" s="71">
        <f t="shared" si="226"/>
        <v>3000</v>
      </c>
      <c r="H172" s="71">
        <v>3</v>
      </c>
      <c r="I172" s="71">
        <v>1000</v>
      </c>
      <c r="J172" s="71">
        <f t="shared" si="227"/>
        <v>3000</v>
      </c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121">
        <f t="shared" si="232"/>
        <v>3000</v>
      </c>
      <c r="X172" s="121">
        <f t="shared" si="204"/>
        <v>3000</v>
      </c>
      <c r="Y172" s="121">
        <f t="shared" si="151"/>
        <v>0</v>
      </c>
      <c r="Z172" s="125">
        <f t="shared" si="160"/>
        <v>0</v>
      </c>
      <c r="AA172" s="87"/>
      <c r="AB172" s="184"/>
      <c r="AC172" s="183"/>
      <c r="AD172" s="64"/>
      <c r="AE172" s="64"/>
      <c r="AF172" s="64"/>
      <c r="AG172" s="64"/>
    </row>
    <row r="173" spans="1:33" s="66" customFormat="1" ht="48.95" customHeight="1" x14ac:dyDescent="0.2">
      <c r="A173" s="120" t="s">
        <v>73</v>
      </c>
      <c r="B173" s="126" t="s">
        <v>561</v>
      </c>
      <c r="C173" s="71" t="s">
        <v>442</v>
      </c>
      <c r="D173" s="71" t="s">
        <v>344</v>
      </c>
      <c r="E173" s="71">
        <v>3</v>
      </c>
      <c r="F173" s="71">
        <v>1000</v>
      </c>
      <c r="G173" s="71">
        <f t="shared" si="226"/>
        <v>3000</v>
      </c>
      <c r="H173" s="71">
        <v>3</v>
      </c>
      <c r="I173" s="71">
        <v>1000</v>
      </c>
      <c r="J173" s="71">
        <f t="shared" si="227"/>
        <v>3000</v>
      </c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121">
        <f t="shared" si="232"/>
        <v>3000</v>
      </c>
      <c r="X173" s="121">
        <f t="shared" si="204"/>
        <v>3000</v>
      </c>
      <c r="Y173" s="121">
        <f t="shared" si="151"/>
        <v>0</v>
      </c>
      <c r="Z173" s="125">
        <f t="shared" si="160"/>
        <v>0</v>
      </c>
      <c r="AA173" s="87"/>
      <c r="AB173" s="184"/>
      <c r="AC173" s="183"/>
      <c r="AD173" s="64"/>
      <c r="AE173" s="64"/>
      <c r="AF173" s="64"/>
      <c r="AG173" s="64"/>
    </row>
    <row r="174" spans="1:33" s="66" customFormat="1" ht="48.95" customHeight="1" x14ac:dyDescent="0.2">
      <c r="A174" s="120" t="s">
        <v>73</v>
      </c>
      <c r="B174" s="126" t="s">
        <v>562</v>
      </c>
      <c r="C174" s="71" t="s">
        <v>443</v>
      </c>
      <c r="D174" s="71"/>
      <c r="E174" s="71">
        <v>3</v>
      </c>
      <c r="F174" s="71">
        <v>11300</v>
      </c>
      <c r="G174" s="71">
        <f t="shared" si="226"/>
        <v>33900</v>
      </c>
      <c r="H174" s="71">
        <v>3</v>
      </c>
      <c r="I174" s="71">
        <v>11300</v>
      </c>
      <c r="J174" s="71">
        <f t="shared" si="227"/>
        <v>33900</v>
      </c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121">
        <f t="shared" si="232"/>
        <v>33900</v>
      </c>
      <c r="X174" s="121">
        <f t="shared" si="204"/>
        <v>33900</v>
      </c>
      <c r="Y174" s="121">
        <f t="shared" si="151"/>
        <v>0</v>
      </c>
      <c r="Z174" s="125">
        <f t="shared" si="160"/>
        <v>0</v>
      </c>
      <c r="AA174" s="87"/>
      <c r="AB174" s="184"/>
      <c r="AC174" s="183"/>
      <c r="AD174" s="64"/>
      <c r="AE174" s="64"/>
      <c r="AF174" s="64"/>
      <c r="AG174" s="64"/>
    </row>
    <row r="175" spans="1:33" ht="30" customHeight="1" x14ac:dyDescent="0.2">
      <c r="A175" s="128" t="s">
        <v>172</v>
      </c>
      <c r="B175" s="129"/>
      <c r="C175" s="130"/>
      <c r="D175" s="131"/>
      <c r="E175" s="127">
        <f>E162+E158+E147+E63+E59</f>
        <v>268</v>
      </c>
      <c r="F175" s="127"/>
      <c r="G175" s="127">
        <f>G162+G158+G147+G63+G59</f>
        <v>1556150</v>
      </c>
      <c r="H175" s="127">
        <f>H162+H158+H147+H63+H59</f>
        <v>270</v>
      </c>
      <c r="I175" s="127"/>
      <c r="J175" s="127">
        <f>J162+J158+J147+J63+J59</f>
        <v>1560685</v>
      </c>
      <c r="K175" s="127">
        <f>K162+K158+K147+K63+K59</f>
        <v>9</v>
      </c>
      <c r="L175" s="127"/>
      <c r="M175" s="127">
        <f>M162+M158+M147+M63+M59</f>
        <v>162500</v>
      </c>
      <c r="N175" s="127">
        <f>N162+N158+N147+N63+N59</f>
        <v>0</v>
      </c>
      <c r="O175" s="127"/>
      <c r="P175" s="127">
        <f>P162+P158+P147+P63+P59</f>
        <v>350000</v>
      </c>
      <c r="Q175" s="127">
        <f>Q162+Q158+Q147+Q63+Q59</f>
        <v>0</v>
      </c>
      <c r="R175" s="127"/>
      <c r="S175" s="127">
        <f>S162+S158+S147+S63+S59</f>
        <v>0</v>
      </c>
      <c r="T175" s="127">
        <f>T162+T158+T147+T63+T59</f>
        <v>0</v>
      </c>
      <c r="U175" s="127"/>
      <c r="V175" s="127">
        <f>V162+V158+V147+V63+V59</f>
        <v>0</v>
      </c>
      <c r="W175" s="135">
        <f>W162+W158+W147+W63+W59</f>
        <v>1718650</v>
      </c>
      <c r="X175" s="135">
        <f>X162+X158+X147+X63+X59</f>
        <v>1910685</v>
      </c>
      <c r="Y175" s="140">
        <f t="shared" si="151"/>
        <v>-192035</v>
      </c>
      <c r="Z175" s="140">
        <f t="shared" si="160"/>
        <v>-0.11173595554650452</v>
      </c>
      <c r="AA175" s="130"/>
      <c r="AB175" s="185"/>
      <c r="AC175" s="169"/>
      <c r="AD175" s="6"/>
      <c r="AE175" s="6"/>
      <c r="AF175" s="6"/>
      <c r="AG175" s="6"/>
    </row>
    <row r="176" spans="1:33" ht="30" customHeight="1" x14ac:dyDescent="0.2">
      <c r="A176" s="106" t="s">
        <v>68</v>
      </c>
      <c r="B176" s="133">
        <v>5</v>
      </c>
      <c r="C176" s="106" t="s">
        <v>173</v>
      </c>
      <c r="D176" s="109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1"/>
      <c r="X176" s="111"/>
      <c r="Y176" s="134"/>
      <c r="Z176" s="111"/>
      <c r="AA176" s="112"/>
      <c r="AB176" s="185"/>
      <c r="AC176" s="169"/>
      <c r="AD176" s="6"/>
      <c r="AE176" s="6"/>
      <c r="AF176" s="6"/>
      <c r="AG176" s="6"/>
    </row>
    <row r="177" spans="1:33" ht="30" customHeight="1" x14ac:dyDescent="0.2">
      <c r="A177" s="113" t="s">
        <v>70</v>
      </c>
      <c r="B177" s="126" t="s">
        <v>174</v>
      </c>
      <c r="C177" s="115" t="s">
        <v>175</v>
      </c>
      <c r="D177" s="116"/>
      <c r="E177" s="117">
        <f>SUM(E178:E180)</f>
        <v>0</v>
      </c>
      <c r="F177" s="117"/>
      <c r="G177" s="117">
        <f t="shared" ref="G177:H177" si="233">SUM(G178:G180)</f>
        <v>0</v>
      </c>
      <c r="H177" s="117">
        <f t="shared" si="233"/>
        <v>0</v>
      </c>
      <c r="I177" s="117"/>
      <c r="J177" s="117">
        <f t="shared" ref="J177" si="234">SUM(J178:J180)</f>
        <v>0</v>
      </c>
      <c r="K177" s="117">
        <f>SUM(K178:K180)</f>
        <v>1200</v>
      </c>
      <c r="L177" s="117"/>
      <c r="M177" s="117">
        <f>SUM(M178:M180)</f>
        <v>288000</v>
      </c>
      <c r="N177" s="117"/>
      <c r="O177" s="117"/>
      <c r="P177" s="117">
        <f t="shared" ref="P177:Q177" si="235">SUM(P178:P180)</f>
        <v>288660</v>
      </c>
      <c r="Q177" s="117">
        <f t="shared" si="235"/>
        <v>0</v>
      </c>
      <c r="R177" s="117"/>
      <c r="S177" s="117">
        <f t="shared" ref="S177:T177" si="236">SUM(S178:S180)</f>
        <v>0</v>
      </c>
      <c r="T177" s="117">
        <f t="shared" si="236"/>
        <v>0</v>
      </c>
      <c r="U177" s="117"/>
      <c r="V177" s="117">
        <f t="shared" ref="V177:X177" si="237">SUM(V178:V180)</f>
        <v>0</v>
      </c>
      <c r="W177" s="118">
        <f>M177</f>
        <v>288000</v>
      </c>
      <c r="X177" s="118">
        <f t="shared" si="237"/>
        <v>288660</v>
      </c>
      <c r="Y177" s="118">
        <f t="shared" ref="Y177:Z190" si="238">W177-X177</f>
        <v>-660</v>
      </c>
      <c r="Z177" s="118">
        <v>0</v>
      </c>
      <c r="AA177" s="119"/>
      <c r="AB177" s="184"/>
      <c r="AC177" s="183"/>
      <c r="AD177" s="64"/>
      <c r="AE177" s="64"/>
      <c r="AF177" s="64"/>
      <c r="AG177" s="64"/>
    </row>
    <row r="178" spans="1:33" ht="30" customHeight="1" x14ac:dyDescent="0.2">
      <c r="A178" s="120" t="s">
        <v>73</v>
      </c>
      <c r="B178" s="83" t="s">
        <v>176</v>
      </c>
      <c r="C178" s="71" t="s">
        <v>457</v>
      </c>
      <c r="D178" s="75" t="s">
        <v>178</v>
      </c>
      <c r="E178" s="73"/>
      <c r="F178" s="73"/>
      <c r="G178" s="73">
        <f t="shared" ref="G178" si="239">E178*F178</f>
        <v>0</v>
      </c>
      <c r="H178" s="157"/>
      <c r="I178" s="157"/>
      <c r="J178" s="157"/>
      <c r="K178" s="73">
        <v>1200</v>
      </c>
      <c r="L178" s="73">
        <v>240</v>
      </c>
      <c r="M178" s="73">
        <f t="shared" ref="M178" si="240">K178*L178</f>
        <v>288000</v>
      </c>
      <c r="N178" s="73">
        <v>12</v>
      </c>
      <c r="O178" s="73">
        <v>24055</v>
      </c>
      <c r="P178" s="73">
        <f t="shared" ref="P178:P180" si="241">N178*O178</f>
        <v>288660</v>
      </c>
      <c r="Q178" s="73"/>
      <c r="R178" s="73"/>
      <c r="S178" s="73">
        <f t="shared" ref="S178:S180" si="242">Q178*R178</f>
        <v>0</v>
      </c>
      <c r="T178" s="73"/>
      <c r="U178" s="73"/>
      <c r="V178" s="73">
        <f t="shared" ref="V178:V180" si="243">T178*U178</f>
        <v>0</v>
      </c>
      <c r="W178" s="121">
        <f>M178</f>
        <v>288000</v>
      </c>
      <c r="X178" s="121">
        <f>P178</f>
        <v>288660</v>
      </c>
      <c r="Y178" s="121">
        <f t="shared" si="238"/>
        <v>-660</v>
      </c>
      <c r="Z178" s="118">
        <v>0</v>
      </c>
      <c r="AA178" s="87"/>
      <c r="AB178" s="184"/>
      <c r="AC178" s="183"/>
      <c r="AD178" s="64"/>
      <c r="AE178" s="64"/>
      <c r="AF178" s="64"/>
      <c r="AG178" s="64"/>
    </row>
    <row r="179" spans="1:33" ht="30" customHeight="1" x14ac:dyDescent="0.2">
      <c r="A179" s="120" t="s">
        <v>73</v>
      </c>
      <c r="B179" s="83" t="s">
        <v>179</v>
      </c>
      <c r="C179" s="92"/>
      <c r="D179" s="75" t="s">
        <v>178</v>
      </c>
      <c r="E179" s="73"/>
      <c r="F179" s="73"/>
      <c r="G179" s="73">
        <f t="shared" ref="G179:G180" si="244">E179*F179</f>
        <v>0</v>
      </c>
      <c r="H179" s="73"/>
      <c r="I179" s="73"/>
      <c r="J179" s="73">
        <f t="shared" ref="J179:J180" si="245">H179*I179</f>
        <v>0</v>
      </c>
      <c r="K179" s="73"/>
      <c r="L179" s="73"/>
      <c r="M179" s="73">
        <f t="shared" ref="M179:M180" si="246">K179*L179</f>
        <v>0</v>
      </c>
      <c r="N179" s="73"/>
      <c r="O179" s="73"/>
      <c r="P179" s="73"/>
      <c r="Q179" s="73"/>
      <c r="R179" s="73"/>
      <c r="S179" s="73">
        <f t="shared" si="242"/>
        <v>0</v>
      </c>
      <c r="T179" s="73"/>
      <c r="U179" s="73"/>
      <c r="V179" s="73">
        <f t="shared" si="243"/>
        <v>0</v>
      </c>
      <c r="W179" s="121">
        <f t="shared" ref="W179:W180" si="247">G179+M179+S179</f>
        <v>0</v>
      </c>
      <c r="X179" s="121">
        <f t="shared" ref="X179:X180" si="248">J179+P179+V179</f>
        <v>0</v>
      </c>
      <c r="Y179" s="121">
        <f t="shared" si="238"/>
        <v>0</v>
      </c>
      <c r="Z179" s="118">
        <f>X179</f>
        <v>0</v>
      </c>
      <c r="AA179" s="87"/>
      <c r="AB179" s="184"/>
      <c r="AC179" s="183"/>
      <c r="AD179" s="64"/>
      <c r="AE179" s="64"/>
      <c r="AF179" s="64"/>
      <c r="AG179" s="64"/>
    </row>
    <row r="180" spans="1:33" ht="30" customHeight="1" x14ac:dyDescent="0.2">
      <c r="A180" s="120" t="s">
        <v>73</v>
      </c>
      <c r="B180" s="83" t="s">
        <v>180</v>
      </c>
      <c r="C180" s="92" t="s">
        <v>177</v>
      </c>
      <c r="D180" s="75" t="s">
        <v>178</v>
      </c>
      <c r="E180" s="73"/>
      <c r="F180" s="73"/>
      <c r="G180" s="73">
        <f t="shared" si="244"/>
        <v>0</v>
      </c>
      <c r="H180" s="73"/>
      <c r="I180" s="73"/>
      <c r="J180" s="73">
        <f t="shared" si="245"/>
        <v>0</v>
      </c>
      <c r="K180" s="73"/>
      <c r="L180" s="73"/>
      <c r="M180" s="73">
        <f t="shared" si="246"/>
        <v>0</v>
      </c>
      <c r="N180" s="73"/>
      <c r="O180" s="73"/>
      <c r="P180" s="73">
        <f t="shared" si="241"/>
        <v>0</v>
      </c>
      <c r="Q180" s="73"/>
      <c r="R180" s="73"/>
      <c r="S180" s="73">
        <f t="shared" si="242"/>
        <v>0</v>
      </c>
      <c r="T180" s="73"/>
      <c r="U180" s="73"/>
      <c r="V180" s="73">
        <f t="shared" si="243"/>
        <v>0</v>
      </c>
      <c r="W180" s="121">
        <f t="shared" si="247"/>
        <v>0</v>
      </c>
      <c r="X180" s="121">
        <f t="shared" si="248"/>
        <v>0</v>
      </c>
      <c r="Y180" s="121">
        <f t="shared" si="238"/>
        <v>0</v>
      </c>
      <c r="Z180" s="118">
        <f t="shared" si="238"/>
        <v>0</v>
      </c>
      <c r="AA180" s="87"/>
      <c r="AB180" s="184"/>
      <c r="AC180" s="183"/>
      <c r="AD180" s="64"/>
      <c r="AE180" s="64"/>
      <c r="AF180" s="64"/>
      <c r="AG180" s="64"/>
    </row>
    <row r="181" spans="1:33" ht="30" customHeight="1" x14ac:dyDescent="0.2">
      <c r="A181" s="113" t="s">
        <v>70</v>
      </c>
      <c r="B181" s="126" t="s">
        <v>181</v>
      </c>
      <c r="C181" s="115" t="s">
        <v>182</v>
      </c>
      <c r="D181" s="116"/>
      <c r="E181" s="117">
        <f>SUM(E182:E184)</f>
        <v>0</v>
      </c>
      <c r="F181" s="117"/>
      <c r="G181" s="117">
        <f t="shared" ref="G181:H181" si="249">SUM(G182:G184)</f>
        <v>0</v>
      </c>
      <c r="H181" s="117">
        <f t="shared" si="249"/>
        <v>0</v>
      </c>
      <c r="I181" s="117"/>
      <c r="J181" s="117">
        <f t="shared" ref="J181:K181" si="250">SUM(J182:J184)</f>
        <v>0</v>
      </c>
      <c r="K181" s="117">
        <f t="shared" si="250"/>
        <v>0</v>
      </c>
      <c r="L181" s="117"/>
      <c r="M181" s="117">
        <f t="shared" ref="M181:N181" si="251">SUM(M182:M184)</f>
        <v>0</v>
      </c>
      <c r="N181" s="117">
        <f t="shared" si="251"/>
        <v>0</v>
      </c>
      <c r="O181" s="117"/>
      <c r="P181" s="117">
        <f t="shared" ref="P181:Q181" si="252">SUM(P182:P184)</f>
        <v>0</v>
      </c>
      <c r="Q181" s="117">
        <f t="shared" si="252"/>
        <v>0</v>
      </c>
      <c r="R181" s="117"/>
      <c r="S181" s="117">
        <f t="shared" ref="S181:T181" si="253">SUM(S182:S184)</f>
        <v>0</v>
      </c>
      <c r="T181" s="117">
        <f t="shared" si="253"/>
        <v>0</v>
      </c>
      <c r="U181" s="117"/>
      <c r="V181" s="117">
        <f t="shared" ref="V181:X181" si="254">SUM(V182:V184)</f>
        <v>0</v>
      </c>
      <c r="W181" s="118">
        <f t="shared" si="254"/>
        <v>0</v>
      </c>
      <c r="X181" s="118">
        <f t="shared" si="254"/>
        <v>0</v>
      </c>
      <c r="Y181" s="118">
        <f t="shared" si="238"/>
        <v>0</v>
      </c>
      <c r="Z181" s="118">
        <f t="shared" si="238"/>
        <v>0</v>
      </c>
      <c r="AA181" s="119"/>
      <c r="AB181" s="184"/>
      <c r="AC181" s="183"/>
      <c r="AD181" s="64"/>
      <c r="AE181" s="64"/>
      <c r="AF181" s="64"/>
      <c r="AG181" s="64"/>
    </row>
    <row r="182" spans="1:33" ht="30" customHeight="1" x14ac:dyDescent="0.2">
      <c r="A182" s="120" t="s">
        <v>73</v>
      </c>
      <c r="B182" s="83" t="s">
        <v>183</v>
      </c>
      <c r="C182" s="92" t="s">
        <v>184</v>
      </c>
      <c r="D182" s="75" t="s">
        <v>108</v>
      </c>
      <c r="E182" s="73"/>
      <c r="F182" s="73"/>
      <c r="G182" s="73">
        <f t="shared" ref="G182:G184" si="255">E182*F182</f>
        <v>0</v>
      </c>
      <c r="H182" s="73"/>
      <c r="I182" s="73"/>
      <c r="J182" s="73">
        <f t="shared" ref="J182:J184" si="256">H182*I182</f>
        <v>0</v>
      </c>
      <c r="K182" s="73"/>
      <c r="L182" s="73"/>
      <c r="M182" s="73">
        <f t="shared" ref="M182:M184" si="257">K182*L182</f>
        <v>0</v>
      </c>
      <c r="N182" s="73"/>
      <c r="O182" s="73"/>
      <c r="P182" s="73">
        <f t="shared" ref="P182:P184" si="258">N182*O182</f>
        <v>0</v>
      </c>
      <c r="Q182" s="73"/>
      <c r="R182" s="73"/>
      <c r="S182" s="73">
        <f t="shared" ref="S182:S184" si="259">Q182*R182</f>
        <v>0</v>
      </c>
      <c r="T182" s="73"/>
      <c r="U182" s="73"/>
      <c r="V182" s="73">
        <f t="shared" ref="V182:V184" si="260">T182*U182</f>
        <v>0</v>
      </c>
      <c r="W182" s="121">
        <f t="shared" ref="W182:W184" si="261">G182+M182+S182</f>
        <v>0</v>
      </c>
      <c r="X182" s="121">
        <f t="shared" ref="X182:X184" si="262">J182+P182+V182</f>
        <v>0</v>
      </c>
      <c r="Y182" s="121">
        <f t="shared" si="238"/>
        <v>0</v>
      </c>
      <c r="Z182" s="118">
        <f t="shared" si="238"/>
        <v>0</v>
      </c>
      <c r="AA182" s="87"/>
      <c r="AB182" s="184"/>
      <c r="AC182" s="183"/>
      <c r="AD182" s="64"/>
      <c r="AE182" s="64"/>
      <c r="AF182" s="64"/>
      <c r="AG182" s="64"/>
    </row>
    <row r="183" spans="1:33" ht="30" customHeight="1" x14ac:dyDescent="0.2">
      <c r="A183" s="120" t="s">
        <v>73</v>
      </c>
      <c r="B183" s="83" t="s">
        <v>185</v>
      </c>
      <c r="C183" s="87" t="s">
        <v>184</v>
      </c>
      <c r="D183" s="75" t="s">
        <v>108</v>
      </c>
      <c r="E183" s="73"/>
      <c r="F183" s="73"/>
      <c r="G183" s="73">
        <f t="shared" si="255"/>
        <v>0</v>
      </c>
      <c r="H183" s="73"/>
      <c r="I183" s="73"/>
      <c r="J183" s="73">
        <f t="shared" si="256"/>
        <v>0</v>
      </c>
      <c r="K183" s="73"/>
      <c r="L183" s="73"/>
      <c r="M183" s="73">
        <f t="shared" si="257"/>
        <v>0</v>
      </c>
      <c r="N183" s="73"/>
      <c r="O183" s="73"/>
      <c r="P183" s="73">
        <f t="shared" si="258"/>
        <v>0</v>
      </c>
      <c r="Q183" s="73"/>
      <c r="R183" s="73"/>
      <c r="S183" s="73">
        <f t="shared" si="259"/>
        <v>0</v>
      </c>
      <c r="T183" s="73"/>
      <c r="U183" s="73"/>
      <c r="V183" s="73">
        <f t="shared" si="260"/>
        <v>0</v>
      </c>
      <c r="W183" s="121">
        <f t="shared" si="261"/>
        <v>0</v>
      </c>
      <c r="X183" s="121">
        <f t="shared" si="262"/>
        <v>0</v>
      </c>
      <c r="Y183" s="121">
        <f t="shared" si="238"/>
        <v>0</v>
      </c>
      <c r="Z183" s="118">
        <f t="shared" si="238"/>
        <v>0</v>
      </c>
      <c r="AA183" s="87"/>
      <c r="AB183" s="184"/>
      <c r="AC183" s="183"/>
      <c r="AD183" s="64"/>
      <c r="AE183" s="64"/>
      <c r="AF183" s="64"/>
      <c r="AG183" s="64"/>
    </row>
    <row r="184" spans="1:33" ht="30" customHeight="1" x14ac:dyDescent="0.2">
      <c r="A184" s="120" t="s">
        <v>73</v>
      </c>
      <c r="B184" s="83" t="s">
        <v>186</v>
      </c>
      <c r="C184" s="87" t="s">
        <v>184</v>
      </c>
      <c r="D184" s="75" t="s">
        <v>108</v>
      </c>
      <c r="E184" s="73"/>
      <c r="F184" s="73"/>
      <c r="G184" s="73">
        <f t="shared" si="255"/>
        <v>0</v>
      </c>
      <c r="H184" s="73"/>
      <c r="I184" s="73"/>
      <c r="J184" s="73">
        <f t="shared" si="256"/>
        <v>0</v>
      </c>
      <c r="K184" s="73"/>
      <c r="L184" s="73"/>
      <c r="M184" s="73">
        <f t="shared" si="257"/>
        <v>0</v>
      </c>
      <c r="N184" s="73"/>
      <c r="O184" s="73"/>
      <c r="P184" s="73">
        <f t="shared" si="258"/>
        <v>0</v>
      </c>
      <c r="Q184" s="73"/>
      <c r="R184" s="73"/>
      <c r="S184" s="73">
        <f t="shared" si="259"/>
        <v>0</v>
      </c>
      <c r="T184" s="73"/>
      <c r="U184" s="73"/>
      <c r="V184" s="73">
        <f t="shared" si="260"/>
        <v>0</v>
      </c>
      <c r="W184" s="121">
        <f t="shared" si="261"/>
        <v>0</v>
      </c>
      <c r="X184" s="121">
        <f t="shared" si="262"/>
        <v>0</v>
      </c>
      <c r="Y184" s="121">
        <f t="shared" si="238"/>
        <v>0</v>
      </c>
      <c r="Z184" s="118">
        <f t="shared" si="238"/>
        <v>0</v>
      </c>
      <c r="AA184" s="87"/>
      <c r="AB184" s="184"/>
      <c r="AC184" s="183"/>
      <c r="AD184" s="64"/>
      <c r="AE184" s="64"/>
      <c r="AF184" s="64"/>
      <c r="AG184" s="64"/>
    </row>
    <row r="185" spans="1:33" ht="30" customHeight="1" x14ac:dyDescent="0.2">
      <c r="A185" s="113" t="s">
        <v>70</v>
      </c>
      <c r="B185" s="126" t="s">
        <v>187</v>
      </c>
      <c r="C185" s="115" t="s">
        <v>188</v>
      </c>
      <c r="D185" s="116"/>
      <c r="E185" s="117">
        <f>SUM(E186:E188)</f>
        <v>0</v>
      </c>
      <c r="F185" s="117"/>
      <c r="G185" s="117">
        <f t="shared" ref="G185:H185" si="263">SUM(G186:G188)</f>
        <v>0</v>
      </c>
      <c r="H185" s="117">
        <f t="shared" si="263"/>
        <v>0</v>
      </c>
      <c r="I185" s="117"/>
      <c r="J185" s="117">
        <f t="shared" ref="J185:K185" si="264">SUM(J186:J188)</f>
        <v>0</v>
      </c>
      <c r="K185" s="117">
        <f t="shared" si="264"/>
        <v>1200</v>
      </c>
      <c r="L185" s="117"/>
      <c r="M185" s="117">
        <f t="shared" ref="M185:N185" si="265">SUM(M186:M188)</f>
        <v>480000</v>
      </c>
      <c r="N185" s="117">
        <f t="shared" si="265"/>
        <v>1200</v>
      </c>
      <c r="O185" s="117"/>
      <c r="P185" s="117">
        <f t="shared" ref="P185:Q185" si="266">SUM(P186:P188)</f>
        <v>480000</v>
      </c>
      <c r="Q185" s="117">
        <f t="shared" si="266"/>
        <v>0</v>
      </c>
      <c r="R185" s="117"/>
      <c r="S185" s="117">
        <f t="shared" ref="S185:T185" si="267">SUM(S186:S188)</f>
        <v>0</v>
      </c>
      <c r="T185" s="117">
        <f t="shared" si="267"/>
        <v>0</v>
      </c>
      <c r="U185" s="117"/>
      <c r="V185" s="117">
        <f t="shared" ref="V185:X185" si="268">SUM(V186:V188)</f>
        <v>0</v>
      </c>
      <c r="W185" s="118">
        <f t="shared" si="268"/>
        <v>480000</v>
      </c>
      <c r="X185" s="118">
        <f t="shared" si="268"/>
        <v>480000</v>
      </c>
      <c r="Y185" s="118">
        <f t="shared" si="238"/>
        <v>0</v>
      </c>
      <c r="Z185" s="118">
        <v>0</v>
      </c>
      <c r="AA185" s="119"/>
      <c r="AB185" s="184"/>
      <c r="AC185" s="183"/>
      <c r="AD185" s="64"/>
      <c r="AE185" s="64"/>
      <c r="AF185" s="64"/>
      <c r="AG185" s="64"/>
    </row>
    <row r="186" spans="1:33" ht="30" customHeight="1" x14ac:dyDescent="0.2">
      <c r="A186" s="120" t="s">
        <v>73</v>
      </c>
      <c r="B186" s="83" t="s">
        <v>189</v>
      </c>
      <c r="C186" s="87" t="s">
        <v>458</v>
      </c>
      <c r="D186" s="75" t="s">
        <v>115</v>
      </c>
      <c r="E186" s="73"/>
      <c r="F186" s="73"/>
      <c r="G186" s="73">
        <f t="shared" ref="G186:G188" si="269">E186*F186</f>
        <v>0</v>
      </c>
      <c r="H186" s="73"/>
      <c r="I186" s="73"/>
      <c r="J186" s="73">
        <f t="shared" ref="J186:J188" si="270">H186*I186</f>
        <v>0</v>
      </c>
      <c r="K186" s="73">
        <v>1200</v>
      </c>
      <c r="L186" s="73">
        <v>400</v>
      </c>
      <c r="M186" s="73">
        <f>K186*L186</f>
        <v>480000</v>
      </c>
      <c r="N186" s="73">
        <v>1200</v>
      </c>
      <c r="O186" s="73">
        <v>400</v>
      </c>
      <c r="P186" s="73">
        <f>N186*O186</f>
        <v>480000</v>
      </c>
      <c r="Q186" s="73"/>
      <c r="R186" s="73"/>
      <c r="S186" s="73">
        <f t="shared" ref="S186:S188" si="271">Q186*R186</f>
        <v>0</v>
      </c>
      <c r="T186" s="73"/>
      <c r="U186" s="73"/>
      <c r="V186" s="73">
        <f t="shared" ref="V186:V188" si="272">T186*U186</f>
        <v>0</v>
      </c>
      <c r="W186" s="121">
        <f t="shared" ref="W186:W188" si="273">G186+M186+S186</f>
        <v>480000</v>
      </c>
      <c r="X186" s="121">
        <f t="shared" ref="X186:X188" si="274">J186+P186+V186</f>
        <v>480000</v>
      </c>
      <c r="Y186" s="121">
        <f t="shared" si="238"/>
        <v>0</v>
      </c>
      <c r="Z186" s="118">
        <v>0</v>
      </c>
      <c r="AA186" s="87"/>
      <c r="AB186" s="182"/>
      <c r="AC186" s="183"/>
      <c r="AD186" s="64"/>
      <c r="AE186" s="64"/>
      <c r="AF186" s="64"/>
      <c r="AG186" s="64"/>
    </row>
    <row r="187" spans="1:33" ht="30" customHeight="1" x14ac:dyDescent="0.2">
      <c r="A187" s="120" t="s">
        <v>73</v>
      </c>
      <c r="B187" s="83" t="s">
        <v>190</v>
      </c>
      <c r="C187" s="87" t="s">
        <v>114</v>
      </c>
      <c r="D187" s="75" t="s">
        <v>115</v>
      </c>
      <c r="E187" s="73"/>
      <c r="F187" s="73"/>
      <c r="G187" s="73">
        <f t="shared" si="269"/>
        <v>0</v>
      </c>
      <c r="H187" s="73"/>
      <c r="I187" s="73"/>
      <c r="J187" s="73">
        <f t="shared" si="270"/>
        <v>0</v>
      </c>
      <c r="K187" s="73"/>
      <c r="L187" s="73"/>
      <c r="M187" s="73">
        <f t="shared" ref="M187:M188" si="275">K187*L187</f>
        <v>0</v>
      </c>
      <c r="N187" s="73"/>
      <c r="O187" s="73"/>
      <c r="P187" s="73">
        <f t="shared" ref="P187:P188" si="276">N187*O187</f>
        <v>0</v>
      </c>
      <c r="Q187" s="73"/>
      <c r="R187" s="73"/>
      <c r="S187" s="73">
        <f t="shared" si="271"/>
        <v>0</v>
      </c>
      <c r="T187" s="73"/>
      <c r="U187" s="73"/>
      <c r="V187" s="73">
        <f t="shared" si="272"/>
        <v>0</v>
      </c>
      <c r="W187" s="121">
        <f t="shared" si="273"/>
        <v>0</v>
      </c>
      <c r="X187" s="121">
        <f t="shared" si="274"/>
        <v>0</v>
      </c>
      <c r="Y187" s="121">
        <f t="shared" si="238"/>
        <v>0</v>
      </c>
      <c r="Z187" s="118">
        <f t="shared" si="238"/>
        <v>0</v>
      </c>
      <c r="AA187" s="87"/>
      <c r="AB187" s="184"/>
      <c r="AC187" s="183"/>
      <c r="AD187" s="64"/>
      <c r="AE187" s="64"/>
      <c r="AF187" s="64"/>
      <c r="AG187" s="64"/>
    </row>
    <row r="188" spans="1:33" ht="30" customHeight="1" x14ac:dyDescent="0.2">
      <c r="A188" s="120" t="s">
        <v>73</v>
      </c>
      <c r="B188" s="83" t="s">
        <v>191</v>
      </c>
      <c r="C188" s="87" t="s">
        <v>114</v>
      </c>
      <c r="D188" s="75" t="s">
        <v>115</v>
      </c>
      <c r="E188" s="73"/>
      <c r="F188" s="73"/>
      <c r="G188" s="73">
        <f t="shared" si="269"/>
        <v>0</v>
      </c>
      <c r="H188" s="73"/>
      <c r="I188" s="73"/>
      <c r="J188" s="73">
        <f t="shared" si="270"/>
        <v>0</v>
      </c>
      <c r="K188" s="73"/>
      <c r="L188" s="73"/>
      <c r="M188" s="73">
        <f t="shared" si="275"/>
        <v>0</v>
      </c>
      <c r="N188" s="73"/>
      <c r="O188" s="73"/>
      <c r="P188" s="73">
        <f t="shared" si="276"/>
        <v>0</v>
      </c>
      <c r="Q188" s="73"/>
      <c r="R188" s="73"/>
      <c r="S188" s="73">
        <f t="shared" si="271"/>
        <v>0</v>
      </c>
      <c r="T188" s="73"/>
      <c r="U188" s="73"/>
      <c r="V188" s="73">
        <f t="shared" si="272"/>
        <v>0</v>
      </c>
      <c r="W188" s="121">
        <f t="shared" si="273"/>
        <v>0</v>
      </c>
      <c r="X188" s="121">
        <f t="shared" si="274"/>
        <v>0</v>
      </c>
      <c r="Y188" s="121">
        <f t="shared" si="238"/>
        <v>0</v>
      </c>
      <c r="Z188" s="118">
        <f t="shared" si="238"/>
        <v>0</v>
      </c>
      <c r="AA188" s="87"/>
      <c r="AB188" s="184"/>
      <c r="AC188" s="183"/>
      <c r="AD188" s="64"/>
      <c r="AE188" s="64"/>
      <c r="AF188" s="64"/>
      <c r="AG188" s="64"/>
    </row>
    <row r="189" spans="1:33" ht="39.75" customHeight="1" x14ac:dyDescent="0.2">
      <c r="A189" s="336" t="s">
        <v>192</v>
      </c>
      <c r="B189" s="336"/>
      <c r="C189" s="336"/>
      <c r="D189" s="336"/>
      <c r="E189" s="127"/>
      <c r="F189" s="127"/>
      <c r="G189" s="127">
        <f>G177+G181+G185</f>
        <v>0</v>
      </c>
      <c r="H189" s="127"/>
      <c r="I189" s="127"/>
      <c r="J189" s="127">
        <f>J177+J181+J185</f>
        <v>0</v>
      </c>
      <c r="K189" s="127"/>
      <c r="L189" s="127"/>
      <c r="M189" s="127">
        <f>M177+M181+M185</f>
        <v>768000</v>
      </c>
      <c r="N189" s="127"/>
      <c r="O189" s="127"/>
      <c r="P189" s="127">
        <f>P177+P181+P185</f>
        <v>768660</v>
      </c>
      <c r="Q189" s="127"/>
      <c r="R189" s="127"/>
      <c r="S189" s="127">
        <f>S177+S181+S185</f>
        <v>0</v>
      </c>
      <c r="T189" s="127"/>
      <c r="U189" s="127"/>
      <c r="V189" s="127">
        <f t="shared" ref="V189:X189" si="277">V177+V181+V185</f>
        <v>0</v>
      </c>
      <c r="W189" s="135">
        <f t="shared" si="277"/>
        <v>768000</v>
      </c>
      <c r="X189" s="135">
        <f t="shared" si="277"/>
        <v>768660</v>
      </c>
      <c r="Y189" s="135">
        <f t="shared" si="238"/>
        <v>-660</v>
      </c>
      <c r="Z189" s="118">
        <v>0</v>
      </c>
      <c r="AA189" s="130"/>
      <c r="AB189" s="178"/>
      <c r="AC189" s="169"/>
      <c r="AD189" s="6"/>
      <c r="AE189" s="6"/>
      <c r="AF189" s="6"/>
      <c r="AG189" s="6"/>
    </row>
    <row r="190" spans="1:33" ht="30" customHeight="1" x14ac:dyDescent="0.2">
      <c r="A190" s="106" t="s">
        <v>68</v>
      </c>
      <c r="B190" s="133">
        <v>6</v>
      </c>
      <c r="C190" s="106" t="s">
        <v>193</v>
      </c>
      <c r="D190" s="109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1"/>
      <c r="X190" s="111"/>
      <c r="Y190" s="134"/>
      <c r="Z190" s="118">
        <f t="shared" si="238"/>
        <v>0</v>
      </c>
      <c r="AA190" s="112"/>
      <c r="AB190" s="185"/>
      <c r="AC190" s="169"/>
      <c r="AD190" s="6"/>
      <c r="AE190" s="6"/>
      <c r="AF190" s="6"/>
      <c r="AG190" s="6"/>
    </row>
    <row r="191" spans="1:33" ht="30" customHeight="1" x14ac:dyDescent="0.2">
      <c r="A191" s="113" t="s">
        <v>70</v>
      </c>
      <c r="B191" s="126" t="s">
        <v>194</v>
      </c>
      <c r="C191" s="141" t="s">
        <v>195</v>
      </c>
      <c r="D191" s="116"/>
      <c r="E191" s="117">
        <f>SUM(E192:E195)</f>
        <v>0</v>
      </c>
      <c r="F191" s="117"/>
      <c r="G191" s="117">
        <f t="shared" ref="G191:H191" si="278">SUM(G192:G195)</f>
        <v>0</v>
      </c>
      <c r="H191" s="117">
        <f t="shared" si="278"/>
        <v>0</v>
      </c>
      <c r="I191" s="117"/>
      <c r="J191" s="117">
        <f t="shared" ref="J191:K191" si="279">SUM(J192:J195)</f>
        <v>0</v>
      </c>
      <c r="K191" s="117">
        <f t="shared" si="279"/>
        <v>8</v>
      </c>
      <c r="L191" s="117"/>
      <c r="M191" s="117">
        <f t="shared" ref="M191" si="280">SUM(M192:M195)</f>
        <v>24000</v>
      </c>
      <c r="N191" s="117">
        <f>SUM(N192:N195)</f>
        <v>14501</v>
      </c>
      <c r="O191" s="117"/>
      <c r="P191" s="117">
        <f>SUM(P192:P195)</f>
        <v>125344</v>
      </c>
      <c r="Q191" s="117">
        <f t="shared" ref="Q191" si="281">SUM(Q192:Q195)</f>
        <v>0</v>
      </c>
      <c r="R191" s="117"/>
      <c r="S191" s="117">
        <f t="shared" ref="S191:T191" si="282">SUM(S192:S195)</f>
        <v>0</v>
      </c>
      <c r="T191" s="117">
        <f t="shared" si="282"/>
        <v>0</v>
      </c>
      <c r="U191" s="117"/>
      <c r="V191" s="117">
        <f t="shared" ref="V191:X191" si="283">SUM(V192:V195)</f>
        <v>0</v>
      </c>
      <c r="W191" s="117">
        <f t="shared" si="283"/>
        <v>24000</v>
      </c>
      <c r="X191" s="117">
        <f t="shared" si="283"/>
        <v>125344</v>
      </c>
      <c r="Y191" s="117">
        <f t="shared" ref="Y191:Z205" si="284">W191-X191</f>
        <v>-101344</v>
      </c>
      <c r="Z191" s="118">
        <v>0</v>
      </c>
      <c r="AA191" s="119"/>
      <c r="AB191" s="180"/>
      <c r="AC191" s="181"/>
      <c r="AD191" s="63"/>
      <c r="AE191" s="63"/>
      <c r="AF191" s="63"/>
      <c r="AG191" s="63"/>
    </row>
    <row r="192" spans="1:33" ht="70.5" customHeight="1" x14ac:dyDescent="0.2">
      <c r="A192" s="120" t="s">
        <v>73</v>
      </c>
      <c r="B192" s="83" t="s">
        <v>196</v>
      </c>
      <c r="C192" s="71" t="s">
        <v>840</v>
      </c>
      <c r="D192" s="85" t="s">
        <v>108</v>
      </c>
      <c r="E192" s="73"/>
      <c r="F192" s="73"/>
      <c r="G192" s="73">
        <f t="shared" ref="G192:G195" si="285">E192*F192</f>
        <v>0</v>
      </c>
      <c r="H192" s="73"/>
      <c r="I192" s="73"/>
      <c r="J192" s="73">
        <f t="shared" ref="J192:J195" si="286">H192*I192</f>
        <v>0</v>
      </c>
      <c r="K192" s="73">
        <v>8</v>
      </c>
      <c r="L192" s="73">
        <v>3000</v>
      </c>
      <c r="M192" s="73">
        <f t="shared" ref="M192:M193" si="287">K192*L192</f>
        <v>24000</v>
      </c>
      <c r="N192" s="73">
        <v>1</v>
      </c>
      <c r="O192" s="73">
        <v>113674</v>
      </c>
      <c r="P192" s="73">
        <f t="shared" ref="P192" si="288">N192*O192</f>
        <v>113674</v>
      </c>
      <c r="Q192" s="73"/>
      <c r="R192" s="73"/>
      <c r="S192" s="73">
        <f t="shared" ref="S192:S195" si="289">Q192*R192</f>
        <v>0</v>
      </c>
      <c r="T192" s="73"/>
      <c r="U192" s="73"/>
      <c r="V192" s="73">
        <f t="shared" ref="V192:V195" si="290">T192*U192</f>
        <v>0</v>
      </c>
      <c r="W192" s="121">
        <f t="shared" ref="W192" si="291">G192+M192+S192</f>
        <v>24000</v>
      </c>
      <c r="X192" s="121">
        <f t="shared" ref="X192" si="292">J192+P192+V192</f>
        <v>113674</v>
      </c>
      <c r="Y192" s="121">
        <f t="shared" si="284"/>
        <v>-89674</v>
      </c>
      <c r="Z192" s="118">
        <v>0</v>
      </c>
      <c r="AA192" s="87"/>
      <c r="AB192" s="184"/>
      <c r="AC192" s="183"/>
      <c r="AD192" s="64"/>
      <c r="AE192" s="64"/>
      <c r="AF192" s="64"/>
      <c r="AG192" s="64"/>
    </row>
    <row r="193" spans="1:33" s="66" customFormat="1" ht="58.5" customHeight="1" x14ac:dyDescent="0.2">
      <c r="A193" s="120" t="s">
        <v>73</v>
      </c>
      <c r="B193" s="83" t="s">
        <v>198</v>
      </c>
      <c r="C193" s="87" t="s">
        <v>459</v>
      </c>
      <c r="D193" s="85" t="s">
        <v>108</v>
      </c>
      <c r="E193" s="73"/>
      <c r="F193" s="73"/>
      <c r="G193" s="73"/>
      <c r="H193" s="73"/>
      <c r="I193" s="73"/>
      <c r="J193" s="73">
        <f t="shared" ref="J193" si="293">H193*I193</f>
        <v>0</v>
      </c>
      <c r="K193" s="73">
        <f t="shared" ref="K193:K195" si="294">I193*J193</f>
        <v>0</v>
      </c>
      <c r="L193" s="73">
        <f t="shared" ref="L193:L195" si="295">J193*K193</f>
        <v>0</v>
      </c>
      <c r="M193" s="73">
        <f t="shared" si="287"/>
        <v>0</v>
      </c>
      <c r="N193" s="73">
        <v>13000</v>
      </c>
      <c r="O193" s="73">
        <v>0.78</v>
      </c>
      <c r="P193" s="73">
        <f>N193*O193</f>
        <v>10140</v>
      </c>
      <c r="Q193" s="73"/>
      <c r="R193" s="73"/>
      <c r="S193" s="73"/>
      <c r="T193" s="73"/>
      <c r="U193" s="73"/>
      <c r="V193" s="73"/>
      <c r="W193" s="121">
        <v>0</v>
      </c>
      <c r="X193" s="121">
        <f>P193</f>
        <v>10140</v>
      </c>
      <c r="Y193" s="121">
        <f t="shared" si="284"/>
        <v>-10140</v>
      </c>
      <c r="Z193" s="118">
        <v>0</v>
      </c>
      <c r="AA193" s="87"/>
      <c r="AB193" s="184"/>
      <c r="AC193" s="183"/>
      <c r="AD193" s="64"/>
      <c r="AE193" s="64"/>
      <c r="AF193" s="64"/>
      <c r="AG193" s="64"/>
    </row>
    <row r="194" spans="1:33" ht="30" customHeight="1" x14ac:dyDescent="0.2">
      <c r="A194" s="120" t="s">
        <v>73</v>
      </c>
      <c r="B194" s="83" t="s">
        <v>199</v>
      </c>
      <c r="C194" s="87" t="s">
        <v>459</v>
      </c>
      <c r="D194" s="85" t="s">
        <v>108</v>
      </c>
      <c r="E194" s="73"/>
      <c r="F194" s="73"/>
      <c r="G194" s="73">
        <f t="shared" si="285"/>
        <v>0</v>
      </c>
      <c r="H194" s="73"/>
      <c r="I194" s="73"/>
      <c r="J194" s="73">
        <f t="shared" si="286"/>
        <v>0</v>
      </c>
      <c r="K194" s="73">
        <f t="shared" si="294"/>
        <v>0</v>
      </c>
      <c r="L194" s="73">
        <f t="shared" si="295"/>
        <v>0</v>
      </c>
      <c r="M194" s="73">
        <f t="shared" ref="M194:M195" si="296">K194*L194</f>
        <v>0</v>
      </c>
      <c r="N194" s="73">
        <v>1500</v>
      </c>
      <c r="O194" s="73">
        <v>1.02</v>
      </c>
      <c r="P194" s="73">
        <f>N194*O194</f>
        <v>1530</v>
      </c>
      <c r="Q194" s="73"/>
      <c r="R194" s="73"/>
      <c r="S194" s="73">
        <f t="shared" si="289"/>
        <v>0</v>
      </c>
      <c r="T194" s="73"/>
      <c r="U194" s="73"/>
      <c r="V194" s="73">
        <f t="shared" si="290"/>
        <v>0</v>
      </c>
      <c r="W194" s="121">
        <v>0</v>
      </c>
      <c r="X194" s="121">
        <f>P194</f>
        <v>1530</v>
      </c>
      <c r="Y194" s="121">
        <f t="shared" si="284"/>
        <v>-1530</v>
      </c>
      <c r="Z194" s="118">
        <v>0</v>
      </c>
      <c r="AA194" s="87"/>
      <c r="AB194" s="184"/>
      <c r="AC194" s="183"/>
      <c r="AD194" s="64"/>
      <c r="AE194" s="64"/>
      <c r="AF194" s="64"/>
      <c r="AG194" s="64"/>
    </row>
    <row r="195" spans="1:33" ht="30" customHeight="1" x14ac:dyDescent="0.2">
      <c r="A195" s="120" t="s">
        <v>73</v>
      </c>
      <c r="B195" s="83" t="s">
        <v>563</v>
      </c>
      <c r="C195" s="87"/>
      <c r="D195" s="85" t="s">
        <v>108</v>
      </c>
      <c r="E195" s="73"/>
      <c r="F195" s="73"/>
      <c r="G195" s="73">
        <f t="shared" si="285"/>
        <v>0</v>
      </c>
      <c r="H195" s="73"/>
      <c r="I195" s="73"/>
      <c r="J195" s="73">
        <f t="shared" si="286"/>
        <v>0</v>
      </c>
      <c r="K195" s="73">
        <f t="shared" si="294"/>
        <v>0</v>
      </c>
      <c r="L195" s="73">
        <f t="shared" si="295"/>
        <v>0</v>
      </c>
      <c r="M195" s="73">
        <f t="shared" si="296"/>
        <v>0</v>
      </c>
      <c r="N195" s="73"/>
      <c r="O195" s="73"/>
      <c r="P195" s="73">
        <f t="shared" ref="P195" si="297">N195*O195</f>
        <v>0</v>
      </c>
      <c r="Q195" s="73"/>
      <c r="R195" s="73"/>
      <c r="S195" s="73">
        <f t="shared" si="289"/>
        <v>0</v>
      </c>
      <c r="T195" s="73"/>
      <c r="U195" s="73"/>
      <c r="V195" s="73">
        <f t="shared" si="290"/>
        <v>0</v>
      </c>
      <c r="W195" s="121">
        <v>0</v>
      </c>
      <c r="X195" s="121">
        <f>P195</f>
        <v>0</v>
      </c>
      <c r="Y195" s="121">
        <f t="shared" si="284"/>
        <v>0</v>
      </c>
      <c r="Z195" s="118">
        <v>0</v>
      </c>
      <c r="AA195" s="87"/>
      <c r="AB195" s="184"/>
      <c r="AC195" s="183"/>
      <c r="AD195" s="64"/>
      <c r="AE195" s="64"/>
      <c r="AF195" s="64"/>
      <c r="AG195" s="64"/>
    </row>
    <row r="196" spans="1:33" ht="30" customHeight="1" x14ac:dyDescent="0.2">
      <c r="A196" s="113" t="s">
        <v>68</v>
      </c>
      <c r="B196" s="126" t="s">
        <v>200</v>
      </c>
      <c r="C196" s="141" t="s">
        <v>201</v>
      </c>
      <c r="D196" s="116"/>
      <c r="E196" s="117">
        <f>SUM(E197:E199)</f>
        <v>0</v>
      </c>
      <c r="F196" s="117"/>
      <c r="G196" s="117">
        <f t="shared" ref="G196:H196" si="298">SUM(G197:G199)</f>
        <v>0</v>
      </c>
      <c r="H196" s="117">
        <f t="shared" si="298"/>
        <v>0</v>
      </c>
      <c r="I196" s="117"/>
      <c r="J196" s="117">
        <f t="shared" ref="J196:K196" si="299">SUM(J197:J199)</f>
        <v>0</v>
      </c>
      <c r="K196" s="117">
        <f t="shared" si="299"/>
        <v>0</v>
      </c>
      <c r="L196" s="117"/>
      <c r="M196" s="117">
        <f t="shared" ref="M196:N196" si="300">SUM(M197:M199)</f>
        <v>0</v>
      </c>
      <c r="N196" s="117">
        <f t="shared" si="300"/>
        <v>0</v>
      </c>
      <c r="O196" s="117"/>
      <c r="P196" s="117">
        <f t="shared" ref="P196:Q196" si="301">SUM(P197:P199)</f>
        <v>0</v>
      </c>
      <c r="Q196" s="117">
        <f t="shared" si="301"/>
        <v>0</v>
      </c>
      <c r="R196" s="117"/>
      <c r="S196" s="117">
        <f t="shared" ref="S196:T196" si="302">SUM(S197:S199)</f>
        <v>0</v>
      </c>
      <c r="T196" s="117">
        <f t="shared" si="302"/>
        <v>0</v>
      </c>
      <c r="U196" s="117"/>
      <c r="V196" s="117">
        <f t="shared" ref="V196:X196" si="303">SUM(V197:V199)</f>
        <v>0</v>
      </c>
      <c r="W196" s="117">
        <f t="shared" si="303"/>
        <v>0</v>
      </c>
      <c r="X196" s="117">
        <f t="shared" si="303"/>
        <v>0</v>
      </c>
      <c r="Y196" s="117">
        <f t="shared" si="284"/>
        <v>0</v>
      </c>
      <c r="Z196" s="118">
        <f t="shared" si="284"/>
        <v>0</v>
      </c>
      <c r="AA196" s="119"/>
      <c r="AB196" s="180"/>
      <c r="AC196" s="181"/>
      <c r="AD196" s="63"/>
      <c r="AE196" s="63"/>
      <c r="AF196" s="63"/>
      <c r="AG196" s="63"/>
    </row>
    <row r="197" spans="1:33" ht="30" customHeight="1" x14ac:dyDescent="0.2">
      <c r="A197" s="120" t="s">
        <v>73</v>
      </c>
      <c r="B197" s="83" t="s">
        <v>202</v>
      </c>
      <c r="C197" s="87" t="s">
        <v>197</v>
      </c>
      <c r="D197" s="85" t="s">
        <v>108</v>
      </c>
      <c r="E197" s="73"/>
      <c r="F197" s="73"/>
      <c r="G197" s="73">
        <f t="shared" ref="G197:G199" si="304">E197*F197</f>
        <v>0</v>
      </c>
      <c r="H197" s="73"/>
      <c r="I197" s="73"/>
      <c r="J197" s="73">
        <f t="shared" ref="J197:J199" si="305">H197*I197</f>
        <v>0</v>
      </c>
      <c r="K197" s="73"/>
      <c r="L197" s="73"/>
      <c r="M197" s="73">
        <f t="shared" ref="M197:M199" si="306">K197*L197</f>
        <v>0</v>
      </c>
      <c r="N197" s="73"/>
      <c r="O197" s="73"/>
      <c r="P197" s="73">
        <f t="shared" ref="P197:P199" si="307">N197*O197</f>
        <v>0</v>
      </c>
      <c r="Q197" s="73"/>
      <c r="R197" s="73"/>
      <c r="S197" s="73">
        <f t="shared" ref="S197:S199" si="308">Q197*R197</f>
        <v>0</v>
      </c>
      <c r="T197" s="73"/>
      <c r="U197" s="73"/>
      <c r="V197" s="73">
        <f t="shared" ref="V197:V199" si="309">T197*U197</f>
        <v>0</v>
      </c>
      <c r="W197" s="121">
        <f t="shared" ref="W197:W199" si="310">G197+M197+S197</f>
        <v>0</v>
      </c>
      <c r="X197" s="121">
        <f t="shared" ref="X197:X199" si="311">J197+P197+V197</f>
        <v>0</v>
      </c>
      <c r="Y197" s="121">
        <f t="shared" si="284"/>
        <v>0</v>
      </c>
      <c r="Z197" s="118">
        <f t="shared" si="284"/>
        <v>0</v>
      </c>
      <c r="AA197" s="87"/>
      <c r="AB197" s="184"/>
      <c r="AC197" s="183"/>
      <c r="AD197" s="64"/>
      <c r="AE197" s="64"/>
      <c r="AF197" s="64"/>
      <c r="AG197" s="64"/>
    </row>
    <row r="198" spans="1:33" ht="30" customHeight="1" x14ac:dyDescent="0.2">
      <c r="A198" s="120" t="s">
        <v>73</v>
      </c>
      <c r="B198" s="83" t="s">
        <v>203</v>
      </c>
      <c r="C198" s="87" t="s">
        <v>197</v>
      </c>
      <c r="D198" s="85" t="s">
        <v>108</v>
      </c>
      <c r="E198" s="73"/>
      <c r="F198" s="73"/>
      <c r="G198" s="73">
        <f t="shared" si="304"/>
        <v>0</v>
      </c>
      <c r="H198" s="73"/>
      <c r="I198" s="73"/>
      <c r="J198" s="73">
        <f t="shared" si="305"/>
        <v>0</v>
      </c>
      <c r="K198" s="73"/>
      <c r="L198" s="73"/>
      <c r="M198" s="73">
        <f t="shared" si="306"/>
        <v>0</v>
      </c>
      <c r="N198" s="73"/>
      <c r="O198" s="73"/>
      <c r="P198" s="73">
        <f t="shared" si="307"/>
        <v>0</v>
      </c>
      <c r="Q198" s="73"/>
      <c r="R198" s="73"/>
      <c r="S198" s="73">
        <f t="shared" si="308"/>
        <v>0</v>
      </c>
      <c r="T198" s="73"/>
      <c r="U198" s="73"/>
      <c r="V198" s="73">
        <f t="shared" si="309"/>
        <v>0</v>
      </c>
      <c r="W198" s="121">
        <f t="shared" si="310"/>
        <v>0</v>
      </c>
      <c r="X198" s="121">
        <f t="shared" si="311"/>
        <v>0</v>
      </c>
      <c r="Y198" s="121">
        <f t="shared" si="284"/>
        <v>0</v>
      </c>
      <c r="Z198" s="118">
        <f t="shared" si="284"/>
        <v>0</v>
      </c>
      <c r="AA198" s="87"/>
      <c r="AB198" s="184"/>
      <c r="AC198" s="183"/>
      <c r="AD198" s="64"/>
      <c r="AE198" s="64"/>
      <c r="AF198" s="64"/>
      <c r="AG198" s="64"/>
    </row>
    <row r="199" spans="1:33" ht="30" customHeight="1" x14ac:dyDescent="0.2">
      <c r="A199" s="120" t="s">
        <v>73</v>
      </c>
      <c r="B199" s="83" t="s">
        <v>204</v>
      </c>
      <c r="C199" s="87" t="s">
        <v>197</v>
      </c>
      <c r="D199" s="85" t="s">
        <v>108</v>
      </c>
      <c r="E199" s="73"/>
      <c r="F199" s="73"/>
      <c r="G199" s="73">
        <f t="shared" si="304"/>
        <v>0</v>
      </c>
      <c r="H199" s="73"/>
      <c r="I199" s="73"/>
      <c r="J199" s="73">
        <f t="shared" si="305"/>
        <v>0</v>
      </c>
      <c r="K199" s="73"/>
      <c r="L199" s="73"/>
      <c r="M199" s="73">
        <f t="shared" si="306"/>
        <v>0</v>
      </c>
      <c r="N199" s="73"/>
      <c r="O199" s="73"/>
      <c r="P199" s="73">
        <f t="shared" si="307"/>
        <v>0</v>
      </c>
      <c r="Q199" s="73"/>
      <c r="R199" s="73"/>
      <c r="S199" s="73">
        <f t="shared" si="308"/>
        <v>0</v>
      </c>
      <c r="T199" s="73"/>
      <c r="U199" s="73"/>
      <c r="V199" s="73">
        <f t="shared" si="309"/>
        <v>0</v>
      </c>
      <c r="W199" s="121">
        <f t="shared" si="310"/>
        <v>0</v>
      </c>
      <c r="X199" s="121">
        <f t="shared" si="311"/>
        <v>0</v>
      </c>
      <c r="Y199" s="121">
        <f t="shared" si="284"/>
        <v>0</v>
      </c>
      <c r="Z199" s="118">
        <f t="shared" si="284"/>
        <v>0</v>
      </c>
      <c r="AA199" s="87"/>
      <c r="AB199" s="184"/>
      <c r="AC199" s="183"/>
      <c r="AD199" s="64"/>
      <c r="AE199" s="64"/>
      <c r="AF199" s="64"/>
      <c r="AG199" s="64"/>
    </row>
    <row r="200" spans="1:33" ht="30" customHeight="1" x14ac:dyDescent="0.2">
      <c r="A200" s="113" t="s">
        <v>68</v>
      </c>
      <c r="B200" s="126" t="s">
        <v>205</v>
      </c>
      <c r="C200" s="141" t="s">
        <v>206</v>
      </c>
      <c r="D200" s="116"/>
      <c r="E200" s="117">
        <f>SUM(E201:E203)</f>
        <v>0</v>
      </c>
      <c r="F200" s="117"/>
      <c r="G200" s="117">
        <f t="shared" ref="G200:H200" si="312">SUM(G201:G203)</f>
        <v>0</v>
      </c>
      <c r="H200" s="117">
        <f t="shared" si="312"/>
        <v>0</v>
      </c>
      <c r="I200" s="117"/>
      <c r="J200" s="117">
        <f t="shared" ref="J200:K200" si="313">SUM(J201:J203)</f>
        <v>0</v>
      </c>
      <c r="K200" s="117">
        <f t="shared" si="313"/>
        <v>0</v>
      </c>
      <c r="L200" s="117"/>
      <c r="M200" s="117">
        <f t="shared" ref="M200:N200" si="314">SUM(M201:M203)</f>
        <v>0</v>
      </c>
      <c r="N200" s="117">
        <f t="shared" si="314"/>
        <v>0</v>
      </c>
      <c r="O200" s="117"/>
      <c r="P200" s="117">
        <f t="shared" ref="P200:Q200" si="315">SUM(P201:P203)</f>
        <v>0</v>
      </c>
      <c r="Q200" s="117">
        <f t="shared" si="315"/>
        <v>0</v>
      </c>
      <c r="R200" s="117"/>
      <c r="S200" s="117">
        <f t="shared" ref="S200:T200" si="316">SUM(S201:S203)</f>
        <v>0</v>
      </c>
      <c r="T200" s="117">
        <f t="shared" si="316"/>
        <v>0</v>
      </c>
      <c r="U200" s="117"/>
      <c r="V200" s="117">
        <f t="shared" ref="V200:X200" si="317">SUM(V201:V203)</f>
        <v>0</v>
      </c>
      <c r="W200" s="117">
        <f t="shared" si="317"/>
        <v>0</v>
      </c>
      <c r="X200" s="117">
        <f t="shared" si="317"/>
        <v>0</v>
      </c>
      <c r="Y200" s="117">
        <f t="shared" si="284"/>
        <v>0</v>
      </c>
      <c r="Z200" s="118">
        <f t="shared" si="284"/>
        <v>0</v>
      </c>
      <c r="AA200" s="119"/>
      <c r="AB200" s="180"/>
      <c r="AC200" s="181"/>
      <c r="AD200" s="63"/>
      <c r="AE200" s="63"/>
      <c r="AF200" s="63"/>
      <c r="AG200" s="63"/>
    </row>
    <row r="201" spans="1:33" ht="30" customHeight="1" x14ac:dyDescent="0.2">
      <c r="A201" s="120" t="s">
        <v>73</v>
      </c>
      <c r="B201" s="83" t="s">
        <v>207</v>
      </c>
      <c r="C201" s="87" t="s">
        <v>197</v>
      </c>
      <c r="D201" s="85" t="s">
        <v>108</v>
      </c>
      <c r="E201" s="73"/>
      <c r="F201" s="73"/>
      <c r="G201" s="73">
        <f t="shared" ref="G201:G203" si="318">E201*F201</f>
        <v>0</v>
      </c>
      <c r="H201" s="73"/>
      <c r="I201" s="73"/>
      <c r="J201" s="73">
        <f t="shared" ref="J201:J203" si="319">H201*I201</f>
        <v>0</v>
      </c>
      <c r="K201" s="73"/>
      <c r="L201" s="73"/>
      <c r="M201" s="73">
        <f t="shared" ref="M201:M203" si="320">K201*L201</f>
        <v>0</v>
      </c>
      <c r="N201" s="73"/>
      <c r="O201" s="73"/>
      <c r="P201" s="73">
        <f t="shared" ref="P201:P203" si="321">N201*O201</f>
        <v>0</v>
      </c>
      <c r="Q201" s="73"/>
      <c r="R201" s="73"/>
      <c r="S201" s="73">
        <f t="shared" ref="S201:S203" si="322">Q201*R201</f>
        <v>0</v>
      </c>
      <c r="T201" s="73"/>
      <c r="U201" s="73"/>
      <c r="V201" s="73">
        <f t="shared" ref="V201:V203" si="323">T201*U201</f>
        <v>0</v>
      </c>
      <c r="W201" s="121">
        <f t="shared" ref="W201:W203" si="324">G201+M201+S201</f>
        <v>0</v>
      </c>
      <c r="X201" s="121">
        <f t="shared" ref="X201:X203" si="325">J201+P201+V201</f>
        <v>0</v>
      </c>
      <c r="Y201" s="121">
        <f t="shared" si="284"/>
        <v>0</v>
      </c>
      <c r="Z201" s="118">
        <f t="shared" si="284"/>
        <v>0</v>
      </c>
      <c r="AA201" s="87"/>
      <c r="AB201" s="184"/>
      <c r="AC201" s="183"/>
      <c r="AD201" s="64"/>
      <c r="AE201" s="64"/>
      <c r="AF201" s="64"/>
      <c r="AG201" s="64"/>
    </row>
    <row r="202" spans="1:33" ht="30" customHeight="1" x14ac:dyDescent="0.2">
      <c r="A202" s="120" t="s">
        <v>73</v>
      </c>
      <c r="B202" s="83" t="s">
        <v>208</v>
      </c>
      <c r="C202" s="87" t="s">
        <v>197</v>
      </c>
      <c r="D202" s="85" t="s">
        <v>108</v>
      </c>
      <c r="E202" s="73"/>
      <c r="F202" s="73"/>
      <c r="G202" s="73">
        <f t="shared" si="318"/>
        <v>0</v>
      </c>
      <c r="H202" s="73"/>
      <c r="I202" s="73"/>
      <c r="J202" s="73">
        <f t="shared" si="319"/>
        <v>0</v>
      </c>
      <c r="K202" s="73"/>
      <c r="L202" s="73"/>
      <c r="M202" s="73">
        <f t="shared" si="320"/>
        <v>0</v>
      </c>
      <c r="N202" s="73"/>
      <c r="O202" s="73"/>
      <c r="P202" s="73">
        <f t="shared" si="321"/>
        <v>0</v>
      </c>
      <c r="Q202" s="73"/>
      <c r="R202" s="73"/>
      <c r="S202" s="73">
        <f t="shared" si="322"/>
        <v>0</v>
      </c>
      <c r="T202" s="73"/>
      <c r="U202" s="73"/>
      <c r="V202" s="73">
        <f t="shared" si="323"/>
        <v>0</v>
      </c>
      <c r="W202" s="121">
        <f t="shared" si="324"/>
        <v>0</v>
      </c>
      <c r="X202" s="121">
        <f t="shared" si="325"/>
        <v>0</v>
      </c>
      <c r="Y202" s="121">
        <f t="shared" si="284"/>
        <v>0</v>
      </c>
      <c r="Z202" s="118">
        <f t="shared" si="284"/>
        <v>0</v>
      </c>
      <c r="AA202" s="87"/>
      <c r="AB202" s="184"/>
      <c r="AC202" s="183"/>
      <c r="AD202" s="64"/>
      <c r="AE202" s="64"/>
      <c r="AF202" s="64"/>
      <c r="AG202" s="64"/>
    </row>
    <row r="203" spans="1:33" ht="30" customHeight="1" x14ac:dyDescent="0.2">
      <c r="A203" s="120" t="s">
        <v>73</v>
      </c>
      <c r="B203" s="83" t="s">
        <v>209</v>
      </c>
      <c r="C203" s="87" t="s">
        <v>197</v>
      </c>
      <c r="D203" s="85" t="s">
        <v>108</v>
      </c>
      <c r="E203" s="73"/>
      <c r="F203" s="73"/>
      <c r="G203" s="73">
        <f t="shared" si="318"/>
        <v>0</v>
      </c>
      <c r="H203" s="73"/>
      <c r="I203" s="73"/>
      <c r="J203" s="73">
        <f t="shared" si="319"/>
        <v>0</v>
      </c>
      <c r="K203" s="73"/>
      <c r="L203" s="73"/>
      <c r="M203" s="73">
        <f t="shared" si="320"/>
        <v>0</v>
      </c>
      <c r="N203" s="73"/>
      <c r="O203" s="73"/>
      <c r="P203" s="73">
        <f t="shared" si="321"/>
        <v>0</v>
      </c>
      <c r="Q203" s="73"/>
      <c r="R203" s="73"/>
      <c r="S203" s="73">
        <f t="shared" si="322"/>
        <v>0</v>
      </c>
      <c r="T203" s="73"/>
      <c r="U203" s="73"/>
      <c r="V203" s="73">
        <f t="shared" si="323"/>
        <v>0</v>
      </c>
      <c r="W203" s="121">
        <f t="shared" si="324"/>
        <v>0</v>
      </c>
      <c r="X203" s="121">
        <f t="shared" si="325"/>
        <v>0</v>
      </c>
      <c r="Y203" s="121">
        <f t="shared" si="284"/>
        <v>0</v>
      </c>
      <c r="Z203" s="118">
        <f t="shared" si="284"/>
        <v>0</v>
      </c>
      <c r="AA203" s="87"/>
      <c r="AB203" s="184"/>
      <c r="AC203" s="183"/>
      <c r="AD203" s="64"/>
      <c r="AE203" s="64"/>
      <c r="AF203" s="64"/>
      <c r="AG203" s="64"/>
    </row>
    <row r="204" spans="1:33" ht="30" customHeight="1" x14ac:dyDescent="0.2">
      <c r="A204" s="128" t="s">
        <v>210</v>
      </c>
      <c r="B204" s="129"/>
      <c r="C204" s="130"/>
      <c r="D204" s="131"/>
      <c r="E204" s="127">
        <f>E200+E196+E191</f>
        <v>0</v>
      </c>
      <c r="F204" s="127"/>
      <c r="G204" s="127">
        <f t="shared" ref="G204:H204" si="326">G200+G196+G191</f>
        <v>0</v>
      </c>
      <c r="H204" s="127">
        <f t="shared" si="326"/>
        <v>0</v>
      </c>
      <c r="I204" s="127"/>
      <c r="J204" s="127">
        <f t="shared" ref="J204:K204" si="327">J200+J196+J191</f>
        <v>0</v>
      </c>
      <c r="K204" s="127">
        <f t="shared" si="327"/>
        <v>8</v>
      </c>
      <c r="L204" s="127"/>
      <c r="M204" s="127">
        <f t="shared" ref="M204:N204" si="328">M200+M196+M191</f>
        <v>24000</v>
      </c>
      <c r="N204" s="127">
        <f t="shared" si="328"/>
        <v>14501</v>
      </c>
      <c r="O204" s="127"/>
      <c r="P204" s="127">
        <f t="shared" ref="P204:Q204" si="329">P200+P196+P191</f>
        <v>125344</v>
      </c>
      <c r="Q204" s="127">
        <f t="shared" si="329"/>
        <v>0</v>
      </c>
      <c r="R204" s="127"/>
      <c r="S204" s="127">
        <f t="shared" ref="S204:T204" si="330">S200+S196+S191</f>
        <v>0</v>
      </c>
      <c r="T204" s="127">
        <f t="shared" si="330"/>
        <v>0</v>
      </c>
      <c r="U204" s="127"/>
      <c r="V204" s="127">
        <f t="shared" ref="V204:X204" si="331">V200+V196+V191</f>
        <v>0</v>
      </c>
      <c r="W204" s="135">
        <f t="shared" si="331"/>
        <v>24000</v>
      </c>
      <c r="X204" s="135">
        <f t="shared" si="331"/>
        <v>125344</v>
      </c>
      <c r="Y204" s="135">
        <f>W204-X204</f>
        <v>-101344</v>
      </c>
      <c r="Z204" s="118">
        <v>0</v>
      </c>
      <c r="AA204" s="130"/>
      <c r="AB204" s="185"/>
      <c r="AC204" s="169"/>
      <c r="AD204" s="6"/>
      <c r="AE204" s="6"/>
      <c r="AF204" s="6"/>
      <c r="AG204" s="6"/>
    </row>
    <row r="205" spans="1:33" ht="30" customHeight="1" x14ac:dyDescent="0.2">
      <c r="A205" s="106" t="s">
        <v>68</v>
      </c>
      <c r="B205" s="133">
        <v>7</v>
      </c>
      <c r="C205" s="106" t="s">
        <v>211</v>
      </c>
      <c r="D205" s="109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1"/>
      <c r="X205" s="111"/>
      <c r="Y205" s="134"/>
      <c r="Z205" s="118">
        <f t="shared" si="284"/>
        <v>0</v>
      </c>
      <c r="AA205" s="112"/>
      <c r="AB205" s="185"/>
      <c r="AC205" s="169"/>
      <c r="AD205" s="6"/>
      <c r="AE205" s="6"/>
      <c r="AF205" s="6"/>
      <c r="AG205" s="6"/>
    </row>
    <row r="206" spans="1:33" ht="30" customHeight="1" x14ac:dyDescent="0.2">
      <c r="A206" s="120" t="s">
        <v>73</v>
      </c>
      <c r="B206" s="83" t="s">
        <v>212</v>
      </c>
      <c r="C206" s="71" t="s">
        <v>302</v>
      </c>
      <c r="D206" s="74" t="s">
        <v>139</v>
      </c>
      <c r="E206" s="73">
        <v>1</v>
      </c>
      <c r="F206" s="73">
        <v>10000</v>
      </c>
      <c r="G206" s="73">
        <f t="shared" ref="G206:G207" si="332">E206*F206</f>
        <v>10000</v>
      </c>
      <c r="H206" s="73">
        <v>1</v>
      </c>
      <c r="I206" s="73">
        <v>10000</v>
      </c>
      <c r="J206" s="73">
        <f t="shared" ref="J206" si="333">H206*I206</f>
        <v>10000</v>
      </c>
      <c r="K206" s="73"/>
      <c r="L206" s="73"/>
      <c r="M206" s="73">
        <f t="shared" ref="M206:M214" si="334">K206*L206</f>
        <v>0</v>
      </c>
      <c r="N206" s="73"/>
      <c r="O206" s="73"/>
      <c r="P206" s="73">
        <f t="shared" ref="P206:P214" si="335">N206*O206</f>
        <v>0</v>
      </c>
      <c r="Q206" s="73"/>
      <c r="R206" s="73"/>
      <c r="S206" s="73">
        <f t="shared" ref="S206:S214" si="336">Q206*R206</f>
        <v>0</v>
      </c>
      <c r="T206" s="73"/>
      <c r="U206" s="73"/>
      <c r="V206" s="73">
        <f t="shared" ref="V206:V214" si="337">T206*U206</f>
        <v>0</v>
      </c>
      <c r="W206" s="121">
        <f t="shared" ref="W206:W214" si="338">G206+M206+S206</f>
        <v>10000</v>
      </c>
      <c r="X206" s="121">
        <f t="shared" ref="X206:X214" si="339">J206+P206+V206</f>
        <v>10000</v>
      </c>
      <c r="Y206" s="121">
        <f t="shared" ref="Y206:Y215" si="340">W206-X206</f>
        <v>0</v>
      </c>
      <c r="Z206" s="125">
        <v>1</v>
      </c>
      <c r="AA206" s="87"/>
      <c r="AB206" s="184"/>
      <c r="AC206" s="183"/>
      <c r="AD206" s="64"/>
      <c r="AE206" s="64"/>
      <c r="AF206" s="64"/>
      <c r="AG206" s="64"/>
    </row>
    <row r="207" spans="1:33" ht="42" customHeight="1" x14ac:dyDescent="0.2">
      <c r="A207" s="120" t="s">
        <v>73</v>
      </c>
      <c r="B207" s="83" t="s">
        <v>213</v>
      </c>
      <c r="C207" s="71" t="s">
        <v>303</v>
      </c>
      <c r="D207" s="85" t="s">
        <v>108</v>
      </c>
      <c r="E207" s="73">
        <v>3000</v>
      </c>
      <c r="F207" s="73">
        <v>22</v>
      </c>
      <c r="G207" s="73">
        <f t="shared" si="332"/>
        <v>66000</v>
      </c>
      <c r="H207" s="73">
        <v>3300</v>
      </c>
      <c r="I207" s="73">
        <v>15</v>
      </c>
      <c r="J207" s="73">
        <f t="shared" ref="J207:J214" si="341">H207*I207</f>
        <v>49500</v>
      </c>
      <c r="K207" s="73"/>
      <c r="L207" s="73"/>
      <c r="M207" s="73">
        <f t="shared" si="334"/>
        <v>0</v>
      </c>
      <c r="N207" s="73"/>
      <c r="O207" s="73"/>
      <c r="P207" s="73">
        <f t="shared" si="335"/>
        <v>0</v>
      </c>
      <c r="Q207" s="73"/>
      <c r="R207" s="73"/>
      <c r="S207" s="73">
        <f t="shared" si="336"/>
        <v>0</v>
      </c>
      <c r="T207" s="73"/>
      <c r="U207" s="73"/>
      <c r="V207" s="73">
        <f t="shared" si="337"/>
        <v>0</v>
      </c>
      <c r="W207" s="121">
        <f t="shared" si="338"/>
        <v>66000</v>
      </c>
      <c r="X207" s="121">
        <v>49500</v>
      </c>
      <c r="Y207" s="121">
        <f t="shared" si="340"/>
        <v>16500</v>
      </c>
      <c r="Z207" s="125"/>
      <c r="AA207" s="87"/>
      <c r="AB207" s="184"/>
      <c r="AC207" s="183"/>
      <c r="AD207" s="64"/>
      <c r="AE207" s="64"/>
      <c r="AF207" s="64"/>
      <c r="AG207" s="64"/>
    </row>
    <row r="208" spans="1:33" ht="30" customHeight="1" x14ac:dyDescent="0.2">
      <c r="A208" s="120" t="s">
        <v>73</v>
      </c>
      <c r="B208" s="83" t="s">
        <v>214</v>
      </c>
      <c r="C208" s="71" t="s">
        <v>305</v>
      </c>
      <c r="D208" s="85" t="s">
        <v>108</v>
      </c>
      <c r="E208" s="73">
        <v>10000</v>
      </c>
      <c r="F208" s="73">
        <v>3</v>
      </c>
      <c r="G208" s="73">
        <f t="shared" ref="G208:G214" si="342">E208*F208</f>
        <v>30000</v>
      </c>
      <c r="H208" s="73">
        <v>10000</v>
      </c>
      <c r="I208" s="73">
        <v>3</v>
      </c>
      <c r="J208" s="73">
        <f t="shared" si="341"/>
        <v>30000</v>
      </c>
      <c r="K208" s="73"/>
      <c r="L208" s="73"/>
      <c r="M208" s="73">
        <f t="shared" si="334"/>
        <v>0</v>
      </c>
      <c r="N208" s="73"/>
      <c r="O208" s="73"/>
      <c r="P208" s="73">
        <f t="shared" si="335"/>
        <v>0</v>
      </c>
      <c r="Q208" s="73"/>
      <c r="R208" s="73"/>
      <c r="S208" s="73">
        <f t="shared" si="336"/>
        <v>0</v>
      </c>
      <c r="T208" s="73"/>
      <c r="U208" s="73"/>
      <c r="V208" s="73">
        <f t="shared" si="337"/>
        <v>0</v>
      </c>
      <c r="W208" s="121">
        <f t="shared" si="338"/>
        <v>30000</v>
      </c>
      <c r="X208" s="121">
        <f t="shared" si="339"/>
        <v>30000</v>
      </c>
      <c r="Y208" s="121">
        <f t="shared" si="340"/>
        <v>0</v>
      </c>
      <c r="Z208" s="125">
        <f t="shared" ref="Z208:Z215" si="343">Y208/W208</f>
        <v>0</v>
      </c>
      <c r="AA208" s="87"/>
      <c r="AB208" s="184"/>
      <c r="AC208" s="183"/>
      <c r="AD208" s="64"/>
      <c r="AE208" s="64"/>
      <c r="AF208" s="64"/>
      <c r="AG208" s="64"/>
    </row>
    <row r="209" spans="1:33" ht="30" customHeight="1" x14ac:dyDescent="0.2">
      <c r="A209" s="120" t="s">
        <v>73</v>
      </c>
      <c r="B209" s="83" t="s">
        <v>215</v>
      </c>
      <c r="C209" s="71" t="s">
        <v>306</v>
      </c>
      <c r="D209" s="85" t="s">
        <v>108</v>
      </c>
      <c r="E209" s="73">
        <v>500</v>
      </c>
      <c r="F209" s="73">
        <v>6</v>
      </c>
      <c r="G209" s="73">
        <f t="shared" si="342"/>
        <v>3000</v>
      </c>
      <c r="H209" s="73">
        <v>500</v>
      </c>
      <c r="I209" s="73">
        <v>6</v>
      </c>
      <c r="J209" s="73">
        <f t="shared" si="341"/>
        <v>3000</v>
      </c>
      <c r="K209" s="73"/>
      <c r="L209" s="73"/>
      <c r="M209" s="73">
        <f t="shared" si="334"/>
        <v>0</v>
      </c>
      <c r="N209" s="73"/>
      <c r="O209" s="73"/>
      <c r="P209" s="73">
        <f t="shared" si="335"/>
        <v>0</v>
      </c>
      <c r="Q209" s="73"/>
      <c r="R209" s="73"/>
      <c r="S209" s="73">
        <f t="shared" si="336"/>
        <v>0</v>
      </c>
      <c r="T209" s="73"/>
      <c r="U209" s="73"/>
      <c r="V209" s="73">
        <f t="shared" si="337"/>
        <v>0</v>
      </c>
      <c r="W209" s="121">
        <f t="shared" si="338"/>
        <v>3000</v>
      </c>
      <c r="X209" s="121">
        <f t="shared" si="339"/>
        <v>3000</v>
      </c>
      <c r="Y209" s="121">
        <f t="shared" si="340"/>
        <v>0</v>
      </c>
      <c r="Z209" s="125">
        <f t="shared" si="343"/>
        <v>0</v>
      </c>
      <c r="AA209" s="87"/>
      <c r="AB209" s="184"/>
      <c r="AC209" s="183"/>
      <c r="AD209" s="64"/>
      <c r="AE209" s="64"/>
      <c r="AF209" s="64"/>
      <c r="AG209" s="64"/>
    </row>
    <row r="210" spans="1:33" ht="59.45" customHeight="1" x14ac:dyDescent="0.2">
      <c r="A210" s="120" t="s">
        <v>73</v>
      </c>
      <c r="B210" s="83" t="s">
        <v>216</v>
      </c>
      <c r="C210" s="71" t="s">
        <v>307</v>
      </c>
      <c r="D210" s="85" t="s">
        <v>108</v>
      </c>
      <c r="E210" s="73">
        <v>40</v>
      </c>
      <c r="F210" s="73">
        <v>20</v>
      </c>
      <c r="G210" s="73">
        <f t="shared" si="342"/>
        <v>800</v>
      </c>
      <c r="H210" s="73">
        <v>40</v>
      </c>
      <c r="I210" s="73">
        <v>20</v>
      </c>
      <c r="J210" s="73">
        <f t="shared" si="341"/>
        <v>800</v>
      </c>
      <c r="K210" s="73"/>
      <c r="L210" s="73"/>
      <c r="M210" s="73">
        <f t="shared" si="334"/>
        <v>0</v>
      </c>
      <c r="N210" s="73"/>
      <c r="O210" s="73"/>
      <c r="P210" s="73">
        <f t="shared" si="335"/>
        <v>0</v>
      </c>
      <c r="Q210" s="73"/>
      <c r="R210" s="73"/>
      <c r="S210" s="73">
        <f t="shared" si="336"/>
        <v>0</v>
      </c>
      <c r="T210" s="73"/>
      <c r="U210" s="73"/>
      <c r="V210" s="73">
        <f t="shared" si="337"/>
        <v>0</v>
      </c>
      <c r="W210" s="121">
        <f t="shared" si="338"/>
        <v>800</v>
      </c>
      <c r="X210" s="121">
        <f t="shared" si="339"/>
        <v>800</v>
      </c>
      <c r="Y210" s="121">
        <f t="shared" si="340"/>
        <v>0</v>
      </c>
      <c r="Z210" s="125">
        <f t="shared" si="343"/>
        <v>0</v>
      </c>
      <c r="AA210" s="87"/>
      <c r="AB210" s="184"/>
      <c r="AC210" s="183"/>
      <c r="AD210" s="64"/>
      <c r="AE210" s="64"/>
      <c r="AF210" s="64"/>
      <c r="AG210" s="64"/>
    </row>
    <row r="211" spans="1:33" ht="45" customHeight="1" x14ac:dyDescent="0.2">
      <c r="A211" s="120" t="s">
        <v>73</v>
      </c>
      <c r="B211" s="83" t="s">
        <v>596</v>
      </c>
      <c r="C211" s="71" t="s">
        <v>308</v>
      </c>
      <c r="D211" s="85" t="s">
        <v>108</v>
      </c>
      <c r="E211" s="73">
        <v>160</v>
      </c>
      <c r="F211" s="73">
        <v>50</v>
      </c>
      <c r="G211" s="73">
        <f t="shared" si="342"/>
        <v>8000</v>
      </c>
      <c r="H211" s="73">
        <v>160</v>
      </c>
      <c r="I211" s="73">
        <v>50</v>
      </c>
      <c r="J211" s="73">
        <f t="shared" si="341"/>
        <v>8000</v>
      </c>
      <c r="K211" s="73"/>
      <c r="L211" s="73"/>
      <c r="M211" s="73">
        <f t="shared" si="334"/>
        <v>0</v>
      </c>
      <c r="N211" s="73"/>
      <c r="O211" s="73"/>
      <c r="P211" s="73">
        <f t="shared" si="335"/>
        <v>0</v>
      </c>
      <c r="Q211" s="73"/>
      <c r="R211" s="73"/>
      <c r="S211" s="73">
        <f t="shared" si="336"/>
        <v>0</v>
      </c>
      <c r="T211" s="73"/>
      <c r="U211" s="73"/>
      <c r="V211" s="73">
        <f t="shared" si="337"/>
        <v>0</v>
      </c>
      <c r="W211" s="121">
        <f t="shared" si="338"/>
        <v>8000</v>
      </c>
      <c r="X211" s="121">
        <f t="shared" si="339"/>
        <v>8000</v>
      </c>
      <c r="Y211" s="121">
        <f t="shared" si="340"/>
        <v>0</v>
      </c>
      <c r="Z211" s="125">
        <f t="shared" si="343"/>
        <v>0</v>
      </c>
      <c r="AA211" s="87"/>
      <c r="AB211" s="184"/>
      <c r="AC211" s="183"/>
      <c r="AD211" s="64"/>
      <c r="AE211" s="64"/>
      <c r="AF211" s="64"/>
      <c r="AG211" s="64"/>
    </row>
    <row r="212" spans="1:33" ht="48" customHeight="1" x14ac:dyDescent="0.2">
      <c r="A212" s="120" t="s">
        <v>73</v>
      </c>
      <c r="B212" s="83" t="s">
        <v>597</v>
      </c>
      <c r="C212" s="87" t="s">
        <v>304</v>
      </c>
      <c r="D212" s="85" t="s">
        <v>108</v>
      </c>
      <c r="E212" s="73">
        <v>0</v>
      </c>
      <c r="F212" s="73">
        <v>0</v>
      </c>
      <c r="G212" s="73">
        <f>E212*F212</f>
        <v>0</v>
      </c>
      <c r="H212" s="73">
        <v>33000</v>
      </c>
      <c r="I212" s="73">
        <v>0.5</v>
      </c>
      <c r="J212" s="73">
        <f>H212*I212</f>
        <v>16500</v>
      </c>
      <c r="K212" s="73"/>
      <c r="L212" s="73"/>
      <c r="M212" s="73">
        <f>K212*L212</f>
        <v>0</v>
      </c>
      <c r="N212" s="73"/>
      <c r="O212" s="73"/>
      <c r="P212" s="73">
        <f>N212*O212</f>
        <v>0</v>
      </c>
      <c r="Q212" s="73"/>
      <c r="R212" s="73"/>
      <c r="S212" s="73">
        <f>Q212*R212</f>
        <v>0</v>
      </c>
      <c r="T212" s="73"/>
      <c r="U212" s="73"/>
      <c r="V212" s="73">
        <f>T212*U212</f>
        <v>0</v>
      </c>
      <c r="W212" s="121">
        <f>G212+M212+S212</f>
        <v>0</v>
      </c>
      <c r="X212" s="121">
        <f>J212+P212+V212</f>
        <v>16500</v>
      </c>
      <c r="Y212" s="121">
        <f>W212-X212</f>
        <v>-16500</v>
      </c>
      <c r="Z212" s="125"/>
      <c r="AA212" s="87" t="s">
        <v>842</v>
      </c>
      <c r="AB212" s="184"/>
      <c r="AC212" s="183"/>
      <c r="AD212" s="64"/>
      <c r="AE212" s="64"/>
      <c r="AF212" s="64"/>
      <c r="AG212" s="64"/>
    </row>
    <row r="213" spans="1:33" ht="30" customHeight="1" x14ac:dyDescent="0.2">
      <c r="A213" s="120" t="s">
        <v>73</v>
      </c>
      <c r="B213" s="83" t="s">
        <v>217</v>
      </c>
      <c r="C213" s="87" t="s">
        <v>218</v>
      </c>
      <c r="D213" s="85" t="s">
        <v>108</v>
      </c>
      <c r="E213" s="73"/>
      <c r="F213" s="73"/>
      <c r="G213" s="73">
        <f t="shared" si="342"/>
        <v>0</v>
      </c>
      <c r="H213" s="73"/>
      <c r="I213" s="73"/>
      <c r="J213" s="73">
        <f t="shared" si="341"/>
        <v>0</v>
      </c>
      <c r="K213" s="73"/>
      <c r="L213" s="73"/>
      <c r="M213" s="73">
        <f t="shared" si="334"/>
        <v>0</v>
      </c>
      <c r="N213" s="73"/>
      <c r="O213" s="73"/>
      <c r="P213" s="73">
        <f t="shared" si="335"/>
        <v>0</v>
      </c>
      <c r="Q213" s="73"/>
      <c r="R213" s="73"/>
      <c r="S213" s="73">
        <f t="shared" si="336"/>
        <v>0</v>
      </c>
      <c r="T213" s="73"/>
      <c r="U213" s="73"/>
      <c r="V213" s="73">
        <f t="shared" si="337"/>
        <v>0</v>
      </c>
      <c r="W213" s="121">
        <f t="shared" si="338"/>
        <v>0</v>
      </c>
      <c r="X213" s="121">
        <f t="shared" si="339"/>
        <v>0</v>
      </c>
      <c r="Y213" s="121">
        <f t="shared" si="340"/>
        <v>0</v>
      </c>
      <c r="Z213" s="125"/>
      <c r="AA213" s="87"/>
      <c r="AB213" s="184"/>
      <c r="AC213" s="183"/>
      <c r="AD213" s="64"/>
      <c r="AE213" s="64"/>
      <c r="AF213" s="64"/>
      <c r="AG213" s="64"/>
    </row>
    <row r="214" spans="1:33" ht="30" customHeight="1" x14ac:dyDescent="0.2">
      <c r="A214" s="120" t="s">
        <v>73</v>
      </c>
      <c r="B214" s="83" t="s">
        <v>219</v>
      </c>
      <c r="C214" s="92" t="s">
        <v>220</v>
      </c>
      <c r="D214" s="85"/>
      <c r="E214" s="73"/>
      <c r="F214" s="73">
        <v>0.22</v>
      </c>
      <c r="G214" s="73">
        <f t="shared" si="342"/>
        <v>0</v>
      </c>
      <c r="H214" s="73"/>
      <c r="I214" s="73">
        <v>0.22</v>
      </c>
      <c r="J214" s="73">
        <f t="shared" si="341"/>
        <v>0</v>
      </c>
      <c r="K214" s="73"/>
      <c r="L214" s="73">
        <v>0.22</v>
      </c>
      <c r="M214" s="73">
        <f t="shared" si="334"/>
        <v>0</v>
      </c>
      <c r="N214" s="73"/>
      <c r="O214" s="73">
        <v>0.22</v>
      </c>
      <c r="P214" s="73">
        <f t="shared" si="335"/>
        <v>0</v>
      </c>
      <c r="Q214" s="73"/>
      <c r="R214" s="73">
        <v>0.22</v>
      </c>
      <c r="S214" s="73">
        <f t="shared" si="336"/>
        <v>0</v>
      </c>
      <c r="T214" s="73"/>
      <c r="U214" s="73">
        <v>0.22</v>
      </c>
      <c r="V214" s="73">
        <f t="shared" si="337"/>
        <v>0</v>
      </c>
      <c r="W214" s="121">
        <f t="shared" si="338"/>
        <v>0</v>
      </c>
      <c r="X214" s="121">
        <f t="shared" si="339"/>
        <v>0</v>
      </c>
      <c r="Y214" s="121">
        <f t="shared" si="340"/>
        <v>0</v>
      </c>
      <c r="Z214" s="125"/>
      <c r="AA214" s="87"/>
      <c r="AB214" s="185"/>
      <c r="AC214" s="169"/>
      <c r="AD214" s="6"/>
      <c r="AE214" s="6"/>
      <c r="AF214" s="6"/>
      <c r="AG214" s="6"/>
    </row>
    <row r="215" spans="1:33" ht="30" customHeight="1" x14ac:dyDescent="0.2">
      <c r="A215" s="128" t="s">
        <v>221</v>
      </c>
      <c r="B215" s="129"/>
      <c r="C215" s="130"/>
      <c r="D215" s="131"/>
      <c r="E215" s="127">
        <f>SUM(E206:E213)</f>
        <v>13701</v>
      </c>
      <c r="F215" s="127"/>
      <c r="G215" s="127">
        <f>SUM(G206:G214)</f>
        <v>117800</v>
      </c>
      <c r="H215" s="127">
        <f>SUM(H206:H213)</f>
        <v>47001</v>
      </c>
      <c r="I215" s="127"/>
      <c r="J215" s="127">
        <f>SUM(J206:J214)</f>
        <v>117800</v>
      </c>
      <c r="K215" s="127">
        <f>SUM(K206:K213)</f>
        <v>0</v>
      </c>
      <c r="L215" s="127"/>
      <c r="M215" s="127">
        <f>SUM(M206:M214)</f>
        <v>0</v>
      </c>
      <c r="N215" s="127">
        <f>SUM(N206:N213)</f>
        <v>0</v>
      </c>
      <c r="O215" s="127"/>
      <c r="P215" s="127">
        <f>SUM(P206:P214)</f>
        <v>0</v>
      </c>
      <c r="Q215" s="127">
        <f>SUM(Q206:Q213)</f>
        <v>0</v>
      </c>
      <c r="R215" s="127"/>
      <c r="S215" s="127">
        <f>SUM(S206:S214)</f>
        <v>0</v>
      </c>
      <c r="T215" s="127">
        <f>SUM(T206:T213)</f>
        <v>0</v>
      </c>
      <c r="U215" s="127"/>
      <c r="V215" s="127">
        <f>SUM(V206:V214)</f>
        <v>0</v>
      </c>
      <c r="W215" s="135">
        <f>SUM(W206:W214)</f>
        <v>117800</v>
      </c>
      <c r="X215" s="135">
        <f>SUM(X206:X214)</f>
        <v>117800</v>
      </c>
      <c r="Y215" s="135">
        <f t="shared" si="340"/>
        <v>0</v>
      </c>
      <c r="Z215" s="135">
        <f t="shared" si="343"/>
        <v>0</v>
      </c>
      <c r="AA215" s="130"/>
      <c r="AB215" s="185"/>
      <c r="AC215" s="169"/>
      <c r="AD215" s="6"/>
      <c r="AE215" s="6"/>
      <c r="AF215" s="6"/>
      <c r="AG215" s="6"/>
    </row>
    <row r="216" spans="1:33" ht="30" customHeight="1" x14ac:dyDescent="0.2">
      <c r="A216" s="106" t="s">
        <v>68</v>
      </c>
      <c r="B216" s="133">
        <v>8</v>
      </c>
      <c r="C216" s="108" t="s">
        <v>222</v>
      </c>
      <c r="D216" s="109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1"/>
      <c r="X216" s="111"/>
      <c r="Y216" s="134"/>
      <c r="Z216" s="111"/>
      <c r="AA216" s="112"/>
      <c r="AB216" s="180"/>
      <c r="AC216" s="181"/>
      <c r="AD216" s="63"/>
      <c r="AE216" s="63"/>
      <c r="AF216" s="63"/>
      <c r="AG216" s="63"/>
    </row>
    <row r="217" spans="1:33" ht="30" customHeight="1" x14ac:dyDescent="0.2">
      <c r="A217" s="120" t="s">
        <v>73</v>
      </c>
      <c r="B217" s="83" t="s">
        <v>223</v>
      </c>
      <c r="C217" s="87" t="s">
        <v>224</v>
      </c>
      <c r="D217" s="85" t="s">
        <v>225</v>
      </c>
      <c r="E217" s="73"/>
      <c r="F217" s="73"/>
      <c r="G217" s="73">
        <f t="shared" ref="G217:G222" si="344">E217*F217</f>
        <v>0</v>
      </c>
      <c r="H217" s="73"/>
      <c r="I217" s="73"/>
      <c r="J217" s="73">
        <f t="shared" ref="J217:J222" si="345">H217*I217</f>
        <v>0</v>
      </c>
      <c r="K217" s="73"/>
      <c r="L217" s="73"/>
      <c r="M217" s="73">
        <f t="shared" ref="M217:M222" si="346">K217*L217</f>
        <v>0</v>
      </c>
      <c r="N217" s="73"/>
      <c r="O217" s="73"/>
      <c r="P217" s="73">
        <f t="shared" ref="P217:P222" si="347">N217*O217</f>
        <v>0</v>
      </c>
      <c r="Q217" s="73"/>
      <c r="R217" s="73"/>
      <c r="S217" s="73">
        <f t="shared" ref="S217:S222" si="348">Q217*R217</f>
        <v>0</v>
      </c>
      <c r="T217" s="73"/>
      <c r="U217" s="73"/>
      <c r="V217" s="73">
        <f t="shared" ref="V217:V222" si="349">T217*U217</f>
        <v>0</v>
      </c>
      <c r="W217" s="121">
        <f t="shared" ref="W217:W222" si="350">G217+M217+S217</f>
        <v>0</v>
      </c>
      <c r="X217" s="121">
        <f t="shared" ref="X217:X222" si="351">J217+P217+V217</f>
        <v>0</v>
      </c>
      <c r="Y217" s="121">
        <f t="shared" ref="Y217:Z223" si="352">W217-X217</f>
        <v>0</v>
      </c>
      <c r="Z217" s="121">
        <f t="shared" si="352"/>
        <v>0</v>
      </c>
      <c r="AA217" s="87"/>
      <c r="AB217" s="184"/>
      <c r="AC217" s="183"/>
      <c r="AD217" s="64"/>
      <c r="AE217" s="64"/>
      <c r="AF217" s="64"/>
      <c r="AG217" s="64"/>
    </row>
    <row r="218" spans="1:33" ht="30" customHeight="1" x14ac:dyDescent="0.2">
      <c r="A218" s="120" t="s">
        <v>73</v>
      </c>
      <c r="B218" s="83" t="s">
        <v>226</v>
      </c>
      <c r="C218" s="87" t="s">
        <v>227</v>
      </c>
      <c r="D218" s="85" t="s">
        <v>225</v>
      </c>
      <c r="E218" s="73"/>
      <c r="F218" s="73"/>
      <c r="G218" s="73">
        <f t="shared" si="344"/>
        <v>0</v>
      </c>
      <c r="H218" s="73"/>
      <c r="I218" s="73"/>
      <c r="J218" s="73">
        <f t="shared" si="345"/>
        <v>0</v>
      </c>
      <c r="K218" s="73"/>
      <c r="L218" s="73"/>
      <c r="M218" s="73">
        <f t="shared" si="346"/>
        <v>0</v>
      </c>
      <c r="N218" s="73"/>
      <c r="O218" s="73"/>
      <c r="P218" s="73">
        <f t="shared" si="347"/>
        <v>0</v>
      </c>
      <c r="Q218" s="73"/>
      <c r="R218" s="73"/>
      <c r="S218" s="73">
        <f t="shared" si="348"/>
        <v>0</v>
      </c>
      <c r="T218" s="73"/>
      <c r="U218" s="73"/>
      <c r="V218" s="73">
        <f t="shared" si="349"/>
        <v>0</v>
      </c>
      <c r="W218" s="121">
        <f t="shared" si="350"/>
        <v>0</v>
      </c>
      <c r="X218" s="121">
        <f t="shared" si="351"/>
        <v>0</v>
      </c>
      <c r="Y218" s="121">
        <f t="shared" si="352"/>
        <v>0</v>
      </c>
      <c r="Z218" s="121">
        <f t="shared" si="352"/>
        <v>0</v>
      </c>
      <c r="AA218" s="87"/>
      <c r="AB218" s="184"/>
      <c r="AC218" s="183"/>
      <c r="AD218" s="64"/>
      <c r="AE218" s="64"/>
      <c r="AF218" s="64"/>
      <c r="AG218" s="64"/>
    </row>
    <row r="219" spans="1:33" ht="30" customHeight="1" x14ac:dyDescent="0.2">
      <c r="A219" s="120" t="s">
        <v>73</v>
      </c>
      <c r="B219" s="83" t="s">
        <v>228</v>
      </c>
      <c r="C219" s="87" t="s">
        <v>229</v>
      </c>
      <c r="D219" s="85" t="s">
        <v>230</v>
      </c>
      <c r="E219" s="142"/>
      <c r="F219" s="142"/>
      <c r="G219" s="73">
        <f t="shared" si="344"/>
        <v>0</v>
      </c>
      <c r="H219" s="142"/>
      <c r="I219" s="142"/>
      <c r="J219" s="73">
        <f t="shared" si="345"/>
        <v>0</v>
      </c>
      <c r="K219" s="73"/>
      <c r="L219" s="73"/>
      <c r="M219" s="73">
        <f t="shared" si="346"/>
        <v>0</v>
      </c>
      <c r="N219" s="73"/>
      <c r="O219" s="73"/>
      <c r="P219" s="73">
        <f t="shared" si="347"/>
        <v>0</v>
      </c>
      <c r="Q219" s="73"/>
      <c r="R219" s="73"/>
      <c r="S219" s="73">
        <f t="shared" si="348"/>
        <v>0</v>
      </c>
      <c r="T219" s="73"/>
      <c r="U219" s="73"/>
      <c r="V219" s="73">
        <f t="shared" si="349"/>
        <v>0</v>
      </c>
      <c r="W219" s="121">
        <f t="shared" si="350"/>
        <v>0</v>
      </c>
      <c r="X219" s="121">
        <f t="shared" si="351"/>
        <v>0</v>
      </c>
      <c r="Y219" s="121">
        <f t="shared" si="352"/>
        <v>0</v>
      </c>
      <c r="Z219" s="121">
        <f t="shared" si="352"/>
        <v>0</v>
      </c>
      <c r="AA219" s="87"/>
      <c r="AB219" s="184"/>
      <c r="AC219" s="183"/>
      <c r="AD219" s="64"/>
      <c r="AE219" s="64"/>
      <c r="AF219" s="64"/>
      <c r="AG219" s="64"/>
    </row>
    <row r="220" spans="1:33" ht="30" customHeight="1" x14ac:dyDescent="0.2">
      <c r="A220" s="120" t="s">
        <v>73</v>
      </c>
      <c r="B220" s="83" t="s">
        <v>231</v>
      </c>
      <c r="C220" s="87" t="s">
        <v>232</v>
      </c>
      <c r="D220" s="85" t="s">
        <v>230</v>
      </c>
      <c r="E220" s="73"/>
      <c r="F220" s="73"/>
      <c r="G220" s="73">
        <f t="shared" si="344"/>
        <v>0</v>
      </c>
      <c r="H220" s="73"/>
      <c r="I220" s="73"/>
      <c r="J220" s="73">
        <f t="shared" si="345"/>
        <v>0</v>
      </c>
      <c r="K220" s="142"/>
      <c r="L220" s="142"/>
      <c r="M220" s="73">
        <f t="shared" si="346"/>
        <v>0</v>
      </c>
      <c r="N220" s="142"/>
      <c r="O220" s="142"/>
      <c r="P220" s="73">
        <f t="shared" si="347"/>
        <v>0</v>
      </c>
      <c r="Q220" s="142"/>
      <c r="R220" s="142"/>
      <c r="S220" s="73">
        <f t="shared" si="348"/>
        <v>0</v>
      </c>
      <c r="T220" s="142"/>
      <c r="U220" s="142"/>
      <c r="V220" s="73">
        <f t="shared" si="349"/>
        <v>0</v>
      </c>
      <c r="W220" s="121">
        <f t="shared" si="350"/>
        <v>0</v>
      </c>
      <c r="X220" s="121">
        <f t="shared" si="351"/>
        <v>0</v>
      </c>
      <c r="Y220" s="121">
        <f t="shared" si="352"/>
        <v>0</v>
      </c>
      <c r="Z220" s="121">
        <f t="shared" si="352"/>
        <v>0</v>
      </c>
      <c r="AA220" s="87"/>
      <c r="AB220" s="184"/>
      <c r="AC220" s="183"/>
      <c r="AD220" s="64"/>
      <c r="AE220" s="64"/>
      <c r="AF220" s="64"/>
      <c r="AG220" s="64"/>
    </row>
    <row r="221" spans="1:33" ht="30" customHeight="1" x14ac:dyDescent="0.2">
      <c r="A221" s="120" t="s">
        <v>73</v>
      </c>
      <c r="B221" s="83" t="s">
        <v>233</v>
      </c>
      <c r="C221" s="87" t="s">
        <v>234</v>
      </c>
      <c r="D221" s="85" t="s">
        <v>230</v>
      </c>
      <c r="E221" s="73"/>
      <c r="F221" s="73"/>
      <c r="G221" s="73">
        <f t="shared" si="344"/>
        <v>0</v>
      </c>
      <c r="H221" s="73"/>
      <c r="I221" s="73"/>
      <c r="J221" s="73">
        <f t="shared" si="345"/>
        <v>0</v>
      </c>
      <c r="K221" s="73"/>
      <c r="L221" s="73"/>
      <c r="M221" s="73">
        <f t="shared" si="346"/>
        <v>0</v>
      </c>
      <c r="N221" s="73"/>
      <c r="O221" s="73"/>
      <c r="P221" s="73">
        <f t="shared" si="347"/>
        <v>0</v>
      </c>
      <c r="Q221" s="73"/>
      <c r="R221" s="73"/>
      <c r="S221" s="73">
        <f t="shared" si="348"/>
        <v>0</v>
      </c>
      <c r="T221" s="73"/>
      <c r="U221" s="73"/>
      <c r="V221" s="73">
        <f t="shared" si="349"/>
        <v>0</v>
      </c>
      <c r="W221" s="121">
        <f t="shared" si="350"/>
        <v>0</v>
      </c>
      <c r="X221" s="121">
        <f t="shared" si="351"/>
        <v>0</v>
      </c>
      <c r="Y221" s="121">
        <f t="shared" si="352"/>
        <v>0</v>
      </c>
      <c r="Z221" s="121">
        <f t="shared" si="352"/>
        <v>0</v>
      </c>
      <c r="AA221" s="87"/>
      <c r="AB221" s="184"/>
      <c r="AC221" s="183"/>
      <c r="AD221" s="64"/>
      <c r="AE221" s="64"/>
      <c r="AF221" s="64"/>
      <c r="AG221" s="64"/>
    </row>
    <row r="222" spans="1:33" ht="30" customHeight="1" x14ac:dyDescent="0.2">
      <c r="A222" s="120" t="s">
        <v>73</v>
      </c>
      <c r="B222" s="83" t="s">
        <v>235</v>
      </c>
      <c r="C222" s="92" t="s">
        <v>236</v>
      </c>
      <c r="D222" s="85"/>
      <c r="E222" s="73"/>
      <c r="F222" s="73">
        <v>0.22</v>
      </c>
      <c r="G222" s="73">
        <f t="shared" si="344"/>
        <v>0</v>
      </c>
      <c r="H222" s="73"/>
      <c r="I222" s="73">
        <v>0.22</v>
      </c>
      <c r="J222" s="73">
        <f t="shared" si="345"/>
        <v>0</v>
      </c>
      <c r="K222" s="73"/>
      <c r="L222" s="73">
        <v>0.22</v>
      </c>
      <c r="M222" s="73">
        <f t="shared" si="346"/>
        <v>0</v>
      </c>
      <c r="N222" s="73"/>
      <c r="O222" s="73">
        <v>0.22</v>
      </c>
      <c r="P222" s="73">
        <f t="shared" si="347"/>
        <v>0</v>
      </c>
      <c r="Q222" s="73"/>
      <c r="R222" s="73">
        <v>0.22</v>
      </c>
      <c r="S222" s="73">
        <f t="shared" si="348"/>
        <v>0</v>
      </c>
      <c r="T222" s="73"/>
      <c r="U222" s="73">
        <v>0.22</v>
      </c>
      <c r="V222" s="73">
        <f t="shared" si="349"/>
        <v>0</v>
      </c>
      <c r="W222" s="121">
        <f t="shared" si="350"/>
        <v>0</v>
      </c>
      <c r="X222" s="121">
        <f t="shared" si="351"/>
        <v>0</v>
      </c>
      <c r="Y222" s="121">
        <f t="shared" si="352"/>
        <v>0</v>
      </c>
      <c r="Z222" s="121">
        <f t="shared" si="352"/>
        <v>0</v>
      </c>
      <c r="AA222" s="87"/>
      <c r="AB222" s="185"/>
      <c r="AC222" s="169"/>
      <c r="AD222" s="6"/>
      <c r="AE222" s="6"/>
      <c r="AF222" s="6"/>
      <c r="AG222" s="6"/>
    </row>
    <row r="223" spans="1:33" ht="30" customHeight="1" x14ac:dyDescent="0.2">
      <c r="A223" s="128" t="s">
        <v>237</v>
      </c>
      <c r="B223" s="129"/>
      <c r="C223" s="130"/>
      <c r="D223" s="131"/>
      <c r="E223" s="127">
        <f>SUM(E217:E221)</f>
        <v>0</v>
      </c>
      <c r="F223" s="127"/>
      <c r="G223" s="127">
        <f>SUM(G217:G222)</f>
        <v>0</v>
      </c>
      <c r="H223" s="127">
        <f>SUM(H217:H221)</f>
        <v>0</v>
      </c>
      <c r="I223" s="127"/>
      <c r="J223" s="127">
        <f>SUM(J217:J222)</f>
        <v>0</v>
      </c>
      <c r="K223" s="127">
        <f>SUM(K217:K221)</f>
        <v>0</v>
      </c>
      <c r="L223" s="127"/>
      <c r="M223" s="127">
        <f>SUM(M217:M222)</f>
        <v>0</v>
      </c>
      <c r="N223" s="127">
        <f>SUM(N217:N221)</f>
        <v>0</v>
      </c>
      <c r="O223" s="127"/>
      <c r="P223" s="127">
        <f>SUM(P217:P222)</f>
        <v>0</v>
      </c>
      <c r="Q223" s="127">
        <f>SUM(Q217:Q221)</f>
        <v>0</v>
      </c>
      <c r="R223" s="127"/>
      <c r="S223" s="127">
        <f>SUM(S217:S222)</f>
        <v>0</v>
      </c>
      <c r="T223" s="127">
        <f>SUM(T217:T221)</f>
        <v>0</v>
      </c>
      <c r="U223" s="127"/>
      <c r="V223" s="127">
        <f t="shared" ref="V223:X223" si="353">SUM(V217:V222)</f>
        <v>0</v>
      </c>
      <c r="W223" s="135">
        <f t="shared" si="353"/>
        <v>0</v>
      </c>
      <c r="X223" s="135">
        <f t="shared" si="353"/>
        <v>0</v>
      </c>
      <c r="Y223" s="135">
        <f t="shared" si="352"/>
        <v>0</v>
      </c>
      <c r="Z223" s="121">
        <f t="shared" si="352"/>
        <v>0</v>
      </c>
      <c r="AA223" s="130"/>
      <c r="AB223" s="185"/>
      <c r="AC223" s="169"/>
      <c r="AD223" s="6"/>
      <c r="AE223" s="6"/>
      <c r="AF223" s="6"/>
      <c r="AG223" s="6"/>
    </row>
    <row r="224" spans="1:33" ht="30" customHeight="1" x14ac:dyDescent="0.2">
      <c r="A224" s="106" t="s">
        <v>68</v>
      </c>
      <c r="B224" s="133">
        <v>9</v>
      </c>
      <c r="C224" s="106" t="s">
        <v>238</v>
      </c>
      <c r="D224" s="109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1"/>
      <c r="X224" s="111"/>
      <c r="Y224" s="134"/>
      <c r="Z224" s="111"/>
      <c r="AA224" s="112"/>
      <c r="AB224" s="185"/>
      <c r="AC224" s="169"/>
      <c r="AD224" s="6"/>
      <c r="AE224" s="6"/>
      <c r="AF224" s="6"/>
      <c r="AG224" s="6"/>
    </row>
    <row r="225" spans="1:33" ht="30" customHeight="1" x14ac:dyDescent="0.2">
      <c r="A225" s="120" t="s">
        <v>73</v>
      </c>
      <c r="B225" s="143">
        <v>43839</v>
      </c>
      <c r="C225" s="97" t="s">
        <v>310</v>
      </c>
      <c r="D225" s="85" t="s">
        <v>139</v>
      </c>
      <c r="E225" s="73">
        <v>1</v>
      </c>
      <c r="F225" s="73">
        <v>10000</v>
      </c>
      <c r="G225" s="73">
        <f t="shared" ref="G225:G226" si="354">E225*F225</f>
        <v>10000</v>
      </c>
      <c r="H225" s="73">
        <v>1</v>
      </c>
      <c r="I225" s="73">
        <v>10000</v>
      </c>
      <c r="J225" s="73">
        <f t="shared" ref="J225:J226" si="355">H225*I225</f>
        <v>10000</v>
      </c>
      <c r="K225" s="73"/>
      <c r="L225" s="73"/>
      <c r="M225" s="73">
        <f t="shared" ref="M225:M230" si="356">K225*L225</f>
        <v>0</v>
      </c>
      <c r="N225" s="73"/>
      <c r="O225" s="73"/>
      <c r="P225" s="73">
        <f t="shared" ref="P225:P230" si="357">N225*O225</f>
        <v>0</v>
      </c>
      <c r="Q225" s="73"/>
      <c r="R225" s="73"/>
      <c r="S225" s="73">
        <f t="shared" ref="S225:S230" si="358">Q225*R225</f>
        <v>0</v>
      </c>
      <c r="T225" s="73"/>
      <c r="U225" s="73"/>
      <c r="V225" s="73">
        <f t="shared" ref="V225:V230" si="359">T225*U225</f>
        <v>0</v>
      </c>
      <c r="W225" s="121">
        <f t="shared" ref="W225:W230" si="360">G225+M225+S225</f>
        <v>10000</v>
      </c>
      <c r="X225" s="121">
        <f t="shared" ref="X225:X230" si="361">J225+P225+V225</f>
        <v>10000</v>
      </c>
      <c r="Y225" s="121">
        <f t="shared" ref="Y225:Y231" si="362">W225-X225</f>
        <v>0</v>
      </c>
      <c r="Z225" s="125">
        <f t="shared" ref="Z225:Z231" si="363">Y225/W225</f>
        <v>0</v>
      </c>
      <c r="AA225" s="87"/>
      <c r="AB225" s="182"/>
      <c r="AC225" s="183"/>
      <c r="AD225" s="64"/>
      <c r="AE225" s="64"/>
      <c r="AF225" s="64"/>
      <c r="AG225" s="64"/>
    </row>
    <row r="226" spans="1:33" ht="30" customHeight="1" x14ac:dyDescent="0.2">
      <c r="A226" s="120" t="s">
        <v>73</v>
      </c>
      <c r="B226" s="143">
        <v>43870</v>
      </c>
      <c r="C226" s="94" t="s">
        <v>311</v>
      </c>
      <c r="D226" s="93" t="s">
        <v>139</v>
      </c>
      <c r="E226" s="68">
        <v>11</v>
      </c>
      <c r="F226" s="68">
        <v>4000</v>
      </c>
      <c r="G226" s="68">
        <f t="shared" si="354"/>
        <v>44000</v>
      </c>
      <c r="H226" s="68">
        <v>11</v>
      </c>
      <c r="I226" s="68">
        <v>4000</v>
      </c>
      <c r="J226" s="68">
        <f t="shared" si="355"/>
        <v>44000</v>
      </c>
      <c r="K226" s="73"/>
      <c r="L226" s="73"/>
      <c r="M226" s="73">
        <f t="shared" si="356"/>
        <v>0</v>
      </c>
      <c r="N226" s="73"/>
      <c r="O226" s="73"/>
      <c r="P226" s="73">
        <f t="shared" si="357"/>
        <v>0</v>
      </c>
      <c r="Q226" s="73"/>
      <c r="R226" s="73"/>
      <c r="S226" s="73">
        <f t="shared" si="358"/>
        <v>0</v>
      </c>
      <c r="T226" s="73"/>
      <c r="U226" s="73"/>
      <c r="V226" s="73">
        <f t="shared" si="359"/>
        <v>0</v>
      </c>
      <c r="W226" s="121">
        <f t="shared" si="360"/>
        <v>44000</v>
      </c>
      <c r="X226" s="121">
        <f t="shared" si="361"/>
        <v>44000</v>
      </c>
      <c r="Y226" s="121">
        <f t="shared" si="362"/>
        <v>0</v>
      </c>
      <c r="Z226" s="125">
        <f t="shared" si="363"/>
        <v>0</v>
      </c>
      <c r="AA226" s="87"/>
      <c r="AB226" s="184"/>
      <c r="AC226" s="183"/>
      <c r="AD226" s="64"/>
      <c r="AE226" s="64"/>
      <c r="AF226" s="64"/>
      <c r="AG226" s="64"/>
    </row>
    <row r="227" spans="1:33" ht="30" customHeight="1" x14ac:dyDescent="0.2">
      <c r="A227" s="120" t="s">
        <v>73</v>
      </c>
      <c r="B227" s="143">
        <v>43899</v>
      </c>
      <c r="C227" s="97" t="s">
        <v>309</v>
      </c>
      <c r="D227" s="85" t="s">
        <v>139</v>
      </c>
      <c r="E227" s="73">
        <v>4</v>
      </c>
      <c r="F227" s="73">
        <v>3500</v>
      </c>
      <c r="G227" s="73">
        <f t="shared" ref="G227:G230" si="364">E227*F227</f>
        <v>14000</v>
      </c>
      <c r="H227" s="73">
        <v>4</v>
      </c>
      <c r="I227" s="73">
        <v>3500</v>
      </c>
      <c r="J227" s="73">
        <f t="shared" ref="J227:J230" si="365">H227*I227</f>
        <v>14000</v>
      </c>
      <c r="K227" s="73"/>
      <c r="L227" s="73"/>
      <c r="M227" s="73">
        <f t="shared" si="356"/>
        <v>0</v>
      </c>
      <c r="N227" s="73"/>
      <c r="O227" s="73"/>
      <c r="P227" s="73">
        <f t="shared" si="357"/>
        <v>0</v>
      </c>
      <c r="Q227" s="73"/>
      <c r="R227" s="73"/>
      <c r="S227" s="73">
        <f t="shared" si="358"/>
        <v>0</v>
      </c>
      <c r="T227" s="73"/>
      <c r="U227" s="73"/>
      <c r="V227" s="73">
        <f t="shared" si="359"/>
        <v>0</v>
      </c>
      <c r="W227" s="121">
        <f t="shared" si="360"/>
        <v>14000</v>
      </c>
      <c r="X227" s="121">
        <f t="shared" si="361"/>
        <v>14000</v>
      </c>
      <c r="Y227" s="121">
        <f t="shared" si="362"/>
        <v>0</v>
      </c>
      <c r="Z227" s="125">
        <f t="shared" si="363"/>
        <v>0</v>
      </c>
      <c r="AA227" s="87"/>
      <c r="AB227" s="184"/>
      <c r="AC227" s="183"/>
      <c r="AD227" s="64"/>
      <c r="AE227" s="64"/>
      <c r="AF227" s="64"/>
      <c r="AG227" s="64"/>
    </row>
    <row r="228" spans="1:33" ht="30" customHeight="1" x14ac:dyDescent="0.2">
      <c r="A228" s="120" t="s">
        <v>73</v>
      </c>
      <c r="B228" s="143">
        <v>43930</v>
      </c>
      <c r="C228" s="87" t="s">
        <v>239</v>
      </c>
      <c r="D228" s="85" t="s">
        <v>139</v>
      </c>
      <c r="E228" s="73">
        <v>2</v>
      </c>
      <c r="F228" s="73">
        <v>5000</v>
      </c>
      <c r="G228" s="73">
        <f t="shared" si="364"/>
        <v>10000</v>
      </c>
      <c r="H228" s="73">
        <v>1</v>
      </c>
      <c r="I228" s="73">
        <v>10000</v>
      </c>
      <c r="J228" s="73">
        <f t="shared" si="365"/>
        <v>10000</v>
      </c>
      <c r="K228" s="73"/>
      <c r="L228" s="73"/>
      <c r="M228" s="73">
        <f t="shared" si="356"/>
        <v>0</v>
      </c>
      <c r="N228" s="73"/>
      <c r="O228" s="73"/>
      <c r="P228" s="73">
        <f t="shared" si="357"/>
        <v>0</v>
      </c>
      <c r="Q228" s="73"/>
      <c r="R228" s="73"/>
      <c r="S228" s="73">
        <f t="shared" si="358"/>
        <v>0</v>
      </c>
      <c r="T228" s="73"/>
      <c r="U228" s="73"/>
      <c r="V228" s="73">
        <f t="shared" si="359"/>
        <v>0</v>
      </c>
      <c r="W228" s="121">
        <f t="shared" si="360"/>
        <v>10000</v>
      </c>
      <c r="X228" s="121">
        <f t="shared" si="361"/>
        <v>10000</v>
      </c>
      <c r="Y228" s="121">
        <f t="shared" si="362"/>
        <v>0</v>
      </c>
      <c r="Z228" s="125">
        <f t="shared" si="363"/>
        <v>0</v>
      </c>
      <c r="AA228" s="87"/>
      <c r="AB228" s="184"/>
      <c r="AC228" s="183"/>
      <c r="AD228" s="64"/>
      <c r="AE228" s="64"/>
      <c r="AF228" s="64"/>
      <c r="AG228" s="64"/>
    </row>
    <row r="229" spans="1:33" ht="30" customHeight="1" x14ac:dyDescent="0.2">
      <c r="A229" s="120" t="s">
        <v>73</v>
      </c>
      <c r="B229" s="143">
        <v>43960</v>
      </c>
      <c r="C229" s="87" t="s">
        <v>239</v>
      </c>
      <c r="D229" s="85" t="s">
        <v>139</v>
      </c>
      <c r="E229" s="73">
        <v>0</v>
      </c>
      <c r="F229" s="73">
        <v>0</v>
      </c>
      <c r="G229" s="73">
        <f t="shared" si="364"/>
        <v>0</v>
      </c>
      <c r="H229" s="73">
        <v>0</v>
      </c>
      <c r="I229" s="73">
        <v>0</v>
      </c>
      <c r="J229" s="73">
        <f t="shared" si="365"/>
        <v>0</v>
      </c>
      <c r="K229" s="73"/>
      <c r="L229" s="73"/>
      <c r="M229" s="73">
        <f t="shared" si="356"/>
        <v>0</v>
      </c>
      <c r="N229" s="73"/>
      <c r="O229" s="73"/>
      <c r="P229" s="73">
        <f t="shared" si="357"/>
        <v>0</v>
      </c>
      <c r="Q229" s="73"/>
      <c r="R229" s="73"/>
      <c r="S229" s="73">
        <f t="shared" si="358"/>
        <v>0</v>
      </c>
      <c r="T229" s="73"/>
      <c r="U229" s="73"/>
      <c r="V229" s="73">
        <f t="shared" si="359"/>
        <v>0</v>
      </c>
      <c r="W229" s="121">
        <f t="shared" si="360"/>
        <v>0</v>
      </c>
      <c r="X229" s="121">
        <f t="shared" si="361"/>
        <v>0</v>
      </c>
      <c r="Y229" s="121">
        <f t="shared" si="362"/>
        <v>0</v>
      </c>
      <c r="Z229" s="125">
        <v>0</v>
      </c>
      <c r="AA229" s="87"/>
      <c r="AB229" s="184"/>
      <c r="AC229" s="183"/>
      <c r="AD229" s="64"/>
      <c r="AE229" s="64"/>
      <c r="AF229" s="64"/>
      <c r="AG229" s="64"/>
    </row>
    <row r="230" spans="1:33" ht="30" customHeight="1" x14ac:dyDescent="0.2">
      <c r="A230" s="120" t="s">
        <v>73</v>
      </c>
      <c r="B230" s="143">
        <v>43991</v>
      </c>
      <c r="C230" s="92" t="s">
        <v>240</v>
      </c>
      <c r="D230" s="85"/>
      <c r="E230" s="73"/>
      <c r="F230" s="73">
        <v>0.22</v>
      </c>
      <c r="G230" s="73">
        <f t="shared" si="364"/>
        <v>0</v>
      </c>
      <c r="H230" s="73"/>
      <c r="I230" s="73">
        <v>0.22</v>
      </c>
      <c r="J230" s="73">
        <f t="shared" si="365"/>
        <v>0</v>
      </c>
      <c r="K230" s="73"/>
      <c r="L230" s="73">
        <v>0.22</v>
      </c>
      <c r="M230" s="73">
        <f t="shared" si="356"/>
        <v>0</v>
      </c>
      <c r="N230" s="73"/>
      <c r="O230" s="73">
        <v>0.22</v>
      </c>
      <c r="P230" s="73">
        <f t="shared" si="357"/>
        <v>0</v>
      </c>
      <c r="Q230" s="73"/>
      <c r="R230" s="73">
        <v>0.22</v>
      </c>
      <c r="S230" s="73">
        <f t="shared" si="358"/>
        <v>0</v>
      </c>
      <c r="T230" s="73"/>
      <c r="U230" s="73">
        <v>0.22</v>
      </c>
      <c r="V230" s="73">
        <f t="shared" si="359"/>
        <v>0</v>
      </c>
      <c r="W230" s="121">
        <f t="shared" si="360"/>
        <v>0</v>
      </c>
      <c r="X230" s="121">
        <f t="shared" si="361"/>
        <v>0</v>
      </c>
      <c r="Y230" s="121">
        <f t="shared" si="362"/>
        <v>0</v>
      </c>
      <c r="Z230" s="125">
        <v>0</v>
      </c>
      <c r="AA230" s="87"/>
      <c r="AB230" s="185"/>
      <c r="AC230" s="169"/>
      <c r="AD230" s="6"/>
      <c r="AE230" s="6"/>
      <c r="AF230" s="6"/>
      <c r="AG230" s="6"/>
    </row>
    <row r="231" spans="1:33" ht="30" customHeight="1" x14ac:dyDescent="0.2">
      <c r="A231" s="128" t="s">
        <v>241</v>
      </c>
      <c r="B231" s="129"/>
      <c r="C231" s="130"/>
      <c r="D231" s="131"/>
      <c r="E231" s="127">
        <f>SUM(E225:E229)</f>
        <v>18</v>
      </c>
      <c r="F231" s="127"/>
      <c r="G231" s="127">
        <f>SUM(G225:G230)</f>
        <v>78000</v>
      </c>
      <c r="H231" s="127">
        <f>SUM(H225:H229)</f>
        <v>17</v>
      </c>
      <c r="I231" s="127"/>
      <c r="J231" s="127">
        <f>SUM(J225:J230)</f>
        <v>78000</v>
      </c>
      <c r="K231" s="127">
        <f>SUM(K225:K229)</f>
        <v>0</v>
      </c>
      <c r="L231" s="127"/>
      <c r="M231" s="127">
        <f>SUM(M225:M230)</f>
        <v>0</v>
      </c>
      <c r="N231" s="127">
        <f>SUM(N225:N229)</f>
        <v>0</v>
      </c>
      <c r="O231" s="127"/>
      <c r="P231" s="127">
        <f>SUM(P225:P230)</f>
        <v>0</v>
      </c>
      <c r="Q231" s="127">
        <f>SUM(Q225:Q229)</f>
        <v>0</v>
      </c>
      <c r="R231" s="127"/>
      <c r="S231" s="127">
        <f>SUM(S225:S230)</f>
        <v>0</v>
      </c>
      <c r="T231" s="127">
        <f>SUM(T225:T229)</f>
        <v>0</v>
      </c>
      <c r="U231" s="127"/>
      <c r="V231" s="127">
        <f t="shared" ref="V231:X231" si="366">SUM(V225:V230)</f>
        <v>0</v>
      </c>
      <c r="W231" s="135">
        <f t="shared" si="366"/>
        <v>78000</v>
      </c>
      <c r="X231" s="135">
        <f t="shared" si="366"/>
        <v>78000</v>
      </c>
      <c r="Y231" s="135">
        <f t="shared" si="362"/>
        <v>0</v>
      </c>
      <c r="Z231" s="135">
        <f t="shared" si="363"/>
        <v>0</v>
      </c>
      <c r="AA231" s="130"/>
      <c r="AB231" s="185"/>
      <c r="AC231" s="169"/>
      <c r="AD231" s="6"/>
      <c r="AE231" s="6"/>
      <c r="AF231" s="6"/>
      <c r="AG231" s="6"/>
    </row>
    <row r="232" spans="1:33" ht="30" customHeight="1" x14ac:dyDescent="0.2">
      <c r="A232" s="106" t="s">
        <v>68</v>
      </c>
      <c r="B232" s="133">
        <v>10</v>
      </c>
      <c r="C232" s="108" t="s">
        <v>242</v>
      </c>
      <c r="D232" s="109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1"/>
      <c r="X232" s="111"/>
      <c r="Y232" s="134"/>
      <c r="Z232" s="111"/>
      <c r="AA232" s="112"/>
      <c r="AB232" s="185"/>
      <c r="AC232" s="169"/>
      <c r="AD232" s="6"/>
      <c r="AE232" s="6"/>
      <c r="AF232" s="6"/>
      <c r="AG232" s="6"/>
    </row>
    <row r="233" spans="1:33" ht="30" customHeight="1" x14ac:dyDescent="0.2">
      <c r="A233" s="120" t="s">
        <v>73</v>
      </c>
      <c r="B233" s="143">
        <v>43840</v>
      </c>
      <c r="C233" s="87" t="s">
        <v>243</v>
      </c>
      <c r="D233" s="85"/>
      <c r="E233" s="73"/>
      <c r="F233" s="73"/>
      <c r="G233" s="73">
        <f t="shared" ref="G233:G237" si="367">E233*F233</f>
        <v>0</v>
      </c>
      <c r="H233" s="73"/>
      <c r="I233" s="73"/>
      <c r="J233" s="73">
        <f t="shared" ref="J233:J237" si="368">H233*I233</f>
        <v>0</v>
      </c>
      <c r="K233" s="73"/>
      <c r="L233" s="73"/>
      <c r="M233" s="73">
        <f t="shared" ref="M233:M237" si="369">K233*L233</f>
        <v>0</v>
      </c>
      <c r="N233" s="73"/>
      <c r="O233" s="73"/>
      <c r="P233" s="73">
        <f t="shared" ref="P233:P237" si="370">N233*O233</f>
        <v>0</v>
      </c>
      <c r="Q233" s="73"/>
      <c r="R233" s="73"/>
      <c r="S233" s="73">
        <f t="shared" ref="S233:S237" si="371">Q233*R233</f>
        <v>0</v>
      </c>
      <c r="T233" s="73"/>
      <c r="U233" s="73"/>
      <c r="V233" s="73">
        <f t="shared" ref="V233:V237" si="372">T233*U233</f>
        <v>0</v>
      </c>
      <c r="W233" s="121">
        <f t="shared" ref="W233:W237" si="373">G233+M233+S233</f>
        <v>0</v>
      </c>
      <c r="X233" s="121">
        <f t="shared" ref="X233:X237" si="374">J233+P233+V233</f>
        <v>0</v>
      </c>
      <c r="Y233" s="121">
        <f t="shared" ref="Y233:Y238" si="375">W233-X233</f>
        <v>0</v>
      </c>
      <c r="Z233" s="125">
        <v>0</v>
      </c>
      <c r="AA233" s="87"/>
      <c r="AB233" s="184"/>
      <c r="AC233" s="183"/>
      <c r="AD233" s="64"/>
      <c r="AE233" s="64"/>
      <c r="AF233" s="64"/>
      <c r="AG233" s="64"/>
    </row>
    <row r="234" spans="1:33" ht="30" customHeight="1" x14ac:dyDescent="0.2">
      <c r="A234" s="120" t="s">
        <v>73</v>
      </c>
      <c r="B234" s="143">
        <v>43871</v>
      </c>
      <c r="C234" s="87" t="s">
        <v>243</v>
      </c>
      <c r="D234" s="85"/>
      <c r="E234" s="73"/>
      <c r="F234" s="73"/>
      <c r="G234" s="73">
        <f t="shared" si="367"/>
        <v>0</v>
      </c>
      <c r="H234" s="73"/>
      <c r="I234" s="73"/>
      <c r="J234" s="73">
        <f t="shared" si="368"/>
        <v>0</v>
      </c>
      <c r="K234" s="73"/>
      <c r="L234" s="73"/>
      <c r="M234" s="73">
        <f t="shared" si="369"/>
        <v>0</v>
      </c>
      <c r="N234" s="73"/>
      <c r="O234" s="73"/>
      <c r="P234" s="73">
        <f t="shared" si="370"/>
        <v>0</v>
      </c>
      <c r="Q234" s="73"/>
      <c r="R234" s="73"/>
      <c r="S234" s="73">
        <f t="shared" si="371"/>
        <v>0</v>
      </c>
      <c r="T234" s="73"/>
      <c r="U234" s="73"/>
      <c r="V234" s="73">
        <f t="shared" si="372"/>
        <v>0</v>
      </c>
      <c r="W234" s="121">
        <f t="shared" si="373"/>
        <v>0</v>
      </c>
      <c r="X234" s="121">
        <f t="shared" si="374"/>
        <v>0</v>
      </c>
      <c r="Y234" s="121">
        <f t="shared" si="375"/>
        <v>0</v>
      </c>
      <c r="Z234" s="125">
        <v>0</v>
      </c>
      <c r="AA234" s="87"/>
      <c r="AB234" s="184"/>
      <c r="AC234" s="183"/>
      <c r="AD234" s="64"/>
      <c r="AE234" s="64"/>
      <c r="AF234" s="64"/>
      <c r="AG234" s="64"/>
    </row>
    <row r="235" spans="1:33" ht="30" customHeight="1" x14ac:dyDescent="0.2">
      <c r="A235" s="120" t="s">
        <v>73</v>
      </c>
      <c r="B235" s="143">
        <v>43900</v>
      </c>
      <c r="C235" s="87" t="s">
        <v>243</v>
      </c>
      <c r="D235" s="85"/>
      <c r="E235" s="73"/>
      <c r="F235" s="73"/>
      <c r="G235" s="73">
        <f t="shared" si="367"/>
        <v>0</v>
      </c>
      <c r="H235" s="73"/>
      <c r="I235" s="73"/>
      <c r="J235" s="73">
        <f t="shared" si="368"/>
        <v>0</v>
      </c>
      <c r="K235" s="73"/>
      <c r="L235" s="73"/>
      <c r="M235" s="73">
        <f t="shared" si="369"/>
        <v>0</v>
      </c>
      <c r="N235" s="73"/>
      <c r="O235" s="73"/>
      <c r="P235" s="73">
        <f t="shared" si="370"/>
        <v>0</v>
      </c>
      <c r="Q235" s="73"/>
      <c r="R235" s="73"/>
      <c r="S235" s="73">
        <f t="shared" si="371"/>
        <v>0</v>
      </c>
      <c r="T235" s="73"/>
      <c r="U235" s="73"/>
      <c r="V235" s="73">
        <f t="shared" si="372"/>
        <v>0</v>
      </c>
      <c r="W235" s="121">
        <f t="shared" si="373"/>
        <v>0</v>
      </c>
      <c r="X235" s="121">
        <f t="shared" si="374"/>
        <v>0</v>
      </c>
      <c r="Y235" s="121">
        <f t="shared" si="375"/>
        <v>0</v>
      </c>
      <c r="Z235" s="125">
        <v>0</v>
      </c>
      <c r="AA235" s="87"/>
      <c r="AB235" s="184"/>
      <c r="AC235" s="183"/>
      <c r="AD235" s="64"/>
      <c r="AE235" s="64"/>
      <c r="AF235" s="64"/>
      <c r="AG235" s="64"/>
    </row>
    <row r="236" spans="1:33" ht="30" customHeight="1" x14ac:dyDescent="0.2">
      <c r="A236" s="120" t="s">
        <v>73</v>
      </c>
      <c r="B236" s="143">
        <v>43931</v>
      </c>
      <c r="C236" s="87" t="s">
        <v>244</v>
      </c>
      <c r="D236" s="85" t="s">
        <v>76</v>
      </c>
      <c r="E236" s="73"/>
      <c r="F236" s="73"/>
      <c r="G236" s="73">
        <f t="shared" si="367"/>
        <v>0</v>
      </c>
      <c r="H236" s="73"/>
      <c r="I236" s="73"/>
      <c r="J236" s="73">
        <f t="shared" si="368"/>
        <v>0</v>
      </c>
      <c r="K236" s="73"/>
      <c r="L236" s="73"/>
      <c r="M236" s="73">
        <f t="shared" si="369"/>
        <v>0</v>
      </c>
      <c r="N236" s="73"/>
      <c r="O236" s="73"/>
      <c r="P236" s="73">
        <f t="shared" si="370"/>
        <v>0</v>
      </c>
      <c r="Q236" s="73"/>
      <c r="R236" s="73"/>
      <c r="S236" s="73">
        <f t="shared" si="371"/>
        <v>0</v>
      </c>
      <c r="T236" s="73"/>
      <c r="U236" s="73"/>
      <c r="V236" s="73">
        <f t="shared" si="372"/>
        <v>0</v>
      </c>
      <c r="W236" s="121">
        <f t="shared" si="373"/>
        <v>0</v>
      </c>
      <c r="X236" s="121">
        <f t="shared" si="374"/>
        <v>0</v>
      </c>
      <c r="Y236" s="121">
        <f t="shared" si="375"/>
        <v>0</v>
      </c>
      <c r="Z236" s="125">
        <v>0</v>
      </c>
      <c r="AA236" s="87"/>
      <c r="AB236" s="184"/>
      <c r="AC236" s="183"/>
      <c r="AD236" s="64"/>
      <c r="AE236" s="64"/>
      <c r="AF236" s="64"/>
      <c r="AG236" s="64"/>
    </row>
    <row r="237" spans="1:33" ht="30" customHeight="1" x14ac:dyDescent="0.2">
      <c r="A237" s="120" t="s">
        <v>73</v>
      </c>
      <c r="B237" s="143">
        <v>43961</v>
      </c>
      <c r="C237" s="92" t="s">
        <v>245</v>
      </c>
      <c r="D237" s="85"/>
      <c r="E237" s="73"/>
      <c r="F237" s="73">
        <v>0.22</v>
      </c>
      <c r="G237" s="73">
        <f t="shared" si="367"/>
        <v>0</v>
      </c>
      <c r="H237" s="73"/>
      <c r="I237" s="73">
        <v>0.22</v>
      </c>
      <c r="J237" s="73">
        <f t="shared" si="368"/>
        <v>0</v>
      </c>
      <c r="K237" s="73"/>
      <c r="L237" s="73">
        <v>0.22</v>
      </c>
      <c r="M237" s="73">
        <f t="shared" si="369"/>
        <v>0</v>
      </c>
      <c r="N237" s="73"/>
      <c r="O237" s="73">
        <v>0.22</v>
      </c>
      <c r="P237" s="73">
        <f t="shared" si="370"/>
        <v>0</v>
      </c>
      <c r="Q237" s="73"/>
      <c r="R237" s="73">
        <v>0.22</v>
      </c>
      <c r="S237" s="73">
        <f t="shared" si="371"/>
        <v>0</v>
      </c>
      <c r="T237" s="73"/>
      <c r="U237" s="73">
        <v>0.22</v>
      </c>
      <c r="V237" s="73">
        <f t="shared" si="372"/>
        <v>0</v>
      </c>
      <c r="W237" s="121">
        <f t="shared" si="373"/>
        <v>0</v>
      </c>
      <c r="X237" s="121">
        <f t="shared" si="374"/>
        <v>0</v>
      </c>
      <c r="Y237" s="121">
        <f t="shared" si="375"/>
        <v>0</v>
      </c>
      <c r="Z237" s="125">
        <v>0</v>
      </c>
      <c r="AA237" s="87"/>
      <c r="AB237" s="185"/>
      <c r="AC237" s="169"/>
      <c r="AD237" s="6"/>
      <c r="AE237" s="6"/>
      <c r="AF237" s="6"/>
      <c r="AG237" s="6"/>
    </row>
    <row r="238" spans="1:33" ht="30" customHeight="1" x14ac:dyDescent="0.2">
      <c r="A238" s="128" t="s">
        <v>246</v>
      </c>
      <c r="B238" s="129"/>
      <c r="C238" s="130"/>
      <c r="D238" s="131"/>
      <c r="E238" s="127">
        <f>SUM(E233:E236)</f>
        <v>0</v>
      </c>
      <c r="F238" s="127"/>
      <c r="G238" s="127">
        <f>SUM(G233:G237)</f>
        <v>0</v>
      </c>
      <c r="H238" s="127">
        <f>SUM(H233:H236)</f>
        <v>0</v>
      </c>
      <c r="I238" s="127"/>
      <c r="J238" s="127">
        <f>SUM(J233:J237)</f>
        <v>0</v>
      </c>
      <c r="K238" s="127">
        <f>SUM(K233:K236)</f>
        <v>0</v>
      </c>
      <c r="L238" s="127"/>
      <c r="M238" s="127">
        <f>SUM(M233:M237)</f>
        <v>0</v>
      </c>
      <c r="N238" s="127">
        <f>SUM(N233:N236)</f>
        <v>0</v>
      </c>
      <c r="O238" s="127"/>
      <c r="P238" s="127">
        <f>SUM(P233:P237)</f>
        <v>0</v>
      </c>
      <c r="Q238" s="127">
        <f>SUM(Q233:Q236)</f>
        <v>0</v>
      </c>
      <c r="R238" s="127"/>
      <c r="S238" s="127">
        <f>SUM(S233:S237)</f>
        <v>0</v>
      </c>
      <c r="T238" s="127">
        <f>SUM(T233:T236)</f>
        <v>0</v>
      </c>
      <c r="U238" s="127"/>
      <c r="V238" s="127">
        <f t="shared" ref="V238:X238" si="376">SUM(V233:V237)</f>
        <v>0</v>
      </c>
      <c r="W238" s="135">
        <f t="shared" si="376"/>
        <v>0</v>
      </c>
      <c r="X238" s="135">
        <f t="shared" si="376"/>
        <v>0</v>
      </c>
      <c r="Y238" s="135">
        <f t="shared" si="375"/>
        <v>0</v>
      </c>
      <c r="Z238" s="125">
        <v>0</v>
      </c>
      <c r="AA238" s="130"/>
      <c r="AB238" s="185"/>
      <c r="AC238" s="169"/>
      <c r="AD238" s="6"/>
      <c r="AE238" s="6"/>
      <c r="AF238" s="6"/>
      <c r="AG238" s="6"/>
    </row>
    <row r="239" spans="1:33" ht="30" customHeight="1" x14ac:dyDescent="0.2">
      <c r="A239" s="106" t="s">
        <v>68</v>
      </c>
      <c r="B239" s="133">
        <v>11</v>
      </c>
      <c r="C239" s="106" t="s">
        <v>247</v>
      </c>
      <c r="D239" s="109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1"/>
      <c r="X239" s="111"/>
      <c r="Y239" s="134"/>
      <c r="Z239" s="111"/>
      <c r="AA239" s="112"/>
      <c r="AB239" s="185"/>
      <c r="AC239" s="169"/>
      <c r="AD239" s="6"/>
      <c r="AE239" s="6"/>
      <c r="AF239" s="6"/>
      <c r="AG239" s="6"/>
    </row>
    <row r="240" spans="1:33" ht="30" customHeight="1" x14ac:dyDescent="0.2">
      <c r="A240" s="120" t="s">
        <v>73</v>
      </c>
      <c r="B240" s="143">
        <v>43841</v>
      </c>
      <c r="C240" s="87" t="s">
        <v>248</v>
      </c>
      <c r="D240" s="85" t="s">
        <v>108</v>
      </c>
      <c r="E240" s="73"/>
      <c r="F240" s="73"/>
      <c r="G240" s="73">
        <f t="shared" ref="G240:G241" si="377">E240*F240</f>
        <v>0</v>
      </c>
      <c r="H240" s="73"/>
      <c r="I240" s="73"/>
      <c r="J240" s="73">
        <f t="shared" ref="J240:J241" si="378">H240*I240</f>
        <v>0</v>
      </c>
      <c r="K240" s="73"/>
      <c r="L240" s="73"/>
      <c r="M240" s="73">
        <f t="shared" ref="M240:M241" si="379">K240*L240</f>
        <v>0</v>
      </c>
      <c r="N240" s="73"/>
      <c r="O240" s="73"/>
      <c r="P240" s="73">
        <f t="shared" ref="P240:P241" si="380">N240*O240</f>
        <v>0</v>
      </c>
      <c r="Q240" s="73"/>
      <c r="R240" s="73"/>
      <c r="S240" s="73">
        <f t="shared" ref="S240:S241" si="381">Q240*R240</f>
        <v>0</v>
      </c>
      <c r="T240" s="73"/>
      <c r="U240" s="73"/>
      <c r="V240" s="73">
        <f t="shared" ref="V240:V241" si="382">T240*U240</f>
        <v>0</v>
      </c>
      <c r="W240" s="121">
        <f t="shared" ref="W240:W241" si="383">G240+M240+S240</f>
        <v>0</v>
      </c>
      <c r="X240" s="121">
        <f t="shared" ref="X240:X241" si="384">J240+P240+V240</f>
        <v>0</v>
      </c>
      <c r="Y240" s="121">
        <f t="shared" ref="Y240:Y242" si="385">W240-X240</f>
        <v>0</v>
      </c>
      <c r="Z240" s="125">
        <v>0</v>
      </c>
      <c r="AA240" s="87"/>
      <c r="AB240" s="184"/>
      <c r="AC240" s="183"/>
      <c r="AD240" s="64"/>
      <c r="AE240" s="64"/>
      <c r="AF240" s="64"/>
      <c r="AG240" s="64"/>
    </row>
    <row r="241" spans="1:33" ht="30" customHeight="1" x14ac:dyDescent="0.2">
      <c r="A241" s="120" t="s">
        <v>73</v>
      </c>
      <c r="B241" s="143">
        <v>43872</v>
      </c>
      <c r="C241" s="87" t="s">
        <v>248</v>
      </c>
      <c r="D241" s="85" t="s">
        <v>108</v>
      </c>
      <c r="E241" s="73"/>
      <c r="F241" s="73"/>
      <c r="G241" s="73">
        <f t="shared" si="377"/>
        <v>0</v>
      </c>
      <c r="H241" s="73"/>
      <c r="I241" s="73"/>
      <c r="J241" s="73">
        <f t="shared" si="378"/>
        <v>0</v>
      </c>
      <c r="K241" s="73"/>
      <c r="L241" s="73"/>
      <c r="M241" s="73">
        <f t="shared" si="379"/>
        <v>0</v>
      </c>
      <c r="N241" s="73"/>
      <c r="O241" s="73"/>
      <c r="P241" s="73">
        <f t="shared" si="380"/>
        <v>0</v>
      </c>
      <c r="Q241" s="73"/>
      <c r="R241" s="73"/>
      <c r="S241" s="73">
        <f t="shared" si="381"/>
        <v>0</v>
      </c>
      <c r="T241" s="73"/>
      <c r="U241" s="73"/>
      <c r="V241" s="73">
        <f t="shared" si="382"/>
        <v>0</v>
      </c>
      <c r="W241" s="121">
        <f t="shared" si="383"/>
        <v>0</v>
      </c>
      <c r="X241" s="121">
        <f t="shared" si="384"/>
        <v>0</v>
      </c>
      <c r="Y241" s="121">
        <f t="shared" si="385"/>
        <v>0</v>
      </c>
      <c r="Z241" s="125">
        <v>0</v>
      </c>
      <c r="AA241" s="87"/>
      <c r="AB241" s="182"/>
      <c r="AC241" s="183"/>
      <c r="AD241" s="64"/>
      <c r="AE241" s="64"/>
      <c r="AF241" s="64"/>
      <c r="AG241" s="64"/>
    </row>
    <row r="242" spans="1:33" ht="30" customHeight="1" x14ac:dyDescent="0.2">
      <c r="A242" s="336" t="s">
        <v>249</v>
      </c>
      <c r="B242" s="336"/>
      <c r="C242" s="336"/>
      <c r="D242" s="336"/>
      <c r="E242" s="127">
        <f>SUM(E240:E241)</f>
        <v>0</v>
      </c>
      <c r="F242" s="127"/>
      <c r="G242" s="127">
        <f t="shared" ref="G242:H242" si="386">SUM(G240:G241)</f>
        <v>0</v>
      </c>
      <c r="H242" s="127">
        <f t="shared" si="386"/>
        <v>0</v>
      </c>
      <c r="I242" s="127"/>
      <c r="J242" s="127">
        <f t="shared" ref="J242:K242" si="387">SUM(J240:J241)</f>
        <v>0</v>
      </c>
      <c r="K242" s="127">
        <f t="shared" si="387"/>
        <v>0</v>
      </c>
      <c r="L242" s="127"/>
      <c r="M242" s="127">
        <f t="shared" ref="M242:N242" si="388">SUM(M240:M241)</f>
        <v>0</v>
      </c>
      <c r="N242" s="127">
        <f t="shared" si="388"/>
        <v>0</v>
      </c>
      <c r="O242" s="127"/>
      <c r="P242" s="127">
        <f t="shared" ref="P242:Q242" si="389">SUM(P240:P241)</f>
        <v>0</v>
      </c>
      <c r="Q242" s="127">
        <f t="shared" si="389"/>
        <v>0</v>
      </c>
      <c r="R242" s="127"/>
      <c r="S242" s="127">
        <f t="shared" ref="S242:T242" si="390">SUM(S240:S241)</f>
        <v>0</v>
      </c>
      <c r="T242" s="127">
        <f t="shared" si="390"/>
        <v>0</v>
      </c>
      <c r="U242" s="127"/>
      <c r="V242" s="127">
        <f t="shared" ref="V242:X242" si="391">SUM(V240:V241)</f>
        <v>0</v>
      </c>
      <c r="W242" s="135">
        <f t="shared" si="391"/>
        <v>0</v>
      </c>
      <c r="X242" s="135">
        <f t="shared" si="391"/>
        <v>0</v>
      </c>
      <c r="Y242" s="135">
        <f t="shared" si="385"/>
        <v>0</v>
      </c>
      <c r="Z242" s="135">
        <v>0</v>
      </c>
      <c r="AA242" s="130"/>
      <c r="AB242" s="185"/>
      <c r="AC242" s="169"/>
      <c r="AD242" s="6"/>
      <c r="AE242" s="6"/>
      <c r="AF242" s="6"/>
      <c r="AG242" s="6"/>
    </row>
    <row r="243" spans="1:33" ht="30" customHeight="1" x14ac:dyDescent="0.2">
      <c r="A243" s="106" t="s">
        <v>68</v>
      </c>
      <c r="B243" s="133">
        <v>12</v>
      </c>
      <c r="C243" s="106" t="s">
        <v>250</v>
      </c>
      <c r="D243" s="109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1"/>
      <c r="X243" s="111"/>
      <c r="Y243" s="134"/>
      <c r="Z243" s="111"/>
      <c r="AA243" s="112"/>
      <c r="AB243" s="185"/>
      <c r="AC243" s="169"/>
      <c r="AD243" s="6"/>
      <c r="AE243" s="6"/>
      <c r="AF243" s="6"/>
      <c r="AG243" s="6"/>
    </row>
    <row r="244" spans="1:33" ht="99" customHeight="1" x14ac:dyDescent="0.2">
      <c r="A244" s="120" t="s">
        <v>73</v>
      </c>
      <c r="B244" s="143">
        <v>43842</v>
      </c>
      <c r="C244" s="71" t="s">
        <v>312</v>
      </c>
      <c r="D244" s="85" t="s">
        <v>251</v>
      </c>
      <c r="E244" s="73">
        <v>56</v>
      </c>
      <c r="F244" s="73">
        <v>300</v>
      </c>
      <c r="G244" s="73">
        <f t="shared" ref="G244" si="392">E244*F244</f>
        <v>16800</v>
      </c>
      <c r="H244" s="73">
        <v>20</v>
      </c>
      <c r="I244" s="73">
        <v>840</v>
      </c>
      <c r="J244" s="73">
        <f t="shared" ref="J244:J249" si="393">H244*I244</f>
        <v>16800</v>
      </c>
      <c r="K244" s="73"/>
      <c r="L244" s="73"/>
      <c r="M244" s="73">
        <f t="shared" ref="M244:M249" si="394">K244*L244</f>
        <v>0</v>
      </c>
      <c r="N244" s="73"/>
      <c r="O244" s="73"/>
      <c r="P244" s="73">
        <f t="shared" ref="P244:P249" si="395">N244*O244</f>
        <v>0</v>
      </c>
      <c r="Q244" s="73"/>
      <c r="R244" s="73"/>
      <c r="S244" s="73">
        <f t="shared" ref="S244:S249" si="396">Q244*R244</f>
        <v>0</v>
      </c>
      <c r="T244" s="73"/>
      <c r="U244" s="73"/>
      <c r="V244" s="73">
        <f t="shared" ref="V244:V249" si="397">T244*U244</f>
        <v>0</v>
      </c>
      <c r="W244" s="121">
        <f t="shared" ref="W244:W273" si="398">G244+M244+S244</f>
        <v>16800</v>
      </c>
      <c r="X244" s="121">
        <f t="shared" ref="X244:X250" si="399">J244+P244+V244</f>
        <v>16800</v>
      </c>
      <c r="Y244" s="121">
        <f t="shared" ref="Y244:Y250" si="400">W244-X244</f>
        <v>0</v>
      </c>
      <c r="Z244" s="125">
        <f t="shared" ref="Z244:Z250" si="401">Y244/W244</f>
        <v>0</v>
      </c>
      <c r="AA244" s="87" t="s">
        <v>598</v>
      </c>
      <c r="AB244" s="182"/>
      <c r="AC244" s="183"/>
      <c r="AD244" s="64"/>
      <c r="AE244" s="64"/>
      <c r="AF244" s="64"/>
      <c r="AG244" s="64"/>
    </row>
    <row r="245" spans="1:33" ht="60.6" customHeight="1" x14ac:dyDescent="0.2">
      <c r="A245" s="120" t="s">
        <v>73</v>
      </c>
      <c r="B245" s="143">
        <v>44239</v>
      </c>
      <c r="C245" s="86" t="s">
        <v>313</v>
      </c>
      <c r="D245" s="93" t="s">
        <v>251</v>
      </c>
      <c r="E245" s="68">
        <v>18</v>
      </c>
      <c r="F245" s="68">
        <v>300</v>
      </c>
      <c r="G245" s="68">
        <f t="shared" ref="G245:G248" si="402">E245*F245</f>
        <v>5400</v>
      </c>
      <c r="H245" s="73">
        <v>0</v>
      </c>
      <c r="I245" s="73">
        <v>0</v>
      </c>
      <c r="J245" s="73">
        <v>0</v>
      </c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121">
        <f t="shared" si="398"/>
        <v>5400</v>
      </c>
      <c r="X245" s="121">
        <f t="shared" si="399"/>
        <v>0</v>
      </c>
      <c r="Y245" s="121">
        <f t="shared" si="400"/>
        <v>5400</v>
      </c>
      <c r="Z245" s="125"/>
      <c r="AA245" s="87"/>
      <c r="AB245" s="182"/>
      <c r="AC245" s="183"/>
      <c r="AD245" s="64"/>
      <c r="AE245" s="64"/>
      <c r="AF245" s="64"/>
      <c r="AG245" s="64"/>
    </row>
    <row r="246" spans="1:33" ht="60.6" customHeight="1" x14ac:dyDescent="0.2">
      <c r="A246" s="120" t="s">
        <v>73</v>
      </c>
      <c r="B246" s="143">
        <v>44632</v>
      </c>
      <c r="C246" s="94" t="s">
        <v>314</v>
      </c>
      <c r="D246" s="93" t="s">
        <v>225</v>
      </c>
      <c r="E246" s="68">
        <v>100</v>
      </c>
      <c r="F246" s="68">
        <v>140</v>
      </c>
      <c r="G246" s="68">
        <f t="shared" si="402"/>
        <v>14000</v>
      </c>
      <c r="H246" s="68">
        <v>100</v>
      </c>
      <c r="I246" s="68">
        <v>140</v>
      </c>
      <c r="J246" s="68">
        <f t="shared" ref="J246:J248" si="403">H246*I246</f>
        <v>14000</v>
      </c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121">
        <f t="shared" si="398"/>
        <v>14000</v>
      </c>
      <c r="X246" s="121">
        <f t="shared" si="399"/>
        <v>14000</v>
      </c>
      <c r="Y246" s="121">
        <f t="shared" si="400"/>
        <v>0</v>
      </c>
      <c r="Z246" s="125"/>
      <c r="AA246" s="87"/>
      <c r="AB246" s="182"/>
      <c r="AC246" s="183"/>
      <c r="AD246" s="64"/>
      <c r="AE246" s="64"/>
      <c r="AF246" s="64"/>
      <c r="AG246" s="64"/>
    </row>
    <row r="247" spans="1:33" ht="43.5" customHeight="1" x14ac:dyDescent="0.2">
      <c r="A247" s="120" t="s">
        <v>73</v>
      </c>
      <c r="B247" s="143">
        <v>45028</v>
      </c>
      <c r="C247" s="95" t="s">
        <v>315</v>
      </c>
      <c r="D247" s="93" t="s">
        <v>316</v>
      </c>
      <c r="E247" s="68">
        <v>5</v>
      </c>
      <c r="F247" s="68">
        <v>6000</v>
      </c>
      <c r="G247" s="68">
        <f t="shared" si="402"/>
        <v>30000</v>
      </c>
      <c r="H247" s="68">
        <v>5</v>
      </c>
      <c r="I247" s="68">
        <v>6000</v>
      </c>
      <c r="J247" s="68">
        <v>30000</v>
      </c>
      <c r="K247" s="73"/>
      <c r="L247" s="73"/>
      <c r="M247" s="73">
        <f t="shared" si="394"/>
        <v>0</v>
      </c>
      <c r="N247" s="73"/>
      <c r="O247" s="73"/>
      <c r="P247" s="73">
        <f t="shared" si="395"/>
        <v>0</v>
      </c>
      <c r="Q247" s="73"/>
      <c r="R247" s="73"/>
      <c r="S247" s="73">
        <f t="shared" si="396"/>
        <v>0</v>
      </c>
      <c r="T247" s="73"/>
      <c r="U247" s="73"/>
      <c r="V247" s="73">
        <f t="shared" si="397"/>
        <v>0</v>
      </c>
      <c r="W247" s="121">
        <f t="shared" si="398"/>
        <v>30000</v>
      </c>
      <c r="X247" s="121">
        <f t="shared" si="399"/>
        <v>30000</v>
      </c>
      <c r="Y247" s="121">
        <f t="shared" si="400"/>
        <v>0</v>
      </c>
      <c r="Z247" s="125">
        <f t="shared" si="401"/>
        <v>0</v>
      </c>
      <c r="AA247" s="87"/>
      <c r="AB247" s="184"/>
      <c r="AC247" s="183"/>
      <c r="AD247" s="64"/>
      <c r="AE247" s="64"/>
      <c r="AF247" s="64"/>
      <c r="AG247" s="64"/>
    </row>
    <row r="248" spans="1:33" ht="30" customHeight="1" x14ac:dyDescent="0.2">
      <c r="A248" s="120" t="s">
        <v>73</v>
      </c>
      <c r="B248" s="143">
        <v>45424</v>
      </c>
      <c r="C248" s="144" t="s">
        <v>317</v>
      </c>
      <c r="D248" s="85" t="s">
        <v>316</v>
      </c>
      <c r="E248" s="73">
        <v>5</v>
      </c>
      <c r="F248" s="73">
        <v>1000</v>
      </c>
      <c r="G248" s="73">
        <f t="shared" si="402"/>
        <v>5000</v>
      </c>
      <c r="H248" s="73">
        <v>5</v>
      </c>
      <c r="I248" s="73">
        <v>1000</v>
      </c>
      <c r="J248" s="73">
        <f t="shared" si="403"/>
        <v>5000</v>
      </c>
      <c r="K248" s="73"/>
      <c r="L248" s="73"/>
      <c r="M248" s="73">
        <f t="shared" si="394"/>
        <v>0</v>
      </c>
      <c r="N248" s="73"/>
      <c r="O248" s="73"/>
      <c r="P248" s="73">
        <f t="shared" si="395"/>
        <v>0</v>
      </c>
      <c r="Q248" s="73"/>
      <c r="R248" s="73"/>
      <c r="S248" s="73">
        <f t="shared" si="396"/>
        <v>0</v>
      </c>
      <c r="T248" s="73"/>
      <c r="U248" s="73"/>
      <c r="V248" s="73">
        <f t="shared" si="397"/>
        <v>0</v>
      </c>
      <c r="W248" s="121">
        <f t="shared" si="398"/>
        <v>5000</v>
      </c>
      <c r="X248" s="121">
        <f t="shared" si="399"/>
        <v>5000</v>
      </c>
      <c r="Y248" s="121">
        <f t="shared" si="400"/>
        <v>0</v>
      </c>
      <c r="Z248" s="125">
        <f t="shared" si="401"/>
        <v>0</v>
      </c>
      <c r="AA248" s="87"/>
      <c r="AB248" s="184"/>
      <c r="AC248" s="183"/>
      <c r="AD248" s="64"/>
      <c r="AE248" s="64"/>
      <c r="AF248" s="64"/>
      <c r="AG248" s="64"/>
    </row>
    <row r="249" spans="1:33" ht="30" customHeight="1" x14ac:dyDescent="0.2">
      <c r="A249" s="120" t="s">
        <v>73</v>
      </c>
      <c r="B249" s="143">
        <v>45820</v>
      </c>
      <c r="C249" s="92" t="s">
        <v>252</v>
      </c>
      <c r="D249" s="85"/>
      <c r="E249" s="73"/>
      <c r="F249" s="73">
        <v>0.22</v>
      </c>
      <c r="G249" s="73"/>
      <c r="H249" s="73"/>
      <c r="I249" s="73">
        <v>0.22</v>
      </c>
      <c r="J249" s="73">
        <f t="shared" si="393"/>
        <v>0</v>
      </c>
      <c r="K249" s="73"/>
      <c r="L249" s="73">
        <v>0.22</v>
      </c>
      <c r="M249" s="73">
        <f t="shared" si="394"/>
        <v>0</v>
      </c>
      <c r="N249" s="73"/>
      <c r="O249" s="73">
        <v>0.22</v>
      </c>
      <c r="P249" s="73">
        <f t="shared" si="395"/>
        <v>0</v>
      </c>
      <c r="Q249" s="73"/>
      <c r="R249" s="73">
        <v>0.22</v>
      </c>
      <c r="S249" s="73">
        <f t="shared" si="396"/>
        <v>0</v>
      </c>
      <c r="T249" s="73"/>
      <c r="U249" s="73">
        <v>0.22</v>
      </c>
      <c r="V249" s="73">
        <f t="shared" si="397"/>
        <v>0</v>
      </c>
      <c r="W249" s="121"/>
      <c r="X249" s="121">
        <f t="shared" si="399"/>
        <v>0</v>
      </c>
      <c r="Y249" s="121"/>
      <c r="Z249" s="125">
        <v>0</v>
      </c>
      <c r="AA249" s="87"/>
      <c r="AB249" s="185"/>
      <c r="AC249" s="169"/>
      <c r="AD249" s="6"/>
      <c r="AE249" s="6"/>
      <c r="AF249" s="6"/>
      <c r="AG249" s="6"/>
    </row>
    <row r="250" spans="1:33" ht="30" customHeight="1" x14ac:dyDescent="0.2">
      <c r="A250" s="128" t="s">
        <v>253</v>
      </c>
      <c r="B250" s="129"/>
      <c r="C250" s="130"/>
      <c r="D250" s="131"/>
      <c r="E250" s="127">
        <f>SUM(E243:E248)</f>
        <v>184</v>
      </c>
      <c r="F250" s="127"/>
      <c r="G250" s="127">
        <f>SUM(G244:G249)</f>
        <v>71200</v>
      </c>
      <c r="H250" s="127">
        <f>SUM(H244:H248)</f>
        <v>130</v>
      </c>
      <c r="I250" s="127"/>
      <c r="J250" s="127">
        <f>SUM(J244:J249)</f>
        <v>65800</v>
      </c>
      <c r="K250" s="127">
        <f>SUM(K244:K248)</f>
        <v>0</v>
      </c>
      <c r="L250" s="127"/>
      <c r="M250" s="127">
        <f>SUM(M244:M249)</f>
        <v>0</v>
      </c>
      <c r="N250" s="127">
        <f>SUM(N244:N248)</f>
        <v>0</v>
      </c>
      <c r="O250" s="127"/>
      <c r="P250" s="127">
        <f>SUM(P244:P249)</f>
        <v>0</v>
      </c>
      <c r="Q250" s="127">
        <f>SUM(Q244:Q248)</f>
        <v>0</v>
      </c>
      <c r="R250" s="127"/>
      <c r="S250" s="127">
        <f>SUM(S244:S249)</f>
        <v>0</v>
      </c>
      <c r="T250" s="127">
        <f>SUM(T244:T248)</f>
        <v>0</v>
      </c>
      <c r="U250" s="127"/>
      <c r="V250" s="127">
        <f>SUM(V244:V249)</f>
        <v>0</v>
      </c>
      <c r="W250" s="121">
        <f t="shared" si="398"/>
        <v>71200</v>
      </c>
      <c r="X250" s="121">
        <f t="shared" si="399"/>
        <v>65800</v>
      </c>
      <c r="Y250" s="121">
        <f t="shared" si="400"/>
        <v>5400</v>
      </c>
      <c r="Z250" s="135">
        <f t="shared" si="401"/>
        <v>7.5842696629213488E-2</v>
      </c>
      <c r="AA250" s="130"/>
      <c r="AB250" s="185"/>
      <c r="AC250" s="169"/>
      <c r="AD250" s="6"/>
      <c r="AE250" s="6"/>
      <c r="AF250" s="6"/>
      <c r="AG250" s="6"/>
    </row>
    <row r="251" spans="1:33" ht="30" customHeight="1" x14ac:dyDescent="0.2">
      <c r="A251" s="106" t="s">
        <v>68</v>
      </c>
      <c r="B251" s="133">
        <v>13</v>
      </c>
      <c r="C251" s="106" t="s">
        <v>254</v>
      </c>
      <c r="D251" s="109"/>
      <c r="E251" s="127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21">
        <f t="shared" si="398"/>
        <v>0</v>
      </c>
      <c r="X251" s="111"/>
      <c r="Y251" s="134"/>
      <c r="Z251" s="111"/>
      <c r="AA251" s="112"/>
      <c r="AB251" s="179"/>
      <c r="AC251" s="169"/>
      <c r="AD251" s="6"/>
      <c r="AE251" s="6"/>
      <c r="AF251" s="6"/>
      <c r="AG251" s="6"/>
    </row>
    <row r="252" spans="1:33" ht="30" customHeight="1" x14ac:dyDescent="0.2">
      <c r="A252" s="113" t="s">
        <v>70</v>
      </c>
      <c r="B252" s="126" t="s">
        <v>255</v>
      </c>
      <c r="C252" s="141" t="s">
        <v>256</v>
      </c>
      <c r="D252" s="116"/>
      <c r="E252" s="127">
        <f>SUM(E245:E250)</f>
        <v>312</v>
      </c>
      <c r="F252" s="117"/>
      <c r="G252" s="117">
        <f>SUM(G253:G273)</f>
        <v>886000</v>
      </c>
      <c r="H252" s="117">
        <f>SUM(H253:H271)</f>
        <v>39</v>
      </c>
      <c r="I252" s="117"/>
      <c r="J252" s="117">
        <f>SUM(J253:J273)</f>
        <v>886000</v>
      </c>
      <c r="K252" s="117">
        <f>SUM(K253:K271)</f>
        <v>1</v>
      </c>
      <c r="L252" s="117"/>
      <c r="M252" s="117">
        <f>SUM(M253:M273)</f>
        <v>118000</v>
      </c>
      <c r="N252" s="117">
        <f>SUM(N253:N271)</f>
        <v>1</v>
      </c>
      <c r="O252" s="117"/>
      <c r="P252" s="117">
        <f>SUM(P253:P272)</f>
        <v>93999</v>
      </c>
      <c r="Q252" s="117">
        <f>SUM(Q253:Q271)</f>
        <v>0</v>
      </c>
      <c r="R252" s="117"/>
      <c r="S252" s="117">
        <f>SUM(S253:S273)</f>
        <v>0</v>
      </c>
      <c r="T252" s="117">
        <f>SUM(T253:T271)</f>
        <v>0</v>
      </c>
      <c r="U252" s="117"/>
      <c r="V252" s="117">
        <f>SUM(V253:V273)</f>
        <v>0</v>
      </c>
      <c r="W252" s="121">
        <f t="shared" si="398"/>
        <v>1004000</v>
      </c>
      <c r="X252" s="117">
        <f>SUM(X253:X273)</f>
        <v>979999</v>
      </c>
      <c r="Y252" s="117">
        <f>SUM(Y253:Y273)</f>
        <v>1</v>
      </c>
      <c r="Z252" s="117">
        <f>SUM(Z253:Z273)</f>
        <v>3.3333333333333335E-5</v>
      </c>
      <c r="AA252" s="119"/>
      <c r="AB252" s="180"/>
      <c r="AC252" s="181"/>
      <c r="AD252" s="63"/>
      <c r="AE252" s="63"/>
      <c r="AF252" s="63"/>
      <c r="AG252" s="63"/>
    </row>
    <row r="253" spans="1:33" ht="47.1" customHeight="1" x14ac:dyDescent="0.2">
      <c r="A253" s="120" t="s">
        <v>73</v>
      </c>
      <c r="B253" s="83" t="s">
        <v>257</v>
      </c>
      <c r="C253" s="94" t="s">
        <v>318</v>
      </c>
      <c r="D253" s="96" t="s">
        <v>139</v>
      </c>
      <c r="E253" s="68">
        <v>11</v>
      </c>
      <c r="F253" s="68">
        <v>3000</v>
      </c>
      <c r="G253" s="68">
        <f t="shared" ref="G253:G254" si="404">E253*F253</f>
        <v>33000</v>
      </c>
      <c r="H253" s="68">
        <v>11</v>
      </c>
      <c r="I253" s="68">
        <v>3000</v>
      </c>
      <c r="J253" s="68">
        <f t="shared" ref="J253" si="405">H253*I253</f>
        <v>33000</v>
      </c>
      <c r="K253" s="73"/>
      <c r="L253" s="73"/>
      <c r="M253" s="73">
        <f t="shared" ref="M253:M272" si="406">K253*L253</f>
        <v>0</v>
      </c>
      <c r="N253" s="73"/>
      <c r="O253" s="73"/>
      <c r="P253" s="73">
        <f t="shared" ref="P253:P254" si="407">N253*O253</f>
        <v>0</v>
      </c>
      <c r="Q253" s="73"/>
      <c r="R253" s="73"/>
      <c r="S253" s="73">
        <f t="shared" ref="S253:S254" si="408">Q253*R253</f>
        <v>0</v>
      </c>
      <c r="T253" s="73"/>
      <c r="U253" s="73"/>
      <c r="V253" s="73">
        <f t="shared" ref="V253:V254" si="409">T253*U253</f>
        <v>0</v>
      </c>
      <c r="W253" s="121">
        <f t="shared" si="398"/>
        <v>33000</v>
      </c>
      <c r="X253" s="121">
        <f t="shared" ref="X253:X270" si="410">J253+P253+V253</f>
        <v>33000</v>
      </c>
      <c r="Y253" s="121">
        <f t="shared" ref="Y253:Z292" si="411">W253-X253</f>
        <v>0</v>
      </c>
      <c r="Z253" s="125">
        <f t="shared" ref="Z253:Z293" si="412">Y253/W253</f>
        <v>0</v>
      </c>
      <c r="AA253" s="87"/>
      <c r="AB253" s="184"/>
      <c r="AC253" s="183"/>
      <c r="AD253" s="64"/>
      <c r="AE253" s="64"/>
      <c r="AF253" s="64"/>
      <c r="AG253" s="64"/>
    </row>
    <row r="254" spans="1:33" ht="55.5" customHeight="1" x14ac:dyDescent="0.2">
      <c r="A254" s="120" t="s">
        <v>73</v>
      </c>
      <c r="B254" s="83" t="s">
        <v>258</v>
      </c>
      <c r="C254" s="201" t="s">
        <v>319</v>
      </c>
      <c r="D254" s="67" t="s">
        <v>139</v>
      </c>
      <c r="E254" s="68">
        <v>11</v>
      </c>
      <c r="F254" s="68">
        <v>6000</v>
      </c>
      <c r="G254" s="68">
        <f t="shared" si="404"/>
        <v>66000</v>
      </c>
      <c r="H254" s="68">
        <v>11</v>
      </c>
      <c r="I254" s="68">
        <v>6000</v>
      </c>
      <c r="J254" s="68">
        <f>H254*I254</f>
        <v>66000</v>
      </c>
      <c r="K254" s="73"/>
      <c r="L254" s="73"/>
      <c r="M254" s="73">
        <f t="shared" si="406"/>
        <v>0</v>
      </c>
      <c r="N254" s="73"/>
      <c r="O254" s="73"/>
      <c r="P254" s="73">
        <f t="shared" si="407"/>
        <v>0</v>
      </c>
      <c r="Q254" s="73"/>
      <c r="R254" s="73"/>
      <c r="S254" s="73">
        <f t="shared" si="408"/>
        <v>0</v>
      </c>
      <c r="T254" s="73"/>
      <c r="U254" s="73"/>
      <c r="V254" s="73">
        <f t="shared" si="409"/>
        <v>0</v>
      </c>
      <c r="W254" s="121">
        <f t="shared" si="398"/>
        <v>66000</v>
      </c>
      <c r="X254" s="121">
        <f t="shared" si="410"/>
        <v>66000</v>
      </c>
      <c r="Y254" s="121">
        <f t="shared" si="411"/>
        <v>0</v>
      </c>
      <c r="Z254" s="125">
        <f t="shared" si="412"/>
        <v>0</v>
      </c>
      <c r="AA254" s="87"/>
      <c r="AB254" s="184"/>
      <c r="AC254" s="183"/>
      <c r="AD254" s="64"/>
      <c r="AE254" s="64"/>
      <c r="AF254" s="64"/>
      <c r="AG254" s="64"/>
    </row>
    <row r="255" spans="1:33" ht="55.5" customHeight="1" x14ac:dyDescent="0.2">
      <c r="A255" s="120" t="s">
        <v>73</v>
      </c>
      <c r="B255" s="83" t="s">
        <v>259</v>
      </c>
      <c r="C255" s="201" t="s">
        <v>320</v>
      </c>
      <c r="D255" s="67" t="s">
        <v>321</v>
      </c>
      <c r="E255" s="68">
        <v>1</v>
      </c>
      <c r="F255" s="68">
        <v>36000</v>
      </c>
      <c r="G255" s="68">
        <f t="shared" ref="G255:G263" si="413">E255*F255</f>
        <v>36000</v>
      </c>
      <c r="H255" s="68">
        <v>1</v>
      </c>
      <c r="I255" s="68">
        <v>36000</v>
      </c>
      <c r="J255" s="68">
        <f t="shared" ref="J255:J269" si="414">H255*I255</f>
        <v>36000</v>
      </c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121">
        <f t="shared" si="398"/>
        <v>36000</v>
      </c>
      <c r="X255" s="121">
        <f t="shared" si="410"/>
        <v>36000</v>
      </c>
      <c r="Y255" s="121">
        <f t="shared" si="411"/>
        <v>0</v>
      </c>
      <c r="Z255" s="125">
        <f t="shared" si="412"/>
        <v>0</v>
      </c>
      <c r="AA255" s="87"/>
      <c r="AB255" s="184"/>
      <c r="AC255" s="183"/>
      <c r="AD255" s="64"/>
      <c r="AE255" s="64"/>
      <c r="AF255" s="64"/>
      <c r="AG255" s="64"/>
    </row>
    <row r="256" spans="1:33" ht="55.5" customHeight="1" x14ac:dyDescent="0.2">
      <c r="A256" s="120" t="s">
        <v>73</v>
      </c>
      <c r="B256" s="83" t="s">
        <v>564</v>
      </c>
      <c r="C256" s="201" t="s">
        <v>322</v>
      </c>
      <c r="D256" s="67" t="s">
        <v>321</v>
      </c>
      <c r="E256" s="68">
        <v>1</v>
      </c>
      <c r="F256" s="68">
        <v>15000</v>
      </c>
      <c r="G256" s="68">
        <f t="shared" si="413"/>
        <v>15000</v>
      </c>
      <c r="H256" s="68">
        <v>1</v>
      </c>
      <c r="I256" s="68">
        <v>15000</v>
      </c>
      <c r="J256" s="68">
        <f t="shared" si="414"/>
        <v>15000</v>
      </c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121">
        <f t="shared" si="398"/>
        <v>15000</v>
      </c>
      <c r="X256" s="121">
        <f t="shared" si="410"/>
        <v>15000</v>
      </c>
      <c r="Y256" s="121">
        <f t="shared" si="411"/>
        <v>0</v>
      </c>
      <c r="Z256" s="125">
        <f t="shared" si="412"/>
        <v>0</v>
      </c>
      <c r="AA256" s="87"/>
      <c r="AB256" s="184"/>
      <c r="AC256" s="183"/>
      <c r="AD256" s="64"/>
      <c r="AE256" s="64"/>
      <c r="AF256" s="64"/>
      <c r="AG256" s="64"/>
    </row>
    <row r="257" spans="1:33" ht="55.5" customHeight="1" x14ac:dyDescent="0.2">
      <c r="A257" s="120" t="s">
        <v>73</v>
      </c>
      <c r="B257" s="83" t="s">
        <v>565</v>
      </c>
      <c r="C257" s="202" t="s">
        <v>323</v>
      </c>
      <c r="D257" s="89" t="s">
        <v>321</v>
      </c>
      <c r="E257" s="69">
        <v>1</v>
      </c>
      <c r="F257" s="69">
        <v>25000</v>
      </c>
      <c r="G257" s="69">
        <f t="shared" si="413"/>
        <v>25000</v>
      </c>
      <c r="H257" s="69">
        <v>1</v>
      </c>
      <c r="I257" s="69">
        <v>25000</v>
      </c>
      <c r="J257" s="69">
        <f t="shared" si="414"/>
        <v>25000</v>
      </c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121">
        <f t="shared" si="398"/>
        <v>25000</v>
      </c>
      <c r="X257" s="121">
        <f t="shared" si="410"/>
        <v>25000</v>
      </c>
      <c r="Y257" s="121">
        <f t="shared" si="411"/>
        <v>0</v>
      </c>
      <c r="Z257" s="125">
        <f t="shared" si="412"/>
        <v>0</v>
      </c>
      <c r="AA257" s="87"/>
      <c r="AB257" s="184"/>
      <c r="AC257" s="183"/>
      <c r="AD257" s="64"/>
      <c r="AE257" s="64"/>
      <c r="AF257" s="64"/>
      <c r="AG257" s="64"/>
    </row>
    <row r="258" spans="1:33" ht="55.5" customHeight="1" x14ac:dyDescent="0.2">
      <c r="A258" s="120" t="s">
        <v>73</v>
      </c>
      <c r="B258" s="83" t="s">
        <v>566</v>
      </c>
      <c r="C258" s="202" t="s">
        <v>324</v>
      </c>
      <c r="D258" s="89" t="s">
        <v>321</v>
      </c>
      <c r="E258" s="69">
        <v>1</v>
      </c>
      <c r="F258" s="69">
        <v>36000</v>
      </c>
      <c r="G258" s="69">
        <f t="shared" si="413"/>
        <v>36000</v>
      </c>
      <c r="H258" s="69">
        <v>1</v>
      </c>
      <c r="I258" s="69">
        <v>36000</v>
      </c>
      <c r="J258" s="69">
        <f t="shared" si="414"/>
        <v>36000</v>
      </c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121">
        <f t="shared" si="398"/>
        <v>36000</v>
      </c>
      <c r="X258" s="121">
        <f t="shared" si="410"/>
        <v>36000</v>
      </c>
      <c r="Y258" s="121">
        <f t="shared" si="411"/>
        <v>0</v>
      </c>
      <c r="Z258" s="125">
        <f t="shared" si="412"/>
        <v>0</v>
      </c>
      <c r="AA258" s="87"/>
      <c r="AB258" s="184"/>
      <c r="AC258" s="183"/>
      <c r="AD258" s="64"/>
      <c r="AE258" s="64"/>
      <c r="AF258" s="64"/>
      <c r="AG258" s="64"/>
    </row>
    <row r="259" spans="1:33" ht="55.5" customHeight="1" x14ac:dyDescent="0.2">
      <c r="A259" s="120" t="s">
        <v>73</v>
      </c>
      <c r="B259" s="83" t="s">
        <v>567</v>
      </c>
      <c r="C259" s="202" t="s">
        <v>325</v>
      </c>
      <c r="D259" s="89" t="s">
        <v>321</v>
      </c>
      <c r="E259" s="69">
        <v>1</v>
      </c>
      <c r="F259" s="69">
        <v>70000</v>
      </c>
      <c r="G259" s="69">
        <f t="shared" si="413"/>
        <v>70000</v>
      </c>
      <c r="H259" s="69">
        <v>1</v>
      </c>
      <c r="I259" s="69">
        <v>70000</v>
      </c>
      <c r="J259" s="69">
        <f t="shared" si="414"/>
        <v>70000</v>
      </c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121">
        <f t="shared" si="398"/>
        <v>70000</v>
      </c>
      <c r="X259" s="121">
        <f t="shared" si="410"/>
        <v>70000</v>
      </c>
      <c r="Y259" s="121">
        <f t="shared" si="411"/>
        <v>0</v>
      </c>
      <c r="Z259" s="125">
        <f t="shared" si="412"/>
        <v>0</v>
      </c>
      <c r="AA259" s="87"/>
      <c r="AB259" s="184"/>
      <c r="AC259" s="183"/>
      <c r="AD259" s="64"/>
      <c r="AE259" s="64"/>
      <c r="AF259" s="64"/>
      <c r="AG259" s="64"/>
    </row>
    <row r="260" spans="1:33" ht="55.5" customHeight="1" x14ac:dyDescent="0.2">
      <c r="A260" s="120" t="s">
        <v>73</v>
      </c>
      <c r="B260" s="83" t="s">
        <v>568</v>
      </c>
      <c r="C260" s="159" t="s">
        <v>326</v>
      </c>
      <c r="D260" s="89" t="s">
        <v>321</v>
      </c>
      <c r="E260" s="69">
        <v>1</v>
      </c>
      <c r="F260" s="69">
        <v>100000</v>
      </c>
      <c r="G260" s="69">
        <f t="shared" si="413"/>
        <v>100000</v>
      </c>
      <c r="H260" s="69">
        <v>1</v>
      </c>
      <c r="I260" s="69">
        <v>100000</v>
      </c>
      <c r="J260" s="69">
        <f t="shared" si="414"/>
        <v>100000</v>
      </c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121">
        <f t="shared" si="398"/>
        <v>100000</v>
      </c>
      <c r="X260" s="121">
        <f t="shared" si="410"/>
        <v>100000</v>
      </c>
      <c r="Y260" s="121">
        <f t="shared" si="411"/>
        <v>0</v>
      </c>
      <c r="Z260" s="125">
        <f t="shared" si="412"/>
        <v>0</v>
      </c>
      <c r="AA260" s="87"/>
      <c r="AB260" s="184"/>
      <c r="AC260" s="183"/>
      <c r="AD260" s="64"/>
      <c r="AE260" s="64"/>
      <c r="AF260" s="64"/>
      <c r="AG260" s="64"/>
    </row>
    <row r="261" spans="1:33" ht="55.5" customHeight="1" x14ac:dyDescent="0.2">
      <c r="A261" s="120" t="s">
        <v>73</v>
      </c>
      <c r="B261" s="83" t="s">
        <v>569</v>
      </c>
      <c r="C261" s="70" t="s">
        <v>327</v>
      </c>
      <c r="D261" s="89" t="s">
        <v>321</v>
      </c>
      <c r="E261" s="69">
        <v>1</v>
      </c>
      <c r="F261" s="69">
        <v>37000</v>
      </c>
      <c r="G261" s="69">
        <f t="shared" si="413"/>
        <v>37000</v>
      </c>
      <c r="H261" s="69">
        <v>1</v>
      </c>
      <c r="I261" s="69">
        <v>37000</v>
      </c>
      <c r="J261" s="69">
        <f t="shared" si="414"/>
        <v>37000</v>
      </c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121">
        <f t="shared" si="398"/>
        <v>37000</v>
      </c>
      <c r="X261" s="121">
        <f t="shared" si="410"/>
        <v>37000</v>
      </c>
      <c r="Y261" s="121">
        <f t="shared" si="411"/>
        <v>0</v>
      </c>
      <c r="Z261" s="125">
        <f t="shared" si="412"/>
        <v>0</v>
      </c>
      <c r="AA261" s="87"/>
      <c r="AB261" s="184"/>
      <c r="AC261" s="183"/>
      <c r="AD261" s="64"/>
      <c r="AE261" s="64"/>
      <c r="AF261" s="64"/>
      <c r="AG261" s="64"/>
    </row>
    <row r="262" spans="1:33" ht="55.5" customHeight="1" x14ac:dyDescent="0.2">
      <c r="A262" s="120" t="s">
        <v>73</v>
      </c>
      <c r="B262" s="83" t="s">
        <v>570</v>
      </c>
      <c r="C262" s="70" t="s">
        <v>328</v>
      </c>
      <c r="D262" s="89" t="s">
        <v>321</v>
      </c>
      <c r="E262" s="69">
        <v>1</v>
      </c>
      <c r="F262" s="69">
        <v>30000</v>
      </c>
      <c r="G262" s="69">
        <f t="shared" si="413"/>
        <v>30000</v>
      </c>
      <c r="H262" s="69">
        <v>1</v>
      </c>
      <c r="I262" s="69">
        <v>30000</v>
      </c>
      <c r="J262" s="69">
        <f t="shared" si="414"/>
        <v>30000</v>
      </c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121">
        <f t="shared" si="398"/>
        <v>30000</v>
      </c>
      <c r="X262" s="121">
        <f t="shared" si="410"/>
        <v>30000</v>
      </c>
      <c r="Y262" s="121">
        <f t="shared" si="411"/>
        <v>0</v>
      </c>
      <c r="Z262" s="125">
        <f t="shared" si="412"/>
        <v>0</v>
      </c>
      <c r="AA262" s="87"/>
      <c r="AB262" s="184"/>
      <c r="AC262" s="183"/>
      <c r="AD262" s="64"/>
      <c r="AE262" s="64"/>
      <c r="AF262" s="64"/>
      <c r="AG262" s="64"/>
    </row>
    <row r="263" spans="1:33" ht="125.25" customHeight="1" x14ac:dyDescent="0.2">
      <c r="A263" s="120" t="s">
        <v>73</v>
      </c>
      <c r="B263" s="83" t="s">
        <v>571</v>
      </c>
      <c r="C263" s="159" t="s">
        <v>329</v>
      </c>
      <c r="D263" s="89" t="s">
        <v>321</v>
      </c>
      <c r="E263" s="69">
        <v>1</v>
      </c>
      <c r="F263" s="69">
        <v>60000</v>
      </c>
      <c r="G263" s="69">
        <f t="shared" si="413"/>
        <v>60000</v>
      </c>
      <c r="H263" s="69">
        <v>1</v>
      </c>
      <c r="I263" s="69">
        <v>60000</v>
      </c>
      <c r="J263" s="69">
        <f t="shared" ref="J263" si="415">H263*I263</f>
        <v>60000</v>
      </c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121">
        <f t="shared" si="398"/>
        <v>60000</v>
      </c>
      <c r="X263" s="121">
        <f t="shared" si="410"/>
        <v>60000</v>
      </c>
      <c r="Y263" s="121">
        <f t="shared" si="411"/>
        <v>0</v>
      </c>
      <c r="Z263" s="125">
        <f t="shared" si="412"/>
        <v>0</v>
      </c>
      <c r="AA263" s="87" t="s">
        <v>599</v>
      </c>
      <c r="AB263" s="184"/>
      <c r="AC263" s="183"/>
      <c r="AD263" s="64"/>
      <c r="AE263" s="64"/>
      <c r="AF263" s="64"/>
      <c r="AG263" s="64"/>
    </row>
    <row r="264" spans="1:33" ht="55.5" customHeight="1" x14ac:dyDescent="0.2">
      <c r="A264" s="120" t="s">
        <v>73</v>
      </c>
      <c r="B264" s="83" t="s">
        <v>572</v>
      </c>
      <c r="C264" s="158" t="s">
        <v>332</v>
      </c>
      <c r="D264" s="89" t="s">
        <v>321</v>
      </c>
      <c r="E264" s="69">
        <v>1</v>
      </c>
      <c r="F264" s="69">
        <v>30000</v>
      </c>
      <c r="G264" s="69">
        <f t="shared" ref="G264:G269" si="416">E264*F264</f>
        <v>30000</v>
      </c>
      <c r="H264" s="69">
        <v>1</v>
      </c>
      <c r="I264" s="69">
        <v>30000</v>
      </c>
      <c r="J264" s="69">
        <f t="shared" si="414"/>
        <v>30000</v>
      </c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121">
        <f t="shared" si="398"/>
        <v>30000</v>
      </c>
      <c r="X264" s="121">
        <f t="shared" si="410"/>
        <v>30000</v>
      </c>
      <c r="Y264" s="121">
        <f t="shared" si="411"/>
        <v>0</v>
      </c>
      <c r="Z264" s="125">
        <f t="shared" si="412"/>
        <v>0</v>
      </c>
      <c r="AA264" s="87"/>
      <c r="AB264" s="184"/>
      <c r="AC264" s="183"/>
      <c r="AD264" s="64"/>
      <c r="AE264" s="64"/>
      <c r="AF264" s="64"/>
      <c r="AG264" s="64"/>
    </row>
    <row r="265" spans="1:33" ht="55.5" customHeight="1" x14ac:dyDescent="0.2">
      <c r="A265" s="120" t="s">
        <v>73</v>
      </c>
      <c r="B265" s="83" t="s">
        <v>573</v>
      </c>
      <c r="C265" s="158" t="s">
        <v>333</v>
      </c>
      <c r="D265" s="89" t="s">
        <v>321</v>
      </c>
      <c r="E265" s="69">
        <v>1</v>
      </c>
      <c r="F265" s="69">
        <v>58000</v>
      </c>
      <c r="G265" s="69">
        <f t="shared" si="416"/>
        <v>58000</v>
      </c>
      <c r="H265" s="69">
        <v>1</v>
      </c>
      <c r="I265" s="69">
        <v>58000</v>
      </c>
      <c r="J265" s="69">
        <f t="shared" si="414"/>
        <v>58000</v>
      </c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121">
        <f t="shared" si="398"/>
        <v>58000</v>
      </c>
      <c r="X265" s="121">
        <f t="shared" si="410"/>
        <v>58000</v>
      </c>
      <c r="Y265" s="121">
        <f t="shared" si="411"/>
        <v>0</v>
      </c>
      <c r="Z265" s="125">
        <f t="shared" si="412"/>
        <v>0</v>
      </c>
      <c r="AA265" s="87"/>
      <c r="AB265" s="184"/>
      <c r="AC265" s="183"/>
      <c r="AD265" s="64"/>
      <c r="AE265" s="64"/>
      <c r="AF265" s="64"/>
      <c r="AG265" s="64"/>
    </row>
    <row r="266" spans="1:33" ht="55.5" customHeight="1" x14ac:dyDescent="0.2">
      <c r="A266" s="120" t="s">
        <v>73</v>
      </c>
      <c r="B266" s="83" t="s">
        <v>574</v>
      </c>
      <c r="C266" s="159" t="s">
        <v>334</v>
      </c>
      <c r="D266" s="89" t="s">
        <v>321</v>
      </c>
      <c r="E266" s="69">
        <v>1</v>
      </c>
      <c r="F266" s="69">
        <v>70000</v>
      </c>
      <c r="G266" s="69">
        <f t="shared" si="416"/>
        <v>70000</v>
      </c>
      <c r="H266" s="69">
        <v>1</v>
      </c>
      <c r="I266" s="69">
        <v>70000</v>
      </c>
      <c r="J266" s="69">
        <f t="shared" si="414"/>
        <v>70000</v>
      </c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121">
        <f t="shared" si="398"/>
        <v>70000</v>
      </c>
      <c r="X266" s="121">
        <f t="shared" si="410"/>
        <v>70000</v>
      </c>
      <c r="Y266" s="121">
        <f t="shared" si="411"/>
        <v>0</v>
      </c>
      <c r="Z266" s="125">
        <f t="shared" si="412"/>
        <v>0</v>
      </c>
      <c r="AA266" s="87"/>
      <c r="AB266" s="184"/>
      <c r="AC266" s="183"/>
      <c r="AD266" s="64"/>
      <c r="AE266" s="64"/>
      <c r="AF266" s="64"/>
      <c r="AG266" s="64"/>
    </row>
    <row r="267" spans="1:33" ht="55.5" customHeight="1" x14ac:dyDescent="0.2">
      <c r="A267" s="120" t="s">
        <v>73</v>
      </c>
      <c r="B267" s="83" t="s">
        <v>575</v>
      </c>
      <c r="C267" s="159" t="s">
        <v>335</v>
      </c>
      <c r="D267" s="89" t="s">
        <v>321</v>
      </c>
      <c r="E267" s="69">
        <v>1</v>
      </c>
      <c r="F267" s="69">
        <v>100000</v>
      </c>
      <c r="G267" s="69">
        <f t="shared" si="416"/>
        <v>100000</v>
      </c>
      <c r="H267" s="69">
        <v>1</v>
      </c>
      <c r="I267" s="69">
        <v>100000</v>
      </c>
      <c r="J267" s="69">
        <f t="shared" si="414"/>
        <v>100000</v>
      </c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121">
        <f t="shared" si="398"/>
        <v>100000</v>
      </c>
      <c r="X267" s="121">
        <f t="shared" si="410"/>
        <v>100000</v>
      </c>
      <c r="Y267" s="121">
        <f t="shared" si="411"/>
        <v>0</v>
      </c>
      <c r="Z267" s="125">
        <f t="shared" si="412"/>
        <v>0</v>
      </c>
      <c r="AA267" s="87"/>
      <c r="AB267" s="184"/>
      <c r="AC267" s="183"/>
      <c r="AD267" s="64"/>
      <c r="AE267" s="64"/>
      <c r="AF267" s="64"/>
      <c r="AG267" s="64"/>
    </row>
    <row r="268" spans="1:33" ht="55.5" customHeight="1" x14ac:dyDescent="0.2">
      <c r="A268" s="120" t="s">
        <v>73</v>
      </c>
      <c r="B268" s="83" t="s">
        <v>576</v>
      </c>
      <c r="C268" s="159" t="s">
        <v>336</v>
      </c>
      <c r="D268" s="89" t="s">
        <v>321</v>
      </c>
      <c r="E268" s="69">
        <v>1</v>
      </c>
      <c r="F268" s="69">
        <v>60000</v>
      </c>
      <c r="G268" s="69">
        <f t="shared" si="416"/>
        <v>60000</v>
      </c>
      <c r="H268" s="69">
        <v>1</v>
      </c>
      <c r="I268" s="69">
        <v>60000</v>
      </c>
      <c r="J268" s="69">
        <f t="shared" si="414"/>
        <v>60000</v>
      </c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121">
        <f t="shared" si="398"/>
        <v>60000</v>
      </c>
      <c r="X268" s="121">
        <f t="shared" si="410"/>
        <v>60000</v>
      </c>
      <c r="Y268" s="121">
        <f t="shared" si="411"/>
        <v>0</v>
      </c>
      <c r="Z268" s="125">
        <f t="shared" si="412"/>
        <v>0</v>
      </c>
      <c r="AA268" s="87"/>
      <c r="AB268" s="184"/>
      <c r="AC268" s="183"/>
      <c r="AD268" s="64"/>
      <c r="AE268" s="64"/>
      <c r="AF268" s="64"/>
      <c r="AG268" s="64"/>
    </row>
    <row r="269" spans="1:33" ht="55.5" customHeight="1" x14ac:dyDescent="0.2">
      <c r="A269" s="120" t="s">
        <v>73</v>
      </c>
      <c r="B269" s="83" t="s">
        <v>577</v>
      </c>
      <c r="C269" s="70" t="s">
        <v>337</v>
      </c>
      <c r="D269" s="89" t="s">
        <v>139</v>
      </c>
      <c r="E269" s="69">
        <v>2</v>
      </c>
      <c r="F269" s="69">
        <v>20000</v>
      </c>
      <c r="G269" s="69">
        <f t="shared" si="416"/>
        <v>40000</v>
      </c>
      <c r="H269" s="69">
        <v>2</v>
      </c>
      <c r="I269" s="69">
        <v>20000</v>
      </c>
      <c r="J269" s="69">
        <f t="shared" si="414"/>
        <v>40000</v>
      </c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121">
        <f t="shared" si="398"/>
        <v>40000</v>
      </c>
      <c r="X269" s="121">
        <f t="shared" si="410"/>
        <v>40000</v>
      </c>
      <c r="Y269" s="121">
        <f t="shared" si="411"/>
        <v>0</v>
      </c>
      <c r="Z269" s="125">
        <f t="shared" si="412"/>
        <v>0</v>
      </c>
      <c r="AA269" s="87"/>
      <c r="AB269" s="184"/>
      <c r="AC269" s="183"/>
      <c r="AD269" s="64"/>
      <c r="AE269" s="64"/>
      <c r="AF269" s="64"/>
      <c r="AG269" s="64"/>
    </row>
    <row r="270" spans="1:33" s="66" customFormat="1" ht="55.5" customHeight="1" x14ac:dyDescent="0.2">
      <c r="A270" s="120" t="s">
        <v>73</v>
      </c>
      <c r="B270" s="83" t="s">
        <v>578</v>
      </c>
      <c r="C270" s="71" t="s">
        <v>260</v>
      </c>
      <c r="D270" s="74" t="s">
        <v>139</v>
      </c>
      <c r="E270" s="73"/>
      <c r="F270" s="73"/>
      <c r="G270" s="73"/>
      <c r="H270" s="73"/>
      <c r="I270" s="73"/>
      <c r="J270" s="73"/>
      <c r="K270" s="73">
        <v>1</v>
      </c>
      <c r="L270" s="73">
        <v>30000</v>
      </c>
      <c r="M270" s="73">
        <v>30000</v>
      </c>
      <c r="N270" s="73">
        <v>1</v>
      </c>
      <c r="O270" s="73">
        <v>29999</v>
      </c>
      <c r="P270" s="73">
        <f>O270*N270</f>
        <v>29999</v>
      </c>
      <c r="Q270" s="73"/>
      <c r="R270" s="73"/>
      <c r="S270" s="73"/>
      <c r="T270" s="73"/>
      <c r="U270" s="73"/>
      <c r="V270" s="73"/>
      <c r="W270" s="121">
        <f t="shared" si="398"/>
        <v>30000</v>
      </c>
      <c r="X270" s="121">
        <f t="shared" si="410"/>
        <v>29999</v>
      </c>
      <c r="Y270" s="121">
        <f t="shared" si="411"/>
        <v>1</v>
      </c>
      <c r="Z270" s="125">
        <f t="shared" si="412"/>
        <v>3.3333333333333335E-5</v>
      </c>
      <c r="AA270" s="87"/>
      <c r="AB270" s="184"/>
      <c r="AC270" s="183"/>
      <c r="AD270" s="64"/>
      <c r="AE270" s="64"/>
      <c r="AF270" s="64"/>
      <c r="AG270" s="64"/>
    </row>
    <row r="271" spans="1:33" ht="30" customHeight="1" x14ac:dyDescent="0.2">
      <c r="A271" s="120" t="s">
        <v>73</v>
      </c>
      <c r="B271" s="83" t="s">
        <v>579</v>
      </c>
      <c r="C271" s="71" t="s">
        <v>330</v>
      </c>
      <c r="D271" s="74" t="s">
        <v>331</v>
      </c>
      <c r="E271" s="73">
        <v>1</v>
      </c>
      <c r="F271" s="73">
        <v>20000</v>
      </c>
      <c r="G271" s="73">
        <f>E271*F271</f>
        <v>20000</v>
      </c>
      <c r="H271" s="73">
        <v>1</v>
      </c>
      <c r="I271" s="73">
        <v>20000</v>
      </c>
      <c r="J271" s="73">
        <f>H271*I271</f>
        <v>20000</v>
      </c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121">
        <f>G271+M271+S271</f>
        <v>20000</v>
      </c>
      <c r="X271" s="121">
        <f>J271+P271+V271</f>
        <v>20000</v>
      </c>
      <c r="Y271" s="121">
        <f>W271-X271</f>
        <v>0</v>
      </c>
      <c r="Z271" s="125">
        <f>Y271/W271</f>
        <v>0</v>
      </c>
      <c r="AA271" s="87"/>
      <c r="AB271" s="184"/>
      <c r="AC271" s="183"/>
      <c r="AD271" s="64"/>
      <c r="AE271" s="64"/>
      <c r="AF271" s="64"/>
      <c r="AG271" s="64"/>
    </row>
    <row r="272" spans="1:33" s="66" customFormat="1" ht="30" customHeight="1" x14ac:dyDescent="0.2">
      <c r="A272" s="120" t="s">
        <v>73</v>
      </c>
      <c r="B272" s="83" t="s">
        <v>580</v>
      </c>
      <c r="C272" s="71" t="s">
        <v>460</v>
      </c>
      <c r="D272" s="85" t="s">
        <v>115</v>
      </c>
      <c r="E272" s="73"/>
      <c r="F272" s="73"/>
      <c r="G272" s="73"/>
      <c r="H272" s="73"/>
      <c r="I272" s="73"/>
      <c r="J272" s="73"/>
      <c r="K272" s="73">
        <v>5</v>
      </c>
      <c r="L272" s="73">
        <v>12800</v>
      </c>
      <c r="M272" s="73">
        <f t="shared" si="406"/>
        <v>64000</v>
      </c>
      <c r="N272" s="73">
        <v>4</v>
      </c>
      <c r="O272" s="73">
        <v>16000</v>
      </c>
      <c r="P272" s="73">
        <f>O272*N272</f>
        <v>64000</v>
      </c>
      <c r="Q272" s="73"/>
      <c r="R272" s="73"/>
      <c r="S272" s="73"/>
      <c r="T272" s="73"/>
      <c r="U272" s="73"/>
      <c r="V272" s="73"/>
      <c r="W272" s="121">
        <f t="shared" si="398"/>
        <v>64000</v>
      </c>
      <c r="X272" s="121">
        <f>W272</f>
        <v>64000</v>
      </c>
      <c r="Y272" s="121">
        <f>W272-X272</f>
        <v>0</v>
      </c>
      <c r="Z272" s="125">
        <f t="shared" si="412"/>
        <v>0</v>
      </c>
      <c r="AA272" s="87"/>
      <c r="AB272" s="184"/>
      <c r="AC272" s="183"/>
      <c r="AD272" s="64"/>
      <c r="AE272" s="64"/>
      <c r="AF272" s="64"/>
      <c r="AG272" s="64"/>
    </row>
    <row r="273" spans="1:33" s="66" customFormat="1" ht="30" customHeight="1" x14ac:dyDescent="0.2">
      <c r="A273" s="120" t="s">
        <v>73</v>
      </c>
      <c r="B273" s="83" t="s">
        <v>581</v>
      </c>
      <c r="C273" s="100" t="s">
        <v>461</v>
      </c>
      <c r="D273" s="85" t="s">
        <v>139</v>
      </c>
      <c r="E273" s="73">
        <v>0</v>
      </c>
      <c r="F273" s="73">
        <v>0</v>
      </c>
      <c r="G273" s="73">
        <f>E274*F273</f>
        <v>0</v>
      </c>
      <c r="H273" s="73">
        <v>0</v>
      </c>
      <c r="I273" s="73">
        <v>0</v>
      </c>
      <c r="J273" s="73">
        <f>H273*I273</f>
        <v>0</v>
      </c>
      <c r="K273" s="73">
        <v>5</v>
      </c>
      <c r="L273" s="73">
        <v>4800</v>
      </c>
      <c r="M273" s="73">
        <f>K273*L273</f>
        <v>24000</v>
      </c>
      <c r="N273" s="157"/>
      <c r="O273" s="157"/>
      <c r="P273" s="157"/>
      <c r="Q273" s="73"/>
      <c r="R273" s="73"/>
      <c r="S273" s="73"/>
      <c r="T273" s="73"/>
      <c r="U273" s="73"/>
      <c r="V273" s="73"/>
      <c r="W273" s="121">
        <f t="shared" si="398"/>
        <v>24000</v>
      </c>
      <c r="X273" s="121">
        <v>0</v>
      </c>
      <c r="Y273" s="121">
        <v>0</v>
      </c>
      <c r="Z273" s="125">
        <f t="shared" si="412"/>
        <v>0</v>
      </c>
      <c r="AA273" s="87"/>
      <c r="AB273" s="184"/>
      <c r="AC273" s="183"/>
      <c r="AD273" s="64"/>
      <c r="AE273" s="64"/>
      <c r="AF273" s="64"/>
      <c r="AG273" s="64"/>
    </row>
    <row r="274" spans="1:33" ht="30" customHeight="1" x14ac:dyDescent="0.2">
      <c r="A274" s="113" t="s">
        <v>70</v>
      </c>
      <c r="B274" s="126" t="s">
        <v>255</v>
      </c>
      <c r="C274" s="141" t="s">
        <v>261</v>
      </c>
      <c r="D274" s="116"/>
      <c r="E274" s="117">
        <f>SUM(E275:E277)</f>
        <v>0</v>
      </c>
      <c r="F274" s="117"/>
      <c r="G274" s="117">
        <f>SUM(G275:G278)</f>
        <v>0</v>
      </c>
      <c r="H274" s="117">
        <f>SUM(H275:H277)</f>
        <v>0</v>
      </c>
      <c r="I274" s="117"/>
      <c r="J274" s="117">
        <f>SUM(J275:J278)</f>
        <v>0</v>
      </c>
      <c r="K274" s="117">
        <f>SUM(K275:K277)</f>
        <v>0</v>
      </c>
      <c r="L274" s="117"/>
      <c r="M274" s="117">
        <f>SUM(M275:M278)</f>
        <v>0</v>
      </c>
      <c r="N274" s="117">
        <f>SUM(N275:N277)</f>
        <v>0</v>
      </c>
      <c r="O274" s="117"/>
      <c r="P274" s="117">
        <f>SUM(P275:P278)</f>
        <v>0</v>
      </c>
      <c r="Q274" s="117">
        <f>SUM(Q275:Q277)</f>
        <v>0</v>
      </c>
      <c r="R274" s="117"/>
      <c r="S274" s="117">
        <f>SUM(S275:S278)</f>
        <v>0</v>
      </c>
      <c r="T274" s="117">
        <f>SUM(T275:T277)</f>
        <v>0</v>
      </c>
      <c r="U274" s="117"/>
      <c r="V274" s="117">
        <f t="shared" ref="V274:X274" si="417">SUM(V275:V278)</f>
        <v>0</v>
      </c>
      <c r="W274" s="117">
        <f t="shared" si="417"/>
        <v>0</v>
      </c>
      <c r="X274" s="117">
        <f t="shared" si="417"/>
        <v>0</v>
      </c>
      <c r="Y274" s="117">
        <f t="shared" si="411"/>
        <v>0</v>
      </c>
      <c r="Z274" s="121">
        <v>0</v>
      </c>
      <c r="AA274" s="117"/>
      <c r="AB274" s="180"/>
      <c r="AC274" s="181"/>
      <c r="AD274" s="63"/>
      <c r="AE274" s="63"/>
      <c r="AF274" s="63"/>
      <c r="AG274" s="63"/>
    </row>
    <row r="275" spans="1:33" ht="30" customHeight="1" x14ac:dyDescent="0.2">
      <c r="A275" s="120" t="s">
        <v>73</v>
      </c>
      <c r="B275" s="83" t="s">
        <v>262</v>
      </c>
      <c r="C275" s="87" t="s">
        <v>263</v>
      </c>
      <c r="D275" s="85"/>
      <c r="E275" s="73"/>
      <c r="F275" s="73"/>
      <c r="G275" s="73">
        <f>E276*F275</f>
        <v>0</v>
      </c>
      <c r="H275" s="73"/>
      <c r="I275" s="73"/>
      <c r="J275" s="73">
        <f t="shared" ref="J275:J278" si="418">H275*I275</f>
        <v>0</v>
      </c>
      <c r="K275" s="73"/>
      <c r="L275" s="73"/>
      <c r="M275" s="73">
        <f t="shared" ref="M275:M278" si="419">K275*L275</f>
        <v>0</v>
      </c>
      <c r="N275" s="73"/>
      <c r="O275" s="73"/>
      <c r="P275" s="73">
        <f t="shared" ref="P275:P278" si="420">N275*O275</f>
        <v>0</v>
      </c>
      <c r="Q275" s="73"/>
      <c r="R275" s="73"/>
      <c r="S275" s="73">
        <f t="shared" ref="S275:S278" si="421">Q275*R275</f>
        <v>0</v>
      </c>
      <c r="T275" s="73"/>
      <c r="U275" s="73"/>
      <c r="V275" s="73">
        <f t="shared" ref="V275:V278" si="422">T275*U275</f>
        <v>0</v>
      </c>
      <c r="W275" s="121">
        <f t="shared" ref="W275:W278" si="423">G275+M275+S275</f>
        <v>0</v>
      </c>
      <c r="X275" s="121">
        <f t="shared" ref="X275:X278" si="424">J275+P275+V275</f>
        <v>0</v>
      </c>
      <c r="Y275" s="121">
        <f t="shared" si="411"/>
        <v>0</v>
      </c>
      <c r="Z275" s="121">
        <f t="shared" si="411"/>
        <v>0</v>
      </c>
      <c r="AA275" s="87"/>
      <c r="AB275" s="184"/>
      <c r="AC275" s="183"/>
      <c r="AD275" s="64"/>
      <c r="AE275" s="64"/>
      <c r="AF275" s="64"/>
      <c r="AG275" s="64"/>
    </row>
    <row r="276" spans="1:33" ht="30" customHeight="1" x14ac:dyDescent="0.2">
      <c r="A276" s="120" t="s">
        <v>73</v>
      </c>
      <c r="B276" s="83" t="s">
        <v>264</v>
      </c>
      <c r="C276" s="87" t="s">
        <v>263</v>
      </c>
      <c r="D276" s="85"/>
      <c r="E276" s="73"/>
      <c r="F276" s="73"/>
      <c r="G276" s="73">
        <f>E277*F276</f>
        <v>0</v>
      </c>
      <c r="H276" s="73"/>
      <c r="I276" s="73"/>
      <c r="J276" s="73">
        <f t="shared" si="418"/>
        <v>0</v>
      </c>
      <c r="K276" s="73"/>
      <c r="L276" s="73"/>
      <c r="M276" s="73">
        <f t="shared" si="419"/>
        <v>0</v>
      </c>
      <c r="N276" s="73"/>
      <c r="O276" s="73"/>
      <c r="P276" s="73">
        <f t="shared" si="420"/>
        <v>0</v>
      </c>
      <c r="Q276" s="73"/>
      <c r="R276" s="73"/>
      <c r="S276" s="73">
        <f t="shared" si="421"/>
        <v>0</v>
      </c>
      <c r="T276" s="73"/>
      <c r="U276" s="73"/>
      <c r="V276" s="73">
        <f t="shared" si="422"/>
        <v>0</v>
      </c>
      <c r="W276" s="121">
        <f t="shared" si="423"/>
        <v>0</v>
      </c>
      <c r="X276" s="121">
        <f t="shared" si="424"/>
        <v>0</v>
      </c>
      <c r="Y276" s="121">
        <f t="shared" si="411"/>
        <v>0</v>
      </c>
      <c r="Z276" s="121">
        <f t="shared" si="411"/>
        <v>0</v>
      </c>
      <c r="AA276" s="87"/>
      <c r="AB276" s="184"/>
      <c r="AC276" s="183"/>
      <c r="AD276" s="64"/>
      <c r="AE276" s="64"/>
      <c r="AF276" s="64"/>
      <c r="AG276" s="64"/>
    </row>
    <row r="277" spans="1:33" ht="30" customHeight="1" x14ac:dyDescent="0.2">
      <c r="A277" s="120" t="s">
        <v>73</v>
      </c>
      <c r="B277" s="83" t="s">
        <v>265</v>
      </c>
      <c r="C277" s="87" t="s">
        <v>263</v>
      </c>
      <c r="D277" s="85"/>
      <c r="E277" s="73"/>
      <c r="F277" s="73"/>
      <c r="G277" s="73">
        <f>E278*F277</f>
        <v>0</v>
      </c>
      <c r="H277" s="73"/>
      <c r="I277" s="73"/>
      <c r="J277" s="73">
        <f t="shared" si="418"/>
        <v>0</v>
      </c>
      <c r="K277" s="73"/>
      <c r="L277" s="73"/>
      <c r="M277" s="73">
        <f t="shared" si="419"/>
        <v>0</v>
      </c>
      <c r="N277" s="73"/>
      <c r="O277" s="73"/>
      <c r="P277" s="73">
        <f t="shared" si="420"/>
        <v>0</v>
      </c>
      <c r="Q277" s="73"/>
      <c r="R277" s="73"/>
      <c r="S277" s="73">
        <f t="shared" si="421"/>
        <v>0</v>
      </c>
      <c r="T277" s="73"/>
      <c r="U277" s="73"/>
      <c r="V277" s="73">
        <f t="shared" si="422"/>
        <v>0</v>
      </c>
      <c r="W277" s="121">
        <f t="shared" si="423"/>
        <v>0</v>
      </c>
      <c r="X277" s="121">
        <f t="shared" si="424"/>
        <v>0</v>
      </c>
      <c r="Y277" s="121">
        <f t="shared" si="411"/>
        <v>0</v>
      </c>
      <c r="Z277" s="121">
        <f t="shared" si="411"/>
        <v>0</v>
      </c>
      <c r="AA277" s="87"/>
      <c r="AB277" s="184"/>
      <c r="AC277" s="183"/>
      <c r="AD277" s="64"/>
      <c r="AE277" s="64"/>
      <c r="AF277" s="64"/>
      <c r="AG277" s="64"/>
    </row>
    <row r="278" spans="1:33" ht="30" customHeight="1" x14ac:dyDescent="0.2">
      <c r="A278" s="120" t="s">
        <v>73</v>
      </c>
      <c r="B278" s="83" t="s">
        <v>266</v>
      </c>
      <c r="C278" s="92" t="s">
        <v>267</v>
      </c>
      <c r="D278" s="85"/>
      <c r="E278" s="73"/>
      <c r="F278" s="73">
        <v>0.22</v>
      </c>
      <c r="G278" s="73">
        <f>E279*F278</f>
        <v>0</v>
      </c>
      <c r="H278" s="73"/>
      <c r="I278" s="73">
        <v>0.22</v>
      </c>
      <c r="J278" s="73">
        <f t="shared" si="418"/>
        <v>0</v>
      </c>
      <c r="K278" s="73"/>
      <c r="L278" s="73">
        <v>0.22</v>
      </c>
      <c r="M278" s="73">
        <f t="shared" si="419"/>
        <v>0</v>
      </c>
      <c r="N278" s="73"/>
      <c r="O278" s="73">
        <v>0.22</v>
      </c>
      <c r="P278" s="73">
        <f t="shared" si="420"/>
        <v>0</v>
      </c>
      <c r="Q278" s="73"/>
      <c r="R278" s="73">
        <v>0.22</v>
      </c>
      <c r="S278" s="73">
        <f t="shared" si="421"/>
        <v>0</v>
      </c>
      <c r="T278" s="73"/>
      <c r="U278" s="73">
        <v>0.22</v>
      </c>
      <c r="V278" s="73">
        <f t="shared" si="422"/>
        <v>0</v>
      </c>
      <c r="W278" s="121">
        <f t="shared" si="423"/>
        <v>0</v>
      </c>
      <c r="X278" s="121">
        <f t="shared" si="424"/>
        <v>0</v>
      </c>
      <c r="Y278" s="121">
        <f t="shared" si="411"/>
        <v>0</v>
      </c>
      <c r="Z278" s="121">
        <f t="shared" si="411"/>
        <v>0</v>
      </c>
      <c r="AA278" s="87"/>
      <c r="AB278" s="184"/>
      <c r="AC278" s="183"/>
      <c r="AD278" s="64"/>
      <c r="AE278" s="64"/>
      <c r="AF278" s="64"/>
      <c r="AG278" s="64"/>
    </row>
    <row r="279" spans="1:33" ht="30" customHeight="1" x14ac:dyDescent="0.2">
      <c r="A279" s="113" t="s">
        <v>70</v>
      </c>
      <c r="B279" s="126" t="s">
        <v>268</v>
      </c>
      <c r="C279" s="141" t="s">
        <v>269</v>
      </c>
      <c r="D279" s="116"/>
      <c r="E279" s="117">
        <f>SUM(E280:E282)</f>
        <v>0</v>
      </c>
      <c r="F279" s="117"/>
      <c r="G279" s="117">
        <f t="shared" ref="G279:H279" si="425">SUM(G280:G282)</f>
        <v>0</v>
      </c>
      <c r="H279" s="117">
        <f t="shared" si="425"/>
        <v>0</v>
      </c>
      <c r="I279" s="117"/>
      <c r="J279" s="117">
        <f t="shared" ref="J279:K279" si="426">SUM(J280:J282)</f>
        <v>0</v>
      </c>
      <c r="K279" s="117">
        <f t="shared" si="426"/>
        <v>0</v>
      </c>
      <c r="L279" s="117"/>
      <c r="M279" s="117">
        <f t="shared" ref="M279:N279" si="427">SUM(M280:M282)</f>
        <v>0</v>
      </c>
      <c r="N279" s="117">
        <f t="shared" si="427"/>
        <v>0</v>
      </c>
      <c r="O279" s="117"/>
      <c r="P279" s="117">
        <f t="shared" ref="P279:Q279" si="428">SUM(P280:P282)</f>
        <v>0</v>
      </c>
      <c r="Q279" s="117">
        <f t="shared" si="428"/>
        <v>0</v>
      </c>
      <c r="R279" s="117"/>
      <c r="S279" s="117">
        <f t="shared" ref="S279:T279" si="429">SUM(S280:S282)</f>
        <v>0</v>
      </c>
      <c r="T279" s="117">
        <f t="shared" si="429"/>
        <v>0</v>
      </c>
      <c r="U279" s="117"/>
      <c r="V279" s="117">
        <f t="shared" ref="V279:X279" si="430">SUM(V280:V282)</f>
        <v>0</v>
      </c>
      <c r="W279" s="117">
        <f t="shared" si="430"/>
        <v>0</v>
      </c>
      <c r="X279" s="117">
        <f t="shared" si="430"/>
        <v>0</v>
      </c>
      <c r="Y279" s="117">
        <f t="shared" si="411"/>
        <v>0</v>
      </c>
      <c r="Z279" s="121">
        <f t="shared" si="411"/>
        <v>0</v>
      </c>
      <c r="AA279" s="119"/>
      <c r="AB279" s="180"/>
      <c r="AC279" s="181"/>
      <c r="AD279" s="63"/>
      <c r="AE279" s="63"/>
      <c r="AF279" s="63"/>
      <c r="AG279" s="63"/>
    </row>
    <row r="280" spans="1:33" ht="30" customHeight="1" x14ac:dyDescent="0.2">
      <c r="A280" s="120" t="s">
        <v>73</v>
      </c>
      <c r="B280" s="83" t="s">
        <v>270</v>
      </c>
      <c r="C280" s="87" t="s">
        <v>271</v>
      </c>
      <c r="D280" s="85"/>
      <c r="E280" s="73"/>
      <c r="F280" s="73"/>
      <c r="G280" s="73">
        <f>E281*F280</f>
        <v>0</v>
      </c>
      <c r="H280" s="73"/>
      <c r="I280" s="73"/>
      <c r="J280" s="73">
        <f t="shared" ref="J280:J282" si="431">H280*I280</f>
        <v>0</v>
      </c>
      <c r="K280" s="73"/>
      <c r="L280" s="73"/>
      <c r="M280" s="73">
        <f t="shared" ref="M280:M282" si="432">K280*L280</f>
        <v>0</v>
      </c>
      <c r="N280" s="73"/>
      <c r="O280" s="73"/>
      <c r="P280" s="73">
        <f t="shared" ref="P280:P282" si="433">N280*O280</f>
        <v>0</v>
      </c>
      <c r="Q280" s="73"/>
      <c r="R280" s="73"/>
      <c r="S280" s="73">
        <f t="shared" ref="S280:S282" si="434">Q280*R280</f>
        <v>0</v>
      </c>
      <c r="T280" s="73"/>
      <c r="U280" s="73"/>
      <c r="V280" s="73">
        <f t="shared" ref="V280:V282" si="435">T280*U280</f>
        <v>0</v>
      </c>
      <c r="W280" s="121">
        <f t="shared" ref="W280:W282" si="436">G280+M280+S280</f>
        <v>0</v>
      </c>
      <c r="X280" s="121">
        <f t="shared" ref="X280:X282" si="437">J280+P280+V280</f>
        <v>0</v>
      </c>
      <c r="Y280" s="121">
        <f t="shared" si="411"/>
        <v>0</v>
      </c>
      <c r="Z280" s="121">
        <f t="shared" si="411"/>
        <v>0</v>
      </c>
      <c r="AA280" s="87"/>
      <c r="AB280" s="184"/>
      <c r="AC280" s="183"/>
      <c r="AD280" s="64"/>
      <c r="AE280" s="64"/>
      <c r="AF280" s="64"/>
      <c r="AG280" s="64"/>
    </row>
    <row r="281" spans="1:33" ht="30" customHeight="1" x14ac:dyDescent="0.2">
      <c r="A281" s="120" t="s">
        <v>73</v>
      </c>
      <c r="B281" s="83" t="s">
        <v>272</v>
      </c>
      <c r="C281" s="87" t="s">
        <v>271</v>
      </c>
      <c r="D281" s="85"/>
      <c r="E281" s="73"/>
      <c r="F281" s="73"/>
      <c r="G281" s="73">
        <f>E282*F281</f>
        <v>0</v>
      </c>
      <c r="H281" s="73"/>
      <c r="I281" s="73"/>
      <c r="J281" s="73">
        <f t="shared" si="431"/>
        <v>0</v>
      </c>
      <c r="K281" s="73"/>
      <c r="L281" s="73"/>
      <c r="M281" s="73">
        <f t="shared" si="432"/>
        <v>0</v>
      </c>
      <c r="N281" s="73"/>
      <c r="O281" s="73"/>
      <c r="P281" s="73">
        <f t="shared" si="433"/>
        <v>0</v>
      </c>
      <c r="Q281" s="73"/>
      <c r="R281" s="73"/>
      <c r="S281" s="73">
        <f t="shared" si="434"/>
        <v>0</v>
      </c>
      <c r="T281" s="73"/>
      <c r="U281" s="73"/>
      <c r="V281" s="73">
        <f t="shared" si="435"/>
        <v>0</v>
      </c>
      <c r="W281" s="121">
        <f t="shared" si="436"/>
        <v>0</v>
      </c>
      <c r="X281" s="121">
        <f t="shared" si="437"/>
        <v>0</v>
      </c>
      <c r="Y281" s="121">
        <f t="shared" si="411"/>
        <v>0</v>
      </c>
      <c r="Z281" s="121">
        <f t="shared" si="411"/>
        <v>0</v>
      </c>
      <c r="AA281" s="87"/>
      <c r="AB281" s="184"/>
      <c r="AC281" s="183"/>
      <c r="AD281" s="64"/>
      <c r="AE281" s="64"/>
      <c r="AF281" s="64"/>
      <c r="AG281" s="64"/>
    </row>
    <row r="282" spans="1:33" ht="30" customHeight="1" x14ac:dyDescent="0.2">
      <c r="A282" s="120" t="s">
        <v>73</v>
      </c>
      <c r="B282" s="83" t="s">
        <v>273</v>
      </c>
      <c r="C282" s="87" t="s">
        <v>271</v>
      </c>
      <c r="D282" s="85"/>
      <c r="E282" s="73"/>
      <c r="F282" s="73"/>
      <c r="G282" s="73">
        <f>E283*F282</f>
        <v>0</v>
      </c>
      <c r="H282" s="73"/>
      <c r="I282" s="73"/>
      <c r="J282" s="73">
        <f t="shared" si="431"/>
        <v>0</v>
      </c>
      <c r="K282" s="73"/>
      <c r="L282" s="73"/>
      <c r="M282" s="73">
        <f t="shared" si="432"/>
        <v>0</v>
      </c>
      <c r="N282" s="73"/>
      <c r="O282" s="73"/>
      <c r="P282" s="73">
        <f t="shared" si="433"/>
        <v>0</v>
      </c>
      <c r="Q282" s="73"/>
      <c r="R282" s="73"/>
      <c r="S282" s="73">
        <f t="shared" si="434"/>
        <v>0</v>
      </c>
      <c r="T282" s="73"/>
      <c r="U282" s="73"/>
      <c r="V282" s="73">
        <f t="shared" si="435"/>
        <v>0</v>
      </c>
      <c r="W282" s="121">
        <f t="shared" si="436"/>
        <v>0</v>
      </c>
      <c r="X282" s="121">
        <f t="shared" si="437"/>
        <v>0</v>
      </c>
      <c r="Y282" s="121">
        <f t="shared" si="411"/>
        <v>0</v>
      </c>
      <c r="Z282" s="121">
        <f t="shared" si="411"/>
        <v>0</v>
      </c>
      <c r="AA282" s="87"/>
      <c r="AB282" s="184"/>
      <c r="AC282" s="183"/>
      <c r="AD282" s="64"/>
      <c r="AE282" s="64"/>
      <c r="AF282" s="64"/>
      <c r="AG282" s="64"/>
    </row>
    <row r="283" spans="1:33" ht="30" customHeight="1" x14ac:dyDescent="0.2">
      <c r="A283" s="113" t="s">
        <v>70</v>
      </c>
      <c r="B283" s="126" t="s">
        <v>274</v>
      </c>
      <c r="C283" s="145" t="s">
        <v>254</v>
      </c>
      <c r="D283" s="116"/>
      <c r="E283" s="117">
        <f>SUM(E284:E290)</f>
        <v>0</v>
      </c>
      <c r="F283" s="117"/>
      <c r="G283" s="117">
        <f>SUM(G284:G291)</f>
        <v>0</v>
      </c>
      <c r="H283" s="117">
        <f>SUM(H284:H290)</f>
        <v>0</v>
      </c>
      <c r="I283" s="117"/>
      <c r="J283" s="117">
        <f>SUM(J284:J291)</f>
        <v>0</v>
      </c>
      <c r="K283" s="117">
        <f>SUM(K284:K290)</f>
        <v>0</v>
      </c>
      <c r="L283" s="117"/>
      <c r="M283" s="117">
        <f>SUM(M284:M291)</f>
        <v>0</v>
      </c>
      <c r="N283" s="117">
        <f>SUM(N284:N290)</f>
        <v>0</v>
      </c>
      <c r="O283" s="117"/>
      <c r="P283" s="117">
        <f>SUM(P284:P291)</f>
        <v>0</v>
      </c>
      <c r="Q283" s="117">
        <f>SUM(Q284:Q290)</f>
        <v>0</v>
      </c>
      <c r="R283" s="117"/>
      <c r="S283" s="117">
        <f>SUM(S284:S291)</f>
        <v>0</v>
      </c>
      <c r="T283" s="117">
        <f>SUM(T284:T290)</f>
        <v>0</v>
      </c>
      <c r="U283" s="117"/>
      <c r="V283" s="117">
        <f t="shared" ref="V283:X283" si="438">SUM(V284:V291)</f>
        <v>0</v>
      </c>
      <c r="W283" s="117">
        <f t="shared" si="438"/>
        <v>0</v>
      </c>
      <c r="X283" s="117">
        <f t="shared" si="438"/>
        <v>0</v>
      </c>
      <c r="Y283" s="117">
        <f t="shared" si="411"/>
        <v>0</v>
      </c>
      <c r="Z283" s="121">
        <f t="shared" si="411"/>
        <v>0</v>
      </c>
      <c r="AA283" s="119"/>
      <c r="AB283" s="180"/>
      <c r="AC283" s="181"/>
      <c r="AD283" s="63"/>
      <c r="AE283" s="63"/>
      <c r="AF283" s="63"/>
      <c r="AG283" s="63"/>
    </row>
    <row r="284" spans="1:33" ht="30" customHeight="1" x14ac:dyDescent="0.2">
      <c r="A284" s="120" t="s">
        <v>73</v>
      </c>
      <c r="B284" s="83" t="s">
        <v>275</v>
      </c>
      <c r="C284" s="87" t="s">
        <v>276</v>
      </c>
      <c r="D284" s="85"/>
      <c r="E284" s="73"/>
      <c r="F284" s="73"/>
      <c r="G284" s="73">
        <f t="shared" ref="G284:G291" si="439">E285*F284</f>
        <v>0</v>
      </c>
      <c r="H284" s="73"/>
      <c r="I284" s="73"/>
      <c r="J284" s="73">
        <f t="shared" ref="J284:J291" si="440">H284*I284</f>
        <v>0</v>
      </c>
      <c r="K284" s="73"/>
      <c r="L284" s="73"/>
      <c r="M284" s="73">
        <f t="shared" ref="M284:M291" si="441">K284*L284</f>
        <v>0</v>
      </c>
      <c r="N284" s="73"/>
      <c r="O284" s="73"/>
      <c r="P284" s="73">
        <f t="shared" ref="P284:P291" si="442">N284*O284</f>
        <v>0</v>
      </c>
      <c r="Q284" s="73"/>
      <c r="R284" s="73"/>
      <c r="S284" s="73">
        <f t="shared" ref="S284:S291" si="443">Q284*R284</f>
        <v>0</v>
      </c>
      <c r="T284" s="73"/>
      <c r="U284" s="73"/>
      <c r="V284" s="73">
        <f t="shared" ref="V284:V291" si="444">T284*U284</f>
        <v>0</v>
      </c>
      <c r="W284" s="121">
        <f t="shared" ref="W284:W291" si="445">G284+M284+S284</f>
        <v>0</v>
      </c>
      <c r="X284" s="121">
        <f t="shared" ref="X284:X291" si="446">J284+P284+V284</f>
        <v>0</v>
      </c>
      <c r="Y284" s="121">
        <f t="shared" si="411"/>
        <v>0</v>
      </c>
      <c r="Z284" s="121">
        <f t="shared" si="411"/>
        <v>0</v>
      </c>
      <c r="AA284" s="87"/>
      <c r="AB284" s="184"/>
      <c r="AC284" s="183"/>
      <c r="AD284" s="64"/>
      <c r="AE284" s="64"/>
      <c r="AF284" s="64"/>
      <c r="AG284" s="64"/>
    </row>
    <row r="285" spans="1:33" ht="30" customHeight="1" x14ac:dyDescent="0.2">
      <c r="A285" s="120" t="s">
        <v>73</v>
      </c>
      <c r="B285" s="83" t="s">
        <v>277</v>
      </c>
      <c r="C285" s="87" t="s">
        <v>278</v>
      </c>
      <c r="D285" s="85"/>
      <c r="E285" s="73"/>
      <c r="F285" s="73"/>
      <c r="G285" s="73">
        <f t="shared" si="439"/>
        <v>0</v>
      </c>
      <c r="H285" s="73"/>
      <c r="I285" s="73"/>
      <c r="J285" s="73">
        <f t="shared" si="440"/>
        <v>0</v>
      </c>
      <c r="K285" s="73"/>
      <c r="L285" s="73"/>
      <c r="M285" s="73">
        <f t="shared" si="441"/>
        <v>0</v>
      </c>
      <c r="N285" s="73"/>
      <c r="O285" s="73"/>
      <c r="P285" s="73">
        <f t="shared" si="442"/>
        <v>0</v>
      </c>
      <c r="Q285" s="73"/>
      <c r="R285" s="73"/>
      <c r="S285" s="73">
        <f t="shared" si="443"/>
        <v>0</v>
      </c>
      <c r="T285" s="73"/>
      <c r="U285" s="73"/>
      <c r="V285" s="73">
        <f t="shared" si="444"/>
        <v>0</v>
      </c>
      <c r="W285" s="121">
        <f t="shared" si="445"/>
        <v>0</v>
      </c>
      <c r="X285" s="121">
        <f t="shared" si="446"/>
        <v>0</v>
      </c>
      <c r="Y285" s="121">
        <f t="shared" si="411"/>
        <v>0</v>
      </c>
      <c r="Z285" s="121">
        <f t="shared" si="411"/>
        <v>0</v>
      </c>
      <c r="AA285" s="87"/>
      <c r="AB285" s="184"/>
      <c r="AC285" s="183"/>
      <c r="AD285" s="64"/>
      <c r="AE285" s="64"/>
      <c r="AF285" s="64"/>
      <c r="AG285" s="64"/>
    </row>
    <row r="286" spans="1:33" ht="30" customHeight="1" x14ac:dyDescent="0.2">
      <c r="A286" s="120" t="s">
        <v>73</v>
      </c>
      <c r="B286" s="83" t="s">
        <v>279</v>
      </c>
      <c r="C286" s="87" t="s">
        <v>280</v>
      </c>
      <c r="D286" s="85"/>
      <c r="E286" s="73"/>
      <c r="F286" s="73"/>
      <c r="G286" s="73">
        <f t="shared" si="439"/>
        <v>0</v>
      </c>
      <c r="H286" s="73"/>
      <c r="I286" s="73"/>
      <c r="J286" s="73">
        <f t="shared" si="440"/>
        <v>0</v>
      </c>
      <c r="K286" s="73"/>
      <c r="L286" s="73"/>
      <c r="M286" s="73">
        <f t="shared" si="441"/>
        <v>0</v>
      </c>
      <c r="N286" s="73"/>
      <c r="O286" s="73"/>
      <c r="P286" s="73">
        <f t="shared" si="442"/>
        <v>0</v>
      </c>
      <c r="Q286" s="73"/>
      <c r="R286" s="73"/>
      <c r="S286" s="73">
        <f t="shared" si="443"/>
        <v>0</v>
      </c>
      <c r="T286" s="73"/>
      <c r="U286" s="73"/>
      <c r="V286" s="73">
        <f t="shared" si="444"/>
        <v>0</v>
      </c>
      <c r="W286" s="121">
        <f t="shared" si="445"/>
        <v>0</v>
      </c>
      <c r="X286" s="121">
        <f t="shared" si="446"/>
        <v>0</v>
      </c>
      <c r="Y286" s="121">
        <f t="shared" si="411"/>
        <v>0</v>
      </c>
      <c r="Z286" s="121">
        <f t="shared" si="411"/>
        <v>0</v>
      </c>
      <c r="AA286" s="87"/>
      <c r="AB286" s="184"/>
      <c r="AC286" s="183"/>
      <c r="AD286" s="64"/>
      <c r="AE286" s="64"/>
      <c r="AF286" s="64"/>
      <c r="AG286" s="64"/>
    </row>
    <row r="287" spans="1:33" ht="30" customHeight="1" x14ac:dyDescent="0.2">
      <c r="A287" s="120" t="s">
        <v>73</v>
      </c>
      <c r="B287" s="83" t="s">
        <v>281</v>
      </c>
      <c r="C287" s="87" t="s">
        <v>282</v>
      </c>
      <c r="D287" s="85"/>
      <c r="E287" s="73"/>
      <c r="F287" s="73"/>
      <c r="G287" s="73">
        <f t="shared" si="439"/>
        <v>0</v>
      </c>
      <c r="H287" s="73"/>
      <c r="I287" s="73"/>
      <c r="J287" s="73">
        <f t="shared" si="440"/>
        <v>0</v>
      </c>
      <c r="K287" s="73"/>
      <c r="L287" s="73"/>
      <c r="M287" s="73">
        <f t="shared" si="441"/>
        <v>0</v>
      </c>
      <c r="N287" s="73"/>
      <c r="O287" s="73"/>
      <c r="P287" s="73">
        <f t="shared" si="442"/>
        <v>0</v>
      </c>
      <c r="Q287" s="73"/>
      <c r="R287" s="73"/>
      <c r="S287" s="73">
        <f t="shared" si="443"/>
        <v>0</v>
      </c>
      <c r="T287" s="73"/>
      <c r="U287" s="73"/>
      <c r="V287" s="73">
        <f t="shared" si="444"/>
        <v>0</v>
      </c>
      <c r="W287" s="121">
        <f t="shared" si="445"/>
        <v>0</v>
      </c>
      <c r="X287" s="121">
        <f t="shared" si="446"/>
        <v>0</v>
      </c>
      <c r="Y287" s="121">
        <f t="shared" ref="Y287:Y289" si="447">W287-X287</f>
        <v>0</v>
      </c>
      <c r="Z287" s="121">
        <f t="shared" ref="Z287:Z289" si="448">X287-Y287</f>
        <v>0</v>
      </c>
      <c r="AA287" s="87"/>
      <c r="AB287" s="184"/>
      <c r="AC287" s="183"/>
      <c r="AD287" s="64"/>
      <c r="AE287" s="64"/>
      <c r="AF287" s="64"/>
      <c r="AG287" s="64"/>
    </row>
    <row r="288" spans="1:33" ht="30" customHeight="1" x14ac:dyDescent="0.2">
      <c r="A288" s="120" t="s">
        <v>73</v>
      </c>
      <c r="B288" s="83" t="s">
        <v>283</v>
      </c>
      <c r="C288" s="87" t="s">
        <v>284</v>
      </c>
      <c r="D288" s="85"/>
      <c r="E288" s="73"/>
      <c r="F288" s="73"/>
      <c r="G288" s="73">
        <f t="shared" si="439"/>
        <v>0</v>
      </c>
      <c r="H288" s="73"/>
      <c r="I288" s="73"/>
      <c r="J288" s="73">
        <f t="shared" si="440"/>
        <v>0</v>
      </c>
      <c r="K288" s="73"/>
      <c r="L288" s="73"/>
      <c r="M288" s="73">
        <f t="shared" si="441"/>
        <v>0</v>
      </c>
      <c r="N288" s="73"/>
      <c r="O288" s="73"/>
      <c r="P288" s="73">
        <f t="shared" si="442"/>
        <v>0</v>
      </c>
      <c r="Q288" s="73"/>
      <c r="R288" s="73"/>
      <c r="S288" s="73">
        <f t="shared" si="443"/>
        <v>0</v>
      </c>
      <c r="T288" s="73"/>
      <c r="U288" s="73"/>
      <c r="V288" s="73">
        <f t="shared" si="444"/>
        <v>0</v>
      </c>
      <c r="W288" s="121">
        <f t="shared" si="445"/>
        <v>0</v>
      </c>
      <c r="X288" s="121">
        <f t="shared" si="446"/>
        <v>0</v>
      </c>
      <c r="Y288" s="121">
        <f t="shared" si="447"/>
        <v>0</v>
      </c>
      <c r="Z288" s="121">
        <f t="shared" si="448"/>
        <v>0</v>
      </c>
      <c r="AA288" s="87"/>
      <c r="AB288" s="182"/>
      <c r="AC288" s="183"/>
      <c r="AD288" s="64"/>
      <c r="AE288" s="64"/>
      <c r="AF288" s="64"/>
      <c r="AG288" s="64"/>
    </row>
    <row r="289" spans="1:33" ht="30" customHeight="1" x14ac:dyDescent="0.2">
      <c r="A289" s="120" t="s">
        <v>73</v>
      </c>
      <c r="B289" s="83" t="s">
        <v>285</v>
      </c>
      <c r="C289" s="87" t="s">
        <v>284</v>
      </c>
      <c r="D289" s="85"/>
      <c r="E289" s="73"/>
      <c r="F289" s="73"/>
      <c r="G289" s="73">
        <f t="shared" si="439"/>
        <v>0</v>
      </c>
      <c r="H289" s="73"/>
      <c r="I289" s="73"/>
      <c r="J289" s="73">
        <f t="shared" si="440"/>
        <v>0</v>
      </c>
      <c r="K289" s="73"/>
      <c r="L289" s="73"/>
      <c r="M289" s="73">
        <f t="shared" si="441"/>
        <v>0</v>
      </c>
      <c r="N289" s="73"/>
      <c r="O289" s="73"/>
      <c r="P289" s="73">
        <f t="shared" si="442"/>
        <v>0</v>
      </c>
      <c r="Q289" s="73"/>
      <c r="R289" s="73"/>
      <c r="S289" s="73">
        <f t="shared" si="443"/>
        <v>0</v>
      </c>
      <c r="T289" s="73"/>
      <c r="U289" s="73"/>
      <c r="V289" s="73">
        <f t="shared" si="444"/>
        <v>0</v>
      </c>
      <c r="W289" s="121">
        <f t="shared" si="445"/>
        <v>0</v>
      </c>
      <c r="X289" s="121">
        <f t="shared" si="446"/>
        <v>0</v>
      </c>
      <c r="Y289" s="121">
        <f t="shared" si="447"/>
        <v>0</v>
      </c>
      <c r="Z289" s="121">
        <f t="shared" si="448"/>
        <v>0</v>
      </c>
      <c r="AA289" s="87"/>
      <c r="AB289" s="184"/>
      <c r="AC289" s="183"/>
      <c r="AD289" s="64"/>
      <c r="AE289" s="64"/>
      <c r="AF289" s="64"/>
      <c r="AG289" s="64"/>
    </row>
    <row r="290" spans="1:33" ht="30" customHeight="1" x14ac:dyDescent="0.2">
      <c r="A290" s="120" t="s">
        <v>73</v>
      </c>
      <c r="B290" s="83" t="s">
        <v>286</v>
      </c>
      <c r="C290" s="87" t="s">
        <v>284</v>
      </c>
      <c r="D290" s="85"/>
      <c r="E290" s="73"/>
      <c r="F290" s="73"/>
      <c r="G290" s="73">
        <f t="shared" si="439"/>
        <v>0</v>
      </c>
      <c r="H290" s="73"/>
      <c r="I290" s="73"/>
      <c r="J290" s="73">
        <f t="shared" si="440"/>
        <v>0</v>
      </c>
      <c r="K290" s="73"/>
      <c r="L290" s="73"/>
      <c r="M290" s="73">
        <f t="shared" si="441"/>
        <v>0</v>
      </c>
      <c r="N290" s="73"/>
      <c r="O290" s="73"/>
      <c r="P290" s="73">
        <f t="shared" si="442"/>
        <v>0</v>
      </c>
      <c r="Q290" s="73"/>
      <c r="R290" s="73"/>
      <c r="S290" s="73">
        <f t="shared" si="443"/>
        <v>0</v>
      </c>
      <c r="T290" s="73"/>
      <c r="U290" s="73"/>
      <c r="V290" s="73">
        <f t="shared" si="444"/>
        <v>0</v>
      </c>
      <c r="W290" s="121">
        <f t="shared" si="445"/>
        <v>0</v>
      </c>
      <c r="X290" s="121">
        <f t="shared" si="446"/>
        <v>0</v>
      </c>
      <c r="Y290" s="121">
        <f t="shared" si="411"/>
        <v>0</v>
      </c>
      <c r="Z290" s="121">
        <f t="shared" si="411"/>
        <v>0</v>
      </c>
      <c r="AA290" s="87"/>
      <c r="AB290" s="184"/>
      <c r="AC290" s="183"/>
      <c r="AD290" s="64"/>
      <c r="AE290" s="64"/>
      <c r="AF290" s="64"/>
      <c r="AG290" s="64"/>
    </row>
    <row r="291" spans="1:33" ht="30" customHeight="1" x14ac:dyDescent="0.2">
      <c r="A291" s="120" t="s">
        <v>73</v>
      </c>
      <c r="B291" s="83" t="s">
        <v>287</v>
      </c>
      <c r="C291" s="92" t="s">
        <v>288</v>
      </c>
      <c r="D291" s="85"/>
      <c r="E291" s="73"/>
      <c r="F291" s="73">
        <v>0.22</v>
      </c>
      <c r="G291" s="73">
        <f t="shared" si="439"/>
        <v>0</v>
      </c>
      <c r="H291" s="73"/>
      <c r="I291" s="73">
        <v>0.22</v>
      </c>
      <c r="J291" s="73">
        <f t="shared" si="440"/>
        <v>0</v>
      </c>
      <c r="K291" s="73"/>
      <c r="L291" s="73">
        <v>0.22</v>
      </c>
      <c r="M291" s="73">
        <f t="shared" si="441"/>
        <v>0</v>
      </c>
      <c r="N291" s="73"/>
      <c r="O291" s="73">
        <v>0.22</v>
      </c>
      <c r="P291" s="73">
        <f t="shared" si="442"/>
        <v>0</v>
      </c>
      <c r="Q291" s="73"/>
      <c r="R291" s="73">
        <v>0.22</v>
      </c>
      <c r="S291" s="73">
        <f t="shared" si="443"/>
        <v>0</v>
      </c>
      <c r="T291" s="73"/>
      <c r="U291" s="73">
        <v>0.22</v>
      </c>
      <c r="V291" s="73">
        <f t="shared" si="444"/>
        <v>0</v>
      </c>
      <c r="W291" s="121">
        <f t="shared" si="445"/>
        <v>0</v>
      </c>
      <c r="X291" s="121">
        <f t="shared" si="446"/>
        <v>0</v>
      </c>
      <c r="Y291" s="121">
        <f t="shared" si="411"/>
        <v>0</v>
      </c>
      <c r="Z291" s="121">
        <f t="shared" si="411"/>
        <v>0</v>
      </c>
      <c r="AA291" s="87"/>
      <c r="AB291" s="185"/>
      <c r="AC291" s="169"/>
      <c r="AD291" s="6"/>
      <c r="AE291" s="6"/>
      <c r="AF291" s="6"/>
      <c r="AG291" s="6"/>
    </row>
    <row r="292" spans="1:33" ht="30" customHeight="1" x14ac:dyDescent="0.2">
      <c r="A292" s="128" t="s">
        <v>289</v>
      </c>
      <c r="B292" s="129"/>
      <c r="C292" s="130"/>
      <c r="D292" s="131"/>
      <c r="E292" s="73"/>
      <c r="F292" s="127"/>
      <c r="G292" s="127">
        <f>G283+G279+G274+G252</f>
        <v>886000</v>
      </c>
      <c r="H292" s="127">
        <f>H283+H279+H274+H252</f>
        <v>39</v>
      </c>
      <c r="I292" s="127"/>
      <c r="J292" s="127">
        <f>J283+J279+J274+J252</f>
        <v>886000</v>
      </c>
      <c r="K292" s="127">
        <f>K283+K279+K274+K252</f>
        <v>1</v>
      </c>
      <c r="L292" s="127"/>
      <c r="M292" s="127">
        <f>M283+M279+M274+M252</f>
        <v>118000</v>
      </c>
      <c r="N292" s="127">
        <f>N283+N279+N274+N252</f>
        <v>1</v>
      </c>
      <c r="O292" s="127"/>
      <c r="P292" s="127">
        <f>P283+P279+P274+P252</f>
        <v>93999</v>
      </c>
      <c r="Q292" s="127">
        <f>Q283+Q279+Q274+Q252</f>
        <v>0</v>
      </c>
      <c r="R292" s="127"/>
      <c r="S292" s="127">
        <f>S283+S279+S274+S252</f>
        <v>0</v>
      </c>
      <c r="T292" s="127">
        <f>T283+T279+T274+T252</f>
        <v>0</v>
      </c>
      <c r="U292" s="127"/>
      <c r="V292" s="127">
        <f>V283+V279+V274+V252</f>
        <v>0</v>
      </c>
      <c r="W292" s="135">
        <f>W283+W252+W279+W274</f>
        <v>1004000</v>
      </c>
      <c r="X292" s="135">
        <f>X283+X252+X279+X274</f>
        <v>979999</v>
      </c>
      <c r="Y292" s="135">
        <f t="shared" si="411"/>
        <v>24001</v>
      </c>
      <c r="Z292" s="135">
        <f t="shared" si="412"/>
        <v>2.3905378486055777E-2</v>
      </c>
      <c r="AA292" s="130"/>
      <c r="AB292" s="185"/>
      <c r="AC292" s="169"/>
      <c r="AD292" s="6"/>
      <c r="AE292" s="6"/>
      <c r="AF292" s="6"/>
      <c r="AG292" s="6"/>
    </row>
    <row r="293" spans="1:33" ht="30" customHeight="1" x14ac:dyDescent="0.2">
      <c r="A293" s="146" t="s">
        <v>290</v>
      </c>
      <c r="B293" s="147"/>
      <c r="C293" s="148"/>
      <c r="D293" s="149"/>
      <c r="E293" s="150"/>
      <c r="F293" s="150"/>
      <c r="G293" s="150">
        <f>G34+G48+G57+G175+G189+G204+G215+G223+G231+G238+G242+G250+G292</f>
        <v>2773810</v>
      </c>
      <c r="H293" s="150"/>
      <c r="I293" s="150"/>
      <c r="J293" s="150">
        <f>J34+J48+J57+J175+J189+J204+J215+J223+J231+J238+J242+J250+J292</f>
        <v>2772945</v>
      </c>
      <c r="K293" s="150"/>
      <c r="L293" s="150"/>
      <c r="M293" s="150">
        <f>M34+M48+M57+M175+M189+M204+M215+M223+M231+M238+M242+M250+M292</f>
        <v>1072500</v>
      </c>
      <c r="N293" s="150"/>
      <c r="O293" s="150"/>
      <c r="P293" s="150">
        <f>P34+P48+P57+P175+P189+P204+P215+P223+P231+P238+P242+P250+P292</f>
        <v>1338003</v>
      </c>
      <c r="Q293" s="150"/>
      <c r="R293" s="150"/>
      <c r="S293" s="150">
        <f>S34+S48+S57+S175+S189+S204+S215+S223+S231+S238+S242+S250+S292</f>
        <v>0</v>
      </c>
      <c r="T293" s="150"/>
      <c r="U293" s="150"/>
      <c r="V293" s="150">
        <f>V34+V48+V57+V175+V189+V204+V215+V223+V231+V238+V242+V250+V292</f>
        <v>0</v>
      </c>
      <c r="W293" s="150">
        <f>W34+W48+W57+W175+W189+W204+W215+W223+W231+W238+W242+W250+W292</f>
        <v>3846310</v>
      </c>
      <c r="X293" s="150">
        <f>X34+X48+X57+X175+X189+X204+X215+X223+X231+X238+X242+X250+X292</f>
        <v>4110948</v>
      </c>
      <c r="Y293" s="150">
        <f>Y34+Y48+Y57+Y175+Y189+Y204+Y215+Y223+Y231+Y238+Y242+Y250+Y292</f>
        <v>-264638</v>
      </c>
      <c r="Z293" s="256">
        <f t="shared" si="412"/>
        <v>-6.880308659468426E-2</v>
      </c>
      <c r="AA293" s="148"/>
      <c r="AB293" s="185"/>
      <c r="AC293" s="169"/>
      <c r="AD293" s="6"/>
      <c r="AE293" s="6"/>
      <c r="AF293" s="6"/>
      <c r="AG293" s="6"/>
    </row>
    <row r="294" spans="1:33" ht="15" customHeight="1" x14ac:dyDescent="0.2">
      <c r="A294" s="337"/>
      <c r="B294" s="338"/>
      <c r="C294" s="338"/>
      <c r="D294" s="98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151"/>
      <c r="X294" s="151"/>
      <c r="Y294" s="151"/>
      <c r="Z294" s="151"/>
      <c r="AA294" s="100"/>
      <c r="AB294" s="185"/>
      <c r="AC294" s="169"/>
      <c r="AD294" s="6"/>
      <c r="AE294" s="6"/>
      <c r="AF294" s="6"/>
      <c r="AG294" s="6"/>
    </row>
    <row r="295" spans="1:33" ht="30" customHeight="1" thickBot="1" x14ac:dyDescent="0.25">
      <c r="A295" s="339" t="s">
        <v>291</v>
      </c>
      <c r="B295" s="333"/>
      <c r="C295" s="333"/>
      <c r="D295" s="149"/>
      <c r="E295" s="203"/>
      <c r="F295" s="150"/>
      <c r="G295" s="150">
        <f>Фінансування!C27-'Кошторис  витрат'!G293</f>
        <v>0</v>
      </c>
      <c r="H295" s="150"/>
      <c r="I295" s="150"/>
      <c r="J295" s="150">
        <f>Фінансування!C28-'Кошторис  витрат'!J293</f>
        <v>0</v>
      </c>
      <c r="K295" s="150"/>
      <c r="L295" s="150"/>
      <c r="M295" s="150"/>
      <c r="N295" s="150"/>
      <c r="O295" s="150"/>
      <c r="P295" s="150"/>
      <c r="Q295" s="150"/>
      <c r="R295" s="150"/>
      <c r="S295" s="150">
        <f>Фінансування!L27-'Кошторис  витрат'!S293</f>
        <v>0</v>
      </c>
      <c r="T295" s="150"/>
      <c r="U295" s="150"/>
      <c r="V295" s="150">
        <f>Фінансування!L28-'Кошторис  витрат'!V293</f>
        <v>0</v>
      </c>
      <c r="W295" s="152">
        <f>Фінансування!N27-'Кошторис  витрат'!W293</f>
        <v>0</v>
      </c>
      <c r="X295" s="152">
        <f>Фінансування!N28-'Кошторис  витрат'!X293</f>
        <v>0</v>
      </c>
      <c r="Y295" s="152"/>
      <c r="Z295" s="152"/>
      <c r="AA295" s="148"/>
      <c r="AB295" s="185"/>
      <c r="AC295" s="169"/>
      <c r="AD295" s="6"/>
      <c r="AE295" s="6"/>
      <c r="AF295" s="6"/>
      <c r="AG295" s="6"/>
    </row>
    <row r="296" spans="1:33" ht="15.75" customHeight="1" x14ac:dyDescent="0.2">
      <c r="A296" s="178"/>
      <c r="B296" s="204"/>
      <c r="C296" s="205"/>
      <c r="D296" s="206"/>
      <c r="E296" s="160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207"/>
      <c r="Q296" s="207"/>
      <c r="R296" s="207"/>
      <c r="S296" s="207"/>
      <c r="T296" s="207"/>
      <c r="U296" s="207"/>
      <c r="V296" s="207"/>
      <c r="W296" s="208"/>
      <c r="X296" s="208"/>
      <c r="Y296" s="208"/>
      <c r="Z296" s="208"/>
      <c r="AA296" s="205"/>
      <c r="AB296" s="163"/>
      <c r="AC296" s="163"/>
      <c r="AD296" s="1"/>
      <c r="AE296" s="1"/>
      <c r="AF296" s="1"/>
      <c r="AG296" s="1"/>
    </row>
    <row r="297" spans="1:33" ht="15.75" customHeight="1" x14ac:dyDescent="0.2">
      <c r="A297" s="163"/>
      <c r="B297" s="209"/>
      <c r="C297" s="162"/>
      <c r="D297" s="210"/>
      <c r="E297" s="160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1"/>
      <c r="X297" s="161"/>
      <c r="Y297" s="161"/>
      <c r="Z297" s="161"/>
      <c r="AA297" s="162"/>
      <c r="AB297" s="163"/>
      <c r="AC297" s="163"/>
      <c r="AD297" s="1"/>
      <c r="AE297" s="1"/>
      <c r="AF297" s="1"/>
      <c r="AG297" s="1"/>
    </row>
    <row r="298" spans="1:33" ht="15.75" customHeight="1" x14ac:dyDescent="0.2">
      <c r="A298" s="163"/>
      <c r="B298" s="209"/>
      <c r="C298" s="162"/>
      <c r="D298" s="21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1"/>
      <c r="X298" s="161"/>
      <c r="Y298" s="161"/>
      <c r="Z298" s="161"/>
      <c r="AA298" s="162"/>
      <c r="AB298" s="163"/>
      <c r="AC298" s="163"/>
      <c r="AD298" s="1"/>
      <c r="AE298" s="1"/>
      <c r="AF298" s="1"/>
      <c r="AG298" s="1"/>
    </row>
    <row r="299" spans="1:33" ht="15.75" customHeight="1" x14ac:dyDescent="0.2">
      <c r="A299" s="211"/>
      <c r="B299" s="212"/>
      <c r="C299" s="213"/>
      <c r="D299" s="210"/>
      <c r="E299" s="160"/>
      <c r="F299" s="214"/>
      <c r="G299" s="160"/>
      <c r="H299" s="214"/>
      <c r="I299" s="214"/>
      <c r="J299" s="160"/>
      <c r="K299" s="215"/>
      <c r="L299" s="211"/>
      <c r="M299" s="214"/>
      <c r="N299" s="215"/>
      <c r="O299" s="211"/>
      <c r="P299" s="214"/>
      <c r="Q299" s="160"/>
      <c r="R299" s="160"/>
      <c r="S299" s="160"/>
      <c r="T299" s="160"/>
      <c r="U299" s="160"/>
      <c r="V299" s="160"/>
      <c r="W299" s="161"/>
      <c r="X299" s="161"/>
      <c r="Y299" s="161"/>
      <c r="Z299" s="161"/>
      <c r="AA299" s="162"/>
      <c r="AB299" s="163"/>
      <c r="AC299" s="162"/>
      <c r="AD299" s="1"/>
      <c r="AE299" s="1"/>
      <c r="AF299" s="1"/>
      <c r="AG299" s="1"/>
    </row>
    <row r="300" spans="1:33" ht="15.75" customHeight="1" x14ac:dyDescent="0.2">
      <c r="A300" s="216"/>
      <c r="B300" s="217"/>
      <c r="C300" s="218" t="s">
        <v>292</v>
      </c>
      <c r="D300" s="219"/>
      <c r="E300" s="214"/>
      <c r="F300" s="220" t="s">
        <v>293</v>
      </c>
      <c r="G300" s="221"/>
      <c r="H300" s="221"/>
      <c r="I300" s="220" t="s">
        <v>293</v>
      </c>
      <c r="J300" s="221"/>
      <c r="K300" s="222"/>
      <c r="L300" s="223" t="s">
        <v>294</v>
      </c>
      <c r="M300" s="221"/>
      <c r="N300" s="222"/>
      <c r="O300" s="223" t="s">
        <v>294</v>
      </c>
      <c r="P300" s="221"/>
      <c r="Q300" s="221"/>
      <c r="R300" s="221"/>
      <c r="S300" s="221"/>
      <c r="T300" s="221"/>
      <c r="U300" s="221"/>
      <c r="V300" s="221"/>
      <c r="W300" s="224"/>
      <c r="X300" s="224"/>
      <c r="Y300" s="224"/>
      <c r="Z300" s="224"/>
      <c r="AA300" s="225"/>
      <c r="AB300" s="226"/>
      <c r="AC300" s="225"/>
      <c r="AD300" s="65"/>
      <c r="AE300" s="65"/>
      <c r="AF300" s="65"/>
      <c r="AG300" s="65"/>
    </row>
    <row r="301" spans="1:33" ht="15.75" customHeight="1" x14ac:dyDescent="0.2">
      <c r="A301" s="163"/>
      <c r="B301" s="209"/>
      <c r="C301" s="162"/>
      <c r="D301" s="210"/>
      <c r="E301" s="221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1"/>
      <c r="X301" s="161"/>
      <c r="Y301" s="161"/>
      <c r="Z301" s="161"/>
      <c r="AA301" s="162"/>
      <c r="AB301" s="163"/>
      <c r="AC301" s="163"/>
      <c r="AD301" s="1"/>
      <c r="AE301" s="1"/>
      <c r="AF301" s="1"/>
      <c r="AG301" s="1"/>
    </row>
    <row r="302" spans="1:33" ht="15.75" customHeight="1" x14ac:dyDescent="0.2">
      <c r="A302" s="163"/>
      <c r="B302" s="209"/>
      <c r="C302" s="162"/>
      <c r="D302" s="210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1"/>
      <c r="X302" s="161"/>
      <c r="Y302" s="161"/>
      <c r="Z302" s="161"/>
      <c r="AA302" s="162"/>
      <c r="AB302" s="163"/>
      <c r="AC302" s="163"/>
      <c r="AD302" s="1"/>
      <c r="AE302" s="1"/>
      <c r="AF302" s="1"/>
      <c r="AG302" s="1"/>
    </row>
    <row r="303" spans="1:33" ht="15.75" customHeight="1" x14ac:dyDescent="0.2">
      <c r="A303" s="163"/>
      <c r="B303" s="209"/>
      <c r="C303" s="162"/>
      <c r="D303" s="210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1"/>
      <c r="X303" s="161"/>
      <c r="Y303" s="161"/>
      <c r="Z303" s="161"/>
      <c r="AA303" s="162"/>
      <c r="AB303" s="163"/>
      <c r="AC303" s="163"/>
      <c r="AD303" s="1"/>
      <c r="AE303" s="1"/>
      <c r="AF303" s="1"/>
      <c r="AG303" s="1"/>
    </row>
    <row r="304" spans="1:33" ht="15.75" customHeight="1" x14ac:dyDescent="0.2">
      <c r="A304" s="163"/>
      <c r="B304" s="209"/>
      <c r="C304" s="162"/>
      <c r="D304" s="210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227"/>
      <c r="X304" s="227"/>
      <c r="Y304" s="227"/>
      <c r="Z304" s="227"/>
      <c r="AA304" s="162"/>
      <c r="AB304" s="163"/>
      <c r="AC304" s="163"/>
      <c r="AD304" s="1"/>
      <c r="AE304" s="1"/>
      <c r="AF304" s="1"/>
      <c r="AG304" s="1"/>
    </row>
    <row r="305" spans="1:33" ht="15.75" customHeight="1" x14ac:dyDescent="0.2">
      <c r="A305" s="163"/>
      <c r="B305" s="209"/>
      <c r="C305" s="162"/>
      <c r="D305" s="210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227"/>
      <c r="X305" s="227"/>
      <c r="Y305" s="227"/>
      <c r="Z305" s="227"/>
      <c r="AA305" s="162"/>
      <c r="AB305" s="163"/>
      <c r="AC305" s="163"/>
      <c r="AD305" s="1"/>
      <c r="AE305" s="1"/>
      <c r="AF305" s="1"/>
      <c r="AG305" s="1"/>
    </row>
    <row r="306" spans="1:33" ht="15.75" customHeight="1" x14ac:dyDescent="0.2">
      <c r="A306" s="163"/>
      <c r="B306" s="209"/>
      <c r="C306" s="162"/>
      <c r="D306" s="210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227"/>
      <c r="X306" s="227"/>
      <c r="Y306" s="227"/>
      <c r="Z306" s="227"/>
      <c r="AA306" s="162"/>
      <c r="AB306" s="163"/>
      <c r="AC306" s="163"/>
      <c r="AD306" s="1"/>
      <c r="AE306" s="1"/>
      <c r="AF306" s="1"/>
      <c r="AG306" s="1"/>
    </row>
    <row r="307" spans="1:33" ht="15.75" customHeight="1" x14ac:dyDescent="0.2">
      <c r="A307" s="163"/>
      <c r="B307" s="209"/>
      <c r="C307" s="162"/>
      <c r="D307" s="210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227"/>
      <c r="X307" s="227"/>
      <c r="Y307" s="227"/>
      <c r="Z307" s="227"/>
      <c r="AA307" s="162"/>
      <c r="AB307" s="163"/>
      <c r="AC307" s="163"/>
      <c r="AD307" s="1"/>
      <c r="AE307" s="1"/>
      <c r="AF307" s="1"/>
      <c r="AG307" s="1"/>
    </row>
    <row r="308" spans="1:33" ht="15.75" customHeight="1" x14ac:dyDescent="0.2">
      <c r="A308" s="163"/>
      <c r="B308" s="209"/>
      <c r="C308" s="162"/>
      <c r="D308" s="210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227"/>
      <c r="X308" s="227"/>
      <c r="Y308" s="227"/>
      <c r="Z308" s="227"/>
      <c r="AA308" s="162"/>
      <c r="AB308" s="163"/>
      <c r="AC308" s="163"/>
      <c r="AD308" s="1"/>
      <c r="AE308" s="1"/>
      <c r="AF308" s="1"/>
      <c r="AG308" s="1"/>
    </row>
    <row r="309" spans="1:33" ht="15.75" customHeight="1" x14ac:dyDescent="0.2">
      <c r="A309" s="163"/>
      <c r="B309" s="209"/>
      <c r="C309" s="162"/>
      <c r="D309" s="21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227"/>
      <c r="X309" s="227"/>
      <c r="Y309" s="227"/>
      <c r="Z309" s="227"/>
      <c r="AA309" s="162"/>
      <c r="AB309" s="163"/>
      <c r="AC309" s="163"/>
      <c r="AD309" s="1"/>
      <c r="AE309" s="1"/>
      <c r="AF309" s="1"/>
      <c r="AG309" s="1"/>
    </row>
    <row r="310" spans="1:33" ht="15.75" customHeight="1" x14ac:dyDescent="0.2">
      <c r="A310" s="163"/>
      <c r="B310" s="209"/>
      <c r="C310" s="162"/>
      <c r="D310" s="210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227"/>
      <c r="X310" s="227"/>
      <c r="Y310" s="227"/>
      <c r="Z310" s="227"/>
      <c r="AA310" s="162"/>
      <c r="AB310" s="163"/>
      <c r="AC310" s="163"/>
      <c r="AD310" s="1"/>
      <c r="AE310" s="1"/>
      <c r="AF310" s="1"/>
      <c r="AG310" s="1"/>
    </row>
    <row r="311" spans="1:33" ht="15.75" customHeight="1" x14ac:dyDescent="0.2">
      <c r="A311" s="163"/>
      <c r="B311" s="209"/>
      <c r="C311" s="162"/>
      <c r="D311" s="210"/>
      <c r="E311" s="160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227"/>
      <c r="X311" s="227"/>
      <c r="Y311" s="227"/>
      <c r="Z311" s="227"/>
      <c r="AA311" s="162"/>
      <c r="AB311" s="163"/>
      <c r="AC311" s="163"/>
      <c r="AD311" s="1"/>
      <c r="AE311" s="1"/>
      <c r="AF311" s="1"/>
      <c r="AG311" s="1"/>
    </row>
    <row r="312" spans="1:33" ht="15.75" customHeight="1" x14ac:dyDescent="0.2">
      <c r="A312" s="163"/>
      <c r="B312" s="209"/>
      <c r="C312" s="162"/>
      <c r="D312" s="210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227"/>
      <c r="X312" s="227"/>
      <c r="Y312" s="227"/>
      <c r="Z312" s="227"/>
      <c r="AA312" s="162"/>
      <c r="AB312" s="163"/>
      <c r="AC312" s="163"/>
      <c r="AD312" s="1"/>
      <c r="AE312" s="1"/>
      <c r="AF312" s="1"/>
      <c r="AG312" s="1"/>
    </row>
    <row r="313" spans="1:33" ht="15.75" customHeight="1" x14ac:dyDescent="0.2">
      <c r="A313" s="163"/>
      <c r="B313" s="209"/>
      <c r="C313" s="162"/>
      <c r="D313" s="210"/>
      <c r="E313" s="160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227"/>
      <c r="X313" s="227"/>
      <c r="Y313" s="227"/>
      <c r="Z313" s="227"/>
      <c r="AA313" s="162"/>
      <c r="AB313" s="163"/>
      <c r="AC313" s="163"/>
      <c r="AD313" s="1"/>
      <c r="AE313" s="1"/>
      <c r="AF313" s="1"/>
      <c r="AG313" s="1"/>
    </row>
    <row r="314" spans="1:33" ht="15.75" customHeight="1" x14ac:dyDescent="0.2">
      <c r="A314" s="163"/>
      <c r="B314" s="209"/>
      <c r="C314" s="162"/>
      <c r="D314" s="210"/>
      <c r="E314" s="160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227"/>
      <c r="X314" s="227"/>
      <c r="Y314" s="227"/>
      <c r="Z314" s="227"/>
      <c r="AA314" s="162"/>
      <c r="AB314" s="163"/>
      <c r="AC314" s="163"/>
      <c r="AD314" s="1"/>
      <c r="AE314" s="1"/>
      <c r="AF314" s="1"/>
      <c r="AG314" s="1"/>
    </row>
    <row r="315" spans="1:33" ht="15.75" customHeight="1" x14ac:dyDescent="0.2">
      <c r="A315" s="163"/>
      <c r="B315" s="209"/>
      <c r="C315" s="162"/>
      <c r="D315" s="210"/>
      <c r="E315" s="160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227"/>
      <c r="X315" s="227"/>
      <c r="Y315" s="227"/>
      <c r="Z315" s="227"/>
      <c r="AA315" s="162"/>
      <c r="AB315" s="163"/>
      <c r="AC315" s="163"/>
      <c r="AD315" s="1"/>
      <c r="AE315" s="1"/>
      <c r="AF315" s="1"/>
      <c r="AG315" s="1"/>
    </row>
    <row r="316" spans="1:33" ht="15.75" customHeight="1" x14ac:dyDescent="0.2">
      <c r="A316" s="163"/>
      <c r="B316" s="209"/>
      <c r="C316" s="162"/>
      <c r="D316" s="210"/>
      <c r="E316" s="160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227"/>
      <c r="X316" s="227"/>
      <c r="Y316" s="227"/>
      <c r="Z316" s="227"/>
      <c r="AA316" s="162"/>
      <c r="AB316" s="163"/>
      <c r="AC316" s="163"/>
      <c r="AD316" s="1"/>
      <c r="AE316" s="1"/>
      <c r="AF316" s="1"/>
      <c r="AG316" s="1"/>
    </row>
    <row r="317" spans="1:33" ht="15.75" customHeight="1" x14ac:dyDescent="0.2">
      <c r="A317" s="163"/>
      <c r="B317" s="209"/>
      <c r="C317" s="162"/>
      <c r="D317" s="210"/>
      <c r="E317" s="160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227"/>
      <c r="X317" s="227"/>
      <c r="Y317" s="227"/>
      <c r="Z317" s="227"/>
      <c r="AA317" s="162"/>
      <c r="AB317" s="163"/>
      <c r="AC317" s="163"/>
      <c r="AD317" s="1"/>
      <c r="AE317" s="1"/>
      <c r="AF317" s="1"/>
      <c r="AG317" s="1"/>
    </row>
    <row r="318" spans="1:33" ht="15.75" customHeight="1" x14ac:dyDescent="0.2">
      <c r="A318" s="163"/>
      <c r="B318" s="209"/>
      <c r="C318" s="162"/>
      <c r="D318" s="210"/>
      <c r="E318" s="160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227"/>
      <c r="X318" s="227"/>
      <c r="Y318" s="227"/>
      <c r="Z318" s="227"/>
      <c r="AA318" s="162"/>
      <c r="AB318" s="163"/>
      <c r="AC318" s="163"/>
      <c r="AD318" s="1"/>
      <c r="AE318" s="1"/>
      <c r="AF318" s="1"/>
      <c r="AG318" s="1"/>
    </row>
    <row r="319" spans="1:33" ht="15.75" customHeight="1" x14ac:dyDescent="0.2">
      <c r="A319" s="163"/>
      <c r="B319" s="209"/>
      <c r="C319" s="162"/>
      <c r="D319" s="210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227"/>
      <c r="X319" s="227"/>
      <c r="Y319" s="227"/>
      <c r="Z319" s="227"/>
      <c r="AA319" s="162"/>
      <c r="AB319" s="163"/>
      <c r="AC319" s="163"/>
      <c r="AD319" s="1"/>
      <c r="AE319" s="1"/>
      <c r="AF319" s="1"/>
      <c r="AG319" s="1"/>
    </row>
    <row r="320" spans="1:33" ht="15.75" customHeight="1" x14ac:dyDescent="0.2">
      <c r="A320" s="163"/>
      <c r="B320" s="209"/>
      <c r="C320" s="162"/>
      <c r="D320" s="210"/>
      <c r="E320" s="160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227"/>
      <c r="X320" s="227"/>
      <c r="Y320" s="227"/>
      <c r="Z320" s="227"/>
      <c r="AA320" s="162"/>
      <c r="AB320" s="163"/>
      <c r="AC320" s="163"/>
      <c r="AD320" s="1"/>
      <c r="AE320" s="1"/>
      <c r="AF320" s="1"/>
      <c r="AG320" s="1"/>
    </row>
    <row r="321" spans="1:33" ht="15.75" customHeight="1" x14ac:dyDescent="0.2">
      <c r="A321" s="163"/>
      <c r="B321" s="209"/>
      <c r="C321" s="162"/>
      <c r="D321" s="210"/>
      <c r="E321" s="160"/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227"/>
      <c r="X321" s="227"/>
      <c r="Y321" s="227"/>
      <c r="Z321" s="227"/>
      <c r="AA321" s="162"/>
      <c r="AB321" s="163"/>
      <c r="AC321" s="163"/>
      <c r="AD321" s="1"/>
      <c r="AE321" s="1"/>
      <c r="AF321" s="1"/>
      <c r="AG321" s="1"/>
    </row>
    <row r="322" spans="1:33" ht="15.75" customHeight="1" x14ac:dyDescent="0.2">
      <c r="A322" s="163"/>
      <c r="B322" s="209"/>
      <c r="C322" s="162"/>
      <c r="D322" s="210"/>
      <c r="E322" s="160"/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227"/>
      <c r="X322" s="227"/>
      <c r="Y322" s="227"/>
      <c r="Z322" s="227"/>
      <c r="AA322" s="162"/>
      <c r="AB322" s="163"/>
      <c r="AC322" s="163"/>
      <c r="AD322" s="1"/>
      <c r="AE322" s="1"/>
      <c r="AF322" s="1"/>
      <c r="AG322" s="1"/>
    </row>
    <row r="323" spans="1:33" ht="15.75" customHeight="1" x14ac:dyDescent="0.2">
      <c r="A323" s="163"/>
      <c r="B323" s="209"/>
      <c r="C323" s="162"/>
      <c r="D323" s="210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227"/>
      <c r="X323" s="227"/>
      <c r="Y323" s="227"/>
      <c r="Z323" s="227"/>
      <c r="AA323" s="162"/>
      <c r="AB323" s="163"/>
      <c r="AC323" s="163"/>
      <c r="AD323" s="1"/>
      <c r="AE323" s="1"/>
      <c r="AF323" s="1"/>
      <c r="AG323" s="1"/>
    </row>
    <row r="324" spans="1:33" ht="15.75" customHeight="1" x14ac:dyDescent="0.2">
      <c r="A324" s="163"/>
      <c r="B324" s="209"/>
      <c r="C324" s="162"/>
      <c r="D324" s="210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227"/>
      <c r="X324" s="227"/>
      <c r="Y324" s="227"/>
      <c r="Z324" s="227"/>
      <c r="AA324" s="162"/>
      <c r="AB324" s="163"/>
      <c r="AC324" s="163"/>
      <c r="AD324" s="1"/>
      <c r="AE324" s="1"/>
      <c r="AF324" s="1"/>
      <c r="AG324" s="1"/>
    </row>
    <row r="325" spans="1:33" ht="15.75" customHeight="1" x14ac:dyDescent="0.2">
      <c r="A325" s="163"/>
      <c r="B325" s="209"/>
      <c r="C325" s="162"/>
      <c r="D325" s="210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227"/>
      <c r="X325" s="227"/>
      <c r="Y325" s="227"/>
      <c r="Z325" s="227"/>
      <c r="AA325" s="162"/>
      <c r="AB325" s="163"/>
      <c r="AC325" s="163"/>
      <c r="AD325" s="1"/>
      <c r="AE325" s="1"/>
      <c r="AF325" s="1"/>
      <c r="AG325" s="1"/>
    </row>
    <row r="326" spans="1:33" ht="15.75" customHeight="1" x14ac:dyDescent="0.2">
      <c r="A326" s="163"/>
      <c r="B326" s="209"/>
      <c r="C326" s="162"/>
      <c r="D326" s="21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227"/>
      <c r="X326" s="227"/>
      <c r="Y326" s="227"/>
      <c r="Z326" s="227"/>
      <c r="AA326" s="162"/>
      <c r="AB326" s="163"/>
      <c r="AC326" s="163"/>
      <c r="AD326" s="1"/>
      <c r="AE326" s="1"/>
      <c r="AF326" s="1"/>
      <c r="AG326" s="1"/>
    </row>
    <row r="327" spans="1:33" ht="15.75" customHeight="1" x14ac:dyDescent="0.2">
      <c r="A327" s="163"/>
      <c r="B327" s="209"/>
      <c r="C327" s="162"/>
      <c r="D327" s="21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227"/>
      <c r="X327" s="227"/>
      <c r="Y327" s="227"/>
      <c r="Z327" s="227"/>
      <c r="AA327" s="162"/>
      <c r="AB327" s="163"/>
      <c r="AC327" s="163"/>
      <c r="AD327" s="1"/>
      <c r="AE327" s="1"/>
      <c r="AF327" s="1"/>
      <c r="AG327" s="1"/>
    </row>
    <row r="328" spans="1:33" ht="15.75" customHeight="1" x14ac:dyDescent="0.2">
      <c r="A328" s="163"/>
      <c r="B328" s="209"/>
      <c r="C328" s="162"/>
      <c r="D328" s="21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227"/>
      <c r="X328" s="227"/>
      <c r="Y328" s="227"/>
      <c r="Z328" s="227"/>
      <c r="AA328" s="162"/>
      <c r="AB328" s="163"/>
      <c r="AC328" s="163"/>
      <c r="AD328" s="1"/>
      <c r="AE328" s="1"/>
      <c r="AF328" s="1"/>
      <c r="AG328" s="1"/>
    </row>
    <row r="329" spans="1:33" ht="15.75" customHeight="1" x14ac:dyDescent="0.2">
      <c r="A329" s="163"/>
      <c r="B329" s="209"/>
      <c r="C329" s="162"/>
      <c r="D329" s="210"/>
      <c r="E329" s="160"/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227"/>
      <c r="X329" s="227"/>
      <c r="Y329" s="227"/>
      <c r="Z329" s="227"/>
      <c r="AA329" s="162"/>
      <c r="AB329" s="163"/>
      <c r="AC329" s="163"/>
      <c r="AD329" s="1"/>
      <c r="AE329" s="1"/>
      <c r="AF329" s="1"/>
      <c r="AG329" s="1"/>
    </row>
    <row r="330" spans="1:33" ht="15.75" customHeight="1" x14ac:dyDescent="0.2">
      <c r="A330" s="163"/>
      <c r="B330" s="209"/>
      <c r="C330" s="162"/>
      <c r="D330" s="21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227"/>
      <c r="X330" s="227"/>
      <c r="Y330" s="227"/>
      <c r="Z330" s="227"/>
      <c r="AA330" s="162"/>
      <c r="AB330" s="163"/>
      <c r="AC330" s="163"/>
      <c r="AD330" s="1"/>
      <c r="AE330" s="1"/>
      <c r="AF330" s="1"/>
      <c r="AG330" s="1"/>
    </row>
    <row r="331" spans="1:33" ht="15.75" customHeight="1" x14ac:dyDescent="0.2">
      <c r="A331" s="163"/>
      <c r="B331" s="209"/>
      <c r="C331" s="162"/>
      <c r="D331" s="210"/>
      <c r="E331" s="160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227"/>
      <c r="X331" s="227"/>
      <c r="Y331" s="227"/>
      <c r="Z331" s="227"/>
      <c r="AA331" s="162"/>
      <c r="AB331" s="163"/>
      <c r="AC331" s="163"/>
      <c r="AD331" s="1"/>
      <c r="AE331" s="1"/>
      <c r="AF331" s="1"/>
      <c r="AG331" s="1"/>
    </row>
    <row r="332" spans="1:33" ht="15.75" customHeight="1" x14ac:dyDescent="0.2">
      <c r="A332" s="163"/>
      <c r="B332" s="209"/>
      <c r="C332" s="162"/>
      <c r="D332" s="210"/>
      <c r="E332" s="160"/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227"/>
      <c r="X332" s="227"/>
      <c r="Y332" s="227"/>
      <c r="Z332" s="227"/>
      <c r="AA332" s="162"/>
      <c r="AB332" s="163"/>
      <c r="AC332" s="163"/>
      <c r="AD332" s="1"/>
      <c r="AE332" s="1"/>
      <c r="AF332" s="1"/>
      <c r="AG332" s="1"/>
    </row>
    <row r="333" spans="1:33" ht="15.75" customHeight="1" x14ac:dyDescent="0.2">
      <c r="A333" s="163"/>
      <c r="B333" s="209"/>
      <c r="C333" s="162"/>
      <c r="D333" s="210"/>
      <c r="E333" s="160"/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227"/>
      <c r="X333" s="227"/>
      <c r="Y333" s="227"/>
      <c r="Z333" s="227"/>
      <c r="AA333" s="162"/>
      <c r="AB333" s="163"/>
      <c r="AC333" s="163"/>
      <c r="AD333" s="1"/>
      <c r="AE333" s="1"/>
      <c r="AF333" s="1"/>
      <c r="AG333" s="1"/>
    </row>
    <row r="334" spans="1:33" ht="15.75" customHeight="1" x14ac:dyDescent="0.2">
      <c r="A334" s="163"/>
      <c r="B334" s="209"/>
      <c r="C334" s="162"/>
      <c r="D334" s="210"/>
      <c r="E334" s="160"/>
      <c r="F334" s="160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227"/>
      <c r="X334" s="227"/>
      <c r="Y334" s="227"/>
      <c r="Z334" s="227"/>
      <c r="AA334" s="162"/>
      <c r="AB334" s="163"/>
      <c r="AC334" s="163"/>
      <c r="AD334" s="1"/>
      <c r="AE334" s="1"/>
      <c r="AF334" s="1"/>
      <c r="AG334" s="1"/>
    </row>
    <row r="335" spans="1:33" ht="15.75" customHeight="1" x14ac:dyDescent="0.2">
      <c r="A335" s="163"/>
      <c r="B335" s="209"/>
      <c r="C335" s="162"/>
      <c r="D335" s="210"/>
      <c r="E335" s="160"/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227"/>
      <c r="X335" s="227"/>
      <c r="Y335" s="227"/>
      <c r="Z335" s="227"/>
      <c r="AA335" s="162"/>
      <c r="AB335" s="163"/>
      <c r="AC335" s="163"/>
      <c r="AD335" s="1"/>
      <c r="AE335" s="1"/>
      <c r="AF335" s="1"/>
      <c r="AG335" s="1"/>
    </row>
    <row r="336" spans="1:33" ht="15.75" customHeight="1" x14ac:dyDescent="0.2">
      <c r="A336" s="163"/>
      <c r="B336" s="209"/>
      <c r="C336" s="162"/>
      <c r="D336" s="210"/>
      <c r="E336" s="160"/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227"/>
      <c r="X336" s="227"/>
      <c r="Y336" s="227"/>
      <c r="Z336" s="227"/>
      <c r="AA336" s="162"/>
      <c r="AB336" s="163"/>
      <c r="AC336" s="163"/>
      <c r="AD336" s="1"/>
      <c r="AE336" s="1"/>
      <c r="AF336" s="1"/>
      <c r="AG336" s="1"/>
    </row>
    <row r="337" spans="1:33" ht="15.75" customHeight="1" x14ac:dyDescent="0.2">
      <c r="A337" s="163"/>
      <c r="B337" s="209"/>
      <c r="C337" s="162"/>
      <c r="D337" s="210"/>
      <c r="E337" s="160"/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227"/>
      <c r="X337" s="227"/>
      <c r="Y337" s="227"/>
      <c r="Z337" s="227"/>
      <c r="AA337" s="162"/>
      <c r="AB337" s="163"/>
      <c r="AC337" s="163"/>
      <c r="AD337" s="1"/>
      <c r="AE337" s="1"/>
      <c r="AF337" s="1"/>
      <c r="AG337" s="1"/>
    </row>
    <row r="338" spans="1:33" ht="15.75" customHeight="1" x14ac:dyDescent="0.2">
      <c r="A338" s="163"/>
      <c r="B338" s="209"/>
      <c r="C338" s="162"/>
      <c r="D338" s="210"/>
      <c r="E338" s="160"/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227"/>
      <c r="X338" s="227"/>
      <c r="Y338" s="227"/>
      <c r="Z338" s="227"/>
      <c r="AA338" s="162"/>
      <c r="AB338" s="163"/>
      <c r="AC338" s="163"/>
      <c r="AD338" s="1"/>
      <c r="AE338" s="1"/>
      <c r="AF338" s="1"/>
      <c r="AG338" s="1"/>
    </row>
    <row r="339" spans="1:33" ht="15.75" customHeight="1" x14ac:dyDescent="0.2">
      <c r="A339" s="163"/>
      <c r="B339" s="209"/>
      <c r="C339" s="162"/>
      <c r="D339" s="210"/>
      <c r="E339" s="160"/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227"/>
      <c r="X339" s="227"/>
      <c r="Y339" s="227"/>
      <c r="Z339" s="227"/>
      <c r="AA339" s="162"/>
      <c r="AB339" s="163"/>
      <c r="AC339" s="163"/>
      <c r="AD339" s="1"/>
      <c r="AE339" s="1"/>
      <c r="AF339" s="1"/>
      <c r="AG339" s="1"/>
    </row>
    <row r="340" spans="1:33" ht="15.75" customHeight="1" x14ac:dyDescent="0.2">
      <c r="A340" s="163"/>
      <c r="B340" s="209"/>
      <c r="C340" s="162"/>
      <c r="D340" s="210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227"/>
      <c r="X340" s="227"/>
      <c r="Y340" s="227"/>
      <c r="Z340" s="227"/>
      <c r="AA340" s="162"/>
      <c r="AB340" s="163"/>
      <c r="AC340" s="163"/>
      <c r="AD340" s="1"/>
      <c r="AE340" s="1"/>
      <c r="AF340" s="1"/>
      <c r="AG340" s="1"/>
    </row>
    <row r="341" spans="1:33" ht="15.75" customHeight="1" x14ac:dyDescent="0.2">
      <c r="A341" s="163"/>
      <c r="B341" s="209"/>
      <c r="C341" s="162"/>
      <c r="D341" s="210"/>
      <c r="E341" s="160"/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227"/>
      <c r="X341" s="227"/>
      <c r="Y341" s="227"/>
      <c r="Z341" s="227"/>
      <c r="AA341" s="162"/>
      <c r="AB341" s="163"/>
      <c r="AC341" s="163"/>
      <c r="AD341" s="1"/>
      <c r="AE341" s="1"/>
      <c r="AF341" s="1"/>
      <c r="AG341" s="1"/>
    </row>
    <row r="342" spans="1:33" ht="15.75" customHeight="1" x14ac:dyDescent="0.2">
      <c r="A342" s="163"/>
      <c r="B342" s="209"/>
      <c r="C342" s="162"/>
      <c r="D342" s="21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227"/>
      <c r="X342" s="227"/>
      <c r="Y342" s="227"/>
      <c r="Z342" s="227"/>
      <c r="AA342" s="162"/>
      <c r="AB342" s="163"/>
      <c r="AC342" s="163"/>
      <c r="AD342" s="1"/>
      <c r="AE342" s="1"/>
      <c r="AF342" s="1"/>
      <c r="AG342" s="1"/>
    </row>
    <row r="343" spans="1:33" ht="15.75" customHeight="1" x14ac:dyDescent="0.2">
      <c r="A343" s="163"/>
      <c r="B343" s="209"/>
      <c r="C343" s="162"/>
      <c r="D343" s="210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227"/>
      <c r="X343" s="227"/>
      <c r="Y343" s="227"/>
      <c r="Z343" s="227"/>
      <c r="AA343" s="162"/>
      <c r="AB343" s="163"/>
      <c r="AC343" s="163"/>
      <c r="AD343" s="1"/>
      <c r="AE343" s="1"/>
      <c r="AF343" s="1"/>
      <c r="AG343" s="1"/>
    </row>
    <row r="344" spans="1:33" ht="15.75" customHeight="1" x14ac:dyDescent="0.2">
      <c r="A344" s="163"/>
      <c r="B344" s="209"/>
      <c r="C344" s="162"/>
      <c r="D344" s="210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227"/>
      <c r="X344" s="227"/>
      <c r="Y344" s="227"/>
      <c r="Z344" s="227"/>
      <c r="AA344" s="162"/>
      <c r="AB344" s="163"/>
      <c r="AC344" s="163"/>
      <c r="AD344" s="1"/>
      <c r="AE344" s="1"/>
      <c r="AF344" s="1"/>
      <c r="AG344" s="1"/>
    </row>
    <row r="345" spans="1:33" ht="15.75" customHeight="1" x14ac:dyDescent="0.2">
      <c r="A345" s="163"/>
      <c r="B345" s="209"/>
      <c r="C345" s="162"/>
      <c r="D345" s="210"/>
      <c r="E345" s="160"/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227"/>
      <c r="X345" s="227"/>
      <c r="Y345" s="227"/>
      <c r="Z345" s="227"/>
      <c r="AA345" s="162"/>
      <c r="AB345" s="163"/>
      <c r="AC345" s="163"/>
      <c r="AD345" s="1"/>
      <c r="AE345" s="1"/>
      <c r="AF345" s="1"/>
      <c r="AG345" s="1"/>
    </row>
    <row r="346" spans="1:33" ht="15.75" customHeight="1" x14ac:dyDescent="0.2">
      <c r="A346" s="163"/>
      <c r="B346" s="209"/>
      <c r="C346" s="162"/>
      <c r="D346" s="210"/>
      <c r="E346" s="160"/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227"/>
      <c r="X346" s="227"/>
      <c r="Y346" s="227"/>
      <c r="Z346" s="227"/>
      <c r="AA346" s="162"/>
      <c r="AB346" s="163"/>
      <c r="AC346" s="163"/>
      <c r="AD346" s="1"/>
      <c r="AE346" s="1"/>
      <c r="AF346" s="1"/>
      <c r="AG346" s="1"/>
    </row>
    <row r="347" spans="1:33" ht="15.75" customHeight="1" x14ac:dyDescent="0.2">
      <c r="A347" s="163"/>
      <c r="B347" s="209"/>
      <c r="C347" s="162"/>
      <c r="D347" s="210"/>
      <c r="E347" s="160"/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227"/>
      <c r="X347" s="227"/>
      <c r="Y347" s="227"/>
      <c r="Z347" s="227"/>
      <c r="AA347" s="162"/>
      <c r="AB347" s="163"/>
      <c r="AC347" s="163"/>
      <c r="AD347" s="1"/>
      <c r="AE347" s="1"/>
      <c r="AF347" s="1"/>
      <c r="AG347" s="1"/>
    </row>
    <row r="348" spans="1:33" ht="15.75" customHeight="1" x14ac:dyDescent="0.2">
      <c r="A348" s="163"/>
      <c r="B348" s="209"/>
      <c r="C348" s="162"/>
      <c r="D348" s="210"/>
      <c r="E348" s="160"/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227"/>
      <c r="X348" s="227"/>
      <c r="Y348" s="227"/>
      <c r="Z348" s="227"/>
      <c r="AA348" s="162"/>
      <c r="AB348" s="163"/>
      <c r="AC348" s="163"/>
      <c r="AD348" s="1"/>
      <c r="AE348" s="1"/>
      <c r="AF348" s="1"/>
      <c r="AG348" s="1"/>
    </row>
    <row r="349" spans="1:33" ht="15.75" customHeight="1" x14ac:dyDescent="0.2">
      <c r="A349" s="163"/>
      <c r="B349" s="209"/>
      <c r="C349" s="162"/>
      <c r="D349" s="210"/>
      <c r="E349" s="160"/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227"/>
      <c r="X349" s="227"/>
      <c r="Y349" s="227"/>
      <c r="Z349" s="227"/>
      <c r="AA349" s="162"/>
      <c r="AB349" s="163"/>
      <c r="AC349" s="163"/>
      <c r="AD349" s="1"/>
      <c r="AE349" s="1"/>
      <c r="AF349" s="1"/>
      <c r="AG349" s="1"/>
    </row>
    <row r="350" spans="1:33" ht="15.75" customHeight="1" x14ac:dyDescent="0.2">
      <c r="A350" s="163"/>
      <c r="B350" s="209"/>
      <c r="C350" s="162"/>
      <c r="D350" s="210"/>
      <c r="E350" s="160"/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227"/>
      <c r="X350" s="227"/>
      <c r="Y350" s="227"/>
      <c r="Z350" s="227"/>
      <c r="AA350" s="162"/>
      <c r="AB350" s="163"/>
      <c r="AC350" s="163"/>
      <c r="AD350" s="1"/>
      <c r="AE350" s="1"/>
      <c r="AF350" s="1"/>
      <c r="AG350" s="1"/>
    </row>
    <row r="351" spans="1:33" ht="15.75" customHeight="1" x14ac:dyDescent="0.2">
      <c r="A351" s="163"/>
      <c r="B351" s="209"/>
      <c r="C351" s="162"/>
      <c r="D351" s="210"/>
      <c r="E351" s="160"/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227"/>
      <c r="X351" s="227"/>
      <c r="Y351" s="227"/>
      <c r="Z351" s="227"/>
      <c r="AA351" s="162"/>
      <c r="AB351" s="163"/>
      <c r="AC351" s="163"/>
      <c r="AD351" s="1"/>
      <c r="AE351" s="1"/>
      <c r="AF351" s="1"/>
      <c r="AG351" s="1"/>
    </row>
    <row r="352" spans="1:33" ht="15.75" customHeight="1" x14ac:dyDescent="0.2">
      <c r="A352" s="163"/>
      <c r="B352" s="209"/>
      <c r="C352" s="162"/>
      <c r="D352" s="210"/>
      <c r="E352" s="160"/>
      <c r="F352" s="160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227"/>
      <c r="X352" s="227"/>
      <c r="Y352" s="227"/>
      <c r="Z352" s="227"/>
      <c r="AA352" s="162"/>
      <c r="AB352" s="163"/>
      <c r="AC352" s="163"/>
      <c r="AD352" s="1"/>
      <c r="AE352" s="1"/>
      <c r="AF352" s="1"/>
      <c r="AG352" s="1"/>
    </row>
    <row r="353" spans="1:33" ht="15.75" customHeight="1" x14ac:dyDescent="0.2">
      <c r="A353" s="163"/>
      <c r="B353" s="209"/>
      <c r="C353" s="162"/>
      <c r="D353" s="21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227"/>
      <c r="X353" s="227"/>
      <c r="Y353" s="227"/>
      <c r="Z353" s="227"/>
      <c r="AA353" s="162"/>
      <c r="AB353" s="163"/>
      <c r="AC353" s="163"/>
      <c r="AD353" s="1"/>
      <c r="AE353" s="1"/>
      <c r="AF353" s="1"/>
      <c r="AG353" s="1"/>
    </row>
    <row r="354" spans="1:33" ht="15.75" customHeight="1" x14ac:dyDescent="0.2">
      <c r="A354" s="163"/>
      <c r="B354" s="209"/>
      <c r="C354" s="162"/>
      <c r="D354" s="21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227"/>
      <c r="X354" s="227"/>
      <c r="Y354" s="227"/>
      <c r="Z354" s="227"/>
      <c r="AA354" s="162"/>
      <c r="AB354" s="163"/>
      <c r="AC354" s="163"/>
      <c r="AD354" s="1"/>
      <c r="AE354" s="1"/>
      <c r="AF354" s="1"/>
      <c r="AG354" s="1"/>
    </row>
    <row r="355" spans="1:33" ht="15.75" customHeight="1" x14ac:dyDescent="0.2">
      <c r="A355" s="163"/>
      <c r="B355" s="209"/>
      <c r="C355" s="162"/>
      <c r="D355" s="210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227"/>
      <c r="X355" s="227"/>
      <c r="Y355" s="227"/>
      <c r="Z355" s="227"/>
      <c r="AA355" s="162"/>
      <c r="AB355" s="163"/>
      <c r="AC355" s="163"/>
      <c r="AD355" s="1"/>
      <c r="AE355" s="1"/>
      <c r="AF355" s="1"/>
      <c r="AG355" s="1"/>
    </row>
    <row r="356" spans="1:33" ht="15.75" customHeight="1" x14ac:dyDescent="0.2">
      <c r="A356" s="163"/>
      <c r="B356" s="209"/>
      <c r="C356" s="162"/>
      <c r="D356" s="210"/>
      <c r="E356" s="160"/>
      <c r="F356" s="160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227"/>
      <c r="X356" s="227"/>
      <c r="Y356" s="227"/>
      <c r="Z356" s="227"/>
      <c r="AA356" s="162"/>
      <c r="AB356" s="163"/>
      <c r="AC356" s="163"/>
      <c r="AD356" s="1"/>
      <c r="AE356" s="1"/>
      <c r="AF356" s="1"/>
      <c r="AG356" s="1"/>
    </row>
    <row r="357" spans="1:33" ht="15.75" customHeight="1" x14ac:dyDescent="0.2">
      <c r="A357" s="163"/>
      <c r="B357" s="209"/>
      <c r="C357" s="162"/>
      <c r="D357" s="210"/>
      <c r="E357" s="160"/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227"/>
      <c r="X357" s="227"/>
      <c r="Y357" s="227"/>
      <c r="Z357" s="227"/>
      <c r="AA357" s="162"/>
      <c r="AB357" s="163"/>
      <c r="AC357" s="163"/>
      <c r="AD357" s="1"/>
      <c r="AE357" s="1"/>
      <c r="AF357" s="1"/>
      <c r="AG357" s="1"/>
    </row>
    <row r="358" spans="1:33" ht="15.75" customHeight="1" x14ac:dyDescent="0.2">
      <c r="A358" s="163"/>
      <c r="B358" s="209"/>
      <c r="C358" s="162"/>
      <c r="D358" s="210"/>
      <c r="E358" s="160"/>
      <c r="F358" s="160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227"/>
      <c r="X358" s="227"/>
      <c r="Y358" s="227"/>
      <c r="Z358" s="227"/>
      <c r="AA358" s="162"/>
      <c r="AB358" s="163"/>
      <c r="AC358" s="163"/>
      <c r="AD358" s="1"/>
      <c r="AE358" s="1"/>
      <c r="AF358" s="1"/>
      <c r="AG358" s="1"/>
    </row>
    <row r="359" spans="1:33" ht="15.75" customHeight="1" x14ac:dyDescent="0.2">
      <c r="A359" s="163"/>
      <c r="B359" s="209"/>
      <c r="C359" s="162"/>
      <c r="D359" s="210"/>
      <c r="E359" s="160"/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227"/>
      <c r="X359" s="227"/>
      <c r="Y359" s="227"/>
      <c r="Z359" s="227"/>
      <c r="AA359" s="162"/>
      <c r="AB359" s="163"/>
      <c r="AC359" s="163"/>
      <c r="AD359" s="1"/>
      <c r="AE359" s="1"/>
      <c r="AF359" s="1"/>
      <c r="AG359" s="1"/>
    </row>
    <row r="360" spans="1:33" ht="15.75" customHeight="1" x14ac:dyDescent="0.2">
      <c r="A360" s="163"/>
      <c r="B360" s="209"/>
      <c r="C360" s="162"/>
      <c r="D360" s="210"/>
      <c r="E360" s="160"/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227"/>
      <c r="X360" s="227"/>
      <c r="Y360" s="227"/>
      <c r="Z360" s="227"/>
      <c r="AA360" s="162"/>
      <c r="AB360" s="163"/>
      <c r="AC360" s="163"/>
      <c r="AD360" s="1"/>
      <c r="AE360" s="1"/>
      <c r="AF360" s="1"/>
      <c r="AG360" s="1"/>
    </row>
    <row r="361" spans="1:33" ht="15.75" customHeight="1" x14ac:dyDescent="0.2">
      <c r="A361" s="163"/>
      <c r="B361" s="209"/>
      <c r="C361" s="162"/>
      <c r="D361" s="210"/>
      <c r="E361" s="160"/>
      <c r="F361" s="160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227"/>
      <c r="X361" s="227"/>
      <c r="Y361" s="227"/>
      <c r="Z361" s="227"/>
      <c r="AA361" s="162"/>
      <c r="AB361" s="163"/>
      <c r="AC361" s="163"/>
      <c r="AD361" s="1"/>
      <c r="AE361" s="1"/>
      <c r="AF361" s="1"/>
      <c r="AG361" s="1"/>
    </row>
    <row r="362" spans="1:33" ht="15.75" customHeight="1" x14ac:dyDescent="0.2">
      <c r="A362" s="163"/>
      <c r="B362" s="209"/>
      <c r="C362" s="162"/>
      <c r="D362" s="210"/>
      <c r="E362" s="160"/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227"/>
      <c r="X362" s="227"/>
      <c r="Y362" s="227"/>
      <c r="Z362" s="227"/>
      <c r="AA362" s="162"/>
      <c r="AB362" s="163"/>
      <c r="AC362" s="163"/>
      <c r="AD362" s="1"/>
      <c r="AE362" s="1"/>
      <c r="AF362" s="1"/>
      <c r="AG362" s="1"/>
    </row>
    <row r="363" spans="1:33" ht="15.75" customHeight="1" x14ac:dyDescent="0.2">
      <c r="A363" s="163"/>
      <c r="B363" s="209"/>
      <c r="C363" s="162"/>
      <c r="D363" s="210"/>
      <c r="E363" s="160"/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227"/>
      <c r="X363" s="227"/>
      <c r="Y363" s="227"/>
      <c r="Z363" s="227"/>
      <c r="AA363" s="162"/>
      <c r="AB363" s="163"/>
      <c r="AC363" s="163"/>
      <c r="AD363" s="1"/>
      <c r="AE363" s="1"/>
      <c r="AF363" s="1"/>
      <c r="AG363" s="1"/>
    </row>
    <row r="364" spans="1:33" ht="15.75" customHeight="1" x14ac:dyDescent="0.2">
      <c r="A364" s="163"/>
      <c r="B364" s="209"/>
      <c r="C364" s="162"/>
      <c r="D364" s="21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227"/>
      <c r="X364" s="227"/>
      <c r="Y364" s="227"/>
      <c r="Z364" s="227"/>
      <c r="AA364" s="162"/>
      <c r="AB364" s="163"/>
      <c r="AC364" s="163"/>
      <c r="AD364" s="1"/>
      <c r="AE364" s="1"/>
      <c r="AF364" s="1"/>
      <c r="AG364" s="1"/>
    </row>
    <row r="365" spans="1:33" ht="15.75" customHeight="1" x14ac:dyDescent="0.2">
      <c r="A365" s="163"/>
      <c r="B365" s="209"/>
      <c r="C365" s="162"/>
      <c r="D365" s="210"/>
      <c r="E365" s="160"/>
      <c r="F365" s="160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227"/>
      <c r="X365" s="227"/>
      <c r="Y365" s="227"/>
      <c r="Z365" s="227"/>
      <c r="AA365" s="162"/>
      <c r="AB365" s="163"/>
      <c r="AC365" s="163"/>
      <c r="AD365" s="1"/>
      <c r="AE365" s="1"/>
      <c r="AF365" s="1"/>
      <c r="AG365" s="1"/>
    </row>
    <row r="366" spans="1:33" ht="15.75" customHeight="1" x14ac:dyDescent="0.2">
      <c r="A366" s="163"/>
      <c r="B366" s="209"/>
      <c r="C366" s="162"/>
      <c r="D366" s="210"/>
      <c r="E366" s="160"/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227"/>
      <c r="X366" s="227"/>
      <c r="Y366" s="227"/>
      <c r="Z366" s="227"/>
      <c r="AA366" s="162"/>
      <c r="AB366" s="163"/>
      <c r="AC366" s="163"/>
      <c r="AD366" s="1"/>
      <c r="AE366" s="1"/>
      <c r="AF366" s="1"/>
      <c r="AG366" s="1"/>
    </row>
    <row r="367" spans="1:33" ht="15.75" customHeight="1" x14ac:dyDescent="0.2">
      <c r="A367" s="163"/>
      <c r="B367" s="209"/>
      <c r="C367" s="162"/>
      <c r="D367" s="210"/>
      <c r="E367" s="160"/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227"/>
      <c r="X367" s="227"/>
      <c r="Y367" s="227"/>
      <c r="Z367" s="227"/>
      <c r="AA367" s="162"/>
      <c r="AB367" s="163"/>
      <c r="AC367" s="163"/>
      <c r="AD367" s="1"/>
      <c r="AE367" s="1"/>
      <c r="AF367" s="1"/>
      <c r="AG367" s="1"/>
    </row>
    <row r="368" spans="1:33" ht="15.75" customHeight="1" x14ac:dyDescent="0.2">
      <c r="A368" s="163"/>
      <c r="B368" s="209"/>
      <c r="C368" s="162"/>
      <c r="D368" s="210"/>
      <c r="E368" s="160"/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227"/>
      <c r="X368" s="227"/>
      <c r="Y368" s="227"/>
      <c r="Z368" s="227"/>
      <c r="AA368" s="162"/>
      <c r="AB368" s="163"/>
      <c r="AC368" s="163"/>
      <c r="AD368" s="1"/>
      <c r="AE368" s="1"/>
      <c r="AF368" s="1"/>
      <c r="AG368" s="1"/>
    </row>
    <row r="369" spans="1:33" ht="15.75" customHeight="1" x14ac:dyDescent="0.2">
      <c r="A369" s="163"/>
      <c r="B369" s="209"/>
      <c r="C369" s="162"/>
      <c r="D369" s="210"/>
      <c r="E369" s="160"/>
      <c r="F369" s="160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227"/>
      <c r="X369" s="227"/>
      <c r="Y369" s="227"/>
      <c r="Z369" s="227"/>
      <c r="AA369" s="162"/>
      <c r="AB369" s="163"/>
      <c r="AC369" s="163"/>
      <c r="AD369" s="1"/>
      <c r="AE369" s="1"/>
      <c r="AF369" s="1"/>
      <c r="AG369" s="1"/>
    </row>
    <row r="370" spans="1:33" ht="15.75" customHeight="1" x14ac:dyDescent="0.2">
      <c r="A370" s="163"/>
      <c r="B370" s="209"/>
      <c r="C370" s="162"/>
      <c r="D370" s="210"/>
      <c r="E370" s="160"/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227"/>
      <c r="X370" s="227"/>
      <c r="Y370" s="227"/>
      <c r="Z370" s="227"/>
      <c r="AA370" s="162"/>
      <c r="AB370" s="163"/>
      <c r="AC370" s="163"/>
      <c r="AD370" s="1"/>
      <c r="AE370" s="1"/>
      <c r="AF370" s="1"/>
      <c r="AG370" s="1"/>
    </row>
    <row r="371" spans="1:33" ht="15.75" customHeight="1" x14ac:dyDescent="0.2">
      <c r="A371" s="163"/>
      <c r="B371" s="209"/>
      <c r="C371" s="162"/>
      <c r="D371" s="210"/>
      <c r="E371" s="160"/>
      <c r="F371" s="160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227"/>
      <c r="X371" s="227"/>
      <c r="Y371" s="227"/>
      <c r="Z371" s="227"/>
      <c r="AA371" s="162"/>
      <c r="AB371" s="163"/>
      <c r="AC371" s="163"/>
      <c r="AD371" s="1"/>
      <c r="AE371" s="1"/>
      <c r="AF371" s="1"/>
      <c r="AG371" s="1"/>
    </row>
    <row r="372" spans="1:33" ht="15.75" customHeight="1" x14ac:dyDescent="0.2">
      <c r="A372" s="163"/>
      <c r="B372" s="209"/>
      <c r="C372" s="162"/>
      <c r="D372" s="210"/>
      <c r="E372" s="160"/>
      <c r="F372" s="160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227"/>
      <c r="X372" s="227"/>
      <c r="Y372" s="227"/>
      <c r="Z372" s="227"/>
      <c r="AA372" s="162"/>
      <c r="AB372" s="163"/>
      <c r="AC372" s="163"/>
      <c r="AD372" s="1"/>
      <c r="AE372" s="1"/>
      <c r="AF372" s="1"/>
      <c r="AG372" s="1"/>
    </row>
    <row r="373" spans="1:33" ht="15.75" customHeight="1" x14ac:dyDescent="0.2">
      <c r="A373" s="163"/>
      <c r="B373" s="209"/>
      <c r="C373" s="162"/>
      <c r="D373" s="210"/>
      <c r="E373" s="160"/>
      <c r="F373" s="160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227"/>
      <c r="X373" s="227"/>
      <c r="Y373" s="227"/>
      <c r="Z373" s="227"/>
      <c r="AA373" s="162"/>
      <c r="AB373" s="163"/>
      <c r="AC373" s="163"/>
      <c r="AD373" s="1"/>
      <c r="AE373" s="1"/>
      <c r="AF373" s="1"/>
      <c r="AG373" s="1"/>
    </row>
    <row r="374" spans="1:33" ht="15.75" customHeight="1" x14ac:dyDescent="0.2">
      <c r="A374" s="163"/>
      <c r="B374" s="209"/>
      <c r="C374" s="162"/>
      <c r="D374" s="210"/>
      <c r="E374" s="160"/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227"/>
      <c r="X374" s="227"/>
      <c r="Y374" s="227"/>
      <c r="Z374" s="227"/>
      <c r="AA374" s="162"/>
      <c r="AB374" s="163"/>
      <c r="AC374" s="163"/>
      <c r="AD374" s="1"/>
      <c r="AE374" s="1"/>
      <c r="AF374" s="1"/>
      <c r="AG374" s="1"/>
    </row>
    <row r="375" spans="1:33" ht="15.75" customHeight="1" x14ac:dyDescent="0.2">
      <c r="A375" s="163"/>
      <c r="B375" s="209"/>
      <c r="C375" s="162"/>
      <c r="D375" s="210"/>
      <c r="E375" s="160"/>
      <c r="F375" s="160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227"/>
      <c r="X375" s="227"/>
      <c r="Y375" s="227"/>
      <c r="Z375" s="227"/>
      <c r="AA375" s="162"/>
      <c r="AB375" s="163"/>
      <c r="AC375" s="163"/>
      <c r="AD375" s="1"/>
      <c r="AE375" s="1"/>
      <c r="AF375" s="1"/>
      <c r="AG375" s="1"/>
    </row>
    <row r="376" spans="1:33" ht="15.75" customHeight="1" x14ac:dyDescent="0.2">
      <c r="A376" s="163"/>
      <c r="B376" s="209"/>
      <c r="C376" s="162"/>
      <c r="D376" s="210"/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227"/>
      <c r="X376" s="227"/>
      <c r="Y376" s="227"/>
      <c r="Z376" s="227"/>
      <c r="AA376" s="162"/>
      <c r="AB376" s="163"/>
      <c r="AC376" s="163"/>
      <c r="AD376" s="1"/>
      <c r="AE376" s="1"/>
      <c r="AF376" s="1"/>
      <c r="AG376" s="1"/>
    </row>
    <row r="377" spans="1:33" ht="15.75" customHeight="1" x14ac:dyDescent="0.2">
      <c r="A377" s="163"/>
      <c r="B377" s="209"/>
      <c r="C377" s="162"/>
      <c r="D377" s="210"/>
      <c r="E377" s="160"/>
      <c r="F377" s="160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227"/>
      <c r="X377" s="227"/>
      <c r="Y377" s="227"/>
      <c r="Z377" s="227"/>
      <c r="AA377" s="162"/>
      <c r="AB377" s="163"/>
      <c r="AC377" s="163"/>
      <c r="AD377" s="1"/>
      <c r="AE377" s="1"/>
      <c r="AF377" s="1"/>
      <c r="AG377" s="1"/>
    </row>
    <row r="378" spans="1:33" ht="15.75" customHeight="1" x14ac:dyDescent="0.2">
      <c r="A378" s="163"/>
      <c r="B378" s="209"/>
      <c r="C378" s="162"/>
      <c r="D378" s="210"/>
      <c r="E378" s="160"/>
      <c r="F378" s="160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227"/>
      <c r="X378" s="227"/>
      <c r="Y378" s="227"/>
      <c r="Z378" s="227"/>
      <c r="AA378" s="162"/>
      <c r="AB378" s="163"/>
      <c r="AC378" s="163"/>
      <c r="AD378" s="1"/>
      <c r="AE378" s="1"/>
      <c r="AF378" s="1"/>
      <c r="AG378" s="1"/>
    </row>
    <row r="379" spans="1:33" ht="15.75" customHeight="1" x14ac:dyDescent="0.2">
      <c r="A379" s="163"/>
      <c r="B379" s="209"/>
      <c r="C379" s="162"/>
      <c r="D379" s="210"/>
      <c r="E379" s="160"/>
      <c r="F379" s="160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227"/>
      <c r="X379" s="227"/>
      <c r="Y379" s="227"/>
      <c r="Z379" s="227"/>
      <c r="AA379" s="162"/>
      <c r="AB379" s="163"/>
      <c r="AC379" s="163"/>
      <c r="AD379" s="1"/>
      <c r="AE379" s="1"/>
      <c r="AF379" s="1"/>
      <c r="AG379" s="1"/>
    </row>
    <row r="380" spans="1:33" ht="15.75" customHeight="1" x14ac:dyDescent="0.2">
      <c r="A380" s="163"/>
      <c r="B380" s="209"/>
      <c r="C380" s="162"/>
      <c r="D380" s="21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227"/>
      <c r="X380" s="227"/>
      <c r="Y380" s="227"/>
      <c r="Z380" s="227"/>
      <c r="AA380" s="162"/>
      <c r="AB380" s="163"/>
      <c r="AC380" s="163"/>
      <c r="AD380" s="1"/>
      <c r="AE380" s="1"/>
      <c r="AF380" s="1"/>
      <c r="AG380" s="1"/>
    </row>
    <row r="381" spans="1:33" ht="15.75" customHeight="1" x14ac:dyDescent="0.2">
      <c r="A381" s="163"/>
      <c r="B381" s="209"/>
      <c r="C381" s="162"/>
      <c r="D381" s="21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227"/>
      <c r="X381" s="227"/>
      <c r="Y381" s="227"/>
      <c r="Z381" s="227"/>
      <c r="AA381" s="162"/>
      <c r="AB381" s="163"/>
      <c r="AC381" s="163"/>
      <c r="AD381" s="1"/>
      <c r="AE381" s="1"/>
      <c r="AF381" s="1"/>
      <c r="AG381" s="1"/>
    </row>
    <row r="382" spans="1:33" ht="15.75" customHeight="1" x14ac:dyDescent="0.2">
      <c r="A382" s="163"/>
      <c r="B382" s="209"/>
      <c r="C382" s="162"/>
      <c r="D382" s="210"/>
      <c r="E382" s="160"/>
      <c r="F382" s="160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227"/>
      <c r="X382" s="227"/>
      <c r="Y382" s="227"/>
      <c r="Z382" s="227"/>
      <c r="AA382" s="162"/>
      <c r="AB382" s="163"/>
      <c r="AC382" s="163"/>
      <c r="AD382" s="1"/>
      <c r="AE382" s="1"/>
      <c r="AF382" s="1"/>
      <c r="AG382" s="1"/>
    </row>
    <row r="383" spans="1:33" ht="15.75" customHeight="1" x14ac:dyDescent="0.2">
      <c r="A383" s="163"/>
      <c r="B383" s="209"/>
      <c r="C383" s="162"/>
      <c r="D383" s="210"/>
      <c r="E383" s="160"/>
      <c r="F383" s="160"/>
      <c r="G383" s="160"/>
      <c r="H383" s="160"/>
      <c r="I383" s="160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227"/>
      <c r="X383" s="227"/>
      <c r="Y383" s="227"/>
      <c r="Z383" s="227"/>
      <c r="AA383" s="162"/>
      <c r="AB383" s="163"/>
      <c r="AC383" s="163"/>
      <c r="AD383" s="1"/>
      <c r="AE383" s="1"/>
      <c r="AF383" s="1"/>
      <c r="AG383" s="1"/>
    </row>
    <row r="384" spans="1:33" ht="15.75" customHeight="1" x14ac:dyDescent="0.2">
      <c r="A384" s="163"/>
      <c r="B384" s="209"/>
      <c r="C384" s="162"/>
      <c r="D384" s="210"/>
      <c r="E384" s="160"/>
      <c r="F384" s="160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227"/>
      <c r="X384" s="227"/>
      <c r="Y384" s="227"/>
      <c r="Z384" s="227"/>
      <c r="AA384" s="162"/>
      <c r="AB384" s="163"/>
      <c r="AC384" s="163"/>
      <c r="AD384" s="1"/>
      <c r="AE384" s="1"/>
      <c r="AF384" s="1"/>
      <c r="AG384" s="1"/>
    </row>
    <row r="385" spans="1:33" ht="15.75" customHeight="1" x14ac:dyDescent="0.2">
      <c r="A385" s="163"/>
      <c r="B385" s="209"/>
      <c r="C385" s="162"/>
      <c r="D385" s="210"/>
      <c r="E385" s="160"/>
      <c r="F385" s="160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227"/>
      <c r="X385" s="227"/>
      <c r="Y385" s="227"/>
      <c r="Z385" s="227"/>
      <c r="AA385" s="162"/>
      <c r="AB385" s="163"/>
      <c r="AC385" s="163"/>
      <c r="AD385" s="1"/>
      <c r="AE385" s="1"/>
      <c r="AF385" s="1"/>
      <c r="AG385" s="1"/>
    </row>
    <row r="386" spans="1:33" ht="15.75" customHeight="1" x14ac:dyDescent="0.2">
      <c r="A386" s="163"/>
      <c r="B386" s="209"/>
      <c r="C386" s="162"/>
      <c r="D386" s="210"/>
      <c r="E386" s="160"/>
      <c r="F386" s="160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227"/>
      <c r="X386" s="227"/>
      <c r="Y386" s="227"/>
      <c r="Z386" s="227"/>
      <c r="AA386" s="162"/>
      <c r="AB386" s="163"/>
      <c r="AC386" s="163"/>
      <c r="AD386" s="1"/>
      <c r="AE386" s="1"/>
      <c r="AF386" s="1"/>
      <c r="AG386" s="1"/>
    </row>
    <row r="387" spans="1:33" ht="15.75" customHeight="1" x14ac:dyDescent="0.2">
      <c r="A387" s="163"/>
      <c r="B387" s="209"/>
      <c r="C387" s="162"/>
      <c r="D387" s="210"/>
      <c r="E387" s="160"/>
      <c r="F387" s="160"/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227"/>
      <c r="X387" s="227"/>
      <c r="Y387" s="227"/>
      <c r="Z387" s="227"/>
      <c r="AA387" s="162"/>
      <c r="AB387" s="163"/>
      <c r="AC387" s="163"/>
      <c r="AD387" s="1"/>
      <c r="AE387" s="1"/>
      <c r="AF387" s="1"/>
      <c r="AG387" s="1"/>
    </row>
    <row r="388" spans="1:33" ht="15.75" customHeight="1" x14ac:dyDescent="0.2">
      <c r="A388" s="163"/>
      <c r="B388" s="209"/>
      <c r="C388" s="162"/>
      <c r="D388" s="210"/>
      <c r="E388" s="160"/>
      <c r="F388" s="160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227"/>
      <c r="X388" s="227"/>
      <c r="Y388" s="227"/>
      <c r="Z388" s="227"/>
      <c r="AA388" s="162"/>
      <c r="AB388" s="163"/>
      <c r="AC388" s="163"/>
      <c r="AD388" s="1"/>
      <c r="AE388" s="1"/>
      <c r="AF388" s="1"/>
      <c r="AG388" s="1"/>
    </row>
    <row r="389" spans="1:33" ht="15.75" customHeight="1" x14ac:dyDescent="0.2">
      <c r="A389" s="163"/>
      <c r="B389" s="209"/>
      <c r="C389" s="162"/>
      <c r="D389" s="210"/>
      <c r="E389" s="160"/>
      <c r="F389" s="160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227"/>
      <c r="X389" s="227"/>
      <c r="Y389" s="227"/>
      <c r="Z389" s="227"/>
      <c r="AA389" s="162"/>
      <c r="AB389" s="163"/>
      <c r="AC389" s="163"/>
      <c r="AD389" s="1"/>
      <c r="AE389" s="1"/>
      <c r="AF389" s="1"/>
      <c r="AG389" s="1"/>
    </row>
    <row r="390" spans="1:33" ht="15.75" customHeight="1" x14ac:dyDescent="0.2">
      <c r="A390" s="163"/>
      <c r="B390" s="209"/>
      <c r="C390" s="162"/>
      <c r="D390" s="210"/>
      <c r="E390" s="160"/>
      <c r="F390" s="160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227"/>
      <c r="X390" s="227"/>
      <c r="Y390" s="227"/>
      <c r="Z390" s="227"/>
      <c r="AA390" s="162"/>
      <c r="AB390" s="163"/>
      <c r="AC390" s="163"/>
      <c r="AD390" s="1"/>
      <c r="AE390" s="1"/>
      <c r="AF390" s="1"/>
      <c r="AG390" s="1"/>
    </row>
    <row r="391" spans="1:33" ht="15.75" customHeight="1" x14ac:dyDescent="0.2">
      <c r="A391" s="163"/>
      <c r="B391" s="209"/>
      <c r="C391" s="162"/>
      <c r="D391" s="210"/>
      <c r="E391" s="160"/>
      <c r="F391" s="160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227"/>
      <c r="X391" s="227"/>
      <c r="Y391" s="227"/>
      <c r="Z391" s="227"/>
      <c r="AA391" s="162"/>
      <c r="AB391" s="163"/>
      <c r="AC391" s="163"/>
      <c r="AD391" s="1"/>
      <c r="AE391" s="1"/>
      <c r="AF391" s="1"/>
      <c r="AG391" s="1"/>
    </row>
    <row r="392" spans="1:33" ht="15.75" customHeight="1" x14ac:dyDescent="0.2">
      <c r="A392" s="163"/>
      <c r="B392" s="209"/>
      <c r="C392" s="162"/>
      <c r="D392" s="210"/>
      <c r="E392" s="160"/>
      <c r="F392" s="160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227"/>
      <c r="X392" s="227"/>
      <c r="Y392" s="227"/>
      <c r="Z392" s="227"/>
      <c r="AA392" s="162"/>
      <c r="AB392" s="163"/>
      <c r="AC392" s="163"/>
      <c r="AD392" s="1"/>
      <c r="AE392" s="1"/>
      <c r="AF392" s="1"/>
      <c r="AG392" s="1"/>
    </row>
    <row r="393" spans="1:33" ht="15.75" customHeight="1" x14ac:dyDescent="0.2">
      <c r="A393" s="163"/>
      <c r="B393" s="209"/>
      <c r="C393" s="162"/>
      <c r="D393" s="210"/>
      <c r="E393" s="160"/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227"/>
      <c r="X393" s="227"/>
      <c r="Y393" s="227"/>
      <c r="Z393" s="227"/>
      <c r="AA393" s="162"/>
      <c r="AB393" s="163"/>
      <c r="AC393" s="163"/>
      <c r="AD393" s="1"/>
      <c r="AE393" s="1"/>
      <c r="AF393" s="1"/>
      <c r="AG393" s="1"/>
    </row>
    <row r="394" spans="1:33" ht="15.75" customHeight="1" x14ac:dyDescent="0.2">
      <c r="A394" s="163"/>
      <c r="B394" s="209"/>
      <c r="C394" s="162"/>
      <c r="D394" s="210"/>
      <c r="E394" s="160"/>
      <c r="F394" s="160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227"/>
      <c r="X394" s="227"/>
      <c r="Y394" s="227"/>
      <c r="Z394" s="227"/>
      <c r="AA394" s="162"/>
      <c r="AB394" s="163"/>
      <c r="AC394" s="163"/>
      <c r="AD394" s="1"/>
      <c r="AE394" s="1"/>
      <c r="AF394" s="1"/>
      <c r="AG394" s="1"/>
    </row>
    <row r="395" spans="1:33" ht="15.75" customHeight="1" x14ac:dyDescent="0.2">
      <c r="A395" s="163"/>
      <c r="B395" s="209"/>
      <c r="C395" s="162"/>
      <c r="D395" s="210"/>
      <c r="E395" s="160"/>
      <c r="F395" s="160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227"/>
      <c r="X395" s="227"/>
      <c r="Y395" s="227"/>
      <c r="Z395" s="227"/>
      <c r="AA395" s="162"/>
      <c r="AB395" s="163"/>
      <c r="AC395" s="163"/>
      <c r="AD395" s="1"/>
      <c r="AE395" s="1"/>
      <c r="AF395" s="1"/>
      <c r="AG395" s="1"/>
    </row>
    <row r="396" spans="1:33" ht="15.75" customHeight="1" x14ac:dyDescent="0.2">
      <c r="A396" s="163"/>
      <c r="B396" s="209"/>
      <c r="C396" s="162"/>
      <c r="D396" s="210"/>
      <c r="E396" s="160"/>
      <c r="F396" s="160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227"/>
      <c r="X396" s="227"/>
      <c r="Y396" s="227"/>
      <c r="Z396" s="227"/>
      <c r="AA396" s="162"/>
      <c r="AB396" s="163"/>
      <c r="AC396" s="163"/>
      <c r="AD396" s="1"/>
      <c r="AE396" s="1"/>
      <c r="AF396" s="1"/>
      <c r="AG396" s="1"/>
    </row>
    <row r="397" spans="1:33" ht="15.75" customHeight="1" x14ac:dyDescent="0.2">
      <c r="A397" s="163"/>
      <c r="B397" s="209"/>
      <c r="C397" s="162"/>
      <c r="D397" s="210"/>
      <c r="E397" s="160"/>
      <c r="F397" s="160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227"/>
      <c r="X397" s="227"/>
      <c r="Y397" s="227"/>
      <c r="Z397" s="227"/>
      <c r="AA397" s="162"/>
      <c r="AB397" s="163"/>
      <c r="AC397" s="163"/>
      <c r="AD397" s="1"/>
      <c r="AE397" s="1"/>
      <c r="AF397" s="1"/>
      <c r="AG397" s="1"/>
    </row>
    <row r="398" spans="1:33" ht="15.75" customHeight="1" x14ac:dyDescent="0.2">
      <c r="A398" s="163"/>
      <c r="B398" s="209"/>
      <c r="C398" s="162"/>
      <c r="D398" s="210"/>
      <c r="E398" s="160"/>
      <c r="F398" s="160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227"/>
      <c r="X398" s="227"/>
      <c r="Y398" s="227"/>
      <c r="Z398" s="227"/>
      <c r="AA398" s="162"/>
      <c r="AB398" s="163"/>
      <c r="AC398" s="163"/>
      <c r="AD398" s="1"/>
      <c r="AE398" s="1"/>
      <c r="AF398" s="1"/>
      <c r="AG398" s="1"/>
    </row>
    <row r="399" spans="1:33" ht="15.75" customHeight="1" x14ac:dyDescent="0.2">
      <c r="A399" s="163"/>
      <c r="B399" s="209"/>
      <c r="C399" s="162"/>
      <c r="D399" s="210"/>
      <c r="E399" s="160"/>
      <c r="F399" s="160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227"/>
      <c r="X399" s="227"/>
      <c r="Y399" s="227"/>
      <c r="Z399" s="227"/>
      <c r="AA399" s="162"/>
      <c r="AB399" s="163"/>
      <c r="AC399" s="163"/>
      <c r="AD399" s="1"/>
      <c r="AE399" s="1"/>
      <c r="AF399" s="1"/>
      <c r="AG399" s="1"/>
    </row>
    <row r="400" spans="1:33" ht="15.75" customHeight="1" x14ac:dyDescent="0.2">
      <c r="A400" s="163"/>
      <c r="B400" s="209"/>
      <c r="C400" s="162"/>
      <c r="D400" s="210"/>
      <c r="E400" s="160"/>
      <c r="F400" s="160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227"/>
      <c r="X400" s="227"/>
      <c r="Y400" s="227"/>
      <c r="Z400" s="227"/>
      <c r="AA400" s="162"/>
      <c r="AB400" s="163"/>
      <c r="AC400" s="163"/>
      <c r="AD400" s="1"/>
      <c r="AE400" s="1"/>
      <c r="AF400" s="1"/>
      <c r="AG400" s="1"/>
    </row>
    <row r="401" spans="1:33" ht="15.75" customHeight="1" x14ac:dyDescent="0.2">
      <c r="A401" s="163"/>
      <c r="B401" s="209"/>
      <c r="C401" s="162"/>
      <c r="D401" s="210"/>
      <c r="E401" s="160"/>
      <c r="F401" s="160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227"/>
      <c r="X401" s="227"/>
      <c r="Y401" s="227"/>
      <c r="Z401" s="227"/>
      <c r="AA401" s="162"/>
      <c r="AB401" s="163"/>
      <c r="AC401" s="163"/>
      <c r="AD401" s="1"/>
      <c r="AE401" s="1"/>
      <c r="AF401" s="1"/>
      <c r="AG401" s="1"/>
    </row>
    <row r="402" spans="1:33" ht="15.75" customHeight="1" x14ac:dyDescent="0.2">
      <c r="A402" s="163"/>
      <c r="B402" s="209"/>
      <c r="C402" s="162"/>
      <c r="D402" s="210"/>
      <c r="E402" s="160"/>
      <c r="F402" s="160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227"/>
      <c r="X402" s="227"/>
      <c r="Y402" s="227"/>
      <c r="Z402" s="227"/>
      <c r="AA402" s="162"/>
      <c r="AB402" s="163"/>
      <c r="AC402" s="163"/>
      <c r="AD402" s="1"/>
      <c r="AE402" s="1"/>
      <c r="AF402" s="1"/>
      <c r="AG402" s="1"/>
    </row>
    <row r="403" spans="1:33" ht="15.75" customHeight="1" x14ac:dyDescent="0.2">
      <c r="A403" s="163"/>
      <c r="B403" s="209"/>
      <c r="C403" s="162"/>
      <c r="D403" s="210"/>
      <c r="E403" s="160"/>
      <c r="F403" s="160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227"/>
      <c r="X403" s="227"/>
      <c r="Y403" s="227"/>
      <c r="Z403" s="227"/>
      <c r="AA403" s="162"/>
      <c r="AB403" s="163"/>
      <c r="AC403" s="163"/>
      <c r="AD403" s="1"/>
      <c r="AE403" s="1"/>
      <c r="AF403" s="1"/>
      <c r="AG403" s="1"/>
    </row>
    <row r="404" spans="1:33" ht="15.75" customHeight="1" x14ac:dyDescent="0.2">
      <c r="A404" s="163"/>
      <c r="B404" s="209"/>
      <c r="C404" s="162"/>
      <c r="D404" s="210"/>
      <c r="E404" s="160"/>
      <c r="F404" s="160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227"/>
      <c r="X404" s="227"/>
      <c r="Y404" s="227"/>
      <c r="Z404" s="227"/>
      <c r="AA404" s="162"/>
      <c r="AB404" s="163"/>
      <c r="AC404" s="163"/>
      <c r="AD404" s="1"/>
      <c r="AE404" s="1"/>
      <c r="AF404" s="1"/>
      <c r="AG404" s="1"/>
    </row>
    <row r="405" spans="1:33" ht="15.75" customHeight="1" x14ac:dyDescent="0.2">
      <c r="A405" s="163"/>
      <c r="B405" s="209"/>
      <c r="C405" s="162"/>
      <c r="D405" s="210"/>
      <c r="E405" s="160"/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227"/>
      <c r="X405" s="227"/>
      <c r="Y405" s="227"/>
      <c r="Z405" s="227"/>
      <c r="AA405" s="162"/>
      <c r="AB405" s="163"/>
      <c r="AC405" s="163"/>
      <c r="AD405" s="1"/>
      <c r="AE405" s="1"/>
      <c r="AF405" s="1"/>
      <c r="AG405" s="1"/>
    </row>
    <row r="406" spans="1:33" ht="15.75" customHeight="1" x14ac:dyDescent="0.2">
      <c r="A406" s="163"/>
      <c r="B406" s="209"/>
      <c r="C406" s="162"/>
      <c r="D406" s="210"/>
      <c r="E406" s="160"/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227"/>
      <c r="X406" s="227"/>
      <c r="Y406" s="227"/>
      <c r="Z406" s="227"/>
      <c r="AA406" s="162"/>
      <c r="AB406" s="163"/>
      <c r="AC406" s="163"/>
      <c r="AD406" s="1"/>
      <c r="AE406" s="1"/>
      <c r="AF406" s="1"/>
      <c r="AG406" s="1"/>
    </row>
    <row r="407" spans="1:33" ht="15.75" customHeight="1" x14ac:dyDescent="0.2">
      <c r="A407" s="163"/>
      <c r="B407" s="209"/>
      <c r="C407" s="162"/>
      <c r="D407" s="21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227"/>
      <c r="X407" s="227"/>
      <c r="Y407" s="227"/>
      <c r="Z407" s="227"/>
      <c r="AA407" s="162"/>
      <c r="AB407" s="163"/>
      <c r="AC407" s="163"/>
      <c r="AD407" s="1"/>
      <c r="AE407" s="1"/>
      <c r="AF407" s="1"/>
      <c r="AG407" s="1"/>
    </row>
    <row r="408" spans="1:33" ht="15.75" customHeight="1" x14ac:dyDescent="0.2">
      <c r="A408" s="163"/>
      <c r="B408" s="209"/>
      <c r="C408" s="162"/>
      <c r="D408" s="21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227"/>
      <c r="X408" s="227"/>
      <c r="Y408" s="227"/>
      <c r="Z408" s="227"/>
      <c r="AA408" s="162"/>
      <c r="AB408" s="163"/>
      <c r="AC408" s="163"/>
      <c r="AD408" s="1"/>
      <c r="AE408" s="1"/>
      <c r="AF408" s="1"/>
      <c r="AG408" s="1"/>
    </row>
    <row r="409" spans="1:33" ht="15.75" customHeight="1" x14ac:dyDescent="0.2">
      <c r="A409" s="163"/>
      <c r="B409" s="209"/>
      <c r="C409" s="162"/>
      <c r="D409" s="210"/>
      <c r="E409" s="160"/>
      <c r="F409" s="160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227"/>
      <c r="X409" s="227"/>
      <c r="Y409" s="227"/>
      <c r="Z409" s="227"/>
      <c r="AA409" s="162"/>
      <c r="AB409" s="163"/>
      <c r="AC409" s="163"/>
      <c r="AD409" s="1"/>
      <c r="AE409" s="1"/>
      <c r="AF409" s="1"/>
      <c r="AG409" s="1"/>
    </row>
    <row r="410" spans="1:33" ht="15.75" customHeight="1" x14ac:dyDescent="0.2">
      <c r="A410" s="163"/>
      <c r="B410" s="209"/>
      <c r="C410" s="162"/>
      <c r="D410" s="210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227"/>
      <c r="X410" s="227"/>
      <c r="Y410" s="227"/>
      <c r="Z410" s="227"/>
      <c r="AA410" s="162"/>
      <c r="AB410" s="163"/>
      <c r="AC410" s="163"/>
      <c r="AD410" s="1"/>
      <c r="AE410" s="1"/>
      <c r="AF410" s="1"/>
      <c r="AG410" s="1"/>
    </row>
    <row r="411" spans="1:33" ht="15.75" customHeight="1" x14ac:dyDescent="0.2">
      <c r="A411" s="163"/>
      <c r="B411" s="209"/>
      <c r="C411" s="162"/>
      <c r="D411" s="210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227"/>
      <c r="X411" s="227"/>
      <c r="Y411" s="227"/>
      <c r="Z411" s="227"/>
      <c r="AA411" s="162"/>
      <c r="AB411" s="163"/>
      <c r="AC411" s="163"/>
      <c r="AD411" s="1"/>
      <c r="AE411" s="1"/>
      <c r="AF411" s="1"/>
      <c r="AG411" s="1"/>
    </row>
    <row r="412" spans="1:33" ht="15.75" customHeight="1" x14ac:dyDescent="0.2">
      <c r="A412" s="163"/>
      <c r="B412" s="209"/>
      <c r="C412" s="162"/>
      <c r="D412" s="210"/>
      <c r="E412" s="160"/>
      <c r="F412" s="160"/>
      <c r="G412" s="160"/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227"/>
      <c r="X412" s="227"/>
      <c r="Y412" s="227"/>
      <c r="Z412" s="227"/>
      <c r="AA412" s="162"/>
      <c r="AB412" s="163"/>
      <c r="AC412" s="163"/>
      <c r="AD412" s="1"/>
      <c r="AE412" s="1"/>
      <c r="AF412" s="1"/>
      <c r="AG412" s="1"/>
    </row>
    <row r="413" spans="1:33" ht="15.75" customHeight="1" x14ac:dyDescent="0.2">
      <c r="A413" s="163"/>
      <c r="B413" s="209"/>
      <c r="C413" s="162"/>
      <c r="D413" s="210"/>
      <c r="E413" s="160"/>
      <c r="F413" s="160"/>
      <c r="G413" s="160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227"/>
      <c r="X413" s="227"/>
      <c r="Y413" s="227"/>
      <c r="Z413" s="227"/>
      <c r="AA413" s="162"/>
      <c r="AB413" s="163"/>
      <c r="AC413" s="163"/>
      <c r="AD413" s="1"/>
      <c r="AE413" s="1"/>
      <c r="AF413" s="1"/>
      <c r="AG413" s="1"/>
    </row>
    <row r="414" spans="1:33" ht="15.75" customHeight="1" x14ac:dyDescent="0.2">
      <c r="A414" s="163"/>
      <c r="B414" s="209"/>
      <c r="C414" s="162"/>
      <c r="D414" s="210"/>
      <c r="E414" s="160"/>
      <c r="F414" s="160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227"/>
      <c r="X414" s="227"/>
      <c r="Y414" s="227"/>
      <c r="Z414" s="227"/>
      <c r="AA414" s="162"/>
      <c r="AB414" s="163"/>
      <c r="AC414" s="163"/>
      <c r="AD414" s="1"/>
      <c r="AE414" s="1"/>
      <c r="AF414" s="1"/>
      <c r="AG414" s="1"/>
    </row>
    <row r="415" spans="1:33" ht="15.75" customHeight="1" x14ac:dyDescent="0.2">
      <c r="A415" s="163"/>
      <c r="B415" s="209"/>
      <c r="C415" s="162"/>
      <c r="D415" s="210"/>
      <c r="E415" s="160"/>
      <c r="F415" s="160"/>
      <c r="G415" s="160"/>
      <c r="H415" s="160"/>
      <c r="I415" s="160"/>
      <c r="J415" s="160"/>
      <c r="K415" s="160"/>
      <c r="L415" s="160"/>
      <c r="M415" s="160"/>
      <c r="N415" s="160"/>
      <c r="O415" s="160"/>
      <c r="P415" s="160"/>
      <c r="Q415" s="160"/>
      <c r="R415" s="160"/>
      <c r="S415" s="160"/>
      <c r="T415" s="160"/>
      <c r="U415" s="160"/>
      <c r="V415" s="160"/>
      <c r="W415" s="227"/>
      <c r="X415" s="227"/>
      <c r="Y415" s="227"/>
      <c r="Z415" s="227"/>
      <c r="AA415" s="162"/>
      <c r="AB415" s="163"/>
      <c r="AC415" s="163"/>
      <c r="AD415" s="1"/>
      <c r="AE415" s="1"/>
      <c r="AF415" s="1"/>
      <c r="AG415" s="1"/>
    </row>
    <row r="416" spans="1:33" ht="15.75" customHeight="1" x14ac:dyDescent="0.2">
      <c r="A416" s="163"/>
      <c r="B416" s="209"/>
      <c r="C416" s="162"/>
      <c r="D416" s="210"/>
      <c r="E416" s="160"/>
      <c r="F416" s="160"/>
      <c r="G416" s="160"/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227"/>
      <c r="X416" s="227"/>
      <c r="Y416" s="227"/>
      <c r="Z416" s="227"/>
      <c r="AA416" s="162"/>
      <c r="AB416" s="163"/>
      <c r="AC416" s="163"/>
      <c r="AD416" s="1"/>
      <c r="AE416" s="1"/>
      <c r="AF416" s="1"/>
      <c r="AG416" s="1"/>
    </row>
    <row r="417" spans="1:33" ht="15.75" customHeight="1" x14ac:dyDescent="0.2">
      <c r="A417" s="163"/>
      <c r="B417" s="209"/>
      <c r="C417" s="162"/>
      <c r="D417" s="210"/>
      <c r="E417" s="160"/>
      <c r="F417" s="160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227"/>
      <c r="X417" s="227"/>
      <c r="Y417" s="227"/>
      <c r="Z417" s="227"/>
      <c r="AA417" s="162"/>
      <c r="AB417" s="163"/>
      <c r="AC417" s="163"/>
      <c r="AD417" s="1"/>
      <c r="AE417" s="1"/>
      <c r="AF417" s="1"/>
      <c r="AG417" s="1"/>
    </row>
    <row r="418" spans="1:33" ht="15.75" customHeight="1" x14ac:dyDescent="0.2">
      <c r="A418" s="163"/>
      <c r="B418" s="209"/>
      <c r="C418" s="162"/>
      <c r="D418" s="210"/>
      <c r="E418" s="160"/>
      <c r="F418" s="160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227"/>
      <c r="X418" s="227"/>
      <c r="Y418" s="227"/>
      <c r="Z418" s="227"/>
      <c r="AA418" s="162"/>
      <c r="AB418" s="163"/>
      <c r="AC418" s="163"/>
      <c r="AD418" s="1"/>
      <c r="AE418" s="1"/>
      <c r="AF418" s="1"/>
      <c r="AG418" s="1"/>
    </row>
    <row r="419" spans="1:33" ht="15.75" customHeight="1" x14ac:dyDescent="0.2">
      <c r="A419" s="163"/>
      <c r="B419" s="209"/>
      <c r="C419" s="162"/>
      <c r="D419" s="210"/>
      <c r="E419" s="160"/>
      <c r="F419" s="160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227"/>
      <c r="X419" s="227"/>
      <c r="Y419" s="227"/>
      <c r="Z419" s="227"/>
      <c r="AA419" s="162"/>
      <c r="AB419" s="163"/>
      <c r="AC419" s="163"/>
      <c r="AD419" s="1"/>
      <c r="AE419" s="1"/>
      <c r="AF419" s="1"/>
      <c r="AG419" s="1"/>
    </row>
    <row r="420" spans="1:33" ht="15.75" customHeight="1" x14ac:dyDescent="0.2">
      <c r="A420" s="163"/>
      <c r="B420" s="209"/>
      <c r="C420" s="162"/>
      <c r="D420" s="210"/>
      <c r="E420" s="160"/>
      <c r="F420" s="160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227"/>
      <c r="X420" s="227"/>
      <c r="Y420" s="227"/>
      <c r="Z420" s="227"/>
      <c r="AA420" s="162"/>
      <c r="AB420" s="163"/>
      <c r="AC420" s="163"/>
      <c r="AD420" s="1"/>
      <c r="AE420" s="1"/>
      <c r="AF420" s="1"/>
      <c r="AG420" s="1"/>
    </row>
    <row r="421" spans="1:33" ht="15.75" customHeight="1" x14ac:dyDescent="0.2">
      <c r="A421" s="163"/>
      <c r="B421" s="209"/>
      <c r="C421" s="162"/>
      <c r="D421" s="210"/>
      <c r="E421" s="160"/>
      <c r="F421" s="160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227"/>
      <c r="X421" s="227"/>
      <c r="Y421" s="227"/>
      <c r="Z421" s="227"/>
      <c r="AA421" s="162"/>
      <c r="AB421" s="163"/>
      <c r="AC421" s="163"/>
      <c r="AD421" s="1"/>
      <c r="AE421" s="1"/>
      <c r="AF421" s="1"/>
      <c r="AG421" s="1"/>
    </row>
    <row r="422" spans="1:33" ht="15.75" customHeight="1" x14ac:dyDescent="0.2">
      <c r="A422" s="163"/>
      <c r="B422" s="209"/>
      <c r="C422" s="162"/>
      <c r="D422" s="210"/>
      <c r="E422" s="160"/>
      <c r="F422" s="160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227"/>
      <c r="X422" s="227"/>
      <c r="Y422" s="227"/>
      <c r="Z422" s="227"/>
      <c r="AA422" s="162"/>
      <c r="AB422" s="163"/>
      <c r="AC422" s="163"/>
      <c r="AD422" s="1"/>
      <c r="AE422" s="1"/>
      <c r="AF422" s="1"/>
      <c r="AG422" s="1"/>
    </row>
    <row r="423" spans="1:33" ht="15.75" customHeight="1" x14ac:dyDescent="0.2">
      <c r="A423" s="163"/>
      <c r="B423" s="209"/>
      <c r="C423" s="162"/>
      <c r="D423" s="210"/>
      <c r="E423" s="160"/>
      <c r="F423" s="160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227"/>
      <c r="X423" s="227"/>
      <c r="Y423" s="227"/>
      <c r="Z423" s="227"/>
      <c r="AA423" s="162"/>
      <c r="AB423" s="163"/>
      <c r="AC423" s="163"/>
      <c r="AD423" s="1"/>
      <c r="AE423" s="1"/>
      <c r="AF423" s="1"/>
      <c r="AG423" s="1"/>
    </row>
    <row r="424" spans="1:33" ht="15.75" customHeight="1" x14ac:dyDescent="0.2">
      <c r="A424" s="163"/>
      <c r="B424" s="209"/>
      <c r="C424" s="162"/>
      <c r="D424" s="210"/>
      <c r="E424" s="160"/>
      <c r="F424" s="160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227"/>
      <c r="X424" s="227"/>
      <c r="Y424" s="227"/>
      <c r="Z424" s="227"/>
      <c r="AA424" s="162"/>
      <c r="AB424" s="163"/>
      <c r="AC424" s="163"/>
      <c r="AD424" s="1"/>
      <c r="AE424" s="1"/>
      <c r="AF424" s="1"/>
      <c r="AG424" s="1"/>
    </row>
    <row r="425" spans="1:33" ht="15.75" customHeight="1" x14ac:dyDescent="0.2">
      <c r="A425" s="163"/>
      <c r="B425" s="209"/>
      <c r="C425" s="162"/>
      <c r="D425" s="210"/>
      <c r="E425" s="160"/>
      <c r="F425" s="160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227"/>
      <c r="X425" s="227"/>
      <c r="Y425" s="227"/>
      <c r="Z425" s="227"/>
      <c r="AA425" s="162"/>
      <c r="AB425" s="163"/>
      <c r="AC425" s="163"/>
      <c r="AD425" s="1"/>
      <c r="AE425" s="1"/>
      <c r="AF425" s="1"/>
      <c r="AG425" s="1"/>
    </row>
    <row r="426" spans="1:33" ht="15.75" customHeight="1" x14ac:dyDescent="0.2">
      <c r="A426" s="163"/>
      <c r="B426" s="209"/>
      <c r="C426" s="162"/>
      <c r="D426" s="210"/>
      <c r="E426" s="160"/>
      <c r="F426" s="160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227"/>
      <c r="X426" s="227"/>
      <c r="Y426" s="227"/>
      <c r="Z426" s="227"/>
      <c r="AA426" s="162"/>
      <c r="AB426" s="163"/>
      <c r="AC426" s="163"/>
      <c r="AD426" s="1"/>
      <c r="AE426" s="1"/>
      <c r="AF426" s="1"/>
      <c r="AG426" s="1"/>
    </row>
    <row r="427" spans="1:33" ht="15.75" customHeight="1" x14ac:dyDescent="0.2">
      <c r="A427" s="163"/>
      <c r="B427" s="209"/>
      <c r="C427" s="162"/>
      <c r="D427" s="210"/>
      <c r="E427" s="160"/>
      <c r="F427" s="160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227"/>
      <c r="X427" s="227"/>
      <c r="Y427" s="227"/>
      <c r="Z427" s="227"/>
      <c r="AA427" s="162"/>
      <c r="AB427" s="163"/>
      <c r="AC427" s="163"/>
      <c r="AD427" s="1"/>
      <c r="AE427" s="1"/>
      <c r="AF427" s="1"/>
      <c r="AG427" s="1"/>
    </row>
    <row r="428" spans="1:33" ht="15.75" customHeight="1" x14ac:dyDescent="0.2">
      <c r="A428" s="163"/>
      <c r="B428" s="209"/>
      <c r="C428" s="162"/>
      <c r="D428" s="210"/>
      <c r="E428" s="160"/>
      <c r="F428" s="160"/>
      <c r="G428" s="160"/>
      <c r="H428" s="160"/>
      <c r="I428" s="160"/>
      <c r="J428" s="160"/>
      <c r="K428" s="160"/>
      <c r="L428" s="160"/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  <c r="W428" s="227"/>
      <c r="X428" s="227"/>
      <c r="Y428" s="227"/>
      <c r="Z428" s="227"/>
      <c r="AA428" s="162"/>
      <c r="AB428" s="163"/>
      <c r="AC428" s="163"/>
      <c r="AD428" s="1"/>
      <c r="AE428" s="1"/>
      <c r="AF428" s="1"/>
      <c r="AG428" s="1"/>
    </row>
    <row r="429" spans="1:33" ht="15.75" customHeight="1" x14ac:dyDescent="0.2">
      <c r="A429" s="163"/>
      <c r="B429" s="209"/>
      <c r="C429" s="162"/>
      <c r="D429" s="210"/>
      <c r="E429" s="160"/>
      <c r="F429" s="160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227"/>
      <c r="X429" s="227"/>
      <c r="Y429" s="227"/>
      <c r="Z429" s="227"/>
      <c r="AA429" s="162"/>
      <c r="AB429" s="163"/>
      <c r="AC429" s="163"/>
      <c r="AD429" s="1"/>
      <c r="AE429" s="1"/>
      <c r="AF429" s="1"/>
      <c r="AG429" s="1"/>
    </row>
    <row r="430" spans="1:33" ht="15.75" customHeight="1" x14ac:dyDescent="0.2">
      <c r="A430" s="163"/>
      <c r="B430" s="209"/>
      <c r="C430" s="162"/>
      <c r="D430" s="210"/>
      <c r="E430" s="160"/>
      <c r="F430" s="160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227"/>
      <c r="X430" s="227"/>
      <c r="Y430" s="227"/>
      <c r="Z430" s="227"/>
      <c r="AA430" s="162"/>
      <c r="AB430" s="163"/>
      <c r="AC430" s="163"/>
      <c r="AD430" s="1"/>
      <c r="AE430" s="1"/>
      <c r="AF430" s="1"/>
      <c r="AG430" s="1"/>
    </row>
    <row r="431" spans="1:33" ht="15.75" customHeight="1" x14ac:dyDescent="0.2">
      <c r="A431" s="163"/>
      <c r="B431" s="209"/>
      <c r="C431" s="162"/>
      <c r="D431" s="210"/>
      <c r="E431" s="160"/>
      <c r="F431" s="160"/>
      <c r="G431" s="160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227"/>
      <c r="X431" s="227"/>
      <c r="Y431" s="227"/>
      <c r="Z431" s="227"/>
      <c r="AA431" s="162"/>
      <c r="AB431" s="163"/>
      <c r="AC431" s="163"/>
      <c r="AD431" s="1"/>
      <c r="AE431" s="1"/>
      <c r="AF431" s="1"/>
      <c r="AG431" s="1"/>
    </row>
    <row r="432" spans="1:33" ht="15.75" customHeight="1" x14ac:dyDescent="0.2">
      <c r="A432" s="163"/>
      <c r="B432" s="209"/>
      <c r="C432" s="162"/>
      <c r="D432" s="210"/>
      <c r="E432" s="160"/>
      <c r="F432" s="160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227"/>
      <c r="X432" s="227"/>
      <c r="Y432" s="227"/>
      <c r="Z432" s="227"/>
      <c r="AA432" s="162"/>
      <c r="AB432" s="163"/>
      <c r="AC432" s="163"/>
      <c r="AD432" s="1"/>
      <c r="AE432" s="1"/>
      <c r="AF432" s="1"/>
      <c r="AG432" s="1"/>
    </row>
    <row r="433" spans="1:33" ht="15.75" customHeight="1" x14ac:dyDescent="0.2">
      <c r="A433" s="163"/>
      <c r="B433" s="209"/>
      <c r="C433" s="162"/>
      <c r="D433" s="210"/>
      <c r="E433" s="160"/>
      <c r="F433" s="160"/>
      <c r="G433" s="160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227"/>
      <c r="X433" s="227"/>
      <c r="Y433" s="227"/>
      <c r="Z433" s="227"/>
      <c r="AA433" s="162"/>
      <c r="AB433" s="163"/>
      <c r="AC433" s="163"/>
      <c r="AD433" s="1"/>
      <c r="AE433" s="1"/>
      <c r="AF433" s="1"/>
      <c r="AG433" s="1"/>
    </row>
    <row r="434" spans="1:33" ht="15.75" customHeight="1" x14ac:dyDescent="0.2">
      <c r="A434" s="163"/>
      <c r="B434" s="209"/>
      <c r="C434" s="162"/>
      <c r="D434" s="21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227"/>
      <c r="X434" s="227"/>
      <c r="Y434" s="227"/>
      <c r="Z434" s="227"/>
      <c r="AA434" s="162"/>
      <c r="AB434" s="163"/>
      <c r="AC434" s="163"/>
      <c r="AD434" s="1"/>
      <c r="AE434" s="1"/>
      <c r="AF434" s="1"/>
      <c r="AG434" s="1"/>
    </row>
    <row r="435" spans="1:33" ht="15.75" customHeight="1" x14ac:dyDescent="0.2">
      <c r="A435" s="163"/>
      <c r="B435" s="209"/>
      <c r="C435" s="162"/>
      <c r="D435" s="21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227"/>
      <c r="X435" s="227"/>
      <c r="Y435" s="227"/>
      <c r="Z435" s="227"/>
      <c r="AA435" s="162"/>
      <c r="AB435" s="163"/>
      <c r="AC435" s="163"/>
      <c r="AD435" s="1"/>
      <c r="AE435" s="1"/>
      <c r="AF435" s="1"/>
      <c r="AG435" s="1"/>
    </row>
    <row r="436" spans="1:33" ht="15.75" customHeight="1" x14ac:dyDescent="0.2">
      <c r="A436" s="163"/>
      <c r="B436" s="209"/>
      <c r="C436" s="162"/>
      <c r="D436" s="210"/>
      <c r="E436" s="160"/>
      <c r="F436" s="160"/>
      <c r="G436" s="160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227"/>
      <c r="X436" s="227"/>
      <c r="Y436" s="227"/>
      <c r="Z436" s="227"/>
      <c r="AA436" s="162"/>
      <c r="AB436" s="163"/>
      <c r="AC436" s="163"/>
      <c r="AD436" s="1"/>
      <c r="AE436" s="1"/>
      <c r="AF436" s="1"/>
      <c r="AG436" s="1"/>
    </row>
    <row r="437" spans="1:33" ht="15.75" customHeight="1" x14ac:dyDescent="0.2">
      <c r="A437" s="163"/>
      <c r="B437" s="209"/>
      <c r="C437" s="162"/>
      <c r="D437" s="210"/>
      <c r="E437" s="160"/>
      <c r="F437" s="160"/>
      <c r="G437" s="160"/>
      <c r="H437" s="160"/>
      <c r="I437" s="160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227"/>
      <c r="X437" s="227"/>
      <c r="Y437" s="227"/>
      <c r="Z437" s="227"/>
      <c r="AA437" s="162"/>
      <c r="AB437" s="163"/>
      <c r="AC437" s="163"/>
      <c r="AD437" s="1"/>
      <c r="AE437" s="1"/>
      <c r="AF437" s="1"/>
      <c r="AG437" s="1"/>
    </row>
    <row r="438" spans="1:33" ht="15.75" customHeight="1" x14ac:dyDescent="0.2">
      <c r="A438" s="163"/>
      <c r="B438" s="209"/>
      <c r="C438" s="162"/>
      <c r="D438" s="210"/>
      <c r="E438" s="160"/>
      <c r="F438" s="160"/>
      <c r="G438" s="160"/>
      <c r="H438" s="160"/>
      <c r="I438" s="160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227"/>
      <c r="X438" s="227"/>
      <c r="Y438" s="227"/>
      <c r="Z438" s="227"/>
      <c r="AA438" s="162"/>
      <c r="AB438" s="163"/>
      <c r="AC438" s="163"/>
      <c r="AD438" s="1"/>
      <c r="AE438" s="1"/>
      <c r="AF438" s="1"/>
      <c r="AG438" s="1"/>
    </row>
    <row r="439" spans="1:33" ht="15.75" customHeight="1" x14ac:dyDescent="0.2">
      <c r="A439" s="163"/>
      <c r="B439" s="209"/>
      <c r="C439" s="162"/>
      <c r="D439" s="210"/>
      <c r="E439" s="160"/>
      <c r="F439" s="160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227"/>
      <c r="X439" s="227"/>
      <c r="Y439" s="227"/>
      <c r="Z439" s="227"/>
      <c r="AA439" s="162"/>
      <c r="AB439" s="163"/>
      <c r="AC439" s="163"/>
      <c r="AD439" s="1"/>
      <c r="AE439" s="1"/>
      <c r="AF439" s="1"/>
      <c r="AG439" s="1"/>
    </row>
    <row r="440" spans="1:33" ht="15.75" customHeight="1" x14ac:dyDescent="0.2">
      <c r="A440" s="163"/>
      <c r="B440" s="209"/>
      <c r="C440" s="162"/>
      <c r="D440" s="210"/>
      <c r="E440" s="160"/>
      <c r="F440" s="160"/>
      <c r="G440" s="160"/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227"/>
      <c r="X440" s="227"/>
      <c r="Y440" s="227"/>
      <c r="Z440" s="227"/>
      <c r="AA440" s="162"/>
      <c r="AB440" s="163"/>
      <c r="AC440" s="163"/>
      <c r="AD440" s="1"/>
      <c r="AE440" s="1"/>
      <c r="AF440" s="1"/>
      <c r="AG440" s="1"/>
    </row>
    <row r="441" spans="1:33" ht="15.75" customHeight="1" x14ac:dyDescent="0.2">
      <c r="A441" s="163"/>
      <c r="B441" s="209"/>
      <c r="C441" s="162"/>
      <c r="D441" s="210"/>
      <c r="E441" s="160"/>
      <c r="F441" s="160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227"/>
      <c r="X441" s="227"/>
      <c r="Y441" s="227"/>
      <c r="Z441" s="227"/>
      <c r="AA441" s="162"/>
      <c r="AB441" s="163"/>
      <c r="AC441" s="163"/>
      <c r="AD441" s="1"/>
      <c r="AE441" s="1"/>
      <c r="AF441" s="1"/>
      <c r="AG441" s="1"/>
    </row>
    <row r="442" spans="1:33" ht="15.75" customHeight="1" x14ac:dyDescent="0.2">
      <c r="A442" s="163"/>
      <c r="B442" s="209"/>
      <c r="C442" s="162"/>
      <c r="D442" s="210"/>
      <c r="E442" s="160"/>
      <c r="F442" s="160"/>
      <c r="G442" s="160"/>
      <c r="H442" s="160"/>
      <c r="I442" s="160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227"/>
      <c r="X442" s="227"/>
      <c r="Y442" s="227"/>
      <c r="Z442" s="227"/>
      <c r="AA442" s="162"/>
      <c r="AB442" s="163"/>
      <c r="AC442" s="163"/>
      <c r="AD442" s="1"/>
      <c r="AE442" s="1"/>
      <c r="AF442" s="1"/>
      <c r="AG442" s="1"/>
    </row>
    <row r="443" spans="1:33" ht="15.75" customHeight="1" x14ac:dyDescent="0.2">
      <c r="A443" s="163"/>
      <c r="B443" s="209"/>
      <c r="C443" s="162"/>
      <c r="D443" s="210"/>
      <c r="E443" s="160"/>
      <c r="F443" s="160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227"/>
      <c r="X443" s="227"/>
      <c r="Y443" s="227"/>
      <c r="Z443" s="227"/>
      <c r="AA443" s="162"/>
      <c r="AB443" s="163"/>
      <c r="AC443" s="163"/>
      <c r="AD443" s="1"/>
      <c r="AE443" s="1"/>
      <c r="AF443" s="1"/>
      <c r="AG443" s="1"/>
    </row>
    <row r="444" spans="1:33" ht="15.75" customHeight="1" x14ac:dyDescent="0.2">
      <c r="A444" s="163"/>
      <c r="B444" s="209"/>
      <c r="C444" s="162"/>
      <c r="D444" s="210"/>
      <c r="E444" s="160"/>
      <c r="F444" s="160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227"/>
      <c r="X444" s="227"/>
      <c r="Y444" s="227"/>
      <c r="Z444" s="227"/>
      <c r="AA444" s="162"/>
      <c r="AB444" s="163"/>
      <c r="AC444" s="163"/>
      <c r="AD444" s="1"/>
      <c r="AE444" s="1"/>
      <c r="AF444" s="1"/>
      <c r="AG444" s="1"/>
    </row>
    <row r="445" spans="1:33" ht="15.75" customHeight="1" x14ac:dyDescent="0.2">
      <c r="A445" s="163"/>
      <c r="B445" s="209"/>
      <c r="C445" s="162"/>
      <c r="D445" s="210"/>
      <c r="E445" s="160"/>
      <c r="F445" s="160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227"/>
      <c r="X445" s="227"/>
      <c r="Y445" s="227"/>
      <c r="Z445" s="227"/>
      <c r="AA445" s="162"/>
      <c r="AB445" s="163"/>
      <c r="AC445" s="163"/>
      <c r="AD445" s="1"/>
      <c r="AE445" s="1"/>
      <c r="AF445" s="1"/>
      <c r="AG445" s="1"/>
    </row>
    <row r="446" spans="1:33" ht="15.75" customHeight="1" x14ac:dyDescent="0.2">
      <c r="A446" s="163"/>
      <c r="B446" s="209"/>
      <c r="C446" s="162"/>
      <c r="D446" s="210"/>
      <c r="E446" s="160"/>
      <c r="F446" s="160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  <c r="W446" s="227"/>
      <c r="X446" s="227"/>
      <c r="Y446" s="227"/>
      <c r="Z446" s="227"/>
      <c r="AA446" s="162"/>
      <c r="AB446" s="163"/>
      <c r="AC446" s="163"/>
      <c r="AD446" s="1"/>
      <c r="AE446" s="1"/>
      <c r="AF446" s="1"/>
      <c r="AG446" s="1"/>
    </row>
    <row r="447" spans="1:33" ht="15.75" customHeight="1" x14ac:dyDescent="0.2">
      <c r="A447" s="163"/>
      <c r="B447" s="209"/>
      <c r="C447" s="162"/>
      <c r="D447" s="210"/>
      <c r="E447" s="160"/>
      <c r="F447" s="160"/>
      <c r="G447" s="160"/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227"/>
      <c r="X447" s="227"/>
      <c r="Y447" s="227"/>
      <c r="Z447" s="227"/>
      <c r="AA447" s="162"/>
      <c r="AB447" s="163"/>
      <c r="AC447" s="163"/>
      <c r="AD447" s="1"/>
      <c r="AE447" s="1"/>
      <c r="AF447" s="1"/>
      <c r="AG447" s="1"/>
    </row>
    <row r="448" spans="1:33" ht="15.75" customHeight="1" x14ac:dyDescent="0.2">
      <c r="A448" s="163"/>
      <c r="B448" s="209"/>
      <c r="C448" s="162"/>
      <c r="D448" s="210"/>
      <c r="E448" s="160"/>
      <c r="F448" s="160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227"/>
      <c r="X448" s="227"/>
      <c r="Y448" s="227"/>
      <c r="Z448" s="227"/>
      <c r="AA448" s="162"/>
      <c r="AB448" s="163"/>
      <c r="AC448" s="163"/>
      <c r="AD448" s="1"/>
      <c r="AE448" s="1"/>
      <c r="AF448" s="1"/>
      <c r="AG448" s="1"/>
    </row>
    <row r="449" spans="1:33" ht="15.75" customHeight="1" x14ac:dyDescent="0.2">
      <c r="A449" s="163"/>
      <c r="B449" s="209"/>
      <c r="C449" s="162"/>
      <c r="D449" s="210"/>
      <c r="E449" s="160"/>
      <c r="F449" s="160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227"/>
      <c r="X449" s="227"/>
      <c r="Y449" s="227"/>
      <c r="Z449" s="227"/>
      <c r="AA449" s="162"/>
      <c r="AB449" s="163"/>
      <c r="AC449" s="163"/>
      <c r="AD449" s="1"/>
      <c r="AE449" s="1"/>
      <c r="AF449" s="1"/>
      <c r="AG449" s="1"/>
    </row>
    <row r="450" spans="1:33" ht="15.75" customHeight="1" x14ac:dyDescent="0.2">
      <c r="A450" s="163"/>
      <c r="B450" s="209"/>
      <c r="C450" s="162"/>
      <c r="D450" s="210"/>
      <c r="E450" s="160"/>
      <c r="F450" s="160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  <c r="W450" s="227"/>
      <c r="X450" s="227"/>
      <c r="Y450" s="227"/>
      <c r="Z450" s="227"/>
      <c r="AA450" s="162"/>
      <c r="AB450" s="163"/>
      <c r="AC450" s="163"/>
      <c r="AD450" s="1"/>
      <c r="AE450" s="1"/>
      <c r="AF450" s="1"/>
      <c r="AG450" s="1"/>
    </row>
    <row r="451" spans="1:33" ht="15.75" customHeight="1" x14ac:dyDescent="0.2">
      <c r="A451" s="163"/>
      <c r="B451" s="209"/>
      <c r="C451" s="162"/>
      <c r="D451" s="210"/>
      <c r="E451" s="160"/>
      <c r="F451" s="160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  <c r="W451" s="227"/>
      <c r="X451" s="227"/>
      <c r="Y451" s="227"/>
      <c r="Z451" s="227"/>
      <c r="AA451" s="162"/>
      <c r="AB451" s="163"/>
      <c r="AC451" s="163"/>
      <c r="AD451" s="1"/>
      <c r="AE451" s="1"/>
      <c r="AF451" s="1"/>
      <c r="AG451" s="1"/>
    </row>
    <row r="452" spans="1:33" ht="15.75" customHeight="1" x14ac:dyDescent="0.2">
      <c r="A452" s="163"/>
      <c r="B452" s="209"/>
      <c r="C452" s="162"/>
      <c r="D452" s="210"/>
      <c r="E452" s="160"/>
      <c r="F452" s="160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227"/>
      <c r="X452" s="227"/>
      <c r="Y452" s="227"/>
      <c r="Z452" s="227"/>
      <c r="AA452" s="162"/>
      <c r="AB452" s="163"/>
      <c r="AC452" s="163"/>
      <c r="AD452" s="1"/>
      <c r="AE452" s="1"/>
      <c r="AF452" s="1"/>
      <c r="AG452" s="1"/>
    </row>
    <row r="453" spans="1:33" ht="15.75" customHeight="1" x14ac:dyDescent="0.2">
      <c r="A453" s="163"/>
      <c r="B453" s="209"/>
      <c r="C453" s="162"/>
      <c r="D453" s="210"/>
      <c r="E453" s="160"/>
      <c r="F453" s="160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227"/>
      <c r="X453" s="227"/>
      <c r="Y453" s="227"/>
      <c r="Z453" s="227"/>
      <c r="AA453" s="162"/>
      <c r="AB453" s="163"/>
      <c r="AC453" s="163"/>
      <c r="AD453" s="1"/>
      <c r="AE453" s="1"/>
      <c r="AF453" s="1"/>
      <c r="AG453" s="1"/>
    </row>
    <row r="454" spans="1:33" ht="15.75" customHeight="1" x14ac:dyDescent="0.2">
      <c r="A454" s="163"/>
      <c r="B454" s="209"/>
      <c r="C454" s="162"/>
      <c r="D454" s="210"/>
      <c r="E454" s="160"/>
      <c r="F454" s="160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227"/>
      <c r="X454" s="227"/>
      <c r="Y454" s="227"/>
      <c r="Z454" s="227"/>
      <c r="AA454" s="162"/>
      <c r="AB454" s="163"/>
      <c r="AC454" s="163"/>
      <c r="AD454" s="1"/>
      <c r="AE454" s="1"/>
      <c r="AF454" s="1"/>
      <c r="AG454" s="1"/>
    </row>
    <row r="455" spans="1:33" ht="15.75" customHeight="1" x14ac:dyDescent="0.2">
      <c r="A455" s="163"/>
      <c r="B455" s="209"/>
      <c r="C455" s="162"/>
      <c r="D455" s="210"/>
      <c r="E455" s="160"/>
      <c r="F455" s="160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227"/>
      <c r="X455" s="227"/>
      <c r="Y455" s="227"/>
      <c r="Z455" s="227"/>
      <c r="AA455" s="162"/>
      <c r="AB455" s="163"/>
      <c r="AC455" s="163"/>
      <c r="AD455" s="1"/>
      <c r="AE455" s="1"/>
      <c r="AF455" s="1"/>
      <c r="AG455" s="1"/>
    </row>
    <row r="456" spans="1:33" ht="15.75" customHeight="1" x14ac:dyDescent="0.2">
      <c r="A456" s="163"/>
      <c r="B456" s="209"/>
      <c r="C456" s="162"/>
      <c r="D456" s="210"/>
      <c r="E456" s="160"/>
      <c r="F456" s="160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227"/>
      <c r="X456" s="227"/>
      <c r="Y456" s="227"/>
      <c r="Z456" s="227"/>
      <c r="AA456" s="162"/>
      <c r="AB456" s="163"/>
      <c r="AC456" s="163"/>
      <c r="AD456" s="1"/>
      <c r="AE456" s="1"/>
      <c r="AF456" s="1"/>
      <c r="AG456" s="1"/>
    </row>
    <row r="457" spans="1:33" ht="15.75" customHeight="1" x14ac:dyDescent="0.2">
      <c r="A457" s="163"/>
      <c r="B457" s="209"/>
      <c r="C457" s="162"/>
      <c r="D457" s="210"/>
      <c r="E457" s="160"/>
      <c r="F457" s="160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227"/>
      <c r="X457" s="227"/>
      <c r="Y457" s="227"/>
      <c r="Z457" s="227"/>
      <c r="AA457" s="162"/>
      <c r="AB457" s="163"/>
      <c r="AC457" s="163"/>
      <c r="AD457" s="1"/>
      <c r="AE457" s="1"/>
      <c r="AF457" s="1"/>
      <c r="AG457" s="1"/>
    </row>
    <row r="458" spans="1:33" ht="15.75" customHeight="1" x14ac:dyDescent="0.2">
      <c r="A458" s="163"/>
      <c r="B458" s="209"/>
      <c r="C458" s="162"/>
      <c r="D458" s="210"/>
      <c r="E458" s="160"/>
      <c r="F458" s="160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227"/>
      <c r="X458" s="227"/>
      <c r="Y458" s="227"/>
      <c r="Z458" s="227"/>
      <c r="AA458" s="162"/>
      <c r="AB458" s="163"/>
      <c r="AC458" s="163"/>
      <c r="AD458" s="1"/>
      <c r="AE458" s="1"/>
      <c r="AF458" s="1"/>
      <c r="AG458" s="1"/>
    </row>
    <row r="459" spans="1:33" ht="15.75" customHeight="1" x14ac:dyDescent="0.2">
      <c r="A459" s="163"/>
      <c r="B459" s="209"/>
      <c r="C459" s="162"/>
      <c r="D459" s="210"/>
      <c r="E459" s="160"/>
      <c r="F459" s="160"/>
      <c r="G459" s="160"/>
      <c r="H459" s="160"/>
      <c r="I459" s="160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0"/>
      <c r="W459" s="227"/>
      <c r="X459" s="227"/>
      <c r="Y459" s="227"/>
      <c r="Z459" s="227"/>
      <c r="AA459" s="162"/>
      <c r="AB459" s="163"/>
      <c r="AC459" s="163"/>
      <c r="AD459" s="1"/>
      <c r="AE459" s="1"/>
      <c r="AF459" s="1"/>
      <c r="AG459" s="1"/>
    </row>
    <row r="460" spans="1:33" ht="15.75" customHeight="1" x14ac:dyDescent="0.2">
      <c r="A460" s="163"/>
      <c r="B460" s="209"/>
      <c r="C460" s="162"/>
      <c r="D460" s="210"/>
      <c r="E460" s="160"/>
      <c r="F460" s="160"/>
      <c r="G460" s="160"/>
      <c r="H460" s="160"/>
      <c r="I460" s="160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  <c r="W460" s="227"/>
      <c r="X460" s="227"/>
      <c r="Y460" s="227"/>
      <c r="Z460" s="227"/>
      <c r="AA460" s="162"/>
      <c r="AB460" s="163"/>
      <c r="AC460" s="163"/>
      <c r="AD460" s="1"/>
      <c r="AE460" s="1"/>
      <c r="AF460" s="1"/>
      <c r="AG460" s="1"/>
    </row>
    <row r="461" spans="1:33" ht="15.75" customHeight="1" x14ac:dyDescent="0.2">
      <c r="A461" s="163"/>
      <c r="B461" s="209"/>
      <c r="C461" s="162"/>
      <c r="D461" s="21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227"/>
      <c r="X461" s="227"/>
      <c r="Y461" s="227"/>
      <c r="Z461" s="227"/>
      <c r="AA461" s="162"/>
      <c r="AB461" s="163"/>
      <c r="AC461" s="163"/>
      <c r="AD461" s="1"/>
      <c r="AE461" s="1"/>
      <c r="AF461" s="1"/>
      <c r="AG461" s="1"/>
    </row>
    <row r="462" spans="1:33" ht="15.75" customHeight="1" x14ac:dyDescent="0.2">
      <c r="A462" s="163"/>
      <c r="B462" s="209"/>
      <c r="C462" s="162"/>
      <c r="D462" s="21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0"/>
      <c r="U462" s="160"/>
      <c r="V462" s="160"/>
      <c r="W462" s="227"/>
      <c r="X462" s="227"/>
      <c r="Y462" s="227"/>
      <c r="Z462" s="227"/>
      <c r="AA462" s="162"/>
      <c r="AB462" s="163"/>
      <c r="AC462" s="163"/>
      <c r="AD462" s="1"/>
      <c r="AE462" s="1"/>
      <c r="AF462" s="1"/>
      <c r="AG462" s="1"/>
    </row>
    <row r="463" spans="1:33" ht="15.75" customHeight="1" x14ac:dyDescent="0.2">
      <c r="A463" s="163"/>
      <c r="B463" s="209"/>
      <c r="C463" s="162"/>
      <c r="D463" s="210"/>
      <c r="E463" s="160"/>
      <c r="F463" s="160"/>
      <c r="G463" s="160"/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  <c r="W463" s="227"/>
      <c r="X463" s="227"/>
      <c r="Y463" s="227"/>
      <c r="Z463" s="227"/>
      <c r="AA463" s="162"/>
      <c r="AB463" s="163"/>
      <c r="AC463" s="163"/>
      <c r="AD463" s="1"/>
      <c r="AE463" s="1"/>
      <c r="AF463" s="1"/>
      <c r="AG463" s="1"/>
    </row>
    <row r="464" spans="1:33" ht="15.75" customHeight="1" x14ac:dyDescent="0.2">
      <c r="A464" s="163"/>
      <c r="B464" s="209"/>
      <c r="C464" s="162"/>
      <c r="D464" s="210"/>
      <c r="E464" s="160"/>
      <c r="F464" s="160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  <c r="W464" s="227"/>
      <c r="X464" s="227"/>
      <c r="Y464" s="227"/>
      <c r="Z464" s="227"/>
      <c r="AA464" s="162"/>
      <c r="AB464" s="163"/>
      <c r="AC464" s="163"/>
      <c r="AD464" s="1"/>
      <c r="AE464" s="1"/>
      <c r="AF464" s="1"/>
      <c r="AG464" s="1"/>
    </row>
    <row r="465" spans="1:33" ht="15.75" customHeight="1" x14ac:dyDescent="0.2">
      <c r="A465" s="163"/>
      <c r="B465" s="209"/>
      <c r="C465" s="162"/>
      <c r="D465" s="210"/>
      <c r="E465" s="160"/>
      <c r="F465" s="160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0"/>
      <c r="U465" s="160"/>
      <c r="V465" s="160"/>
      <c r="W465" s="227"/>
      <c r="X465" s="227"/>
      <c r="Y465" s="227"/>
      <c r="Z465" s="227"/>
      <c r="AA465" s="162"/>
      <c r="AB465" s="163"/>
      <c r="AC465" s="163"/>
      <c r="AD465" s="1"/>
      <c r="AE465" s="1"/>
      <c r="AF465" s="1"/>
      <c r="AG465" s="1"/>
    </row>
    <row r="466" spans="1:33" ht="15.75" customHeight="1" x14ac:dyDescent="0.2">
      <c r="A466" s="163"/>
      <c r="B466" s="209"/>
      <c r="C466" s="162"/>
      <c r="D466" s="210"/>
      <c r="E466" s="160"/>
      <c r="F466" s="160"/>
      <c r="G466" s="160"/>
      <c r="H466" s="160"/>
      <c r="I466" s="160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  <c r="W466" s="227"/>
      <c r="X466" s="227"/>
      <c r="Y466" s="227"/>
      <c r="Z466" s="227"/>
      <c r="AA466" s="162"/>
      <c r="AB466" s="163"/>
      <c r="AC466" s="163"/>
      <c r="AD466" s="1"/>
      <c r="AE466" s="1"/>
      <c r="AF466" s="1"/>
      <c r="AG466" s="1"/>
    </row>
    <row r="467" spans="1:33" ht="15.75" customHeight="1" x14ac:dyDescent="0.2">
      <c r="A467" s="163"/>
      <c r="B467" s="209"/>
      <c r="C467" s="162"/>
      <c r="D467" s="210"/>
      <c r="E467" s="160"/>
      <c r="F467" s="160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227"/>
      <c r="X467" s="227"/>
      <c r="Y467" s="227"/>
      <c r="Z467" s="227"/>
      <c r="AA467" s="162"/>
      <c r="AB467" s="163"/>
      <c r="AC467" s="163"/>
      <c r="AD467" s="1"/>
      <c r="AE467" s="1"/>
      <c r="AF467" s="1"/>
      <c r="AG467" s="1"/>
    </row>
    <row r="468" spans="1:33" ht="15.75" customHeight="1" x14ac:dyDescent="0.2">
      <c r="A468" s="163"/>
      <c r="B468" s="209"/>
      <c r="C468" s="162"/>
      <c r="D468" s="210"/>
      <c r="E468" s="160"/>
      <c r="F468" s="160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227"/>
      <c r="X468" s="227"/>
      <c r="Y468" s="227"/>
      <c r="Z468" s="227"/>
      <c r="AA468" s="162"/>
      <c r="AB468" s="163"/>
      <c r="AC468" s="163"/>
      <c r="AD468" s="1"/>
      <c r="AE468" s="1"/>
      <c r="AF468" s="1"/>
      <c r="AG468" s="1"/>
    </row>
    <row r="469" spans="1:33" ht="15.75" customHeight="1" x14ac:dyDescent="0.2">
      <c r="A469" s="163"/>
      <c r="B469" s="209"/>
      <c r="C469" s="162"/>
      <c r="D469" s="210"/>
      <c r="E469" s="160"/>
      <c r="F469" s="160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227"/>
      <c r="X469" s="227"/>
      <c r="Y469" s="227"/>
      <c r="Z469" s="227"/>
      <c r="AA469" s="162"/>
      <c r="AB469" s="163"/>
      <c r="AC469" s="163"/>
      <c r="AD469" s="1"/>
      <c r="AE469" s="1"/>
      <c r="AF469" s="1"/>
      <c r="AG469" s="1"/>
    </row>
    <row r="470" spans="1:33" ht="15.75" customHeight="1" x14ac:dyDescent="0.2">
      <c r="A470" s="163"/>
      <c r="B470" s="209"/>
      <c r="C470" s="162"/>
      <c r="D470" s="210"/>
      <c r="E470" s="160"/>
      <c r="F470" s="160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227"/>
      <c r="X470" s="227"/>
      <c r="Y470" s="227"/>
      <c r="Z470" s="227"/>
      <c r="AA470" s="162"/>
      <c r="AB470" s="163"/>
      <c r="AC470" s="163"/>
      <c r="AD470" s="1"/>
      <c r="AE470" s="1"/>
      <c r="AF470" s="1"/>
      <c r="AG470" s="1"/>
    </row>
    <row r="471" spans="1:33" ht="15.75" customHeight="1" x14ac:dyDescent="0.2">
      <c r="A471" s="163"/>
      <c r="B471" s="209"/>
      <c r="C471" s="162"/>
      <c r="D471" s="210"/>
      <c r="E471" s="160"/>
      <c r="F471" s="160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227"/>
      <c r="X471" s="227"/>
      <c r="Y471" s="227"/>
      <c r="Z471" s="227"/>
      <c r="AA471" s="162"/>
      <c r="AB471" s="163"/>
      <c r="AC471" s="163"/>
      <c r="AD471" s="1"/>
      <c r="AE471" s="1"/>
      <c r="AF471" s="1"/>
      <c r="AG471" s="1"/>
    </row>
    <row r="472" spans="1:33" ht="15.75" customHeight="1" x14ac:dyDescent="0.2">
      <c r="A472" s="163"/>
      <c r="B472" s="209"/>
      <c r="C472" s="162"/>
      <c r="D472" s="210"/>
      <c r="E472" s="160"/>
      <c r="F472" s="160"/>
      <c r="G472" s="160"/>
      <c r="H472" s="160"/>
      <c r="I472" s="160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227"/>
      <c r="X472" s="227"/>
      <c r="Y472" s="227"/>
      <c r="Z472" s="227"/>
      <c r="AA472" s="162"/>
      <c r="AB472" s="163"/>
      <c r="AC472" s="163"/>
      <c r="AD472" s="1"/>
      <c r="AE472" s="1"/>
      <c r="AF472" s="1"/>
      <c r="AG472" s="1"/>
    </row>
    <row r="473" spans="1:33" ht="15.75" customHeight="1" x14ac:dyDescent="0.2">
      <c r="A473" s="163"/>
      <c r="B473" s="209"/>
      <c r="C473" s="162"/>
      <c r="D473" s="210"/>
      <c r="E473" s="160"/>
      <c r="F473" s="160"/>
      <c r="G473" s="160"/>
      <c r="H473" s="160"/>
      <c r="I473" s="160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0"/>
      <c r="U473" s="160"/>
      <c r="V473" s="160"/>
      <c r="W473" s="227"/>
      <c r="X473" s="227"/>
      <c r="Y473" s="227"/>
      <c r="Z473" s="227"/>
      <c r="AA473" s="162"/>
      <c r="AB473" s="163"/>
      <c r="AC473" s="163"/>
      <c r="AD473" s="1"/>
      <c r="AE473" s="1"/>
      <c r="AF473" s="1"/>
      <c r="AG473" s="1"/>
    </row>
    <row r="474" spans="1:33" ht="15.75" customHeight="1" x14ac:dyDescent="0.2">
      <c r="A474" s="163"/>
      <c r="B474" s="209"/>
      <c r="C474" s="162"/>
      <c r="D474" s="210"/>
      <c r="E474" s="160"/>
      <c r="F474" s="160"/>
      <c r="G474" s="160"/>
      <c r="H474" s="160"/>
      <c r="I474" s="160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0"/>
      <c r="U474" s="160"/>
      <c r="V474" s="160"/>
      <c r="W474" s="227"/>
      <c r="X474" s="227"/>
      <c r="Y474" s="227"/>
      <c r="Z474" s="227"/>
      <c r="AA474" s="162"/>
      <c r="AB474" s="163"/>
      <c r="AC474" s="163"/>
      <c r="AD474" s="1"/>
      <c r="AE474" s="1"/>
      <c r="AF474" s="1"/>
      <c r="AG474" s="1"/>
    </row>
    <row r="475" spans="1:33" ht="15.75" customHeight="1" x14ac:dyDescent="0.2">
      <c r="A475" s="163"/>
      <c r="B475" s="209"/>
      <c r="C475" s="162"/>
      <c r="D475" s="210"/>
      <c r="E475" s="160"/>
      <c r="F475" s="160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227"/>
      <c r="X475" s="227"/>
      <c r="Y475" s="227"/>
      <c r="Z475" s="227"/>
      <c r="AA475" s="162"/>
      <c r="AB475" s="163"/>
      <c r="AC475" s="163"/>
      <c r="AD475" s="1"/>
      <c r="AE475" s="1"/>
      <c r="AF475" s="1"/>
      <c r="AG475" s="1"/>
    </row>
    <row r="476" spans="1:33" ht="15.75" customHeight="1" x14ac:dyDescent="0.2">
      <c r="A476" s="163"/>
      <c r="B476" s="209"/>
      <c r="C476" s="162"/>
      <c r="D476" s="210"/>
      <c r="E476" s="160"/>
      <c r="F476" s="160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227"/>
      <c r="X476" s="227"/>
      <c r="Y476" s="227"/>
      <c r="Z476" s="227"/>
      <c r="AA476" s="162"/>
      <c r="AB476" s="163"/>
      <c r="AC476" s="163"/>
      <c r="AD476" s="1"/>
      <c r="AE476" s="1"/>
      <c r="AF476" s="1"/>
      <c r="AG476" s="1"/>
    </row>
    <row r="477" spans="1:33" ht="15.75" customHeight="1" x14ac:dyDescent="0.2">
      <c r="A477" s="163"/>
      <c r="B477" s="209"/>
      <c r="C477" s="162"/>
      <c r="D477" s="210"/>
      <c r="E477" s="160"/>
      <c r="F477" s="160"/>
      <c r="G477" s="160"/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227"/>
      <c r="X477" s="227"/>
      <c r="Y477" s="227"/>
      <c r="Z477" s="227"/>
      <c r="AA477" s="162"/>
      <c r="AB477" s="163"/>
      <c r="AC477" s="163"/>
      <c r="AD477" s="1"/>
      <c r="AE477" s="1"/>
      <c r="AF477" s="1"/>
      <c r="AG477" s="1"/>
    </row>
    <row r="478" spans="1:33" ht="15.75" customHeight="1" x14ac:dyDescent="0.2">
      <c r="A478" s="163"/>
      <c r="B478" s="209"/>
      <c r="C478" s="162"/>
      <c r="D478" s="210"/>
      <c r="E478" s="160"/>
      <c r="F478" s="160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227"/>
      <c r="X478" s="227"/>
      <c r="Y478" s="227"/>
      <c r="Z478" s="227"/>
      <c r="AA478" s="162"/>
      <c r="AB478" s="163"/>
      <c r="AC478" s="163"/>
      <c r="AD478" s="1"/>
      <c r="AE478" s="1"/>
      <c r="AF478" s="1"/>
      <c r="AG478" s="1"/>
    </row>
    <row r="479" spans="1:33" ht="15.75" customHeight="1" x14ac:dyDescent="0.2">
      <c r="A479" s="163"/>
      <c r="B479" s="209"/>
      <c r="C479" s="162"/>
      <c r="D479" s="210"/>
      <c r="E479" s="160"/>
      <c r="F479" s="160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  <c r="W479" s="227"/>
      <c r="X479" s="227"/>
      <c r="Y479" s="227"/>
      <c r="Z479" s="227"/>
      <c r="AA479" s="162"/>
      <c r="AB479" s="163"/>
      <c r="AC479" s="163"/>
      <c r="AD479" s="1"/>
      <c r="AE479" s="1"/>
      <c r="AF479" s="1"/>
      <c r="AG479" s="1"/>
    </row>
    <row r="480" spans="1:33" ht="15.75" customHeight="1" x14ac:dyDescent="0.2">
      <c r="A480" s="163"/>
      <c r="B480" s="209"/>
      <c r="C480" s="162"/>
      <c r="D480" s="210"/>
      <c r="E480" s="160"/>
      <c r="F480" s="160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0"/>
      <c r="U480" s="160"/>
      <c r="V480" s="160"/>
      <c r="W480" s="227"/>
      <c r="X480" s="227"/>
      <c r="Y480" s="227"/>
      <c r="Z480" s="227"/>
      <c r="AA480" s="162"/>
      <c r="AB480" s="163"/>
      <c r="AC480" s="163"/>
      <c r="AD480" s="1"/>
      <c r="AE480" s="1"/>
      <c r="AF480" s="1"/>
      <c r="AG480" s="1"/>
    </row>
    <row r="481" spans="1:33" ht="15.75" customHeight="1" x14ac:dyDescent="0.2">
      <c r="A481" s="163"/>
      <c r="B481" s="209"/>
      <c r="C481" s="162"/>
      <c r="D481" s="210"/>
      <c r="E481" s="160"/>
      <c r="F481" s="160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227"/>
      <c r="X481" s="227"/>
      <c r="Y481" s="227"/>
      <c r="Z481" s="227"/>
      <c r="AA481" s="162"/>
      <c r="AB481" s="163"/>
      <c r="AC481" s="163"/>
      <c r="AD481" s="1"/>
      <c r="AE481" s="1"/>
      <c r="AF481" s="1"/>
      <c r="AG481" s="1"/>
    </row>
    <row r="482" spans="1:33" ht="15.75" customHeight="1" x14ac:dyDescent="0.2">
      <c r="A482" s="163"/>
      <c r="B482" s="209"/>
      <c r="C482" s="162"/>
      <c r="D482" s="210"/>
      <c r="E482" s="160"/>
      <c r="F482" s="160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  <c r="W482" s="227"/>
      <c r="X482" s="227"/>
      <c r="Y482" s="227"/>
      <c r="Z482" s="227"/>
      <c r="AA482" s="162"/>
      <c r="AB482" s="163"/>
      <c r="AC482" s="163"/>
      <c r="AD482" s="1"/>
      <c r="AE482" s="1"/>
      <c r="AF482" s="1"/>
      <c r="AG482" s="1"/>
    </row>
    <row r="483" spans="1:33" ht="15.75" customHeight="1" x14ac:dyDescent="0.2">
      <c r="A483" s="163"/>
      <c r="B483" s="209"/>
      <c r="C483" s="162"/>
      <c r="D483" s="210"/>
      <c r="E483" s="160"/>
      <c r="F483" s="160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227"/>
      <c r="X483" s="227"/>
      <c r="Y483" s="227"/>
      <c r="Z483" s="227"/>
      <c r="AA483" s="162"/>
      <c r="AB483" s="163"/>
      <c r="AC483" s="163"/>
      <c r="AD483" s="1"/>
      <c r="AE483" s="1"/>
      <c r="AF483" s="1"/>
      <c r="AG483" s="1"/>
    </row>
    <row r="484" spans="1:33" ht="15.75" customHeight="1" x14ac:dyDescent="0.2">
      <c r="A484" s="163"/>
      <c r="B484" s="209"/>
      <c r="C484" s="162"/>
      <c r="D484" s="210"/>
      <c r="E484" s="160"/>
      <c r="F484" s="160"/>
      <c r="G484" s="160"/>
      <c r="H484" s="160"/>
      <c r="I484" s="160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  <c r="W484" s="227"/>
      <c r="X484" s="227"/>
      <c r="Y484" s="227"/>
      <c r="Z484" s="227"/>
      <c r="AA484" s="162"/>
      <c r="AB484" s="163"/>
      <c r="AC484" s="163"/>
      <c r="AD484" s="1"/>
      <c r="AE484" s="1"/>
      <c r="AF484" s="1"/>
      <c r="AG484" s="1"/>
    </row>
    <row r="485" spans="1:33" ht="15.75" customHeight="1" x14ac:dyDescent="0.2">
      <c r="A485" s="163"/>
      <c r="B485" s="209"/>
      <c r="C485" s="162"/>
      <c r="D485" s="210"/>
      <c r="E485" s="160"/>
      <c r="F485" s="160"/>
      <c r="G485" s="160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227"/>
      <c r="X485" s="227"/>
      <c r="Y485" s="227"/>
      <c r="Z485" s="227"/>
      <c r="AA485" s="162"/>
      <c r="AB485" s="163"/>
      <c r="AC485" s="163"/>
      <c r="AD485" s="1"/>
      <c r="AE485" s="1"/>
      <c r="AF485" s="1"/>
      <c r="AG485" s="1"/>
    </row>
    <row r="486" spans="1:33" ht="15.75" customHeight="1" x14ac:dyDescent="0.2">
      <c r="A486" s="163"/>
      <c r="B486" s="209"/>
      <c r="C486" s="162"/>
      <c r="D486" s="210"/>
      <c r="E486" s="160"/>
      <c r="F486" s="160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  <c r="W486" s="227"/>
      <c r="X486" s="227"/>
      <c r="Y486" s="227"/>
      <c r="Z486" s="227"/>
      <c r="AA486" s="162"/>
      <c r="AB486" s="163"/>
      <c r="AC486" s="163"/>
      <c r="AD486" s="1"/>
      <c r="AE486" s="1"/>
      <c r="AF486" s="1"/>
      <c r="AG486" s="1"/>
    </row>
    <row r="487" spans="1:33" ht="15.75" customHeight="1" x14ac:dyDescent="0.2">
      <c r="A487" s="163"/>
      <c r="B487" s="209"/>
      <c r="C487" s="162"/>
      <c r="D487" s="210"/>
      <c r="E487" s="160"/>
      <c r="F487" s="160"/>
      <c r="G487" s="160"/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0"/>
      <c r="W487" s="227"/>
      <c r="X487" s="227"/>
      <c r="Y487" s="227"/>
      <c r="Z487" s="227"/>
      <c r="AA487" s="162"/>
      <c r="AB487" s="163"/>
      <c r="AC487" s="163"/>
      <c r="AD487" s="1"/>
      <c r="AE487" s="1"/>
      <c r="AF487" s="1"/>
      <c r="AG487" s="1"/>
    </row>
    <row r="488" spans="1:33" ht="15.75" customHeight="1" x14ac:dyDescent="0.2">
      <c r="A488" s="163"/>
      <c r="B488" s="209"/>
      <c r="C488" s="162"/>
      <c r="D488" s="21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  <c r="T488" s="160"/>
      <c r="U488" s="160"/>
      <c r="V488" s="160"/>
      <c r="W488" s="227"/>
      <c r="X488" s="227"/>
      <c r="Y488" s="227"/>
      <c r="Z488" s="227"/>
      <c r="AA488" s="162"/>
      <c r="AB488" s="163"/>
      <c r="AC488" s="163"/>
      <c r="AD488" s="1"/>
      <c r="AE488" s="1"/>
      <c r="AF488" s="1"/>
      <c r="AG488" s="1"/>
    </row>
    <row r="489" spans="1:33" ht="15.75" customHeight="1" x14ac:dyDescent="0.2">
      <c r="A489" s="163"/>
      <c r="B489" s="209"/>
      <c r="C489" s="162"/>
      <c r="D489" s="21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  <c r="W489" s="227"/>
      <c r="X489" s="227"/>
      <c r="Y489" s="227"/>
      <c r="Z489" s="227"/>
      <c r="AA489" s="162"/>
      <c r="AB489" s="163"/>
      <c r="AC489" s="163"/>
      <c r="AD489" s="1"/>
      <c r="AE489" s="1"/>
      <c r="AF489" s="1"/>
      <c r="AG489" s="1"/>
    </row>
    <row r="490" spans="1:33" ht="15.75" customHeight="1" x14ac:dyDescent="0.2">
      <c r="A490" s="163"/>
      <c r="B490" s="209"/>
      <c r="C490" s="162"/>
      <c r="D490" s="210"/>
      <c r="E490" s="160"/>
      <c r="F490" s="160"/>
      <c r="G490" s="160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  <c r="W490" s="227"/>
      <c r="X490" s="227"/>
      <c r="Y490" s="227"/>
      <c r="Z490" s="227"/>
      <c r="AA490" s="162"/>
      <c r="AB490" s="163"/>
      <c r="AC490" s="163"/>
      <c r="AD490" s="1"/>
      <c r="AE490" s="1"/>
      <c r="AF490" s="1"/>
      <c r="AG490" s="1"/>
    </row>
    <row r="491" spans="1:33" ht="15.75" customHeight="1" x14ac:dyDescent="0.2">
      <c r="A491" s="163"/>
      <c r="B491" s="209"/>
      <c r="C491" s="162"/>
      <c r="D491" s="210"/>
      <c r="E491" s="160"/>
      <c r="F491" s="160"/>
      <c r="G491" s="160"/>
      <c r="H491" s="160"/>
      <c r="I491" s="160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227"/>
      <c r="X491" s="227"/>
      <c r="Y491" s="227"/>
      <c r="Z491" s="227"/>
      <c r="AA491" s="162"/>
      <c r="AB491" s="163"/>
      <c r="AC491" s="163"/>
      <c r="AD491" s="1"/>
      <c r="AE491" s="1"/>
      <c r="AF491" s="1"/>
      <c r="AG491" s="1"/>
    </row>
    <row r="492" spans="1:33" ht="15.75" customHeight="1" x14ac:dyDescent="0.2">
      <c r="A492" s="163"/>
      <c r="B492" s="209"/>
      <c r="C492" s="162"/>
      <c r="D492" s="210"/>
      <c r="E492" s="160"/>
      <c r="F492" s="160"/>
      <c r="G492" s="160"/>
      <c r="H492" s="160"/>
      <c r="I492" s="160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  <c r="W492" s="227"/>
      <c r="X492" s="227"/>
      <c r="Y492" s="227"/>
      <c r="Z492" s="227"/>
      <c r="AA492" s="162"/>
      <c r="AB492" s="163"/>
      <c r="AC492" s="163"/>
      <c r="AD492" s="1"/>
      <c r="AE492" s="1"/>
      <c r="AF492" s="1"/>
      <c r="AG492" s="1"/>
    </row>
    <row r="493" spans="1:33" ht="15.75" customHeight="1" x14ac:dyDescent="0.2">
      <c r="A493" s="163"/>
      <c r="B493" s="209"/>
      <c r="C493" s="162"/>
      <c r="D493" s="210"/>
      <c r="E493" s="160"/>
      <c r="F493" s="160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227"/>
      <c r="X493" s="227"/>
      <c r="Y493" s="227"/>
      <c r="Z493" s="227"/>
      <c r="AA493" s="162"/>
      <c r="AB493" s="163"/>
      <c r="AC493" s="163"/>
      <c r="AD493" s="1"/>
      <c r="AE493" s="1"/>
      <c r="AF493" s="1"/>
      <c r="AG493" s="1"/>
    </row>
    <row r="494" spans="1:33" ht="15.75" customHeight="1" x14ac:dyDescent="0.2">
      <c r="A494" s="163"/>
      <c r="B494" s="209"/>
      <c r="C494" s="162"/>
      <c r="D494" s="210"/>
      <c r="E494" s="160"/>
      <c r="F494" s="160"/>
      <c r="G494" s="160"/>
      <c r="H494" s="160"/>
      <c r="I494" s="160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  <c r="W494" s="227"/>
      <c r="X494" s="227"/>
      <c r="Y494" s="227"/>
      <c r="Z494" s="227"/>
      <c r="AA494" s="162"/>
      <c r="AB494" s="163"/>
      <c r="AC494" s="163"/>
      <c r="AD494" s="1"/>
      <c r="AE494" s="1"/>
      <c r="AF494" s="1"/>
      <c r="AG494" s="1"/>
    </row>
    <row r="495" spans="1:33" ht="15.75" customHeight="1" x14ac:dyDescent="0.2">
      <c r="A495" s="163"/>
      <c r="B495" s="209"/>
      <c r="C495" s="162"/>
      <c r="D495" s="210"/>
      <c r="E495" s="160"/>
      <c r="F495" s="160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  <c r="W495" s="227"/>
      <c r="X495" s="227"/>
      <c r="Y495" s="227"/>
      <c r="Z495" s="227"/>
      <c r="AA495" s="162"/>
      <c r="AB495" s="163"/>
      <c r="AC495" s="163"/>
      <c r="AD495" s="1"/>
      <c r="AE495" s="1"/>
      <c r="AF495" s="1"/>
      <c r="AG495" s="1"/>
    </row>
    <row r="496" spans="1:33" ht="15.75" customHeight="1" x14ac:dyDescent="0.2">
      <c r="A496" s="163"/>
      <c r="B496" s="163"/>
      <c r="C496" s="162"/>
      <c r="D496" s="210"/>
      <c r="E496" s="160"/>
      <c r="F496" s="160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227"/>
      <c r="X496" s="227"/>
      <c r="Y496" s="227"/>
      <c r="Z496" s="227"/>
      <c r="AA496" s="162"/>
      <c r="AB496" s="163"/>
      <c r="AC496" s="163"/>
      <c r="AD496" s="1"/>
      <c r="AE496" s="1"/>
      <c r="AF496" s="1"/>
      <c r="AG496" s="1"/>
    </row>
    <row r="497" spans="1:33" ht="15.75" customHeight="1" x14ac:dyDescent="0.2">
      <c r="A497" s="163"/>
      <c r="B497" s="163"/>
      <c r="C497" s="162"/>
      <c r="D497" s="210"/>
      <c r="E497" s="160"/>
      <c r="F497" s="160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227"/>
      <c r="X497" s="227"/>
      <c r="Y497" s="227"/>
      <c r="Z497" s="227"/>
      <c r="AA497" s="162"/>
      <c r="AB497" s="163"/>
      <c r="AC497" s="163"/>
      <c r="AD497" s="1"/>
      <c r="AE497" s="1"/>
      <c r="AF497" s="1"/>
      <c r="AG497" s="1"/>
    </row>
    <row r="498" spans="1:33" ht="15.75" customHeight="1" x14ac:dyDescent="0.2">
      <c r="A498" s="163"/>
      <c r="B498" s="163"/>
      <c r="C498" s="162"/>
      <c r="D498" s="210"/>
      <c r="E498" s="160"/>
      <c r="F498" s="160"/>
      <c r="G498" s="160"/>
      <c r="H498" s="160"/>
      <c r="I498" s="160"/>
      <c r="J498" s="160"/>
      <c r="K498" s="160"/>
      <c r="L498" s="160"/>
      <c r="M498" s="160"/>
      <c r="N498" s="160"/>
      <c r="O498" s="160"/>
      <c r="P498" s="160"/>
      <c r="Q498" s="160"/>
      <c r="R498" s="160"/>
      <c r="S498" s="160"/>
      <c r="T498" s="160"/>
      <c r="U498" s="160"/>
      <c r="V498" s="160"/>
      <c r="W498" s="227"/>
      <c r="X498" s="227"/>
      <c r="Y498" s="227"/>
      <c r="Z498" s="227"/>
      <c r="AA498" s="162"/>
      <c r="AB498" s="163"/>
      <c r="AC498" s="163"/>
      <c r="AD498" s="1"/>
      <c r="AE498" s="1"/>
      <c r="AF498" s="1"/>
      <c r="AG498" s="1"/>
    </row>
    <row r="499" spans="1:33" ht="15.75" customHeight="1" x14ac:dyDescent="0.2">
      <c r="A499" s="163"/>
      <c r="B499" s="163"/>
      <c r="C499" s="162"/>
      <c r="D499" s="210"/>
      <c r="E499" s="160"/>
      <c r="F499" s="160"/>
      <c r="G499" s="160"/>
      <c r="H499" s="160"/>
      <c r="I499" s="160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  <c r="T499" s="160"/>
      <c r="U499" s="160"/>
      <c r="V499" s="160"/>
      <c r="W499" s="227"/>
      <c r="X499" s="227"/>
      <c r="Y499" s="227"/>
      <c r="Z499" s="227"/>
      <c r="AA499" s="162"/>
      <c r="AB499" s="163"/>
      <c r="AC499" s="163"/>
      <c r="AD499" s="1"/>
      <c r="AE499" s="1"/>
      <c r="AF499" s="1"/>
      <c r="AG499" s="1"/>
    </row>
    <row r="500" spans="1:33" ht="15.75" customHeight="1" x14ac:dyDescent="0.2">
      <c r="A500" s="163"/>
      <c r="B500" s="163"/>
      <c r="C500" s="162"/>
      <c r="D500" s="210"/>
      <c r="E500" s="160"/>
      <c r="F500" s="160"/>
      <c r="G500" s="160"/>
      <c r="H500" s="160"/>
      <c r="I500" s="160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  <c r="T500" s="160"/>
      <c r="U500" s="160"/>
      <c r="V500" s="160"/>
      <c r="W500" s="227"/>
      <c r="X500" s="227"/>
      <c r="Y500" s="227"/>
      <c r="Z500" s="227"/>
      <c r="AA500" s="162"/>
      <c r="AB500" s="163"/>
      <c r="AC500" s="163"/>
      <c r="AD500" s="1"/>
      <c r="AE500" s="1"/>
      <c r="AF500" s="1"/>
      <c r="AG500" s="1"/>
    </row>
    <row r="501" spans="1:33" ht="15.75" customHeight="1" x14ac:dyDescent="0.2">
      <c r="A501" s="229"/>
      <c r="B501" s="229"/>
      <c r="C501" s="229"/>
      <c r="D501" s="229"/>
      <c r="E501" s="160"/>
      <c r="F501" s="229"/>
      <c r="G501" s="229"/>
      <c r="H501" s="163"/>
      <c r="I501" s="163"/>
      <c r="J501" s="163"/>
      <c r="K501" s="229"/>
      <c r="L501" s="229"/>
      <c r="M501" s="229"/>
      <c r="N501" s="163"/>
      <c r="O501" s="163"/>
      <c r="P501" s="163"/>
      <c r="Q501" s="229"/>
      <c r="R501" s="229"/>
      <c r="S501" s="229"/>
      <c r="T501" s="163"/>
      <c r="U501" s="163"/>
      <c r="V501" s="163"/>
      <c r="W501" s="163"/>
      <c r="X501" s="163"/>
      <c r="Y501" s="163"/>
      <c r="Z501" s="163"/>
      <c r="AA501" s="163"/>
      <c r="AB501" s="163"/>
      <c r="AC501" s="229"/>
    </row>
    <row r="502" spans="1:33" ht="15.75" customHeight="1" x14ac:dyDescent="0.2">
      <c r="A502" s="229"/>
      <c r="B502" s="229"/>
      <c r="C502" s="229"/>
      <c r="D502" s="229"/>
      <c r="E502" s="229"/>
      <c r="F502" s="229"/>
      <c r="G502" s="229"/>
      <c r="H502" s="163"/>
      <c r="I502" s="163"/>
      <c r="J502" s="163"/>
      <c r="K502" s="229"/>
      <c r="L502" s="229"/>
      <c r="M502" s="229"/>
      <c r="N502" s="163"/>
      <c r="O502" s="163"/>
      <c r="P502" s="163"/>
      <c r="Q502" s="229"/>
      <c r="R502" s="229"/>
      <c r="S502" s="229"/>
      <c r="T502" s="163"/>
      <c r="U502" s="163"/>
      <c r="V502" s="163"/>
      <c r="W502" s="163"/>
      <c r="X502" s="163"/>
      <c r="Y502" s="163"/>
      <c r="Z502" s="163"/>
      <c r="AA502" s="163"/>
      <c r="AB502" s="163"/>
      <c r="AC502" s="229"/>
    </row>
    <row r="503" spans="1:33" ht="15.75" customHeight="1" x14ac:dyDescent="0.2">
      <c r="A503" s="229"/>
      <c r="B503" s="229"/>
      <c r="C503" s="229"/>
      <c r="D503" s="229"/>
      <c r="E503" s="229"/>
      <c r="F503" s="229"/>
      <c r="G503" s="229"/>
      <c r="H503" s="163"/>
      <c r="I503" s="163"/>
      <c r="J503" s="163"/>
      <c r="K503" s="229"/>
      <c r="L503" s="229"/>
      <c r="M503" s="229"/>
      <c r="N503" s="163"/>
      <c r="O503" s="163"/>
      <c r="P503" s="163"/>
      <c r="Q503" s="229"/>
      <c r="R503" s="229"/>
      <c r="S503" s="229"/>
      <c r="T503" s="163"/>
      <c r="U503" s="163"/>
      <c r="V503" s="163"/>
      <c r="W503" s="163"/>
      <c r="X503" s="163"/>
      <c r="Y503" s="163"/>
      <c r="Z503" s="163"/>
      <c r="AA503" s="163"/>
      <c r="AB503" s="163"/>
      <c r="AC503" s="229"/>
    </row>
    <row r="504" spans="1:33" ht="15.75" customHeight="1" x14ac:dyDescent="0.2">
      <c r="A504" s="229"/>
      <c r="B504" s="229"/>
      <c r="C504" s="229"/>
      <c r="D504" s="229"/>
      <c r="E504" s="229"/>
      <c r="F504" s="229"/>
      <c r="G504" s="229"/>
      <c r="H504" s="163"/>
      <c r="I504" s="163"/>
      <c r="J504" s="163"/>
      <c r="K504" s="229"/>
      <c r="L504" s="229"/>
      <c r="M504" s="229"/>
      <c r="N504" s="163"/>
      <c r="O504" s="163"/>
      <c r="P504" s="163"/>
      <c r="Q504" s="229"/>
      <c r="R504" s="229"/>
      <c r="S504" s="229"/>
      <c r="T504" s="163"/>
      <c r="U504" s="163"/>
      <c r="V504" s="163"/>
      <c r="W504" s="163"/>
      <c r="X504" s="163"/>
      <c r="Y504" s="163"/>
      <c r="Z504" s="163"/>
      <c r="AA504" s="163"/>
      <c r="AB504" s="163"/>
      <c r="AC504" s="229"/>
    </row>
    <row r="505" spans="1:33" ht="15.75" customHeight="1" x14ac:dyDescent="0.2">
      <c r="A505" s="229"/>
      <c r="B505" s="229"/>
      <c r="C505" s="229"/>
      <c r="D505" s="229"/>
      <c r="E505" s="229"/>
      <c r="F505" s="229"/>
      <c r="G505" s="229"/>
      <c r="H505" s="163"/>
      <c r="I505" s="163"/>
      <c r="J505" s="163"/>
      <c r="K505" s="229"/>
      <c r="L505" s="229"/>
      <c r="M505" s="229"/>
      <c r="N505" s="163"/>
      <c r="O505" s="163"/>
      <c r="P505" s="163"/>
      <c r="Q505" s="229"/>
      <c r="R505" s="229"/>
      <c r="S505" s="229"/>
      <c r="T505" s="163"/>
      <c r="U505" s="163"/>
      <c r="V505" s="163"/>
      <c r="W505" s="163"/>
      <c r="X505" s="163"/>
      <c r="Y505" s="163"/>
      <c r="Z505" s="163"/>
      <c r="AA505" s="163"/>
      <c r="AB505" s="163"/>
      <c r="AC505" s="229"/>
    </row>
    <row r="506" spans="1:33" ht="15.75" customHeight="1" x14ac:dyDescent="0.2">
      <c r="A506" s="229"/>
      <c r="B506" s="229"/>
      <c r="C506" s="229"/>
      <c r="D506" s="229"/>
      <c r="E506" s="229"/>
      <c r="F506" s="229"/>
      <c r="G506" s="229"/>
      <c r="H506" s="163"/>
      <c r="I506" s="163"/>
      <c r="J506" s="163"/>
      <c r="K506" s="229"/>
      <c r="L506" s="229"/>
      <c r="M506" s="229"/>
      <c r="N506" s="163"/>
      <c r="O506" s="163"/>
      <c r="P506" s="163"/>
      <c r="Q506" s="229"/>
      <c r="R506" s="229"/>
      <c r="S506" s="229"/>
      <c r="T506" s="163"/>
      <c r="U506" s="163"/>
      <c r="V506" s="163"/>
      <c r="W506" s="163"/>
      <c r="X506" s="163"/>
      <c r="Y506" s="163"/>
      <c r="Z506" s="163"/>
      <c r="AA506" s="163"/>
      <c r="AB506" s="163"/>
      <c r="AC506" s="229"/>
    </row>
    <row r="507" spans="1:33" ht="15.75" customHeight="1" x14ac:dyDescent="0.2">
      <c r="A507" s="229"/>
      <c r="B507" s="229"/>
      <c r="C507" s="229"/>
      <c r="D507" s="229"/>
      <c r="E507" s="229"/>
      <c r="F507" s="229"/>
      <c r="G507" s="229"/>
      <c r="H507" s="163"/>
      <c r="I507" s="163"/>
      <c r="J507" s="163"/>
      <c r="K507" s="229"/>
      <c r="L507" s="229"/>
      <c r="M507" s="229"/>
      <c r="N507" s="163"/>
      <c r="O507" s="163"/>
      <c r="P507" s="163"/>
      <c r="Q507" s="229"/>
      <c r="R507" s="229"/>
      <c r="S507" s="229"/>
      <c r="T507" s="163"/>
      <c r="U507" s="163"/>
      <c r="V507" s="163"/>
      <c r="W507" s="163"/>
      <c r="X507" s="163"/>
      <c r="Y507" s="163"/>
      <c r="Z507" s="163"/>
      <c r="AA507" s="163"/>
      <c r="AB507" s="163"/>
      <c r="AC507" s="229"/>
    </row>
    <row r="508" spans="1:33" ht="15.75" customHeight="1" x14ac:dyDescent="0.2">
      <c r="A508" s="229"/>
      <c r="B508" s="229"/>
      <c r="C508" s="229"/>
      <c r="D508" s="229"/>
      <c r="E508" s="229"/>
      <c r="F508" s="229"/>
      <c r="G508" s="229"/>
      <c r="H508" s="163"/>
      <c r="I508" s="163"/>
      <c r="J508" s="163"/>
      <c r="K508" s="229"/>
      <c r="L508" s="229"/>
      <c r="M508" s="229"/>
      <c r="N508" s="163"/>
      <c r="O508" s="163"/>
      <c r="P508" s="163"/>
      <c r="Q508" s="229"/>
      <c r="R508" s="229"/>
      <c r="S508" s="229"/>
      <c r="T508" s="163"/>
      <c r="U508" s="163"/>
      <c r="V508" s="163"/>
      <c r="W508" s="163"/>
      <c r="X508" s="163"/>
      <c r="Y508" s="163"/>
      <c r="Z508" s="163"/>
      <c r="AA508" s="163"/>
      <c r="AB508" s="163"/>
      <c r="AC508" s="229"/>
    </row>
    <row r="509" spans="1:33" ht="15.75" customHeight="1" x14ac:dyDescent="0.2">
      <c r="A509" s="229"/>
      <c r="B509" s="229"/>
      <c r="C509" s="229"/>
      <c r="D509" s="229"/>
      <c r="E509" s="229"/>
      <c r="F509" s="229"/>
      <c r="G509" s="229"/>
      <c r="H509" s="163"/>
      <c r="I509" s="163"/>
      <c r="J509" s="163"/>
      <c r="K509" s="229"/>
      <c r="L509" s="229"/>
      <c r="M509" s="229"/>
      <c r="N509" s="163"/>
      <c r="O509" s="163"/>
      <c r="P509" s="163"/>
      <c r="Q509" s="229"/>
      <c r="R509" s="229"/>
      <c r="S509" s="229"/>
      <c r="T509" s="163"/>
      <c r="U509" s="163"/>
      <c r="V509" s="163"/>
      <c r="W509" s="163"/>
      <c r="X509" s="163"/>
      <c r="Y509" s="163"/>
      <c r="Z509" s="163"/>
      <c r="AA509" s="163"/>
      <c r="AB509" s="163"/>
      <c r="AC509" s="229"/>
    </row>
    <row r="510" spans="1:33" ht="15.75" customHeight="1" x14ac:dyDescent="0.2">
      <c r="A510" s="229"/>
      <c r="B510" s="229"/>
      <c r="C510" s="229"/>
      <c r="D510" s="229"/>
      <c r="E510" s="229"/>
      <c r="F510" s="229"/>
      <c r="G510" s="229"/>
      <c r="H510" s="163"/>
      <c r="I510" s="163"/>
      <c r="J510" s="163"/>
      <c r="K510" s="229"/>
      <c r="L510" s="229"/>
      <c r="M510" s="229"/>
      <c r="N510" s="163"/>
      <c r="O510" s="163"/>
      <c r="P510" s="163"/>
      <c r="Q510" s="229"/>
      <c r="R510" s="229"/>
      <c r="S510" s="229"/>
      <c r="T510" s="163"/>
      <c r="U510" s="163"/>
      <c r="V510" s="163"/>
      <c r="W510" s="163"/>
      <c r="X510" s="163"/>
      <c r="Y510" s="163"/>
      <c r="Z510" s="163"/>
      <c r="AA510" s="163"/>
      <c r="AB510" s="163"/>
      <c r="AC510" s="229"/>
    </row>
    <row r="511" spans="1:33" ht="15.75" customHeight="1" x14ac:dyDescent="0.2">
      <c r="A511" s="229"/>
      <c r="B511" s="229"/>
      <c r="C511" s="229"/>
      <c r="D511" s="229"/>
      <c r="E511" s="229"/>
      <c r="F511" s="229"/>
      <c r="G511" s="229"/>
      <c r="H511" s="163"/>
      <c r="I511" s="163"/>
      <c r="J511" s="163"/>
      <c r="K511" s="229"/>
      <c r="L511" s="229"/>
      <c r="M511" s="229"/>
      <c r="N511" s="163"/>
      <c r="O511" s="163"/>
      <c r="P511" s="163"/>
      <c r="Q511" s="229"/>
      <c r="R511" s="229"/>
      <c r="S511" s="229"/>
      <c r="T511" s="163"/>
      <c r="U511" s="163"/>
      <c r="V511" s="163"/>
      <c r="W511" s="163"/>
      <c r="X511" s="163"/>
      <c r="Y511" s="163"/>
      <c r="Z511" s="163"/>
      <c r="AA511" s="163"/>
      <c r="AB511" s="163"/>
      <c r="AC511" s="229"/>
    </row>
    <row r="512" spans="1:33" ht="15.75" customHeight="1" x14ac:dyDescent="0.2">
      <c r="A512" s="229"/>
      <c r="B512" s="229"/>
      <c r="C512" s="229"/>
      <c r="D512" s="229"/>
      <c r="E512" s="229"/>
      <c r="F512" s="229"/>
      <c r="G512" s="229"/>
      <c r="H512" s="163"/>
      <c r="I512" s="163"/>
      <c r="J512" s="163"/>
      <c r="K512" s="229"/>
      <c r="L512" s="229"/>
      <c r="M512" s="229"/>
      <c r="N512" s="163"/>
      <c r="O512" s="163"/>
      <c r="P512" s="163"/>
      <c r="Q512" s="229"/>
      <c r="R512" s="229"/>
      <c r="S512" s="229"/>
      <c r="T512" s="163"/>
      <c r="U512" s="163"/>
      <c r="V512" s="163"/>
      <c r="W512" s="163"/>
      <c r="X512" s="163"/>
      <c r="Y512" s="163"/>
      <c r="Z512" s="163"/>
      <c r="AA512" s="163"/>
      <c r="AB512" s="163"/>
      <c r="AC512" s="229"/>
    </row>
    <row r="513" spans="1:29" ht="15.75" customHeight="1" x14ac:dyDescent="0.2">
      <c r="A513" s="229"/>
      <c r="B513" s="229"/>
      <c r="C513" s="229"/>
      <c r="D513" s="229"/>
      <c r="E513" s="229"/>
      <c r="F513" s="229"/>
      <c r="G513" s="229"/>
      <c r="H513" s="163"/>
      <c r="I513" s="163"/>
      <c r="J513" s="163"/>
      <c r="K513" s="229"/>
      <c r="L513" s="229"/>
      <c r="M513" s="229"/>
      <c r="N513" s="163"/>
      <c r="O513" s="163"/>
      <c r="P513" s="163"/>
      <c r="Q513" s="229"/>
      <c r="R513" s="229"/>
      <c r="S513" s="229"/>
      <c r="T513" s="163"/>
      <c r="U513" s="163"/>
      <c r="V513" s="163"/>
      <c r="W513" s="163"/>
      <c r="X513" s="163"/>
      <c r="Y513" s="163"/>
      <c r="Z513" s="163"/>
      <c r="AA513" s="163"/>
      <c r="AB513" s="163"/>
      <c r="AC513" s="229"/>
    </row>
    <row r="514" spans="1:29" ht="15.75" customHeight="1" x14ac:dyDescent="0.2">
      <c r="A514" s="229"/>
      <c r="B514" s="229"/>
      <c r="C514" s="229"/>
      <c r="D514" s="229"/>
      <c r="E514" s="229"/>
      <c r="F514" s="229"/>
      <c r="G514" s="229"/>
      <c r="H514" s="163"/>
      <c r="I514" s="163"/>
      <c r="J514" s="163"/>
      <c r="K514" s="229"/>
      <c r="L514" s="229"/>
      <c r="M514" s="229"/>
      <c r="N514" s="163"/>
      <c r="O514" s="163"/>
      <c r="P514" s="163"/>
      <c r="Q514" s="229"/>
      <c r="R514" s="229"/>
      <c r="S514" s="229"/>
      <c r="T514" s="163"/>
      <c r="U514" s="163"/>
      <c r="V514" s="163"/>
      <c r="W514" s="163"/>
      <c r="X514" s="163"/>
      <c r="Y514" s="163"/>
      <c r="Z514" s="163"/>
      <c r="AA514" s="163"/>
      <c r="AB514" s="163"/>
      <c r="AC514" s="229"/>
    </row>
    <row r="515" spans="1:29" ht="15.75" customHeight="1" x14ac:dyDescent="0.2">
      <c r="A515" s="229"/>
      <c r="B515" s="229"/>
      <c r="C515" s="229"/>
      <c r="D515" s="229"/>
      <c r="E515" s="229"/>
      <c r="F515" s="229"/>
      <c r="G515" s="229"/>
      <c r="H515" s="163"/>
      <c r="I515" s="163"/>
      <c r="J515" s="163"/>
      <c r="K515" s="229"/>
      <c r="L515" s="229"/>
      <c r="M515" s="229"/>
      <c r="N515" s="163"/>
      <c r="O515" s="163"/>
      <c r="P515" s="163"/>
      <c r="Q515" s="229"/>
      <c r="R515" s="229"/>
      <c r="S515" s="229"/>
      <c r="T515" s="163"/>
      <c r="U515" s="163"/>
      <c r="V515" s="163"/>
      <c r="W515" s="163"/>
      <c r="X515" s="163"/>
      <c r="Y515" s="163"/>
      <c r="Z515" s="163"/>
      <c r="AA515" s="163"/>
      <c r="AB515" s="163"/>
      <c r="AC515" s="229"/>
    </row>
    <row r="516" spans="1:29" ht="15.75" customHeight="1" x14ac:dyDescent="0.2">
      <c r="A516" s="229"/>
      <c r="B516" s="229"/>
      <c r="C516" s="229"/>
      <c r="D516" s="229"/>
      <c r="E516" s="229"/>
      <c r="F516" s="229"/>
      <c r="G516" s="229"/>
      <c r="H516" s="163"/>
      <c r="I516" s="163"/>
      <c r="J516" s="163"/>
      <c r="K516" s="229"/>
      <c r="L516" s="229"/>
      <c r="M516" s="229"/>
      <c r="N516" s="163"/>
      <c r="O516" s="163"/>
      <c r="P516" s="163"/>
      <c r="Q516" s="229"/>
      <c r="R516" s="229"/>
      <c r="S516" s="229"/>
      <c r="T516" s="163"/>
      <c r="U516" s="163"/>
      <c r="V516" s="163"/>
      <c r="W516" s="163"/>
      <c r="X516" s="163"/>
      <c r="Y516" s="163"/>
      <c r="Z516" s="163"/>
      <c r="AA516" s="163"/>
      <c r="AB516" s="163"/>
      <c r="AC516" s="229"/>
    </row>
    <row r="517" spans="1:29" ht="15.75" customHeight="1" x14ac:dyDescent="0.2">
      <c r="A517" s="229"/>
      <c r="B517" s="229"/>
      <c r="C517" s="229"/>
      <c r="D517" s="229"/>
      <c r="E517" s="229"/>
      <c r="F517" s="229"/>
      <c r="G517" s="229"/>
      <c r="H517" s="163"/>
      <c r="I517" s="163"/>
      <c r="J517" s="163"/>
      <c r="K517" s="229"/>
      <c r="L517" s="229"/>
      <c r="M517" s="229"/>
      <c r="N517" s="163"/>
      <c r="O517" s="163"/>
      <c r="P517" s="163"/>
      <c r="Q517" s="229"/>
      <c r="R517" s="229"/>
      <c r="S517" s="229"/>
      <c r="T517" s="163"/>
      <c r="U517" s="163"/>
      <c r="V517" s="163"/>
      <c r="W517" s="163"/>
      <c r="X517" s="163"/>
      <c r="Y517" s="163"/>
      <c r="Z517" s="163"/>
      <c r="AA517" s="163"/>
      <c r="AB517" s="163"/>
      <c r="AC517" s="229"/>
    </row>
    <row r="518" spans="1:29" ht="15.75" customHeight="1" x14ac:dyDescent="0.2">
      <c r="A518" s="229"/>
      <c r="B518" s="229"/>
      <c r="C518" s="229"/>
      <c r="D518" s="229"/>
      <c r="E518" s="229"/>
      <c r="F518" s="229"/>
      <c r="G518" s="229"/>
      <c r="H518" s="163"/>
      <c r="I518" s="163"/>
      <c r="J518" s="163"/>
      <c r="K518" s="229"/>
      <c r="L518" s="229"/>
      <c r="M518" s="229"/>
      <c r="N518" s="163"/>
      <c r="O518" s="163"/>
      <c r="P518" s="163"/>
      <c r="Q518" s="229"/>
      <c r="R518" s="229"/>
      <c r="S518" s="229"/>
      <c r="T518" s="163"/>
      <c r="U518" s="163"/>
      <c r="V518" s="163"/>
      <c r="W518" s="163"/>
      <c r="X518" s="163"/>
      <c r="Y518" s="163"/>
      <c r="Z518" s="163"/>
      <c r="AA518" s="163"/>
      <c r="AB518" s="163"/>
      <c r="AC518" s="229"/>
    </row>
    <row r="519" spans="1:29" ht="15.75" customHeight="1" x14ac:dyDescent="0.2">
      <c r="A519" s="229"/>
      <c r="B519" s="229"/>
      <c r="C519" s="229"/>
      <c r="D519" s="229"/>
      <c r="E519" s="229"/>
      <c r="F519" s="229"/>
      <c r="G519" s="229"/>
      <c r="H519" s="163"/>
      <c r="I519" s="163"/>
      <c r="J519" s="163"/>
      <c r="K519" s="229"/>
      <c r="L519" s="229"/>
      <c r="M519" s="229"/>
      <c r="N519" s="163"/>
      <c r="O519" s="163"/>
      <c r="P519" s="163"/>
      <c r="Q519" s="229"/>
      <c r="R519" s="229"/>
      <c r="S519" s="229"/>
      <c r="T519" s="163"/>
      <c r="U519" s="163"/>
      <c r="V519" s="163"/>
      <c r="W519" s="163"/>
      <c r="X519" s="163"/>
      <c r="Y519" s="163"/>
      <c r="Z519" s="163"/>
      <c r="AA519" s="163"/>
      <c r="AB519" s="163"/>
      <c r="AC519" s="229"/>
    </row>
    <row r="520" spans="1:29" ht="15.75" customHeight="1" x14ac:dyDescent="0.2">
      <c r="A520" s="229"/>
      <c r="B520" s="229"/>
      <c r="C520" s="229"/>
      <c r="D520" s="229"/>
      <c r="E520" s="229"/>
      <c r="F520" s="229"/>
      <c r="G520" s="229"/>
      <c r="H520" s="163"/>
      <c r="I520" s="163"/>
      <c r="J520" s="163"/>
      <c r="K520" s="229"/>
      <c r="L520" s="229"/>
      <c r="M520" s="229"/>
      <c r="N520" s="163"/>
      <c r="O520" s="163"/>
      <c r="P520" s="163"/>
      <c r="Q520" s="229"/>
      <c r="R520" s="229"/>
      <c r="S520" s="229"/>
      <c r="T520" s="163"/>
      <c r="U520" s="163"/>
      <c r="V520" s="163"/>
      <c r="W520" s="163"/>
      <c r="X520" s="163"/>
      <c r="Y520" s="163"/>
      <c r="Z520" s="163"/>
      <c r="AA520" s="163"/>
      <c r="AB520" s="163"/>
      <c r="AC520" s="229"/>
    </row>
    <row r="521" spans="1:29" ht="15.75" customHeight="1" x14ac:dyDescent="0.2">
      <c r="A521" s="229"/>
      <c r="B521" s="229"/>
      <c r="C521" s="229"/>
      <c r="D521" s="229"/>
      <c r="E521" s="229"/>
      <c r="F521" s="229"/>
      <c r="G521" s="229"/>
      <c r="H521" s="163"/>
      <c r="I521" s="163"/>
      <c r="J521" s="163"/>
      <c r="K521" s="229"/>
      <c r="L521" s="229"/>
      <c r="M521" s="229"/>
      <c r="N521" s="163"/>
      <c r="O521" s="163"/>
      <c r="P521" s="163"/>
      <c r="Q521" s="229"/>
      <c r="R521" s="229"/>
      <c r="S521" s="229"/>
      <c r="T521" s="163"/>
      <c r="U521" s="163"/>
      <c r="V521" s="163"/>
      <c r="W521" s="163"/>
      <c r="X521" s="163"/>
      <c r="Y521" s="163"/>
      <c r="Z521" s="163"/>
      <c r="AA521" s="163"/>
      <c r="AB521" s="163"/>
      <c r="AC521" s="229"/>
    </row>
    <row r="522" spans="1:29" ht="15.75" customHeight="1" x14ac:dyDescent="0.2">
      <c r="A522" s="229"/>
      <c r="B522" s="229"/>
      <c r="C522" s="229"/>
      <c r="D522" s="229"/>
      <c r="E522" s="229"/>
      <c r="F522" s="229"/>
      <c r="G522" s="229"/>
      <c r="H522" s="163"/>
      <c r="I522" s="163"/>
      <c r="J522" s="163"/>
      <c r="K522" s="229"/>
      <c r="L522" s="229"/>
      <c r="M522" s="229"/>
      <c r="N522" s="163"/>
      <c r="O522" s="163"/>
      <c r="P522" s="163"/>
      <c r="Q522" s="229"/>
      <c r="R522" s="229"/>
      <c r="S522" s="229"/>
      <c r="T522" s="163"/>
      <c r="U522" s="163"/>
      <c r="V522" s="163"/>
      <c r="W522" s="163"/>
      <c r="X522" s="163"/>
      <c r="Y522" s="163"/>
      <c r="Z522" s="163"/>
      <c r="AA522" s="163"/>
      <c r="AB522" s="163"/>
      <c r="AC522" s="229"/>
    </row>
    <row r="523" spans="1:29" ht="15.75" customHeight="1" x14ac:dyDescent="0.2">
      <c r="A523" s="229"/>
      <c r="B523" s="229"/>
      <c r="C523" s="229"/>
      <c r="D523" s="229"/>
      <c r="E523" s="229"/>
      <c r="F523" s="229"/>
      <c r="G523" s="229"/>
      <c r="H523" s="163"/>
      <c r="I523" s="163"/>
      <c r="J523" s="163"/>
      <c r="K523" s="229"/>
      <c r="L523" s="229"/>
      <c r="M523" s="229"/>
      <c r="N523" s="163"/>
      <c r="O523" s="163"/>
      <c r="P523" s="163"/>
      <c r="Q523" s="229"/>
      <c r="R523" s="229"/>
      <c r="S523" s="229"/>
      <c r="T523" s="163"/>
      <c r="U523" s="163"/>
      <c r="V523" s="163"/>
      <c r="W523" s="163"/>
      <c r="X523" s="163"/>
      <c r="Y523" s="163"/>
      <c r="Z523" s="163"/>
      <c r="AA523" s="163"/>
      <c r="AB523" s="163"/>
      <c r="AC523" s="229"/>
    </row>
    <row r="524" spans="1:29" ht="15.75" customHeight="1" x14ac:dyDescent="0.2">
      <c r="A524" s="229"/>
      <c r="B524" s="229"/>
      <c r="C524" s="229"/>
      <c r="D524" s="229"/>
      <c r="E524" s="229"/>
      <c r="F524" s="229"/>
      <c r="G524" s="229"/>
      <c r="H524" s="163"/>
      <c r="I524" s="163"/>
      <c r="J524" s="163"/>
      <c r="K524" s="229"/>
      <c r="L524" s="229"/>
      <c r="M524" s="229"/>
      <c r="N524" s="163"/>
      <c r="O524" s="163"/>
      <c r="P524" s="163"/>
      <c r="Q524" s="229"/>
      <c r="R524" s="229"/>
      <c r="S524" s="229"/>
      <c r="T524" s="163"/>
      <c r="U524" s="163"/>
      <c r="V524" s="163"/>
      <c r="W524" s="163"/>
      <c r="X524" s="163"/>
      <c r="Y524" s="163"/>
      <c r="Z524" s="163"/>
      <c r="AA524" s="163"/>
      <c r="AB524" s="163"/>
      <c r="AC524" s="229"/>
    </row>
    <row r="525" spans="1:29" ht="15.75" customHeight="1" x14ac:dyDescent="0.2">
      <c r="A525" s="229"/>
      <c r="B525" s="229"/>
      <c r="C525" s="229"/>
      <c r="D525" s="229"/>
      <c r="E525" s="229"/>
      <c r="F525" s="229"/>
      <c r="G525" s="229"/>
      <c r="H525" s="163"/>
      <c r="I525" s="163"/>
      <c r="J525" s="163"/>
      <c r="K525" s="229"/>
      <c r="L525" s="229"/>
      <c r="M525" s="229"/>
      <c r="N525" s="163"/>
      <c r="O525" s="163"/>
      <c r="P525" s="163"/>
      <c r="Q525" s="229"/>
      <c r="R525" s="229"/>
      <c r="S525" s="229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229"/>
    </row>
    <row r="526" spans="1:29" ht="15.75" customHeight="1" x14ac:dyDescent="0.2">
      <c r="A526" s="229"/>
      <c r="B526" s="229"/>
      <c r="C526" s="229"/>
      <c r="D526" s="229"/>
      <c r="E526" s="229"/>
      <c r="F526" s="229"/>
      <c r="G526" s="229"/>
      <c r="H526" s="163"/>
      <c r="I526" s="163"/>
      <c r="J526" s="163"/>
      <c r="K526" s="229"/>
      <c r="L526" s="229"/>
      <c r="M526" s="229"/>
      <c r="N526" s="163"/>
      <c r="O526" s="163"/>
      <c r="P526" s="163"/>
      <c r="Q526" s="229"/>
      <c r="R526" s="229"/>
      <c r="S526" s="229"/>
      <c r="T526" s="163"/>
      <c r="U526" s="163"/>
      <c r="V526" s="163"/>
      <c r="W526" s="163"/>
      <c r="X526" s="163"/>
      <c r="Y526" s="163"/>
      <c r="Z526" s="163"/>
      <c r="AA526" s="163"/>
      <c r="AB526" s="163"/>
      <c r="AC526" s="229"/>
    </row>
    <row r="527" spans="1:29" ht="15.75" customHeight="1" x14ac:dyDescent="0.2">
      <c r="A527" s="229"/>
      <c r="B527" s="229"/>
      <c r="C527" s="229"/>
      <c r="D527" s="229"/>
      <c r="E527" s="229"/>
      <c r="F527" s="229"/>
      <c r="G527" s="229"/>
      <c r="H527" s="163"/>
      <c r="I527" s="163"/>
      <c r="J527" s="163"/>
      <c r="K527" s="229"/>
      <c r="L527" s="229"/>
      <c r="M527" s="229"/>
      <c r="N527" s="163"/>
      <c r="O527" s="163"/>
      <c r="P527" s="163"/>
      <c r="Q527" s="229"/>
      <c r="R527" s="229"/>
      <c r="S527" s="229"/>
      <c r="T527" s="163"/>
      <c r="U527" s="163"/>
      <c r="V527" s="163"/>
      <c r="W527" s="163"/>
      <c r="X527" s="163"/>
      <c r="Y527" s="163"/>
      <c r="Z527" s="163"/>
      <c r="AA527" s="163"/>
      <c r="AB527" s="163"/>
      <c r="AC527" s="229"/>
    </row>
    <row r="528" spans="1:29" ht="15.75" customHeight="1" x14ac:dyDescent="0.2">
      <c r="A528" s="229"/>
      <c r="B528" s="229"/>
      <c r="C528" s="229"/>
      <c r="D528" s="229"/>
      <c r="E528" s="229"/>
      <c r="F528" s="229"/>
      <c r="G528" s="229"/>
      <c r="H528" s="163"/>
      <c r="I528" s="163"/>
      <c r="J528" s="163"/>
      <c r="K528" s="229"/>
      <c r="L528" s="229"/>
      <c r="M528" s="229"/>
      <c r="N528" s="163"/>
      <c r="O528" s="163"/>
      <c r="P528" s="163"/>
      <c r="Q528" s="229"/>
      <c r="R528" s="229"/>
      <c r="S528" s="229"/>
      <c r="T528" s="163"/>
      <c r="U528" s="163"/>
      <c r="V528" s="163"/>
      <c r="W528" s="163"/>
      <c r="X528" s="163"/>
      <c r="Y528" s="163"/>
      <c r="Z528" s="163"/>
      <c r="AA528" s="163"/>
      <c r="AB528" s="163"/>
      <c r="AC528" s="229"/>
    </row>
    <row r="529" spans="1:29" ht="15.75" customHeight="1" x14ac:dyDescent="0.2">
      <c r="A529" s="229"/>
      <c r="B529" s="229"/>
      <c r="C529" s="229"/>
      <c r="D529" s="229"/>
      <c r="E529" s="229"/>
      <c r="F529" s="229"/>
      <c r="G529" s="229"/>
      <c r="H529" s="163"/>
      <c r="I529" s="163"/>
      <c r="J529" s="163"/>
      <c r="K529" s="229"/>
      <c r="L529" s="229"/>
      <c r="M529" s="229"/>
      <c r="N529" s="163"/>
      <c r="O529" s="163"/>
      <c r="P529" s="163"/>
      <c r="Q529" s="229"/>
      <c r="R529" s="229"/>
      <c r="S529" s="229"/>
      <c r="T529" s="163"/>
      <c r="U529" s="163"/>
      <c r="V529" s="163"/>
      <c r="W529" s="163"/>
      <c r="X529" s="163"/>
      <c r="Y529" s="163"/>
      <c r="Z529" s="163"/>
      <c r="AA529" s="163"/>
      <c r="AB529" s="163"/>
      <c r="AC529" s="229"/>
    </row>
    <row r="530" spans="1:29" ht="15.75" customHeight="1" x14ac:dyDescent="0.2">
      <c r="A530" s="229"/>
      <c r="B530" s="229"/>
      <c r="C530" s="229"/>
      <c r="D530" s="229"/>
      <c r="E530" s="229"/>
      <c r="F530" s="229"/>
      <c r="G530" s="229"/>
      <c r="H530" s="163"/>
      <c r="I530" s="163"/>
      <c r="J530" s="163"/>
      <c r="K530" s="229"/>
      <c r="L530" s="229"/>
      <c r="M530" s="229"/>
      <c r="N530" s="163"/>
      <c r="O530" s="163"/>
      <c r="P530" s="163"/>
      <c r="Q530" s="229"/>
      <c r="R530" s="229"/>
      <c r="S530" s="229"/>
      <c r="T530" s="163"/>
      <c r="U530" s="163"/>
      <c r="V530" s="163"/>
      <c r="W530" s="163"/>
      <c r="X530" s="163"/>
      <c r="Y530" s="163"/>
      <c r="Z530" s="163"/>
      <c r="AA530" s="163"/>
      <c r="AB530" s="163"/>
      <c r="AC530" s="229"/>
    </row>
    <row r="531" spans="1:29" ht="15.75" customHeight="1" x14ac:dyDescent="0.2">
      <c r="A531" s="229"/>
      <c r="B531" s="229"/>
      <c r="C531" s="229"/>
      <c r="D531" s="229"/>
      <c r="E531" s="229"/>
      <c r="F531" s="229"/>
      <c r="G531" s="229"/>
      <c r="H531" s="163"/>
      <c r="I531" s="163"/>
      <c r="J531" s="163"/>
      <c r="K531" s="229"/>
      <c r="L531" s="229"/>
      <c r="M531" s="229"/>
      <c r="N531" s="163"/>
      <c r="O531" s="163"/>
      <c r="P531" s="163"/>
      <c r="Q531" s="229"/>
      <c r="R531" s="229"/>
      <c r="S531" s="229"/>
      <c r="T531" s="163"/>
      <c r="U531" s="163"/>
      <c r="V531" s="163"/>
      <c r="W531" s="163"/>
      <c r="X531" s="163"/>
      <c r="Y531" s="163"/>
      <c r="Z531" s="163"/>
      <c r="AA531" s="163"/>
      <c r="AB531" s="163"/>
      <c r="AC531" s="229"/>
    </row>
    <row r="532" spans="1:29" ht="15.75" customHeight="1" x14ac:dyDescent="0.2">
      <c r="A532" s="229"/>
      <c r="B532" s="229"/>
      <c r="C532" s="229"/>
      <c r="D532" s="229"/>
      <c r="E532" s="229"/>
      <c r="F532" s="229"/>
      <c r="G532" s="229"/>
      <c r="H532" s="163"/>
      <c r="I532" s="163"/>
      <c r="J532" s="163"/>
      <c r="K532" s="229"/>
      <c r="L532" s="229"/>
      <c r="M532" s="229"/>
      <c r="N532" s="163"/>
      <c r="O532" s="163"/>
      <c r="P532" s="163"/>
      <c r="Q532" s="229"/>
      <c r="R532" s="229"/>
      <c r="S532" s="229"/>
      <c r="T532" s="163"/>
      <c r="U532" s="163"/>
      <c r="V532" s="163"/>
      <c r="W532" s="163"/>
      <c r="X532" s="163"/>
      <c r="Y532" s="163"/>
      <c r="Z532" s="163"/>
      <c r="AA532" s="163"/>
      <c r="AB532" s="163"/>
      <c r="AC532" s="229"/>
    </row>
    <row r="533" spans="1:29" ht="15.75" customHeight="1" x14ac:dyDescent="0.2">
      <c r="A533" s="229"/>
      <c r="B533" s="229"/>
      <c r="C533" s="229"/>
      <c r="D533" s="229"/>
      <c r="E533" s="229"/>
      <c r="F533" s="229"/>
      <c r="G533" s="229"/>
      <c r="H533" s="163"/>
      <c r="I533" s="163"/>
      <c r="J533" s="163"/>
      <c r="K533" s="229"/>
      <c r="L533" s="229"/>
      <c r="M533" s="229"/>
      <c r="N533" s="163"/>
      <c r="O533" s="163"/>
      <c r="P533" s="163"/>
      <c r="Q533" s="229"/>
      <c r="R533" s="229"/>
      <c r="S533" s="229"/>
      <c r="T533" s="163"/>
      <c r="U533" s="163"/>
      <c r="V533" s="163"/>
      <c r="W533" s="163"/>
      <c r="X533" s="163"/>
      <c r="Y533" s="163"/>
      <c r="Z533" s="163"/>
      <c r="AA533" s="163"/>
      <c r="AB533" s="163"/>
      <c r="AC533" s="229"/>
    </row>
    <row r="534" spans="1:29" ht="15.75" customHeight="1" x14ac:dyDescent="0.2">
      <c r="A534" s="229"/>
      <c r="B534" s="229"/>
      <c r="C534" s="229"/>
      <c r="D534" s="229"/>
      <c r="E534" s="229"/>
      <c r="F534" s="229"/>
      <c r="G534" s="229"/>
      <c r="H534" s="163"/>
      <c r="I534" s="163"/>
      <c r="J534" s="163"/>
      <c r="K534" s="229"/>
      <c r="L534" s="229"/>
      <c r="M534" s="229"/>
      <c r="N534" s="163"/>
      <c r="O534" s="163"/>
      <c r="P534" s="163"/>
      <c r="Q534" s="229"/>
      <c r="R534" s="229"/>
      <c r="S534" s="229"/>
      <c r="T534" s="163"/>
      <c r="U534" s="163"/>
      <c r="V534" s="163"/>
      <c r="W534" s="163"/>
      <c r="X534" s="163"/>
      <c r="Y534" s="163"/>
      <c r="Z534" s="163"/>
      <c r="AA534" s="163"/>
      <c r="AB534" s="163"/>
      <c r="AC534" s="229"/>
    </row>
    <row r="535" spans="1:29" ht="15.75" customHeight="1" x14ac:dyDescent="0.2">
      <c r="A535" s="229"/>
      <c r="B535" s="229"/>
      <c r="C535" s="229"/>
      <c r="D535" s="229"/>
      <c r="E535" s="229"/>
      <c r="F535" s="229"/>
      <c r="G535" s="229"/>
      <c r="H535" s="163"/>
      <c r="I535" s="163"/>
      <c r="J535" s="163"/>
      <c r="K535" s="229"/>
      <c r="L535" s="229"/>
      <c r="M535" s="229"/>
      <c r="N535" s="163"/>
      <c r="O535" s="163"/>
      <c r="P535" s="163"/>
      <c r="Q535" s="229"/>
      <c r="R535" s="229"/>
      <c r="S535" s="229"/>
      <c r="T535" s="163"/>
      <c r="U535" s="163"/>
      <c r="V535" s="163"/>
      <c r="W535" s="163"/>
      <c r="X535" s="163"/>
      <c r="Y535" s="163"/>
      <c r="Z535" s="163"/>
      <c r="AA535" s="163"/>
      <c r="AB535" s="163"/>
      <c r="AC535" s="229"/>
    </row>
    <row r="536" spans="1:29" ht="15.75" customHeight="1" x14ac:dyDescent="0.2">
      <c r="A536" s="229"/>
      <c r="B536" s="229"/>
      <c r="C536" s="229"/>
      <c r="D536" s="229"/>
      <c r="E536" s="229"/>
      <c r="F536" s="229"/>
      <c r="G536" s="229"/>
      <c r="H536" s="163"/>
      <c r="I536" s="163"/>
      <c r="J536" s="163"/>
      <c r="K536" s="229"/>
      <c r="L536" s="229"/>
      <c r="M536" s="229"/>
      <c r="N536" s="163"/>
      <c r="O536" s="163"/>
      <c r="P536" s="163"/>
      <c r="Q536" s="229"/>
      <c r="R536" s="229"/>
      <c r="S536" s="229"/>
      <c r="T536" s="163"/>
      <c r="U536" s="163"/>
      <c r="V536" s="163"/>
      <c r="W536" s="163"/>
      <c r="X536" s="163"/>
      <c r="Y536" s="163"/>
      <c r="Z536" s="163"/>
      <c r="AA536" s="163"/>
      <c r="AB536" s="163"/>
      <c r="AC536" s="229"/>
    </row>
    <row r="537" spans="1:29" ht="15.75" customHeight="1" x14ac:dyDescent="0.2">
      <c r="A537" s="229"/>
      <c r="B537" s="229"/>
      <c r="C537" s="229"/>
      <c r="D537" s="229"/>
      <c r="E537" s="229"/>
      <c r="F537" s="229"/>
      <c r="G537" s="229"/>
      <c r="H537" s="163"/>
      <c r="I537" s="163"/>
      <c r="J537" s="163"/>
      <c r="K537" s="229"/>
      <c r="L537" s="229"/>
      <c r="M537" s="229"/>
      <c r="N537" s="163"/>
      <c r="O537" s="163"/>
      <c r="P537" s="163"/>
      <c r="Q537" s="229"/>
      <c r="R537" s="229"/>
      <c r="S537" s="229"/>
      <c r="T537" s="163"/>
      <c r="U537" s="163"/>
      <c r="V537" s="163"/>
      <c r="W537" s="163"/>
      <c r="X537" s="163"/>
      <c r="Y537" s="163"/>
      <c r="Z537" s="163"/>
      <c r="AA537" s="163"/>
      <c r="AB537" s="163"/>
      <c r="AC537" s="229"/>
    </row>
    <row r="538" spans="1:29" ht="15.75" customHeight="1" x14ac:dyDescent="0.2">
      <c r="A538" s="229"/>
      <c r="B538" s="229"/>
      <c r="C538" s="229"/>
      <c r="D538" s="229"/>
      <c r="E538" s="229"/>
      <c r="F538" s="229"/>
      <c r="G538" s="229"/>
      <c r="H538" s="163"/>
      <c r="I538" s="163"/>
      <c r="J538" s="163"/>
      <c r="K538" s="229"/>
      <c r="L538" s="229"/>
      <c r="M538" s="229"/>
      <c r="N538" s="163"/>
      <c r="O538" s="163"/>
      <c r="P538" s="163"/>
      <c r="Q538" s="229"/>
      <c r="R538" s="229"/>
      <c r="S538" s="229"/>
      <c r="T538" s="163"/>
      <c r="U538" s="163"/>
      <c r="V538" s="163"/>
      <c r="W538" s="163"/>
      <c r="X538" s="163"/>
      <c r="Y538" s="163"/>
      <c r="Z538" s="163"/>
      <c r="AA538" s="163"/>
      <c r="AB538" s="163"/>
      <c r="AC538" s="229"/>
    </row>
    <row r="539" spans="1:29" ht="15.75" customHeight="1" x14ac:dyDescent="0.2">
      <c r="A539" s="229"/>
      <c r="B539" s="229"/>
      <c r="C539" s="229"/>
      <c r="D539" s="229"/>
      <c r="E539" s="229"/>
      <c r="F539" s="229"/>
      <c r="G539" s="229"/>
      <c r="H539" s="163"/>
      <c r="I539" s="163"/>
      <c r="J539" s="163"/>
      <c r="K539" s="229"/>
      <c r="L539" s="229"/>
      <c r="M539" s="229"/>
      <c r="N539" s="163"/>
      <c r="O539" s="163"/>
      <c r="P539" s="163"/>
      <c r="Q539" s="229"/>
      <c r="R539" s="229"/>
      <c r="S539" s="229"/>
      <c r="T539" s="163"/>
      <c r="U539" s="163"/>
      <c r="V539" s="163"/>
      <c r="W539" s="163"/>
      <c r="X539" s="163"/>
      <c r="Y539" s="163"/>
      <c r="Z539" s="163"/>
      <c r="AA539" s="163"/>
      <c r="AB539" s="163"/>
      <c r="AC539" s="229"/>
    </row>
    <row r="540" spans="1:29" ht="15.75" customHeight="1" x14ac:dyDescent="0.2">
      <c r="A540" s="229"/>
      <c r="B540" s="229"/>
      <c r="C540" s="229"/>
      <c r="D540" s="229"/>
      <c r="E540" s="229"/>
      <c r="F540" s="229"/>
      <c r="G540" s="229"/>
      <c r="H540" s="163"/>
      <c r="I540" s="163"/>
      <c r="J540" s="163"/>
      <c r="K540" s="229"/>
      <c r="L540" s="229"/>
      <c r="M540" s="229"/>
      <c r="N540" s="163"/>
      <c r="O540" s="163"/>
      <c r="P540" s="163"/>
      <c r="Q540" s="229"/>
      <c r="R540" s="229"/>
      <c r="S540" s="229"/>
      <c r="T540" s="163"/>
      <c r="U540" s="163"/>
      <c r="V540" s="163"/>
      <c r="W540" s="163"/>
      <c r="X540" s="163"/>
      <c r="Y540" s="163"/>
      <c r="Z540" s="163"/>
      <c r="AA540" s="163"/>
      <c r="AB540" s="163"/>
      <c r="AC540" s="229"/>
    </row>
    <row r="541" spans="1:29" ht="15.75" customHeight="1" x14ac:dyDescent="0.2">
      <c r="A541" s="229"/>
      <c r="B541" s="229"/>
      <c r="C541" s="229"/>
      <c r="D541" s="229"/>
      <c r="E541" s="229"/>
      <c r="F541" s="229"/>
      <c r="G541" s="229"/>
      <c r="H541" s="163"/>
      <c r="I541" s="163"/>
      <c r="J541" s="163"/>
      <c r="K541" s="229"/>
      <c r="L541" s="229"/>
      <c r="M541" s="229"/>
      <c r="N541" s="163"/>
      <c r="O541" s="163"/>
      <c r="P541" s="163"/>
      <c r="Q541" s="229"/>
      <c r="R541" s="229"/>
      <c r="S541" s="229"/>
      <c r="T541" s="163"/>
      <c r="U541" s="163"/>
      <c r="V541" s="163"/>
      <c r="W541" s="163"/>
      <c r="X541" s="163"/>
      <c r="Y541" s="163"/>
      <c r="Z541" s="163"/>
      <c r="AA541" s="163"/>
      <c r="AB541" s="163"/>
      <c r="AC541" s="229"/>
    </row>
    <row r="542" spans="1:29" ht="15.75" customHeight="1" x14ac:dyDescent="0.2">
      <c r="A542" s="229"/>
      <c r="B542" s="229"/>
      <c r="C542" s="229"/>
      <c r="D542" s="229"/>
      <c r="E542" s="229"/>
      <c r="F542" s="229"/>
      <c r="G542" s="229"/>
      <c r="H542" s="163"/>
      <c r="I542" s="163"/>
      <c r="J542" s="163"/>
      <c r="K542" s="229"/>
      <c r="L542" s="229"/>
      <c r="M542" s="229"/>
      <c r="N542" s="163"/>
      <c r="O542" s="163"/>
      <c r="P542" s="163"/>
      <c r="Q542" s="229"/>
      <c r="R542" s="229"/>
      <c r="S542" s="229"/>
      <c r="T542" s="163"/>
      <c r="U542" s="163"/>
      <c r="V542" s="163"/>
      <c r="W542" s="163"/>
      <c r="X542" s="163"/>
      <c r="Y542" s="163"/>
      <c r="Z542" s="163"/>
      <c r="AA542" s="163"/>
      <c r="AB542" s="163"/>
      <c r="AC542" s="229"/>
    </row>
    <row r="543" spans="1:29" ht="15.75" customHeight="1" x14ac:dyDescent="0.2">
      <c r="A543" s="229"/>
      <c r="B543" s="229"/>
      <c r="C543" s="229"/>
      <c r="D543" s="229"/>
      <c r="E543" s="229"/>
      <c r="F543" s="229"/>
      <c r="G543" s="229"/>
      <c r="H543" s="163"/>
      <c r="I543" s="163"/>
      <c r="J543" s="163"/>
      <c r="K543" s="229"/>
      <c r="L543" s="229"/>
      <c r="M543" s="229"/>
      <c r="N543" s="163"/>
      <c r="O543" s="163"/>
      <c r="P543" s="163"/>
      <c r="Q543" s="229"/>
      <c r="R543" s="229"/>
      <c r="S543" s="229"/>
      <c r="T543" s="163"/>
      <c r="U543" s="163"/>
      <c r="V543" s="163"/>
      <c r="W543" s="163"/>
      <c r="X543" s="163"/>
      <c r="Y543" s="163"/>
      <c r="Z543" s="163"/>
      <c r="AA543" s="163"/>
      <c r="AB543" s="163"/>
      <c r="AC543" s="229"/>
    </row>
    <row r="544" spans="1:29" ht="15.75" customHeight="1" x14ac:dyDescent="0.2">
      <c r="A544" s="229"/>
      <c r="B544" s="229"/>
      <c r="C544" s="229"/>
      <c r="D544" s="229"/>
      <c r="E544" s="229"/>
      <c r="F544" s="229"/>
      <c r="G544" s="229"/>
      <c r="H544" s="163"/>
      <c r="I544" s="163"/>
      <c r="J544" s="163"/>
      <c r="K544" s="229"/>
      <c r="L544" s="229"/>
      <c r="M544" s="229"/>
      <c r="N544" s="163"/>
      <c r="O544" s="163"/>
      <c r="P544" s="163"/>
      <c r="Q544" s="229"/>
      <c r="R544" s="229"/>
      <c r="S544" s="229"/>
      <c r="T544" s="163"/>
      <c r="U544" s="163"/>
      <c r="V544" s="163"/>
      <c r="W544" s="163"/>
      <c r="X544" s="163"/>
      <c r="Y544" s="163"/>
      <c r="Z544" s="163"/>
      <c r="AA544" s="163"/>
      <c r="AB544" s="163"/>
      <c r="AC544" s="229"/>
    </row>
    <row r="545" spans="1:29" ht="15.75" customHeight="1" x14ac:dyDescent="0.2">
      <c r="A545" s="229"/>
      <c r="B545" s="229"/>
      <c r="C545" s="229"/>
      <c r="D545" s="229"/>
      <c r="E545" s="229"/>
      <c r="F545" s="229"/>
      <c r="G545" s="229"/>
      <c r="H545" s="163"/>
      <c r="I545" s="163"/>
      <c r="J545" s="163"/>
      <c r="K545" s="229"/>
      <c r="L545" s="229"/>
      <c r="M545" s="229"/>
      <c r="N545" s="163"/>
      <c r="O545" s="163"/>
      <c r="P545" s="163"/>
      <c r="Q545" s="229"/>
      <c r="R545" s="229"/>
      <c r="S545" s="229"/>
      <c r="T545" s="163"/>
      <c r="U545" s="163"/>
      <c r="V545" s="163"/>
      <c r="W545" s="163"/>
      <c r="X545" s="163"/>
      <c r="Y545" s="163"/>
      <c r="Z545" s="163"/>
      <c r="AA545" s="163"/>
      <c r="AB545" s="163"/>
      <c r="AC545" s="229"/>
    </row>
    <row r="546" spans="1:29" ht="15.75" customHeight="1" x14ac:dyDescent="0.2">
      <c r="A546" s="229"/>
      <c r="B546" s="229"/>
      <c r="C546" s="229"/>
      <c r="D546" s="229"/>
      <c r="E546" s="229"/>
      <c r="F546" s="229"/>
      <c r="G546" s="229"/>
      <c r="H546" s="163"/>
      <c r="I546" s="163"/>
      <c r="J546" s="163"/>
      <c r="K546" s="229"/>
      <c r="L546" s="229"/>
      <c r="M546" s="229"/>
      <c r="N546" s="163"/>
      <c r="O546" s="163"/>
      <c r="P546" s="163"/>
      <c r="Q546" s="229"/>
      <c r="R546" s="229"/>
      <c r="S546" s="229"/>
      <c r="T546" s="163"/>
      <c r="U546" s="163"/>
      <c r="V546" s="163"/>
      <c r="W546" s="163"/>
      <c r="X546" s="163"/>
      <c r="Y546" s="163"/>
      <c r="Z546" s="163"/>
      <c r="AA546" s="163"/>
      <c r="AB546" s="163"/>
      <c r="AC546" s="229"/>
    </row>
    <row r="547" spans="1:29" ht="15.75" customHeight="1" x14ac:dyDescent="0.2">
      <c r="A547" s="229"/>
      <c r="B547" s="229"/>
      <c r="C547" s="229"/>
      <c r="D547" s="229"/>
      <c r="E547" s="229"/>
      <c r="F547" s="229"/>
      <c r="G547" s="229"/>
      <c r="H547" s="163"/>
      <c r="I547" s="163"/>
      <c r="J547" s="163"/>
      <c r="K547" s="229"/>
      <c r="L547" s="229"/>
      <c r="M547" s="229"/>
      <c r="N547" s="163"/>
      <c r="O547" s="163"/>
      <c r="P547" s="163"/>
      <c r="Q547" s="229"/>
      <c r="R547" s="229"/>
      <c r="S547" s="229"/>
      <c r="T547" s="163"/>
      <c r="U547" s="163"/>
      <c r="V547" s="163"/>
      <c r="W547" s="163"/>
      <c r="X547" s="163"/>
      <c r="Y547" s="163"/>
      <c r="Z547" s="163"/>
      <c r="AA547" s="163"/>
      <c r="AB547" s="163"/>
      <c r="AC547" s="229"/>
    </row>
    <row r="548" spans="1:29" ht="15.75" customHeight="1" x14ac:dyDescent="0.2">
      <c r="A548" s="229"/>
      <c r="B548" s="229"/>
      <c r="C548" s="229"/>
      <c r="D548" s="229"/>
      <c r="E548" s="229"/>
      <c r="F548" s="229"/>
      <c r="G548" s="229"/>
      <c r="H548" s="163"/>
      <c r="I548" s="163"/>
      <c r="J548" s="163"/>
      <c r="K548" s="229"/>
      <c r="L548" s="229"/>
      <c r="M548" s="229"/>
      <c r="N548" s="163"/>
      <c r="O548" s="163"/>
      <c r="P548" s="163"/>
      <c r="Q548" s="229"/>
      <c r="R548" s="229"/>
      <c r="S548" s="229"/>
      <c r="T548" s="163"/>
      <c r="U548" s="163"/>
      <c r="V548" s="163"/>
      <c r="W548" s="163"/>
      <c r="X548" s="163"/>
      <c r="Y548" s="163"/>
      <c r="Z548" s="163"/>
      <c r="AA548" s="163"/>
      <c r="AB548" s="163"/>
      <c r="AC548" s="229"/>
    </row>
    <row r="549" spans="1:29" ht="15.75" customHeight="1" x14ac:dyDescent="0.2">
      <c r="A549" s="229"/>
      <c r="B549" s="229"/>
      <c r="C549" s="229"/>
      <c r="D549" s="229"/>
      <c r="E549" s="229"/>
      <c r="F549" s="229"/>
      <c r="G549" s="229"/>
      <c r="H549" s="163"/>
      <c r="I549" s="163"/>
      <c r="J549" s="163"/>
      <c r="K549" s="229"/>
      <c r="L549" s="229"/>
      <c r="M549" s="229"/>
      <c r="N549" s="163"/>
      <c r="O549" s="163"/>
      <c r="P549" s="163"/>
      <c r="Q549" s="229"/>
      <c r="R549" s="229"/>
      <c r="S549" s="229"/>
      <c r="T549" s="163"/>
      <c r="U549" s="163"/>
      <c r="V549" s="163"/>
      <c r="W549" s="163"/>
      <c r="X549" s="163"/>
      <c r="Y549" s="163"/>
      <c r="Z549" s="163"/>
      <c r="AA549" s="163"/>
      <c r="AB549" s="163"/>
      <c r="AC549" s="229"/>
    </row>
    <row r="550" spans="1:29" ht="15.75" customHeight="1" x14ac:dyDescent="0.2">
      <c r="A550" s="229"/>
      <c r="B550" s="229"/>
      <c r="C550" s="229"/>
      <c r="D550" s="229"/>
      <c r="E550" s="229"/>
      <c r="F550" s="229"/>
      <c r="G550" s="229"/>
      <c r="H550" s="163"/>
      <c r="I550" s="163"/>
      <c r="J550" s="163"/>
      <c r="K550" s="229"/>
      <c r="L550" s="229"/>
      <c r="M550" s="229"/>
      <c r="N550" s="163"/>
      <c r="O550" s="163"/>
      <c r="P550" s="163"/>
      <c r="Q550" s="229"/>
      <c r="R550" s="229"/>
      <c r="S550" s="229"/>
      <c r="T550" s="163"/>
      <c r="U550" s="163"/>
      <c r="V550" s="163"/>
      <c r="W550" s="163"/>
      <c r="X550" s="163"/>
      <c r="Y550" s="163"/>
      <c r="Z550" s="163"/>
      <c r="AA550" s="163"/>
      <c r="AB550" s="163"/>
      <c r="AC550" s="229"/>
    </row>
    <row r="551" spans="1:29" ht="15.75" customHeight="1" x14ac:dyDescent="0.2">
      <c r="A551" s="229"/>
      <c r="B551" s="229"/>
      <c r="C551" s="229"/>
      <c r="D551" s="229"/>
      <c r="E551" s="229"/>
      <c r="F551" s="229"/>
      <c r="G551" s="229"/>
      <c r="H551" s="163"/>
      <c r="I551" s="163"/>
      <c r="J551" s="163"/>
      <c r="K551" s="229"/>
      <c r="L551" s="229"/>
      <c r="M551" s="229"/>
      <c r="N551" s="163"/>
      <c r="O551" s="163"/>
      <c r="P551" s="163"/>
      <c r="Q551" s="229"/>
      <c r="R551" s="229"/>
      <c r="S551" s="229"/>
      <c r="T551" s="163"/>
      <c r="U551" s="163"/>
      <c r="V551" s="163"/>
      <c r="W551" s="163"/>
      <c r="X551" s="163"/>
      <c r="Y551" s="163"/>
      <c r="Z551" s="163"/>
      <c r="AA551" s="163"/>
      <c r="AB551" s="163"/>
      <c r="AC551" s="229"/>
    </row>
    <row r="552" spans="1:29" ht="15.75" customHeight="1" x14ac:dyDescent="0.2">
      <c r="A552" s="229"/>
      <c r="B552" s="229"/>
      <c r="C552" s="229"/>
      <c r="D552" s="229"/>
      <c r="E552" s="229"/>
      <c r="F552" s="229"/>
      <c r="G552" s="229"/>
      <c r="H552" s="163"/>
      <c r="I552" s="163"/>
      <c r="J552" s="163"/>
      <c r="K552" s="229"/>
      <c r="L552" s="229"/>
      <c r="M552" s="229"/>
      <c r="N552" s="163"/>
      <c r="O552" s="163"/>
      <c r="P552" s="163"/>
      <c r="Q552" s="229"/>
      <c r="R552" s="229"/>
      <c r="S552" s="229"/>
      <c r="T552" s="163"/>
      <c r="U552" s="163"/>
      <c r="V552" s="163"/>
      <c r="W552" s="163"/>
      <c r="X552" s="163"/>
      <c r="Y552" s="163"/>
      <c r="Z552" s="163"/>
      <c r="AA552" s="163"/>
      <c r="AB552" s="163"/>
      <c r="AC552" s="229"/>
    </row>
    <row r="553" spans="1:29" ht="15.75" customHeight="1" x14ac:dyDescent="0.2">
      <c r="A553" s="229"/>
      <c r="B553" s="229"/>
      <c r="C553" s="229"/>
      <c r="D553" s="229"/>
      <c r="E553" s="229"/>
      <c r="F553" s="229"/>
      <c r="G553" s="229"/>
      <c r="H553" s="163"/>
      <c r="I553" s="163"/>
      <c r="J553" s="163"/>
      <c r="K553" s="229"/>
      <c r="L553" s="229"/>
      <c r="M553" s="229"/>
      <c r="N553" s="163"/>
      <c r="O553" s="163"/>
      <c r="P553" s="163"/>
      <c r="Q553" s="229"/>
      <c r="R553" s="229"/>
      <c r="S553" s="229"/>
      <c r="T553" s="163"/>
      <c r="U553" s="163"/>
      <c r="V553" s="163"/>
      <c r="W553" s="163"/>
      <c r="X553" s="163"/>
      <c r="Y553" s="163"/>
      <c r="Z553" s="163"/>
      <c r="AA553" s="163"/>
      <c r="AB553" s="163"/>
      <c r="AC553" s="229"/>
    </row>
    <row r="554" spans="1:29" ht="15.75" customHeight="1" x14ac:dyDescent="0.2">
      <c r="A554" s="229"/>
      <c r="B554" s="229"/>
      <c r="C554" s="229"/>
      <c r="D554" s="229"/>
      <c r="E554" s="229"/>
      <c r="F554" s="229"/>
      <c r="G554" s="229"/>
      <c r="H554" s="163"/>
      <c r="I554" s="163"/>
      <c r="J554" s="163"/>
      <c r="K554" s="229"/>
      <c r="L554" s="229"/>
      <c r="M554" s="229"/>
      <c r="N554" s="163"/>
      <c r="O554" s="163"/>
      <c r="P554" s="163"/>
      <c r="Q554" s="229"/>
      <c r="R554" s="229"/>
      <c r="S554" s="229"/>
      <c r="T554" s="163"/>
      <c r="U554" s="163"/>
      <c r="V554" s="163"/>
      <c r="W554" s="163"/>
      <c r="X554" s="163"/>
      <c r="Y554" s="163"/>
      <c r="Z554" s="163"/>
      <c r="AA554" s="163"/>
      <c r="AB554" s="163"/>
      <c r="AC554" s="229"/>
    </row>
    <row r="555" spans="1:29" ht="15.75" customHeight="1" x14ac:dyDescent="0.2">
      <c r="A555" s="229"/>
      <c r="B555" s="229"/>
      <c r="C555" s="229"/>
      <c r="D555" s="229"/>
      <c r="E555" s="229"/>
      <c r="F555" s="229"/>
      <c r="G555" s="229"/>
      <c r="H555" s="163"/>
      <c r="I555" s="163"/>
      <c r="J555" s="163"/>
      <c r="K555" s="229"/>
      <c r="L555" s="229"/>
      <c r="M555" s="229"/>
      <c r="N555" s="163"/>
      <c r="O555" s="163"/>
      <c r="P555" s="163"/>
      <c r="Q555" s="229"/>
      <c r="R555" s="229"/>
      <c r="S555" s="229"/>
      <c r="T555" s="163"/>
      <c r="U555" s="163"/>
      <c r="V555" s="163"/>
      <c r="W555" s="163"/>
      <c r="X555" s="163"/>
      <c r="Y555" s="163"/>
      <c r="Z555" s="163"/>
      <c r="AA555" s="163"/>
      <c r="AB555" s="163"/>
      <c r="AC555" s="229"/>
    </row>
    <row r="556" spans="1:29" ht="15.75" customHeight="1" x14ac:dyDescent="0.2">
      <c r="A556" s="229"/>
      <c r="B556" s="229"/>
      <c r="C556" s="229"/>
      <c r="D556" s="229"/>
      <c r="E556" s="229"/>
      <c r="F556" s="229"/>
      <c r="G556" s="229"/>
      <c r="H556" s="163"/>
      <c r="I556" s="163"/>
      <c r="J556" s="163"/>
      <c r="K556" s="229"/>
      <c r="L556" s="229"/>
      <c r="M556" s="229"/>
      <c r="N556" s="163"/>
      <c r="O556" s="163"/>
      <c r="P556" s="163"/>
      <c r="Q556" s="229"/>
      <c r="R556" s="229"/>
      <c r="S556" s="229"/>
      <c r="T556" s="163"/>
      <c r="U556" s="163"/>
      <c r="V556" s="163"/>
      <c r="W556" s="163"/>
      <c r="X556" s="163"/>
      <c r="Y556" s="163"/>
      <c r="Z556" s="163"/>
      <c r="AA556" s="163"/>
      <c r="AB556" s="163"/>
      <c r="AC556" s="229"/>
    </row>
    <row r="557" spans="1:29" ht="15.75" customHeight="1" x14ac:dyDescent="0.2">
      <c r="A557" s="229"/>
      <c r="B557" s="229"/>
      <c r="C557" s="229"/>
      <c r="D557" s="229"/>
      <c r="E557" s="229"/>
      <c r="F557" s="229"/>
      <c r="G557" s="229"/>
      <c r="H557" s="163"/>
      <c r="I557" s="163"/>
      <c r="J557" s="163"/>
      <c r="K557" s="229"/>
      <c r="L557" s="229"/>
      <c r="M557" s="229"/>
      <c r="N557" s="163"/>
      <c r="O557" s="163"/>
      <c r="P557" s="163"/>
      <c r="Q557" s="229"/>
      <c r="R557" s="229"/>
      <c r="S557" s="229"/>
      <c r="T557" s="163"/>
      <c r="U557" s="163"/>
      <c r="V557" s="163"/>
      <c r="W557" s="163"/>
      <c r="X557" s="163"/>
      <c r="Y557" s="163"/>
      <c r="Z557" s="163"/>
      <c r="AA557" s="163"/>
      <c r="AB557" s="163"/>
      <c r="AC557" s="229"/>
    </row>
    <row r="558" spans="1:29" ht="15.75" customHeight="1" x14ac:dyDescent="0.2">
      <c r="A558" s="229"/>
      <c r="B558" s="229"/>
      <c r="C558" s="229"/>
      <c r="D558" s="229"/>
      <c r="E558" s="229"/>
      <c r="F558" s="229"/>
      <c r="G558" s="229"/>
      <c r="H558" s="163"/>
      <c r="I558" s="163"/>
      <c r="J558" s="163"/>
      <c r="K558" s="229"/>
      <c r="L558" s="229"/>
      <c r="M558" s="229"/>
      <c r="N558" s="163"/>
      <c r="O558" s="163"/>
      <c r="P558" s="163"/>
      <c r="Q558" s="229"/>
      <c r="R558" s="229"/>
      <c r="S558" s="229"/>
      <c r="T558" s="163"/>
      <c r="U558" s="163"/>
      <c r="V558" s="163"/>
      <c r="W558" s="163"/>
      <c r="X558" s="163"/>
      <c r="Y558" s="163"/>
      <c r="Z558" s="163"/>
      <c r="AA558" s="163"/>
      <c r="AB558" s="163"/>
      <c r="AC558" s="229"/>
    </row>
    <row r="559" spans="1:29" ht="15.75" customHeight="1" x14ac:dyDescent="0.2">
      <c r="A559" s="229"/>
      <c r="B559" s="229"/>
      <c r="C559" s="229"/>
      <c r="D559" s="229"/>
      <c r="E559" s="229"/>
      <c r="F559" s="229"/>
      <c r="G559" s="229"/>
      <c r="H559" s="163"/>
      <c r="I559" s="163"/>
      <c r="J559" s="163"/>
      <c r="K559" s="229"/>
      <c r="L559" s="229"/>
      <c r="M559" s="229"/>
      <c r="N559" s="163"/>
      <c r="O559" s="163"/>
      <c r="P559" s="163"/>
      <c r="Q559" s="229"/>
      <c r="R559" s="229"/>
      <c r="S559" s="229"/>
      <c r="T559" s="163"/>
      <c r="U559" s="163"/>
      <c r="V559" s="163"/>
      <c r="W559" s="163"/>
      <c r="X559" s="163"/>
      <c r="Y559" s="163"/>
      <c r="Z559" s="163"/>
      <c r="AA559" s="163"/>
      <c r="AB559" s="163"/>
      <c r="AC559" s="229"/>
    </row>
    <row r="560" spans="1:29" ht="15.75" customHeight="1" x14ac:dyDescent="0.2">
      <c r="A560" s="229"/>
      <c r="B560" s="229"/>
      <c r="C560" s="229"/>
      <c r="D560" s="229"/>
      <c r="E560" s="229"/>
      <c r="F560" s="229"/>
      <c r="G560" s="229"/>
      <c r="H560" s="163"/>
      <c r="I560" s="163"/>
      <c r="J560" s="163"/>
      <c r="K560" s="229"/>
      <c r="L560" s="229"/>
      <c r="M560" s="229"/>
      <c r="N560" s="163"/>
      <c r="O560" s="163"/>
      <c r="P560" s="163"/>
      <c r="Q560" s="229"/>
      <c r="R560" s="229"/>
      <c r="S560" s="229"/>
      <c r="T560" s="163"/>
      <c r="U560" s="163"/>
      <c r="V560" s="163"/>
      <c r="W560" s="163"/>
      <c r="X560" s="163"/>
      <c r="Y560" s="163"/>
      <c r="Z560" s="163"/>
      <c r="AA560" s="163"/>
      <c r="AB560" s="163"/>
      <c r="AC560" s="229"/>
    </row>
    <row r="561" spans="1:29" ht="15.75" customHeight="1" x14ac:dyDescent="0.2">
      <c r="A561" s="229"/>
      <c r="B561" s="229"/>
      <c r="C561" s="229"/>
      <c r="D561" s="229"/>
      <c r="E561" s="229"/>
      <c r="F561" s="229"/>
      <c r="G561" s="229"/>
      <c r="H561" s="163"/>
      <c r="I561" s="163"/>
      <c r="J561" s="163"/>
      <c r="K561" s="229"/>
      <c r="L561" s="229"/>
      <c r="M561" s="229"/>
      <c r="N561" s="163"/>
      <c r="O561" s="163"/>
      <c r="P561" s="163"/>
      <c r="Q561" s="229"/>
      <c r="R561" s="229"/>
      <c r="S561" s="229"/>
      <c r="T561" s="163"/>
      <c r="U561" s="163"/>
      <c r="V561" s="163"/>
      <c r="W561" s="163"/>
      <c r="X561" s="163"/>
      <c r="Y561" s="163"/>
      <c r="Z561" s="163"/>
      <c r="AA561" s="163"/>
      <c r="AB561" s="163"/>
      <c r="AC561" s="229"/>
    </row>
    <row r="562" spans="1:29" ht="15.75" customHeight="1" x14ac:dyDescent="0.2">
      <c r="A562" s="229"/>
      <c r="B562" s="229"/>
      <c r="C562" s="229"/>
      <c r="D562" s="229"/>
      <c r="E562" s="229"/>
      <c r="F562" s="229"/>
      <c r="G562" s="229"/>
      <c r="H562" s="163"/>
      <c r="I562" s="163"/>
      <c r="J562" s="163"/>
      <c r="K562" s="229"/>
      <c r="L562" s="229"/>
      <c r="M562" s="229"/>
      <c r="N562" s="163"/>
      <c r="O562" s="163"/>
      <c r="P562" s="163"/>
      <c r="Q562" s="229"/>
      <c r="R562" s="229"/>
      <c r="S562" s="229"/>
      <c r="T562" s="163"/>
      <c r="U562" s="163"/>
      <c r="V562" s="163"/>
      <c r="W562" s="163"/>
      <c r="X562" s="163"/>
      <c r="Y562" s="163"/>
      <c r="Z562" s="163"/>
      <c r="AA562" s="163"/>
      <c r="AB562" s="163"/>
      <c r="AC562" s="229"/>
    </row>
    <row r="563" spans="1:29" ht="15.75" customHeight="1" x14ac:dyDescent="0.2">
      <c r="A563" s="229"/>
      <c r="B563" s="229"/>
      <c r="C563" s="229"/>
      <c r="D563" s="229"/>
      <c r="E563" s="229"/>
      <c r="F563" s="229"/>
      <c r="G563" s="229"/>
      <c r="H563" s="163"/>
      <c r="I563" s="163"/>
      <c r="J563" s="163"/>
      <c r="K563" s="229"/>
      <c r="L563" s="229"/>
      <c r="M563" s="229"/>
      <c r="N563" s="163"/>
      <c r="O563" s="163"/>
      <c r="P563" s="163"/>
      <c r="Q563" s="229"/>
      <c r="R563" s="229"/>
      <c r="S563" s="229"/>
      <c r="T563" s="163"/>
      <c r="U563" s="163"/>
      <c r="V563" s="163"/>
      <c r="W563" s="163"/>
      <c r="X563" s="163"/>
      <c r="Y563" s="163"/>
      <c r="Z563" s="163"/>
      <c r="AA563" s="163"/>
      <c r="AB563" s="163"/>
      <c r="AC563" s="229"/>
    </row>
    <row r="564" spans="1:29" ht="15.75" customHeight="1" x14ac:dyDescent="0.2">
      <c r="A564" s="229"/>
      <c r="B564" s="229"/>
      <c r="C564" s="229"/>
      <c r="D564" s="229"/>
      <c r="E564" s="229"/>
      <c r="F564" s="229"/>
      <c r="G564" s="229"/>
      <c r="H564" s="163"/>
      <c r="I564" s="163"/>
      <c r="J564" s="163"/>
      <c r="K564" s="229"/>
      <c r="L564" s="229"/>
      <c r="M564" s="229"/>
      <c r="N564" s="163"/>
      <c r="O564" s="163"/>
      <c r="P564" s="163"/>
      <c r="Q564" s="229"/>
      <c r="R564" s="229"/>
      <c r="S564" s="229"/>
      <c r="T564" s="163"/>
      <c r="U564" s="163"/>
      <c r="V564" s="163"/>
      <c r="W564" s="163"/>
      <c r="X564" s="163"/>
      <c r="Y564" s="163"/>
      <c r="Z564" s="163"/>
      <c r="AA564" s="163"/>
      <c r="AB564" s="163"/>
      <c r="AC564" s="229"/>
    </row>
    <row r="565" spans="1:29" ht="15.75" customHeight="1" x14ac:dyDescent="0.2">
      <c r="A565" s="229"/>
      <c r="B565" s="229"/>
      <c r="C565" s="229"/>
      <c r="D565" s="229"/>
      <c r="E565" s="229"/>
      <c r="F565" s="229"/>
      <c r="G565" s="229"/>
      <c r="H565" s="163"/>
      <c r="I565" s="163"/>
      <c r="J565" s="163"/>
      <c r="K565" s="229"/>
      <c r="L565" s="229"/>
      <c r="M565" s="229"/>
      <c r="N565" s="163"/>
      <c r="O565" s="163"/>
      <c r="P565" s="163"/>
      <c r="Q565" s="229"/>
      <c r="R565" s="229"/>
      <c r="S565" s="229"/>
      <c r="T565" s="163"/>
      <c r="U565" s="163"/>
      <c r="V565" s="163"/>
      <c r="W565" s="163"/>
      <c r="X565" s="163"/>
      <c r="Y565" s="163"/>
      <c r="Z565" s="163"/>
      <c r="AA565" s="163"/>
      <c r="AB565" s="163"/>
      <c r="AC565" s="229"/>
    </row>
    <row r="566" spans="1:29" ht="15.75" customHeight="1" x14ac:dyDescent="0.2">
      <c r="A566" s="229"/>
      <c r="B566" s="229"/>
      <c r="C566" s="229"/>
      <c r="D566" s="229"/>
      <c r="E566" s="229"/>
      <c r="F566" s="229"/>
      <c r="G566" s="229"/>
      <c r="H566" s="163"/>
      <c r="I566" s="163"/>
      <c r="J566" s="163"/>
      <c r="K566" s="229"/>
      <c r="L566" s="229"/>
      <c r="M566" s="229"/>
      <c r="N566" s="163"/>
      <c r="O566" s="163"/>
      <c r="P566" s="163"/>
      <c r="Q566" s="229"/>
      <c r="R566" s="229"/>
      <c r="S566" s="229"/>
      <c r="T566" s="163"/>
      <c r="U566" s="163"/>
      <c r="V566" s="163"/>
      <c r="W566" s="163"/>
      <c r="X566" s="163"/>
      <c r="Y566" s="163"/>
      <c r="Z566" s="163"/>
      <c r="AA566" s="163"/>
      <c r="AB566" s="163"/>
      <c r="AC566" s="229"/>
    </row>
    <row r="567" spans="1:29" ht="15.75" customHeight="1" x14ac:dyDescent="0.2">
      <c r="A567" s="229"/>
      <c r="B567" s="229"/>
      <c r="C567" s="229"/>
      <c r="D567" s="229"/>
      <c r="E567" s="229"/>
      <c r="F567" s="229"/>
      <c r="G567" s="229"/>
      <c r="H567" s="163"/>
      <c r="I567" s="163"/>
      <c r="J567" s="163"/>
      <c r="K567" s="229"/>
      <c r="L567" s="229"/>
      <c r="M567" s="229"/>
      <c r="N567" s="163"/>
      <c r="O567" s="163"/>
      <c r="P567" s="163"/>
      <c r="Q567" s="229"/>
      <c r="R567" s="229"/>
      <c r="S567" s="229"/>
      <c r="T567" s="163"/>
      <c r="U567" s="163"/>
      <c r="V567" s="163"/>
      <c r="W567" s="163"/>
      <c r="X567" s="163"/>
      <c r="Y567" s="163"/>
      <c r="Z567" s="163"/>
      <c r="AA567" s="163"/>
      <c r="AB567" s="163"/>
      <c r="AC567" s="229"/>
    </row>
    <row r="568" spans="1:29" ht="15.75" customHeight="1" x14ac:dyDescent="0.2">
      <c r="A568" s="229"/>
      <c r="B568" s="229"/>
      <c r="C568" s="229"/>
      <c r="D568" s="229"/>
      <c r="E568" s="229"/>
      <c r="F568" s="229"/>
      <c r="G568" s="229"/>
      <c r="H568" s="163"/>
      <c r="I568" s="163"/>
      <c r="J568" s="163"/>
      <c r="K568" s="229"/>
      <c r="L568" s="229"/>
      <c r="M568" s="229"/>
      <c r="N568" s="163"/>
      <c r="O568" s="163"/>
      <c r="P568" s="163"/>
      <c r="Q568" s="229"/>
      <c r="R568" s="229"/>
      <c r="S568" s="229"/>
      <c r="T568" s="163"/>
      <c r="U568" s="163"/>
      <c r="V568" s="163"/>
      <c r="W568" s="163"/>
      <c r="X568" s="163"/>
      <c r="Y568" s="163"/>
      <c r="Z568" s="163"/>
      <c r="AA568" s="163"/>
      <c r="AB568" s="163"/>
      <c r="AC568" s="229"/>
    </row>
    <row r="569" spans="1:29" ht="15.75" customHeight="1" x14ac:dyDescent="0.2">
      <c r="A569" s="229"/>
      <c r="B569" s="229"/>
      <c r="C569" s="229"/>
      <c r="D569" s="229"/>
      <c r="E569" s="229"/>
      <c r="F569" s="229"/>
      <c r="G569" s="229"/>
      <c r="H569" s="163"/>
      <c r="I569" s="163"/>
      <c r="J569" s="163"/>
      <c r="K569" s="229"/>
      <c r="L569" s="229"/>
      <c r="M569" s="229"/>
      <c r="N569" s="163"/>
      <c r="O569" s="163"/>
      <c r="P569" s="163"/>
      <c r="Q569" s="229"/>
      <c r="R569" s="229"/>
      <c r="S569" s="229"/>
      <c r="T569" s="163"/>
      <c r="U569" s="163"/>
      <c r="V569" s="163"/>
      <c r="W569" s="163"/>
      <c r="X569" s="163"/>
      <c r="Y569" s="163"/>
      <c r="Z569" s="163"/>
      <c r="AA569" s="163"/>
      <c r="AB569" s="163"/>
      <c r="AC569" s="229"/>
    </row>
    <row r="570" spans="1:29" ht="15.75" customHeight="1" x14ac:dyDescent="0.2">
      <c r="A570" s="229"/>
      <c r="B570" s="229"/>
      <c r="C570" s="229"/>
      <c r="D570" s="229"/>
      <c r="E570" s="229"/>
      <c r="F570" s="229"/>
      <c r="G570" s="229"/>
      <c r="H570" s="163"/>
      <c r="I570" s="163"/>
      <c r="J570" s="163"/>
      <c r="K570" s="229"/>
      <c r="L570" s="229"/>
      <c r="M570" s="229"/>
      <c r="N570" s="163"/>
      <c r="O570" s="163"/>
      <c r="P570" s="163"/>
      <c r="Q570" s="229"/>
      <c r="R570" s="229"/>
      <c r="S570" s="229"/>
      <c r="T570" s="163"/>
      <c r="U570" s="163"/>
      <c r="V570" s="163"/>
      <c r="W570" s="163"/>
      <c r="X570" s="163"/>
      <c r="Y570" s="163"/>
      <c r="Z570" s="163"/>
      <c r="AA570" s="163"/>
      <c r="AB570" s="163"/>
      <c r="AC570" s="229"/>
    </row>
    <row r="571" spans="1:29" ht="15.75" customHeight="1" x14ac:dyDescent="0.2">
      <c r="A571" s="229"/>
      <c r="B571" s="229"/>
      <c r="C571" s="229"/>
      <c r="D571" s="229"/>
      <c r="E571" s="229"/>
      <c r="F571" s="229"/>
      <c r="G571" s="229"/>
      <c r="H571" s="163"/>
      <c r="I571" s="163"/>
      <c r="J571" s="163"/>
      <c r="K571" s="229"/>
      <c r="L571" s="229"/>
      <c r="M571" s="229"/>
      <c r="N571" s="163"/>
      <c r="O571" s="163"/>
      <c r="P571" s="163"/>
      <c r="Q571" s="229"/>
      <c r="R571" s="229"/>
      <c r="S571" s="229"/>
      <c r="T571" s="163"/>
      <c r="U571" s="163"/>
      <c r="V571" s="163"/>
      <c r="W571" s="163"/>
      <c r="X571" s="163"/>
      <c r="Y571" s="163"/>
      <c r="Z571" s="163"/>
      <c r="AA571" s="163"/>
      <c r="AB571" s="163"/>
      <c r="AC571" s="229"/>
    </row>
    <row r="572" spans="1:29" ht="15.75" customHeight="1" x14ac:dyDescent="0.2">
      <c r="A572" s="229"/>
      <c r="B572" s="229"/>
      <c r="C572" s="229"/>
      <c r="D572" s="229"/>
      <c r="E572" s="229"/>
      <c r="F572" s="229"/>
      <c r="G572" s="229"/>
      <c r="H572" s="163"/>
      <c r="I572" s="163"/>
      <c r="J572" s="163"/>
      <c r="K572" s="229"/>
      <c r="L572" s="229"/>
      <c r="M572" s="229"/>
      <c r="N572" s="163"/>
      <c r="O572" s="163"/>
      <c r="P572" s="163"/>
      <c r="Q572" s="229"/>
      <c r="R572" s="229"/>
      <c r="S572" s="229"/>
      <c r="T572" s="163"/>
      <c r="U572" s="163"/>
      <c r="V572" s="163"/>
      <c r="W572" s="163"/>
      <c r="X572" s="163"/>
      <c r="Y572" s="163"/>
      <c r="Z572" s="163"/>
      <c r="AA572" s="163"/>
      <c r="AB572" s="163"/>
      <c r="AC572" s="229"/>
    </row>
    <row r="573" spans="1:29" ht="15.75" customHeight="1" x14ac:dyDescent="0.2">
      <c r="H573" s="4"/>
      <c r="I573" s="4"/>
      <c r="J573" s="4"/>
      <c r="N573" s="4"/>
      <c r="O573" s="4"/>
      <c r="P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1:29" ht="15.75" customHeight="1" x14ac:dyDescent="0.2">
      <c r="H574" s="4"/>
      <c r="I574" s="4"/>
      <c r="J574" s="4"/>
      <c r="N574" s="4"/>
      <c r="O574" s="4"/>
      <c r="P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1:29" ht="15.75" customHeight="1" x14ac:dyDescent="0.2">
      <c r="H575" s="4"/>
      <c r="I575" s="4"/>
      <c r="J575" s="4"/>
      <c r="N575" s="4"/>
      <c r="O575" s="4"/>
      <c r="P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1:29" ht="15.75" customHeight="1" x14ac:dyDescent="0.2">
      <c r="H576" s="4"/>
      <c r="I576" s="4"/>
      <c r="J576" s="4"/>
      <c r="N576" s="4"/>
      <c r="O576" s="4"/>
      <c r="P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8:28" ht="15.75" customHeight="1" x14ac:dyDescent="0.2">
      <c r="H577" s="4"/>
      <c r="I577" s="4"/>
      <c r="J577" s="4"/>
      <c r="N577" s="4"/>
      <c r="O577" s="4"/>
      <c r="P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8:28" ht="15.75" customHeight="1" x14ac:dyDescent="0.2">
      <c r="H578" s="4"/>
      <c r="I578" s="4"/>
      <c r="J578" s="4"/>
      <c r="N578" s="4"/>
      <c r="O578" s="4"/>
      <c r="P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8:28" ht="15.75" customHeight="1" x14ac:dyDescent="0.2">
      <c r="H579" s="4"/>
      <c r="I579" s="4"/>
      <c r="J579" s="4"/>
      <c r="N579" s="4"/>
      <c r="O579" s="4"/>
      <c r="P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8:28" ht="15.75" customHeight="1" x14ac:dyDescent="0.2">
      <c r="H580" s="4"/>
      <c r="I580" s="4"/>
      <c r="J580" s="4"/>
      <c r="N580" s="4"/>
      <c r="O580" s="4"/>
      <c r="P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8:28" ht="15.75" customHeight="1" x14ac:dyDescent="0.2">
      <c r="H581" s="4"/>
      <c r="I581" s="4"/>
      <c r="J581" s="4"/>
      <c r="N581" s="4"/>
      <c r="O581" s="4"/>
      <c r="P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8:28" ht="15.75" customHeight="1" x14ac:dyDescent="0.2">
      <c r="H582" s="4"/>
      <c r="I582" s="4"/>
      <c r="J582" s="4"/>
      <c r="N582" s="4"/>
      <c r="O582" s="4"/>
      <c r="P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8:28" ht="15.75" customHeight="1" x14ac:dyDescent="0.2">
      <c r="H583" s="4"/>
      <c r="I583" s="4"/>
      <c r="J583" s="4"/>
      <c r="N583" s="4"/>
      <c r="O583" s="4"/>
      <c r="P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8:28" ht="15.75" customHeight="1" x14ac:dyDescent="0.2">
      <c r="H584" s="4"/>
      <c r="I584" s="4"/>
      <c r="J584" s="4"/>
      <c r="N584" s="4"/>
      <c r="O584" s="4"/>
      <c r="P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8:28" ht="15.75" customHeight="1" x14ac:dyDescent="0.2">
      <c r="H585" s="4"/>
      <c r="I585" s="4"/>
      <c r="J585" s="4"/>
      <c r="N585" s="4"/>
      <c r="O585" s="4"/>
      <c r="P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8:28" ht="15.75" customHeight="1" x14ac:dyDescent="0.2">
      <c r="H586" s="4"/>
      <c r="I586" s="4"/>
      <c r="J586" s="4"/>
      <c r="N586" s="4"/>
      <c r="O586" s="4"/>
      <c r="P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8:28" ht="15.75" customHeight="1" x14ac:dyDescent="0.2">
      <c r="H587" s="4"/>
      <c r="I587" s="4"/>
      <c r="J587" s="4"/>
      <c r="N587" s="4"/>
      <c r="O587" s="4"/>
      <c r="P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8:28" ht="15.75" customHeight="1" x14ac:dyDescent="0.2">
      <c r="H588" s="4"/>
      <c r="I588" s="4"/>
      <c r="J588" s="4"/>
      <c r="N588" s="4"/>
      <c r="O588" s="4"/>
      <c r="P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8:28" ht="15.75" customHeight="1" x14ac:dyDescent="0.2">
      <c r="H589" s="4"/>
      <c r="I589" s="4"/>
      <c r="J589" s="4"/>
      <c r="N589" s="4"/>
      <c r="O589" s="4"/>
      <c r="P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8:28" ht="15.75" customHeight="1" x14ac:dyDescent="0.2">
      <c r="H590" s="4"/>
      <c r="I590" s="4"/>
      <c r="J590" s="4"/>
      <c r="N590" s="4"/>
      <c r="O590" s="4"/>
      <c r="P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8:28" ht="15.75" customHeight="1" x14ac:dyDescent="0.2">
      <c r="H591" s="4"/>
      <c r="I591" s="4"/>
      <c r="J591" s="4"/>
      <c r="N591" s="4"/>
      <c r="O591" s="4"/>
      <c r="P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8:28" ht="15.75" customHeight="1" x14ac:dyDescent="0.2">
      <c r="H592" s="4"/>
      <c r="I592" s="4"/>
      <c r="J592" s="4"/>
      <c r="N592" s="4"/>
      <c r="O592" s="4"/>
      <c r="P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8:28" ht="15.75" customHeight="1" x14ac:dyDescent="0.2">
      <c r="H593" s="4"/>
      <c r="I593" s="4"/>
      <c r="J593" s="4"/>
      <c r="N593" s="4"/>
      <c r="O593" s="4"/>
      <c r="P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8:28" ht="15.75" customHeight="1" x14ac:dyDescent="0.2">
      <c r="H594" s="4"/>
      <c r="I594" s="4"/>
      <c r="J594" s="4"/>
      <c r="N594" s="4"/>
      <c r="O594" s="4"/>
      <c r="P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8:28" ht="15.75" customHeight="1" x14ac:dyDescent="0.2">
      <c r="H595" s="4"/>
      <c r="I595" s="4"/>
      <c r="J595" s="4"/>
      <c r="N595" s="4"/>
      <c r="O595" s="4"/>
      <c r="P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8:28" ht="15.75" customHeight="1" x14ac:dyDescent="0.2">
      <c r="H596" s="4"/>
      <c r="I596" s="4"/>
      <c r="J596" s="4"/>
      <c r="N596" s="4"/>
      <c r="O596" s="4"/>
      <c r="P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8:28" ht="15.75" customHeight="1" x14ac:dyDescent="0.2">
      <c r="H597" s="4"/>
      <c r="I597" s="4"/>
      <c r="J597" s="4"/>
      <c r="N597" s="4"/>
      <c r="O597" s="4"/>
      <c r="P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8:28" ht="15.75" customHeight="1" x14ac:dyDescent="0.2">
      <c r="H598" s="4"/>
      <c r="I598" s="4"/>
      <c r="J598" s="4"/>
      <c r="N598" s="4"/>
      <c r="O598" s="4"/>
      <c r="P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8:28" ht="15.75" customHeight="1" x14ac:dyDescent="0.2">
      <c r="H599" s="4"/>
      <c r="I599" s="4"/>
      <c r="J599" s="4"/>
      <c r="N599" s="4"/>
      <c r="O599" s="4"/>
      <c r="P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8:28" ht="15.75" customHeight="1" x14ac:dyDescent="0.2">
      <c r="H600" s="4"/>
      <c r="I600" s="4"/>
      <c r="J600" s="4"/>
      <c r="N600" s="4"/>
      <c r="O600" s="4"/>
      <c r="P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8:28" ht="15.75" customHeight="1" x14ac:dyDescent="0.2">
      <c r="H601" s="4"/>
      <c r="I601" s="4"/>
      <c r="J601" s="4"/>
      <c r="N601" s="4"/>
      <c r="O601" s="4"/>
      <c r="P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8:28" ht="15.75" customHeight="1" x14ac:dyDescent="0.2">
      <c r="H602" s="4"/>
      <c r="I602" s="4"/>
      <c r="J602" s="4"/>
      <c r="N602" s="4"/>
      <c r="O602" s="4"/>
      <c r="P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8:28" ht="15.75" customHeight="1" x14ac:dyDescent="0.2">
      <c r="H603" s="4"/>
      <c r="I603" s="4"/>
      <c r="J603" s="4"/>
      <c r="N603" s="4"/>
      <c r="O603" s="4"/>
      <c r="P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8:28" ht="15.75" customHeight="1" x14ac:dyDescent="0.2">
      <c r="H604" s="4"/>
      <c r="I604" s="4"/>
      <c r="J604" s="4"/>
      <c r="N604" s="4"/>
      <c r="O604" s="4"/>
      <c r="P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8:28" ht="15.75" customHeight="1" x14ac:dyDescent="0.2">
      <c r="H605" s="4"/>
      <c r="I605" s="4"/>
      <c r="J605" s="4"/>
      <c r="N605" s="4"/>
      <c r="O605" s="4"/>
      <c r="P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8:28" ht="15.75" customHeight="1" x14ac:dyDescent="0.2">
      <c r="H606" s="4"/>
      <c r="I606" s="4"/>
      <c r="J606" s="4"/>
      <c r="N606" s="4"/>
      <c r="O606" s="4"/>
      <c r="P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8:28" ht="15.75" customHeight="1" x14ac:dyDescent="0.2">
      <c r="H607" s="4"/>
      <c r="I607" s="4"/>
      <c r="J607" s="4"/>
      <c r="N607" s="4"/>
      <c r="O607" s="4"/>
      <c r="P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8:28" ht="15.75" customHeight="1" x14ac:dyDescent="0.2">
      <c r="H608" s="4"/>
      <c r="I608" s="4"/>
      <c r="J608" s="4"/>
      <c r="N608" s="4"/>
      <c r="O608" s="4"/>
      <c r="P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8:28" ht="15.75" customHeight="1" x14ac:dyDescent="0.2">
      <c r="H609" s="4"/>
      <c r="I609" s="4"/>
      <c r="J609" s="4"/>
      <c r="N609" s="4"/>
      <c r="O609" s="4"/>
      <c r="P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8:28" ht="15.75" customHeight="1" x14ac:dyDescent="0.2">
      <c r="H610" s="4"/>
      <c r="I610" s="4"/>
      <c r="J610" s="4"/>
      <c r="N610" s="4"/>
      <c r="O610" s="4"/>
      <c r="P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8:28" ht="15.75" customHeight="1" x14ac:dyDescent="0.2">
      <c r="H611" s="4"/>
      <c r="I611" s="4"/>
      <c r="J611" s="4"/>
      <c r="N611" s="4"/>
      <c r="O611" s="4"/>
      <c r="P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8:28" ht="15.75" customHeight="1" x14ac:dyDescent="0.2">
      <c r="H612" s="4"/>
      <c r="I612" s="4"/>
      <c r="J612" s="4"/>
      <c r="N612" s="4"/>
      <c r="O612" s="4"/>
      <c r="P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8:28" ht="15.75" customHeight="1" x14ac:dyDescent="0.2">
      <c r="H613" s="4"/>
      <c r="I613" s="4"/>
      <c r="J613" s="4"/>
      <c r="N613" s="4"/>
      <c r="O613" s="4"/>
      <c r="P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8:28" ht="15.75" customHeight="1" x14ac:dyDescent="0.2">
      <c r="H614" s="4"/>
      <c r="I614" s="4"/>
      <c r="J614" s="4"/>
      <c r="N614" s="4"/>
      <c r="O614" s="4"/>
      <c r="P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8:28" ht="15.75" customHeight="1" x14ac:dyDescent="0.2">
      <c r="H615" s="4"/>
      <c r="I615" s="4"/>
      <c r="J615" s="4"/>
      <c r="N615" s="4"/>
      <c r="O615" s="4"/>
      <c r="P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8:28" ht="15.75" customHeight="1" x14ac:dyDescent="0.2">
      <c r="H616" s="4"/>
      <c r="I616" s="4"/>
      <c r="J616" s="4"/>
      <c r="N616" s="4"/>
      <c r="O616" s="4"/>
      <c r="P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8:28" ht="15.75" customHeight="1" x14ac:dyDescent="0.2">
      <c r="H617" s="4"/>
      <c r="I617" s="4"/>
      <c r="J617" s="4"/>
      <c r="N617" s="4"/>
      <c r="O617" s="4"/>
      <c r="P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8:28" ht="15.75" customHeight="1" x14ac:dyDescent="0.2">
      <c r="H618" s="4"/>
      <c r="I618" s="4"/>
      <c r="J618" s="4"/>
      <c r="N618" s="4"/>
      <c r="O618" s="4"/>
      <c r="P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8:28" ht="15.75" customHeight="1" x14ac:dyDescent="0.2">
      <c r="H619" s="4"/>
      <c r="I619" s="4"/>
      <c r="J619" s="4"/>
      <c r="N619" s="4"/>
      <c r="O619" s="4"/>
      <c r="P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8:28" ht="15.75" customHeight="1" x14ac:dyDescent="0.2">
      <c r="H620" s="4"/>
      <c r="I620" s="4"/>
      <c r="J620" s="4"/>
      <c r="N620" s="4"/>
      <c r="O620" s="4"/>
      <c r="P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8:28" ht="15.75" customHeight="1" x14ac:dyDescent="0.2">
      <c r="H621" s="4"/>
      <c r="I621" s="4"/>
      <c r="J621" s="4"/>
      <c r="N621" s="4"/>
      <c r="O621" s="4"/>
      <c r="P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8:28" ht="15.75" customHeight="1" x14ac:dyDescent="0.2">
      <c r="H622" s="4"/>
      <c r="I622" s="4"/>
      <c r="J622" s="4"/>
      <c r="N622" s="4"/>
      <c r="O622" s="4"/>
      <c r="P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8:28" ht="15.75" customHeight="1" x14ac:dyDescent="0.2">
      <c r="H623" s="4"/>
      <c r="I623" s="4"/>
      <c r="J623" s="4"/>
      <c r="N623" s="4"/>
      <c r="O623" s="4"/>
      <c r="P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8:28" ht="15.75" customHeight="1" x14ac:dyDescent="0.2">
      <c r="H624" s="4"/>
      <c r="I624" s="4"/>
      <c r="J624" s="4"/>
      <c r="N624" s="4"/>
      <c r="O624" s="4"/>
      <c r="P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8:28" ht="15.75" customHeight="1" x14ac:dyDescent="0.2">
      <c r="H625" s="4"/>
      <c r="I625" s="4"/>
      <c r="J625" s="4"/>
      <c r="N625" s="4"/>
      <c r="O625" s="4"/>
      <c r="P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8:28" ht="15.75" customHeight="1" x14ac:dyDescent="0.2">
      <c r="H626" s="4"/>
      <c r="I626" s="4"/>
      <c r="J626" s="4"/>
      <c r="N626" s="4"/>
      <c r="O626" s="4"/>
      <c r="P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8:28" ht="15.75" customHeight="1" x14ac:dyDescent="0.2">
      <c r="H627" s="4"/>
      <c r="I627" s="4"/>
      <c r="J627" s="4"/>
      <c r="N627" s="4"/>
      <c r="O627" s="4"/>
      <c r="P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8:28" ht="15.75" customHeight="1" x14ac:dyDescent="0.2">
      <c r="H628" s="4"/>
      <c r="I628" s="4"/>
      <c r="J628" s="4"/>
      <c r="N628" s="4"/>
      <c r="O628" s="4"/>
      <c r="P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8:28" ht="15.75" customHeight="1" x14ac:dyDescent="0.2">
      <c r="H629" s="4"/>
      <c r="I629" s="4"/>
      <c r="J629" s="4"/>
      <c r="N629" s="4"/>
      <c r="O629" s="4"/>
      <c r="P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8:28" ht="15.75" customHeight="1" x14ac:dyDescent="0.2">
      <c r="H630" s="4"/>
      <c r="I630" s="4"/>
      <c r="J630" s="4"/>
      <c r="N630" s="4"/>
      <c r="O630" s="4"/>
      <c r="P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8:28" ht="15.75" customHeight="1" x14ac:dyDescent="0.2">
      <c r="H631" s="4"/>
      <c r="I631" s="4"/>
      <c r="J631" s="4"/>
      <c r="N631" s="4"/>
      <c r="O631" s="4"/>
      <c r="P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8:28" ht="15.75" customHeight="1" x14ac:dyDescent="0.2">
      <c r="H632" s="4"/>
      <c r="I632" s="4"/>
      <c r="J632" s="4"/>
      <c r="N632" s="4"/>
      <c r="O632" s="4"/>
      <c r="P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8:28" ht="15.75" customHeight="1" x14ac:dyDescent="0.2">
      <c r="H633" s="4"/>
      <c r="I633" s="4"/>
      <c r="J633" s="4"/>
      <c r="N633" s="4"/>
      <c r="O633" s="4"/>
      <c r="P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8:28" ht="15.75" customHeight="1" x14ac:dyDescent="0.2">
      <c r="H634" s="4"/>
      <c r="I634" s="4"/>
      <c r="J634" s="4"/>
      <c r="N634" s="4"/>
      <c r="O634" s="4"/>
      <c r="P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8:28" ht="15.75" customHeight="1" x14ac:dyDescent="0.2">
      <c r="H635" s="4"/>
      <c r="I635" s="4"/>
      <c r="J635" s="4"/>
      <c r="N635" s="4"/>
      <c r="O635" s="4"/>
      <c r="P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8:28" ht="15.75" customHeight="1" x14ac:dyDescent="0.2">
      <c r="H636" s="4"/>
      <c r="I636" s="4"/>
      <c r="J636" s="4"/>
      <c r="N636" s="4"/>
      <c r="O636" s="4"/>
      <c r="P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8:28" ht="15.75" customHeight="1" x14ac:dyDescent="0.2">
      <c r="H637" s="4"/>
      <c r="I637" s="4"/>
      <c r="J637" s="4"/>
      <c r="N637" s="4"/>
      <c r="O637" s="4"/>
      <c r="P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8:28" ht="15.75" customHeight="1" x14ac:dyDescent="0.2">
      <c r="H638" s="4"/>
      <c r="I638" s="4"/>
      <c r="J638" s="4"/>
      <c r="N638" s="4"/>
      <c r="O638" s="4"/>
      <c r="P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8:28" ht="15.75" customHeight="1" x14ac:dyDescent="0.2">
      <c r="H639" s="4"/>
      <c r="I639" s="4"/>
      <c r="J639" s="4"/>
      <c r="N639" s="4"/>
      <c r="O639" s="4"/>
      <c r="P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8:28" ht="15.75" customHeight="1" x14ac:dyDescent="0.2">
      <c r="H640" s="4"/>
      <c r="I640" s="4"/>
      <c r="J640" s="4"/>
      <c r="N640" s="4"/>
      <c r="O640" s="4"/>
      <c r="P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8:28" ht="15.75" customHeight="1" x14ac:dyDescent="0.2">
      <c r="H641" s="4"/>
      <c r="I641" s="4"/>
      <c r="J641" s="4"/>
      <c r="N641" s="4"/>
      <c r="O641" s="4"/>
      <c r="P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8:28" ht="15.75" customHeight="1" x14ac:dyDescent="0.2">
      <c r="H642" s="4"/>
      <c r="I642" s="4"/>
      <c r="J642" s="4"/>
      <c r="N642" s="4"/>
      <c r="O642" s="4"/>
      <c r="P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8:28" ht="15.75" customHeight="1" x14ac:dyDescent="0.2">
      <c r="H643" s="4"/>
      <c r="I643" s="4"/>
      <c r="J643" s="4"/>
      <c r="N643" s="4"/>
      <c r="O643" s="4"/>
      <c r="P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8:28" ht="15.75" customHeight="1" x14ac:dyDescent="0.2">
      <c r="H644" s="4"/>
      <c r="I644" s="4"/>
      <c r="J644" s="4"/>
      <c r="N644" s="4"/>
      <c r="O644" s="4"/>
      <c r="P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8:28" ht="15.75" customHeight="1" x14ac:dyDescent="0.2">
      <c r="H645" s="4"/>
      <c r="I645" s="4"/>
      <c r="J645" s="4"/>
      <c r="N645" s="4"/>
      <c r="O645" s="4"/>
      <c r="P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8:28" ht="15.75" customHeight="1" x14ac:dyDescent="0.2">
      <c r="H646" s="4"/>
      <c r="I646" s="4"/>
      <c r="J646" s="4"/>
      <c r="N646" s="4"/>
      <c r="O646" s="4"/>
      <c r="P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8:28" ht="15.75" customHeight="1" x14ac:dyDescent="0.2">
      <c r="H647" s="4"/>
      <c r="I647" s="4"/>
      <c r="J647" s="4"/>
      <c r="N647" s="4"/>
      <c r="O647" s="4"/>
      <c r="P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8:28" ht="15.75" customHeight="1" x14ac:dyDescent="0.2">
      <c r="H648" s="4"/>
      <c r="I648" s="4"/>
      <c r="J648" s="4"/>
      <c r="N648" s="4"/>
      <c r="O648" s="4"/>
      <c r="P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8:28" ht="15.75" customHeight="1" x14ac:dyDescent="0.2">
      <c r="H649" s="4"/>
      <c r="I649" s="4"/>
      <c r="J649" s="4"/>
      <c r="N649" s="4"/>
      <c r="O649" s="4"/>
      <c r="P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8:28" ht="15.75" customHeight="1" x14ac:dyDescent="0.2">
      <c r="H650" s="4"/>
      <c r="I650" s="4"/>
      <c r="J650" s="4"/>
      <c r="N650" s="4"/>
      <c r="O650" s="4"/>
      <c r="P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8:28" ht="15.75" customHeight="1" x14ac:dyDescent="0.2">
      <c r="H651" s="4"/>
      <c r="I651" s="4"/>
      <c r="J651" s="4"/>
      <c r="N651" s="4"/>
      <c r="O651" s="4"/>
      <c r="P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8:28" ht="15.75" customHeight="1" x14ac:dyDescent="0.2">
      <c r="H652" s="4"/>
      <c r="I652" s="4"/>
      <c r="J652" s="4"/>
      <c r="N652" s="4"/>
      <c r="O652" s="4"/>
      <c r="P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8:28" ht="15.75" customHeight="1" x14ac:dyDescent="0.2">
      <c r="H653" s="4"/>
      <c r="I653" s="4"/>
      <c r="J653" s="4"/>
      <c r="N653" s="4"/>
      <c r="O653" s="4"/>
      <c r="P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8:28" ht="15.75" customHeight="1" x14ac:dyDescent="0.2">
      <c r="H654" s="4"/>
      <c r="I654" s="4"/>
      <c r="J654" s="4"/>
      <c r="N654" s="4"/>
      <c r="O654" s="4"/>
      <c r="P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8:28" ht="15.75" customHeight="1" x14ac:dyDescent="0.2">
      <c r="H655" s="4"/>
      <c r="I655" s="4"/>
      <c r="J655" s="4"/>
      <c r="N655" s="4"/>
      <c r="O655" s="4"/>
      <c r="P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8:28" ht="15.75" customHeight="1" x14ac:dyDescent="0.2">
      <c r="H656" s="4"/>
      <c r="I656" s="4"/>
      <c r="J656" s="4"/>
      <c r="N656" s="4"/>
      <c r="O656" s="4"/>
      <c r="P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8:28" ht="15.75" customHeight="1" x14ac:dyDescent="0.2">
      <c r="H657" s="4"/>
      <c r="I657" s="4"/>
      <c r="J657" s="4"/>
      <c r="N657" s="4"/>
      <c r="O657" s="4"/>
      <c r="P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8:28" ht="15.75" customHeight="1" x14ac:dyDescent="0.2">
      <c r="H658" s="4"/>
      <c r="I658" s="4"/>
      <c r="J658" s="4"/>
      <c r="N658" s="4"/>
      <c r="O658" s="4"/>
      <c r="P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8:28" ht="15.75" customHeight="1" x14ac:dyDescent="0.2">
      <c r="H659" s="4"/>
      <c r="I659" s="4"/>
      <c r="J659" s="4"/>
      <c r="N659" s="4"/>
      <c r="O659" s="4"/>
      <c r="P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8:28" ht="15.75" customHeight="1" x14ac:dyDescent="0.2">
      <c r="H660" s="4"/>
      <c r="I660" s="4"/>
      <c r="J660" s="4"/>
      <c r="N660" s="4"/>
      <c r="O660" s="4"/>
      <c r="P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8:28" ht="15.75" customHeight="1" x14ac:dyDescent="0.2">
      <c r="H661" s="4"/>
      <c r="I661" s="4"/>
      <c r="J661" s="4"/>
      <c r="N661" s="4"/>
      <c r="O661" s="4"/>
      <c r="P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8:28" ht="15.75" customHeight="1" x14ac:dyDescent="0.2">
      <c r="H662" s="4"/>
      <c r="I662" s="4"/>
      <c r="J662" s="4"/>
      <c r="N662" s="4"/>
      <c r="O662" s="4"/>
      <c r="P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8:28" ht="15.75" customHeight="1" x14ac:dyDescent="0.2">
      <c r="H663" s="4"/>
      <c r="I663" s="4"/>
      <c r="J663" s="4"/>
      <c r="N663" s="4"/>
      <c r="O663" s="4"/>
      <c r="P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8:28" ht="15.75" customHeight="1" x14ac:dyDescent="0.2">
      <c r="H664" s="4"/>
      <c r="I664" s="4"/>
      <c r="J664" s="4"/>
      <c r="N664" s="4"/>
      <c r="O664" s="4"/>
      <c r="P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8:28" ht="15.75" customHeight="1" x14ac:dyDescent="0.2">
      <c r="H665" s="4"/>
      <c r="I665" s="4"/>
      <c r="J665" s="4"/>
      <c r="N665" s="4"/>
      <c r="O665" s="4"/>
      <c r="P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8:28" ht="15.75" customHeight="1" x14ac:dyDescent="0.2">
      <c r="H666" s="4"/>
      <c r="I666" s="4"/>
      <c r="J666" s="4"/>
      <c r="N666" s="4"/>
      <c r="O666" s="4"/>
      <c r="P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8:28" ht="15.75" customHeight="1" x14ac:dyDescent="0.2">
      <c r="H667" s="4"/>
      <c r="I667" s="4"/>
      <c r="J667" s="4"/>
      <c r="N667" s="4"/>
      <c r="O667" s="4"/>
      <c r="P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8:28" ht="15.75" customHeight="1" x14ac:dyDescent="0.2">
      <c r="H668" s="4"/>
      <c r="I668" s="4"/>
      <c r="J668" s="4"/>
      <c r="N668" s="4"/>
      <c r="O668" s="4"/>
      <c r="P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8:28" ht="15.75" customHeight="1" x14ac:dyDescent="0.2">
      <c r="H669" s="4"/>
      <c r="I669" s="4"/>
      <c r="J669" s="4"/>
      <c r="N669" s="4"/>
      <c r="O669" s="4"/>
      <c r="P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8:28" ht="15.75" customHeight="1" x14ac:dyDescent="0.2">
      <c r="H670" s="4"/>
      <c r="I670" s="4"/>
      <c r="J670" s="4"/>
      <c r="N670" s="4"/>
      <c r="O670" s="4"/>
      <c r="P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8:28" ht="15.75" customHeight="1" x14ac:dyDescent="0.2">
      <c r="H671" s="4"/>
      <c r="I671" s="4"/>
      <c r="J671" s="4"/>
      <c r="N671" s="4"/>
      <c r="O671" s="4"/>
      <c r="P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8:28" ht="15.75" customHeight="1" x14ac:dyDescent="0.2">
      <c r="H672" s="4"/>
      <c r="I672" s="4"/>
      <c r="J672" s="4"/>
      <c r="N672" s="4"/>
      <c r="O672" s="4"/>
      <c r="P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8:28" ht="15.75" customHeight="1" x14ac:dyDescent="0.2">
      <c r="H673" s="4"/>
      <c r="I673" s="4"/>
      <c r="J673" s="4"/>
      <c r="N673" s="4"/>
      <c r="O673" s="4"/>
      <c r="P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8:28" ht="15.75" customHeight="1" x14ac:dyDescent="0.2">
      <c r="H674" s="4"/>
      <c r="I674" s="4"/>
      <c r="J674" s="4"/>
      <c r="N674" s="4"/>
      <c r="O674" s="4"/>
      <c r="P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8:28" ht="15.75" customHeight="1" x14ac:dyDescent="0.2">
      <c r="H675" s="4"/>
      <c r="I675" s="4"/>
      <c r="J675" s="4"/>
      <c r="N675" s="4"/>
      <c r="O675" s="4"/>
      <c r="P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8:28" ht="15.75" customHeight="1" x14ac:dyDescent="0.2">
      <c r="H676" s="4"/>
      <c r="I676" s="4"/>
      <c r="J676" s="4"/>
      <c r="N676" s="4"/>
      <c r="O676" s="4"/>
      <c r="P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8:28" ht="15.75" customHeight="1" x14ac:dyDescent="0.2">
      <c r="H677" s="4"/>
      <c r="I677" s="4"/>
      <c r="J677" s="4"/>
      <c r="N677" s="4"/>
      <c r="O677" s="4"/>
      <c r="P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8:28" ht="15.75" customHeight="1" x14ac:dyDescent="0.2">
      <c r="H678" s="4"/>
      <c r="I678" s="4"/>
      <c r="J678" s="4"/>
      <c r="N678" s="4"/>
      <c r="O678" s="4"/>
      <c r="P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8:28" ht="15.75" customHeight="1" x14ac:dyDescent="0.2">
      <c r="H679" s="4"/>
      <c r="I679" s="4"/>
      <c r="J679" s="4"/>
      <c r="N679" s="4"/>
      <c r="O679" s="4"/>
      <c r="P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8:28" ht="15.75" customHeight="1" x14ac:dyDescent="0.2">
      <c r="H680" s="4"/>
      <c r="I680" s="4"/>
      <c r="J680" s="4"/>
      <c r="N680" s="4"/>
      <c r="O680" s="4"/>
      <c r="P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8:28" ht="15.75" customHeight="1" x14ac:dyDescent="0.2">
      <c r="H681" s="4"/>
      <c r="I681" s="4"/>
      <c r="J681" s="4"/>
      <c r="N681" s="4"/>
      <c r="O681" s="4"/>
      <c r="P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8:28" ht="15.75" customHeight="1" x14ac:dyDescent="0.2">
      <c r="H682" s="4"/>
      <c r="I682" s="4"/>
      <c r="J682" s="4"/>
      <c r="N682" s="4"/>
      <c r="O682" s="4"/>
      <c r="P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8:28" ht="15.75" customHeight="1" x14ac:dyDescent="0.2">
      <c r="H683" s="4"/>
      <c r="I683" s="4"/>
      <c r="J683" s="4"/>
      <c r="N683" s="4"/>
      <c r="O683" s="4"/>
      <c r="P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8:28" ht="15.75" customHeight="1" x14ac:dyDescent="0.2">
      <c r="H684" s="4"/>
      <c r="I684" s="4"/>
      <c r="J684" s="4"/>
      <c r="N684" s="4"/>
      <c r="O684" s="4"/>
      <c r="P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8:28" ht="15.75" customHeight="1" x14ac:dyDescent="0.2">
      <c r="H685" s="4"/>
      <c r="I685" s="4"/>
      <c r="J685" s="4"/>
      <c r="N685" s="4"/>
      <c r="O685" s="4"/>
      <c r="P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8:28" ht="15.75" customHeight="1" x14ac:dyDescent="0.2">
      <c r="H686" s="4"/>
      <c r="I686" s="4"/>
      <c r="J686" s="4"/>
      <c r="N686" s="4"/>
      <c r="O686" s="4"/>
      <c r="P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8:28" ht="15.75" customHeight="1" x14ac:dyDescent="0.2">
      <c r="H687" s="4"/>
      <c r="I687" s="4"/>
      <c r="J687" s="4"/>
      <c r="N687" s="4"/>
      <c r="O687" s="4"/>
      <c r="P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8:28" ht="15.75" customHeight="1" x14ac:dyDescent="0.2">
      <c r="H688" s="4"/>
      <c r="I688" s="4"/>
      <c r="J688" s="4"/>
      <c r="N688" s="4"/>
      <c r="O688" s="4"/>
      <c r="P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8:28" ht="15.75" customHeight="1" x14ac:dyDescent="0.2">
      <c r="H689" s="4"/>
      <c r="I689" s="4"/>
      <c r="J689" s="4"/>
      <c r="N689" s="4"/>
      <c r="O689" s="4"/>
      <c r="P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8:28" ht="15.75" customHeight="1" x14ac:dyDescent="0.2">
      <c r="H690" s="4"/>
      <c r="I690" s="4"/>
      <c r="J690" s="4"/>
      <c r="N690" s="4"/>
      <c r="O690" s="4"/>
      <c r="P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8:28" ht="15.75" customHeight="1" x14ac:dyDescent="0.2">
      <c r="H691" s="4"/>
      <c r="I691" s="4"/>
      <c r="J691" s="4"/>
      <c r="N691" s="4"/>
      <c r="O691" s="4"/>
      <c r="P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8:28" ht="15.75" customHeight="1" x14ac:dyDescent="0.2">
      <c r="H692" s="4"/>
      <c r="I692" s="4"/>
      <c r="J692" s="4"/>
      <c r="N692" s="4"/>
      <c r="O692" s="4"/>
      <c r="P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8:28" ht="15.75" customHeight="1" x14ac:dyDescent="0.2">
      <c r="H693" s="4"/>
      <c r="I693" s="4"/>
      <c r="J693" s="4"/>
      <c r="N693" s="4"/>
      <c r="O693" s="4"/>
      <c r="P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8:28" ht="15.75" customHeight="1" x14ac:dyDescent="0.2">
      <c r="H694" s="4"/>
      <c r="I694" s="4"/>
      <c r="J694" s="4"/>
      <c r="N694" s="4"/>
      <c r="O694" s="4"/>
      <c r="P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8:28" ht="15.75" customHeight="1" x14ac:dyDescent="0.2">
      <c r="H695" s="4"/>
      <c r="I695" s="4"/>
      <c r="J695" s="4"/>
      <c r="N695" s="4"/>
      <c r="O695" s="4"/>
      <c r="P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8:28" ht="15.75" customHeight="1" x14ac:dyDescent="0.2">
      <c r="H696" s="4"/>
      <c r="I696" s="4"/>
      <c r="J696" s="4"/>
      <c r="N696" s="4"/>
      <c r="O696" s="4"/>
      <c r="P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8:28" ht="15.75" customHeight="1" x14ac:dyDescent="0.2">
      <c r="H697" s="4"/>
      <c r="I697" s="4"/>
      <c r="J697" s="4"/>
      <c r="N697" s="4"/>
      <c r="O697" s="4"/>
      <c r="P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8:28" ht="15.75" customHeight="1" x14ac:dyDescent="0.2">
      <c r="H698" s="4"/>
      <c r="I698" s="4"/>
      <c r="J698" s="4"/>
      <c r="N698" s="4"/>
      <c r="O698" s="4"/>
      <c r="P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8:28" ht="15.75" customHeight="1" x14ac:dyDescent="0.2">
      <c r="H699" s="4"/>
      <c r="I699" s="4"/>
      <c r="J699" s="4"/>
      <c r="N699" s="4"/>
      <c r="O699" s="4"/>
      <c r="P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8:28" ht="15.75" customHeight="1" x14ac:dyDescent="0.2">
      <c r="H700" s="4"/>
      <c r="I700" s="4"/>
      <c r="J700" s="4"/>
      <c r="N700" s="4"/>
      <c r="O700" s="4"/>
      <c r="P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8:28" ht="15.75" customHeight="1" x14ac:dyDescent="0.2">
      <c r="H701" s="4"/>
      <c r="I701" s="4"/>
      <c r="J701" s="4"/>
      <c r="N701" s="4"/>
      <c r="O701" s="4"/>
      <c r="P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8:28" ht="15.75" customHeight="1" x14ac:dyDescent="0.2">
      <c r="H702" s="4"/>
      <c r="I702" s="4"/>
      <c r="J702" s="4"/>
      <c r="N702" s="4"/>
      <c r="O702" s="4"/>
      <c r="P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8:28" ht="15.75" customHeight="1" x14ac:dyDescent="0.2">
      <c r="H703" s="4"/>
      <c r="I703" s="4"/>
      <c r="J703" s="4"/>
      <c r="N703" s="4"/>
      <c r="O703" s="4"/>
      <c r="P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8:28" ht="15.75" customHeight="1" x14ac:dyDescent="0.2">
      <c r="H704" s="4"/>
      <c r="I704" s="4"/>
      <c r="J704" s="4"/>
      <c r="N704" s="4"/>
      <c r="O704" s="4"/>
      <c r="P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8:28" ht="15.75" customHeight="1" x14ac:dyDescent="0.2">
      <c r="H705" s="4"/>
      <c r="I705" s="4"/>
      <c r="J705" s="4"/>
      <c r="N705" s="4"/>
      <c r="O705" s="4"/>
      <c r="P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8:28" ht="15.75" customHeight="1" x14ac:dyDescent="0.2">
      <c r="H706" s="4"/>
      <c r="I706" s="4"/>
      <c r="J706" s="4"/>
      <c r="N706" s="4"/>
      <c r="O706" s="4"/>
      <c r="P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8:28" ht="15.75" customHeight="1" x14ac:dyDescent="0.2">
      <c r="H707" s="4"/>
      <c r="I707" s="4"/>
      <c r="J707" s="4"/>
      <c r="N707" s="4"/>
      <c r="O707" s="4"/>
      <c r="P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8:28" ht="15.75" customHeight="1" x14ac:dyDescent="0.2">
      <c r="H708" s="4"/>
      <c r="I708" s="4"/>
      <c r="J708" s="4"/>
      <c r="N708" s="4"/>
      <c r="O708" s="4"/>
      <c r="P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8:28" ht="15.75" customHeight="1" x14ac:dyDescent="0.2">
      <c r="H709" s="4"/>
      <c r="I709" s="4"/>
      <c r="J709" s="4"/>
      <c r="N709" s="4"/>
      <c r="O709" s="4"/>
      <c r="P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8:28" ht="15.75" customHeight="1" x14ac:dyDescent="0.2">
      <c r="H710" s="4"/>
      <c r="I710" s="4"/>
      <c r="J710" s="4"/>
      <c r="N710" s="4"/>
      <c r="O710" s="4"/>
      <c r="P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8:28" ht="15.75" customHeight="1" x14ac:dyDescent="0.2">
      <c r="H711" s="4"/>
      <c r="I711" s="4"/>
      <c r="J711" s="4"/>
      <c r="N711" s="4"/>
      <c r="O711" s="4"/>
      <c r="P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8:28" ht="15.75" customHeight="1" x14ac:dyDescent="0.2">
      <c r="H712" s="4"/>
      <c r="I712" s="4"/>
      <c r="J712" s="4"/>
      <c r="N712" s="4"/>
      <c r="O712" s="4"/>
      <c r="P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8:28" ht="15.75" customHeight="1" x14ac:dyDescent="0.2">
      <c r="H713" s="4"/>
      <c r="I713" s="4"/>
      <c r="J713" s="4"/>
      <c r="N713" s="4"/>
      <c r="O713" s="4"/>
      <c r="P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8:28" ht="15.75" customHeight="1" x14ac:dyDescent="0.2">
      <c r="H714" s="4"/>
      <c r="I714" s="4"/>
      <c r="J714" s="4"/>
      <c r="N714" s="4"/>
      <c r="O714" s="4"/>
      <c r="P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8:28" ht="15.75" customHeight="1" x14ac:dyDescent="0.2">
      <c r="H715" s="4"/>
      <c r="I715" s="4"/>
      <c r="J715" s="4"/>
      <c r="N715" s="4"/>
      <c r="O715" s="4"/>
      <c r="P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8:28" ht="15.75" customHeight="1" x14ac:dyDescent="0.2">
      <c r="H716" s="4"/>
      <c r="I716" s="4"/>
      <c r="J716" s="4"/>
      <c r="N716" s="4"/>
      <c r="O716" s="4"/>
      <c r="P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8:28" ht="15.75" customHeight="1" x14ac:dyDescent="0.2">
      <c r="H717" s="4"/>
      <c r="I717" s="4"/>
      <c r="J717" s="4"/>
      <c r="N717" s="4"/>
      <c r="O717" s="4"/>
      <c r="P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8:28" ht="15.75" customHeight="1" x14ac:dyDescent="0.2">
      <c r="H718" s="4"/>
      <c r="I718" s="4"/>
      <c r="J718" s="4"/>
      <c r="N718" s="4"/>
      <c r="O718" s="4"/>
      <c r="P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8:28" ht="15.75" customHeight="1" x14ac:dyDescent="0.2">
      <c r="H719" s="4"/>
      <c r="I719" s="4"/>
      <c r="J719" s="4"/>
      <c r="N719" s="4"/>
      <c r="O719" s="4"/>
      <c r="P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8:28" ht="15.75" customHeight="1" x14ac:dyDescent="0.2">
      <c r="H720" s="4"/>
      <c r="I720" s="4"/>
      <c r="J720" s="4"/>
      <c r="N720" s="4"/>
      <c r="O720" s="4"/>
      <c r="P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8:28" ht="15.75" customHeight="1" x14ac:dyDescent="0.2">
      <c r="H721" s="4"/>
      <c r="I721" s="4"/>
      <c r="J721" s="4"/>
      <c r="N721" s="4"/>
      <c r="O721" s="4"/>
      <c r="P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8:28" ht="15.75" customHeight="1" x14ac:dyDescent="0.2">
      <c r="H722" s="4"/>
      <c r="I722" s="4"/>
      <c r="J722" s="4"/>
      <c r="N722" s="4"/>
      <c r="O722" s="4"/>
      <c r="P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8:28" ht="15.75" customHeight="1" x14ac:dyDescent="0.2">
      <c r="H723" s="4"/>
      <c r="I723" s="4"/>
      <c r="J723" s="4"/>
      <c r="N723" s="4"/>
      <c r="O723" s="4"/>
      <c r="P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8:28" ht="15.75" customHeight="1" x14ac:dyDescent="0.2">
      <c r="H724" s="4"/>
      <c r="I724" s="4"/>
      <c r="J724" s="4"/>
      <c r="N724" s="4"/>
      <c r="O724" s="4"/>
      <c r="P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8:28" ht="15.75" customHeight="1" x14ac:dyDescent="0.2">
      <c r="H725" s="4"/>
      <c r="I725" s="4"/>
      <c r="J725" s="4"/>
      <c r="N725" s="4"/>
      <c r="O725" s="4"/>
      <c r="P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8:28" ht="15.75" customHeight="1" x14ac:dyDescent="0.2">
      <c r="H726" s="4"/>
      <c r="I726" s="4"/>
      <c r="J726" s="4"/>
      <c r="N726" s="4"/>
      <c r="O726" s="4"/>
      <c r="P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8:28" ht="15.75" customHeight="1" x14ac:dyDescent="0.2">
      <c r="H727" s="4"/>
      <c r="I727" s="4"/>
      <c r="J727" s="4"/>
      <c r="N727" s="4"/>
      <c r="O727" s="4"/>
      <c r="P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8:28" ht="15.75" customHeight="1" x14ac:dyDescent="0.2">
      <c r="H728" s="4"/>
      <c r="I728" s="4"/>
      <c r="J728" s="4"/>
      <c r="N728" s="4"/>
      <c r="O728" s="4"/>
      <c r="P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8:28" ht="15.75" customHeight="1" x14ac:dyDescent="0.2">
      <c r="H729" s="4"/>
      <c r="I729" s="4"/>
      <c r="J729" s="4"/>
      <c r="N729" s="4"/>
      <c r="O729" s="4"/>
      <c r="P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8:28" ht="15.75" customHeight="1" x14ac:dyDescent="0.2">
      <c r="H730" s="4"/>
      <c r="I730" s="4"/>
      <c r="J730" s="4"/>
      <c r="N730" s="4"/>
      <c r="O730" s="4"/>
      <c r="P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8:28" ht="15.75" customHeight="1" x14ac:dyDescent="0.2">
      <c r="H731" s="4"/>
      <c r="I731" s="4"/>
      <c r="J731" s="4"/>
      <c r="N731" s="4"/>
      <c r="O731" s="4"/>
      <c r="P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8:28" ht="15.75" customHeight="1" x14ac:dyDescent="0.2">
      <c r="H732" s="4"/>
      <c r="I732" s="4"/>
      <c r="J732" s="4"/>
      <c r="N732" s="4"/>
      <c r="O732" s="4"/>
      <c r="P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8:28" ht="15.75" customHeight="1" x14ac:dyDescent="0.2">
      <c r="H733" s="4"/>
      <c r="I733" s="4"/>
      <c r="J733" s="4"/>
      <c r="N733" s="4"/>
      <c r="O733" s="4"/>
      <c r="P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8:28" ht="15.75" customHeight="1" x14ac:dyDescent="0.2">
      <c r="H734" s="4"/>
      <c r="I734" s="4"/>
      <c r="J734" s="4"/>
      <c r="N734" s="4"/>
      <c r="O734" s="4"/>
      <c r="P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8:28" ht="15.75" customHeight="1" x14ac:dyDescent="0.2">
      <c r="H735" s="4"/>
      <c r="I735" s="4"/>
      <c r="J735" s="4"/>
      <c r="N735" s="4"/>
      <c r="O735" s="4"/>
      <c r="P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8:28" ht="15.75" customHeight="1" x14ac:dyDescent="0.2">
      <c r="H736" s="4"/>
      <c r="I736" s="4"/>
      <c r="J736" s="4"/>
      <c r="N736" s="4"/>
      <c r="O736" s="4"/>
      <c r="P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8:28" ht="15.75" customHeight="1" x14ac:dyDescent="0.2">
      <c r="H737" s="4"/>
      <c r="I737" s="4"/>
      <c r="J737" s="4"/>
      <c r="N737" s="4"/>
      <c r="O737" s="4"/>
      <c r="P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8:28" ht="15.75" customHeight="1" x14ac:dyDescent="0.2">
      <c r="H738" s="4"/>
      <c r="I738" s="4"/>
      <c r="J738" s="4"/>
      <c r="N738" s="4"/>
      <c r="O738" s="4"/>
      <c r="P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8:28" ht="15.75" customHeight="1" x14ac:dyDescent="0.2">
      <c r="H739" s="4"/>
      <c r="I739" s="4"/>
      <c r="J739" s="4"/>
      <c r="N739" s="4"/>
      <c r="O739" s="4"/>
      <c r="P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8:28" ht="15.75" customHeight="1" x14ac:dyDescent="0.2">
      <c r="H740" s="4"/>
      <c r="I740" s="4"/>
      <c r="J740" s="4"/>
      <c r="N740" s="4"/>
      <c r="O740" s="4"/>
      <c r="P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8:28" ht="15.75" customHeight="1" x14ac:dyDescent="0.2">
      <c r="H741" s="4"/>
      <c r="I741" s="4"/>
      <c r="J741" s="4"/>
      <c r="N741" s="4"/>
      <c r="O741" s="4"/>
      <c r="P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8:28" ht="15.75" customHeight="1" x14ac:dyDescent="0.2">
      <c r="H742" s="4"/>
      <c r="I742" s="4"/>
      <c r="J742" s="4"/>
      <c r="N742" s="4"/>
      <c r="O742" s="4"/>
      <c r="P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8:28" ht="15.75" customHeight="1" x14ac:dyDescent="0.2">
      <c r="H743" s="4"/>
      <c r="I743" s="4"/>
      <c r="J743" s="4"/>
      <c r="N743" s="4"/>
      <c r="O743" s="4"/>
      <c r="P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8:28" ht="15.75" customHeight="1" x14ac:dyDescent="0.2">
      <c r="H744" s="4"/>
      <c r="I744" s="4"/>
      <c r="J744" s="4"/>
      <c r="N744" s="4"/>
      <c r="O744" s="4"/>
      <c r="P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8:28" ht="15.75" customHeight="1" x14ac:dyDescent="0.2">
      <c r="H745" s="4"/>
      <c r="I745" s="4"/>
      <c r="J745" s="4"/>
      <c r="N745" s="4"/>
      <c r="O745" s="4"/>
      <c r="P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8:28" ht="15.75" customHeight="1" x14ac:dyDescent="0.2">
      <c r="H746" s="4"/>
      <c r="I746" s="4"/>
      <c r="J746" s="4"/>
      <c r="N746" s="4"/>
      <c r="O746" s="4"/>
      <c r="P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8:28" ht="15.75" customHeight="1" x14ac:dyDescent="0.2">
      <c r="H747" s="4"/>
      <c r="I747" s="4"/>
      <c r="J747" s="4"/>
      <c r="N747" s="4"/>
      <c r="O747" s="4"/>
      <c r="P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8:28" ht="15.75" customHeight="1" x14ac:dyDescent="0.2">
      <c r="H748" s="4"/>
      <c r="I748" s="4"/>
      <c r="J748" s="4"/>
      <c r="N748" s="4"/>
      <c r="O748" s="4"/>
      <c r="P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8:28" ht="15.75" customHeight="1" x14ac:dyDescent="0.2">
      <c r="H749" s="4"/>
      <c r="I749" s="4"/>
      <c r="J749" s="4"/>
      <c r="N749" s="4"/>
      <c r="O749" s="4"/>
      <c r="P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8:28" ht="15.75" customHeight="1" x14ac:dyDescent="0.2">
      <c r="H750" s="4"/>
      <c r="I750" s="4"/>
      <c r="J750" s="4"/>
      <c r="N750" s="4"/>
      <c r="O750" s="4"/>
      <c r="P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8:28" ht="15.75" customHeight="1" x14ac:dyDescent="0.2">
      <c r="H751" s="4"/>
      <c r="I751" s="4"/>
      <c r="J751" s="4"/>
      <c r="N751" s="4"/>
      <c r="O751" s="4"/>
      <c r="P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8:28" ht="15.75" customHeight="1" x14ac:dyDescent="0.2">
      <c r="H752" s="4"/>
      <c r="I752" s="4"/>
      <c r="J752" s="4"/>
      <c r="N752" s="4"/>
      <c r="O752" s="4"/>
      <c r="P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8:28" ht="15.75" customHeight="1" x14ac:dyDescent="0.2">
      <c r="H753" s="4"/>
      <c r="I753" s="4"/>
      <c r="J753" s="4"/>
      <c r="N753" s="4"/>
      <c r="O753" s="4"/>
      <c r="P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8:28" ht="15.75" customHeight="1" x14ac:dyDescent="0.2">
      <c r="H754" s="4"/>
      <c r="I754" s="4"/>
      <c r="J754" s="4"/>
      <c r="N754" s="4"/>
      <c r="O754" s="4"/>
      <c r="P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8:28" ht="15.75" customHeight="1" x14ac:dyDescent="0.2">
      <c r="H755" s="4"/>
      <c r="I755" s="4"/>
      <c r="J755" s="4"/>
      <c r="N755" s="4"/>
      <c r="O755" s="4"/>
      <c r="P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8:28" ht="15.75" customHeight="1" x14ac:dyDescent="0.2">
      <c r="H756" s="4"/>
      <c r="I756" s="4"/>
      <c r="J756" s="4"/>
      <c r="N756" s="4"/>
      <c r="O756" s="4"/>
      <c r="P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8:28" ht="15.75" customHeight="1" x14ac:dyDescent="0.2">
      <c r="H757" s="4"/>
      <c r="I757" s="4"/>
      <c r="J757" s="4"/>
      <c r="N757" s="4"/>
      <c r="O757" s="4"/>
      <c r="P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8:28" ht="15.75" customHeight="1" x14ac:dyDescent="0.2">
      <c r="H758" s="4"/>
      <c r="I758" s="4"/>
      <c r="J758" s="4"/>
      <c r="N758" s="4"/>
      <c r="O758" s="4"/>
      <c r="P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8:28" ht="15.75" customHeight="1" x14ac:dyDescent="0.2">
      <c r="H759" s="4"/>
      <c r="I759" s="4"/>
      <c r="J759" s="4"/>
      <c r="N759" s="4"/>
      <c r="O759" s="4"/>
      <c r="P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8:28" ht="15.75" customHeight="1" x14ac:dyDescent="0.2">
      <c r="H760" s="4"/>
      <c r="I760" s="4"/>
      <c r="J760" s="4"/>
      <c r="N760" s="4"/>
      <c r="O760" s="4"/>
      <c r="P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8:28" ht="15.75" customHeight="1" x14ac:dyDescent="0.2">
      <c r="H761" s="4"/>
      <c r="I761" s="4"/>
      <c r="J761" s="4"/>
      <c r="N761" s="4"/>
      <c r="O761" s="4"/>
      <c r="P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8:28" ht="15.75" customHeight="1" x14ac:dyDescent="0.2">
      <c r="H762" s="4"/>
      <c r="I762" s="4"/>
      <c r="J762" s="4"/>
      <c r="N762" s="4"/>
      <c r="O762" s="4"/>
      <c r="P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8:28" ht="15.75" customHeight="1" x14ac:dyDescent="0.2">
      <c r="H763" s="4"/>
      <c r="I763" s="4"/>
      <c r="J763" s="4"/>
      <c r="N763" s="4"/>
      <c r="O763" s="4"/>
      <c r="P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8:28" ht="15.75" customHeight="1" x14ac:dyDescent="0.2">
      <c r="H764" s="4"/>
      <c r="I764" s="4"/>
      <c r="J764" s="4"/>
      <c r="N764" s="4"/>
      <c r="O764" s="4"/>
      <c r="P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8:28" ht="15.75" customHeight="1" x14ac:dyDescent="0.2">
      <c r="H765" s="4"/>
      <c r="I765" s="4"/>
      <c r="J765" s="4"/>
      <c r="N765" s="4"/>
      <c r="O765" s="4"/>
      <c r="P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8:28" ht="15.75" customHeight="1" x14ac:dyDescent="0.2">
      <c r="H766" s="4"/>
      <c r="I766" s="4"/>
      <c r="J766" s="4"/>
      <c r="N766" s="4"/>
      <c r="O766" s="4"/>
      <c r="P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8:28" ht="15.75" customHeight="1" x14ac:dyDescent="0.2">
      <c r="H767" s="4"/>
      <c r="I767" s="4"/>
      <c r="J767" s="4"/>
      <c r="N767" s="4"/>
      <c r="O767" s="4"/>
      <c r="P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8:28" ht="15.75" customHeight="1" x14ac:dyDescent="0.2">
      <c r="H768" s="4"/>
      <c r="I768" s="4"/>
      <c r="J768" s="4"/>
      <c r="N768" s="4"/>
      <c r="O768" s="4"/>
      <c r="P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8:28" ht="15.75" customHeight="1" x14ac:dyDescent="0.2">
      <c r="H769" s="4"/>
      <c r="I769" s="4"/>
      <c r="J769" s="4"/>
      <c r="N769" s="4"/>
      <c r="O769" s="4"/>
      <c r="P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8:28" ht="15.75" customHeight="1" x14ac:dyDescent="0.2">
      <c r="H770" s="4"/>
      <c r="I770" s="4"/>
      <c r="J770" s="4"/>
      <c r="N770" s="4"/>
      <c r="O770" s="4"/>
      <c r="P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8:28" ht="15.75" customHeight="1" x14ac:dyDescent="0.2">
      <c r="H771" s="4"/>
      <c r="I771" s="4"/>
      <c r="J771" s="4"/>
      <c r="N771" s="4"/>
      <c r="O771" s="4"/>
      <c r="P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8:28" ht="15.75" customHeight="1" x14ac:dyDescent="0.2">
      <c r="H772" s="4"/>
      <c r="I772" s="4"/>
      <c r="J772" s="4"/>
      <c r="N772" s="4"/>
      <c r="O772" s="4"/>
      <c r="P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8:28" ht="15.75" customHeight="1" x14ac:dyDescent="0.2">
      <c r="H773" s="4"/>
      <c r="I773" s="4"/>
      <c r="J773" s="4"/>
      <c r="N773" s="4"/>
      <c r="O773" s="4"/>
      <c r="P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8:28" ht="15.75" customHeight="1" x14ac:dyDescent="0.2">
      <c r="H774" s="4"/>
      <c r="I774" s="4"/>
      <c r="J774" s="4"/>
      <c r="N774" s="4"/>
      <c r="O774" s="4"/>
      <c r="P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8:28" ht="15.75" customHeight="1" x14ac:dyDescent="0.2">
      <c r="H775" s="4"/>
      <c r="I775" s="4"/>
      <c r="J775" s="4"/>
      <c r="N775" s="4"/>
      <c r="O775" s="4"/>
      <c r="P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8:28" ht="15.75" customHeight="1" x14ac:dyDescent="0.2">
      <c r="H776" s="4"/>
      <c r="I776" s="4"/>
      <c r="J776" s="4"/>
      <c r="N776" s="4"/>
      <c r="O776" s="4"/>
      <c r="P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8:28" ht="15.75" customHeight="1" x14ac:dyDescent="0.2">
      <c r="H777" s="4"/>
      <c r="I777" s="4"/>
      <c r="J777" s="4"/>
      <c r="N777" s="4"/>
      <c r="O777" s="4"/>
      <c r="P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8:28" ht="15.75" customHeight="1" x14ac:dyDescent="0.2">
      <c r="H778" s="4"/>
      <c r="I778" s="4"/>
      <c r="J778" s="4"/>
      <c r="N778" s="4"/>
      <c r="O778" s="4"/>
      <c r="P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8:28" ht="15.75" customHeight="1" x14ac:dyDescent="0.2">
      <c r="H779" s="4"/>
      <c r="I779" s="4"/>
      <c r="J779" s="4"/>
      <c r="N779" s="4"/>
      <c r="O779" s="4"/>
      <c r="P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8:28" ht="15.75" customHeight="1" x14ac:dyDescent="0.2">
      <c r="H780" s="4"/>
      <c r="I780" s="4"/>
      <c r="J780" s="4"/>
      <c r="N780" s="4"/>
      <c r="O780" s="4"/>
      <c r="P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8:28" ht="15.75" customHeight="1" x14ac:dyDescent="0.2">
      <c r="H781" s="4"/>
      <c r="I781" s="4"/>
      <c r="J781" s="4"/>
      <c r="N781" s="4"/>
      <c r="O781" s="4"/>
      <c r="P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8:28" ht="15.75" customHeight="1" x14ac:dyDescent="0.2">
      <c r="H782" s="4"/>
      <c r="I782" s="4"/>
      <c r="J782" s="4"/>
      <c r="N782" s="4"/>
      <c r="O782" s="4"/>
      <c r="P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8:28" ht="15.75" customHeight="1" x14ac:dyDescent="0.2">
      <c r="H783" s="4"/>
      <c r="I783" s="4"/>
      <c r="J783" s="4"/>
      <c r="N783" s="4"/>
      <c r="O783" s="4"/>
      <c r="P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8:28" ht="15.75" customHeight="1" x14ac:dyDescent="0.2">
      <c r="H784" s="4"/>
      <c r="I784" s="4"/>
      <c r="J784" s="4"/>
      <c r="N784" s="4"/>
      <c r="O784" s="4"/>
      <c r="P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8:28" ht="15.75" customHeight="1" x14ac:dyDescent="0.2">
      <c r="H785" s="4"/>
      <c r="I785" s="4"/>
      <c r="J785" s="4"/>
      <c r="N785" s="4"/>
      <c r="O785" s="4"/>
      <c r="P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8:28" ht="15.75" customHeight="1" x14ac:dyDescent="0.2">
      <c r="H786" s="4"/>
      <c r="I786" s="4"/>
      <c r="J786" s="4"/>
      <c r="N786" s="4"/>
      <c r="O786" s="4"/>
      <c r="P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8:28" ht="15.75" customHeight="1" x14ac:dyDescent="0.2">
      <c r="H787" s="4"/>
      <c r="I787" s="4"/>
      <c r="J787" s="4"/>
      <c r="N787" s="4"/>
      <c r="O787" s="4"/>
      <c r="P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8:28" ht="15.75" customHeight="1" x14ac:dyDescent="0.2">
      <c r="H788" s="4"/>
      <c r="I788" s="4"/>
      <c r="J788" s="4"/>
      <c r="N788" s="4"/>
      <c r="O788" s="4"/>
      <c r="P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8:28" ht="15.75" customHeight="1" x14ac:dyDescent="0.2">
      <c r="H789" s="4"/>
      <c r="I789" s="4"/>
      <c r="J789" s="4"/>
      <c r="N789" s="4"/>
      <c r="O789" s="4"/>
      <c r="P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8:28" ht="15.75" customHeight="1" x14ac:dyDescent="0.2">
      <c r="H790" s="4"/>
      <c r="I790" s="4"/>
      <c r="J790" s="4"/>
      <c r="N790" s="4"/>
      <c r="O790" s="4"/>
      <c r="P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8:28" ht="15.75" customHeight="1" x14ac:dyDescent="0.2">
      <c r="H791" s="4"/>
      <c r="I791" s="4"/>
      <c r="J791" s="4"/>
      <c r="N791" s="4"/>
      <c r="O791" s="4"/>
      <c r="P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8:28" ht="15.75" customHeight="1" x14ac:dyDescent="0.2">
      <c r="H792" s="4"/>
      <c r="I792" s="4"/>
      <c r="J792" s="4"/>
      <c r="N792" s="4"/>
      <c r="O792" s="4"/>
      <c r="P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8:28" ht="15.75" customHeight="1" x14ac:dyDescent="0.2">
      <c r="H793" s="4"/>
      <c r="I793" s="4"/>
      <c r="J793" s="4"/>
      <c r="N793" s="4"/>
      <c r="O793" s="4"/>
      <c r="P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8:28" ht="15.75" customHeight="1" x14ac:dyDescent="0.2">
      <c r="H794" s="4"/>
      <c r="I794" s="4"/>
      <c r="J794" s="4"/>
      <c r="N794" s="4"/>
      <c r="O794" s="4"/>
      <c r="P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8:28" ht="15.75" customHeight="1" x14ac:dyDescent="0.2">
      <c r="H795" s="4"/>
      <c r="I795" s="4"/>
      <c r="J795" s="4"/>
      <c r="N795" s="4"/>
      <c r="O795" s="4"/>
      <c r="P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8:28" ht="15.75" customHeight="1" x14ac:dyDescent="0.2">
      <c r="H796" s="4"/>
      <c r="I796" s="4"/>
      <c r="J796" s="4"/>
      <c r="N796" s="4"/>
      <c r="O796" s="4"/>
      <c r="P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8:28" ht="15.75" customHeight="1" x14ac:dyDescent="0.2">
      <c r="H797" s="4"/>
      <c r="I797" s="4"/>
      <c r="J797" s="4"/>
      <c r="N797" s="4"/>
      <c r="O797" s="4"/>
      <c r="P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8:28" ht="15.75" customHeight="1" x14ac:dyDescent="0.2">
      <c r="H798" s="4"/>
      <c r="I798" s="4"/>
      <c r="J798" s="4"/>
      <c r="N798" s="4"/>
      <c r="O798" s="4"/>
      <c r="P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8:28" ht="15.75" customHeight="1" x14ac:dyDescent="0.2">
      <c r="H799" s="4"/>
      <c r="I799" s="4"/>
      <c r="J799" s="4"/>
      <c r="N799" s="4"/>
      <c r="O799" s="4"/>
      <c r="P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8:28" ht="15.75" customHeight="1" x14ac:dyDescent="0.2">
      <c r="H800" s="4"/>
      <c r="I800" s="4"/>
      <c r="J800" s="4"/>
      <c r="N800" s="4"/>
      <c r="O800" s="4"/>
      <c r="P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8:28" ht="15.75" customHeight="1" x14ac:dyDescent="0.2">
      <c r="H801" s="4"/>
      <c r="I801" s="4"/>
      <c r="J801" s="4"/>
      <c r="N801" s="4"/>
      <c r="O801" s="4"/>
      <c r="P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8:28" ht="15.75" customHeight="1" x14ac:dyDescent="0.2">
      <c r="H802" s="4"/>
      <c r="I802" s="4"/>
      <c r="J802" s="4"/>
      <c r="N802" s="4"/>
      <c r="O802" s="4"/>
      <c r="P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8:28" ht="15.75" customHeight="1" x14ac:dyDescent="0.2">
      <c r="H803" s="4"/>
      <c r="I803" s="4"/>
      <c r="J803" s="4"/>
      <c r="N803" s="4"/>
      <c r="O803" s="4"/>
      <c r="P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8:28" ht="15.75" customHeight="1" x14ac:dyDescent="0.2">
      <c r="H804" s="4"/>
      <c r="I804" s="4"/>
      <c r="J804" s="4"/>
      <c r="N804" s="4"/>
      <c r="O804" s="4"/>
      <c r="P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8:28" ht="15.75" customHeight="1" x14ac:dyDescent="0.2">
      <c r="H805" s="4"/>
      <c r="I805" s="4"/>
      <c r="J805" s="4"/>
      <c r="N805" s="4"/>
      <c r="O805" s="4"/>
      <c r="P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8:28" ht="15.75" customHeight="1" x14ac:dyDescent="0.2">
      <c r="H806" s="4"/>
      <c r="I806" s="4"/>
      <c r="J806" s="4"/>
      <c r="N806" s="4"/>
      <c r="O806" s="4"/>
      <c r="P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8:28" ht="15.75" customHeight="1" x14ac:dyDescent="0.2">
      <c r="H807" s="4"/>
      <c r="I807" s="4"/>
      <c r="J807" s="4"/>
      <c r="N807" s="4"/>
      <c r="O807" s="4"/>
      <c r="P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8:28" ht="15.75" customHeight="1" x14ac:dyDescent="0.2">
      <c r="H808" s="4"/>
      <c r="I808" s="4"/>
      <c r="J808" s="4"/>
      <c r="N808" s="4"/>
      <c r="O808" s="4"/>
      <c r="P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8:28" ht="15.75" customHeight="1" x14ac:dyDescent="0.2">
      <c r="H809" s="4"/>
      <c r="I809" s="4"/>
      <c r="J809" s="4"/>
      <c r="N809" s="4"/>
      <c r="O809" s="4"/>
      <c r="P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8:28" ht="15.75" customHeight="1" x14ac:dyDescent="0.2">
      <c r="H810" s="4"/>
      <c r="I810" s="4"/>
      <c r="J810" s="4"/>
      <c r="N810" s="4"/>
      <c r="O810" s="4"/>
      <c r="P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8:28" ht="15.75" customHeight="1" x14ac:dyDescent="0.2">
      <c r="H811" s="4"/>
      <c r="I811" s="4"/>
      <c r="J811" s="4"/>
      <c r="N811" s="4"/>
      <c r="O811" s="4"/>
      <c r="P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8:28" ht="15.75" customHeight="1" x14ac:dyDescent="0.2">
      <c r="H812" s="4"/>
      <c r="I812" s="4"/>
      <c r="J812" s="4"/>
      <c r="N812" s="4"/>
      <c r="O812" s="4"/>
      <c r="P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8:28" ht="15.75" customHeight="1" x14ac:dyDescent="0.2">
      <c r="H813" s="4"/>
      <c r="I813" s="4"/>
      <c r="J813" s="4"/>
      <c r="N813" s="4"/>
      <c r="O813" s="4"/>
      <c r="P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8:28" ht="15.75" customHeight="1" x14ac:dyDescent="0.2">
      <c r="H814" s="4"/>
      <c r="I814" s="4"/>
      <c r="J814" s="4"/>
      <c r="N814" s="4"/>
      <c r="O814" s="4"/>
      <c r="P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8:28" ht="15.75" customHeight="1" x14ac:dyDescent="0.2">
      <c r="H815" s="4"/>
      <c r="I815" s="4"/>
      <c r="J815" s="4"/>
      <c r="N815" s="4"/>
      <c r="O815" s="4"/>
      <c r="P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8:28" ht="15.75" customHeight="1" x14ac:dyDescent="0.2">
      <c r="H816" s="4"/>
      <c r="I816" s="4"/>
      <c r="J816" s="4"/>
      <c r="N816" s="4"/>
      <c r="O816" s="4"/>
      <c r="P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8:28" ht="15.75" customHeight="1" x14ac:dyDescent="0.2">
      <c r="H817" s="4"/>
      <c r="I817" s="4"/>
      <c r="J817" s="4"/>
      <c r="N817" s="4"/>
      <c r="O817" s="4"/>
      <c r="P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8:28" ht="15.75" customHeight="1" x14ac:dyDescent="0.2">
      <c r="H818" s="4"/>
      <c r="I818" s="4"/>
      <c r="J818" s="4"/>
      <c r="N818" s="4"/>
      <c r="O818" s="4"/>
      <c r="P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8:28" ht="15.75" customHeight="1" x14ac:dyDescent="0.2">
      <c r="H819" s="4"/>
      <c r="I819" s="4"/>
      <c r="J819" s="4"/>
      <c r="N819" s="4"/>
      <c r="O819" s="4"/>
      <c r="P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8:28" ht="15.75" customHeight="1" x14ac:dyDescent="0.2">
      <c r="H820" s="4"/>
      <c r="I820" s="4"/>
      <c r="J820" s="4"/>
      <c r="N820" s="4"/>
      <c r="O820" s="4"/>
      <c r="P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8:28" ht="15.75" customHeight="1" x14ac:dyDescent="0.2">
      <c r="H821" s="4"/>
      <c r="I821" s="4"/>
      <c r="J821" s="4"/>
      <c r="N821" s="4"/>
      <c r="O821" s="4"/>
      <c r="P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8:28" ht="15.75" customHeight="1" x14ac:dyDescent="0.2">
      <c r="H822" s="4"/>
      <c r="I822" s="4"/>
      <c r="J822" s="4"/>
      <c r="N822" s="4"/>
      <c r="O822" s="4"/>
      <c r="P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8:28" ht="15.75" customHeight="1" x14ac:dyDescent="0.2">
      <c r="H823" s="4"/>
      <c r="I823" s="4"/>
      <c r="J823" s="4"/>
      <c r="N823" s="4"/>
      <c r="O823" s="4"/>
      <c r="P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8:28" ht="15.75" customHeight="1" x14ac:dyDescent="0.2">
      <c r="H824" s="4"/>
      <c r="I824" s="4"/>
      <c r="J824" s="4"/>
      <c r="N824" s="4"/>
      <c r="O824" s="4"/>
      <c r="P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8:28" ht="15.75" customHeight="1" x14ac:dyDescent="0.2">
      <c r="H825" s="4"/>
      <c r="I825" s="4"/>
      <c r="J825" s="4"/>
      <c r="N825" s="4"/>
      <c r="O825" s="4"/>
      <c r="P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8:28" ht="15.75" customHeight="1" x14ac:dyDescent="0.2">
      <c r="H826" s="4"/>
      <c r="I826" s="4"/>
      <c r="J826" s="4"/>
      <c r="N826" s="4"/>
      <c r="O826" s="4"/>
      <c r="P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8:28" ht="15.75" customHeight="1" x14ac:dyDescent="0.2">
      <c r="H827" s="4"/>
      <c r="I827" s="4"/>
      <c r="J827" s="4"/>
      <c r="N827" s="4"/>
      <c r="O827" s="4"/>
      <c r="P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8:28" ht="15.75" customHeight="1" x14ac:dyDescent="0.2">
      <c r="H828" s="4"/>
      <c r="I828" s="4"/>
      <c r="J828" s="4"/>
      <c r="N828" s="4"/>
      <c r="O828" s="4"/>
      <c r="P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8:28" ht="15.75" customHeight="1" x14ac:dyDescent="0.2">
      <c r="H829" s="4"/>
      <c r="I829" s="4"/>
      <c r="J829" s="4"/>
      <c r="N829" s="4"/>
      <c r="O829" s="4"/>
      <c r="P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8:28" ht="15.75" customHeight="1" x14ac:dyDescent="0.2">
      <c r="H830" s="4"/>
      <c r="I830" s="4"/>
      <c r="J830" s="4"/>
      <c r="N830" s="4"/>
      <c r="O830" s="4"/>
      <c r="P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8:28" ht="15.75" customHeight="1" x14ac:dyDescent="0.2">
      <c r="H831" s="4"/>
      <c r="I831" s="4"/>
      <c r="J831" s="4"/>
      <c r="N831" s="4"/>
      <c r="O831" s="4"/>
      <c r="P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8:28" ht="15.75" customHeight="1" x14ac:dyDescent="0.2">
      <c r="H832" s="4"/>
      <c r="I832" s="4"/>
      <c r="J832" s="4"/>
      <c r="N832" s="4"/>
      <c r="O832" s="4"/>
      <c r="P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8:28" ht="15.75" customHeight="1" x14ac:dyDescent="0.2">
      <c r="H833" s="4"/>
      <c r="I833" s="4"/>
      <c r="J833" s="4"/>
      <c r="N833" s="4"/>
      <c r="O833" s="4"/>
      <c r="P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8:28" ht="15.75" customHeight="1" x14ac:dyDescent="0.2">
      <c r="H834" s="4"/>
      <c r="I834" s="4"/>
      <c r="J834" s="4"/>
      <c r="N834" s="4"/>
      <c r="O834" s="4"/>
      <c r="P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8:28" ht="15.75" customHeight="1" x14ac:dyDescent="0.2">
      <c r="H835" s="4"/>
      <c r="I835" s="4"/>
      <c r="J835" s="4"/>
      <c r="N835" s="4"/>
      <c r="O835" s="4"/>
      <c r="P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8:28" ht="15.75" customHeight="1" x14ac:dyDescent="0.2">
      <c r="H836" s="4"/>
      <c r="I836" s="4"/>
      <c r="J836" s="4"/>
      <c r="N836" s="4"/>
      <c r="O836" s="4"/>
      <c r="P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8:28" ht="15.75" customHeight="1" x14ac:dyDescent="0.2">
      <c r="H837" s="4"/>
      <c r="I837" s="4"/>
      <c r="J837" s="4"/>
      <c r="N837" s="4"/>
      <c r="O837" s="4"/>
      <c r="P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8:28" ht="15.75" customHeight="1" x14ac:dyDescent="0.2">
      <c r="H838" s="4"/>
      <c r="I838" s="4"/>
      <c r="J838" s="4"/>
      <c r="N838" s="4"/>
      <c r="O838" s="4"/>
      <c r="P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8:28" ht="15.75" customHeight="1" x14ac:dyDescent="0.2">
      <c r="H839" s="4"/>
      <c r="I839" s="4"/>
      <c r="J839" s="4"/>
      <c r="N839" s="4"/>
      <c r="O839" s="4"/>
      <c r="P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8:28" ht="15.75" customHeight="1" x14ac:dyDescent="0.2">
      <c r="H840" s="4"/>
      <c r="I840" s="4"/>
      <c r="J840" s="4"/>
      <c r="N840" s="4"/>
      <c r="O840" s="4"/>
      <c r="P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8:28" ht="15.75" customHeight="1" x14ac:dyDescent="0.2">
      <c r="H841" s="4"/>
      <c r="I841" s="4"/>
      <c r="J841" s="4"/>
      <c r="N841" s="4"/>
      <c r="O841" s="4"/>
      <c r="P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8:28" ht="15.75" customHeight="1" x14ac:dyDescent="0.2">
      <c r="H842" s="4"/>
      <c r="I842" s="4"/>
      <c r="J842" s="4"/>
      <c r="N842" s="4"/>
      <c r="O842" s="4"/>
      <c r="P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8:28" ht="15.75" customHeight="1" x14ac:dyDescent="0.2">
      <c r="H843" s="4"/>
      <c r="I843" s="4"/>
      <c r="J843" s="4"/>
      <c r="N843" s="4"/>
      <c r="O843" s="4"/>
      <c r="P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8:28" ht="15.75" customHeight="1" x14ac:dyDescent="0.2">
      <c r="H844" s="4"/>
      <c r="I844" s="4"/>
      <c r="J844" s="4"/>
      <c r="N844" s="4"/>
      <c r="O844" s="4"/>
      <c r="P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8:28" ht="15.75" customHeight="1" x14ac:dyDescent="0.2">
      <c r="H845" s="4"/>
      <c r="I845" s="4"/>
      <c r="J845" s="4"/>
      <c r="N845" s="4"/>
      <c r="O845" s="4"/>
      <c r="P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8:28" ht="15.75" customHeight="1" x14ac:dyDescent="0.2">
      <c r="H846" s="4"/>
      <c r="I846" s="4"/>
      <c r="J846" s="4"/>
      <c r="N846" s="4"/>
      <c r="O846" s="4"/>
      <c r="P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8:28" ht="15.75" customHeight="1" x14ac:dyDescent="0.2">
      <c r="H847" s="4"/>
      <c r="I847" s="4"/>
      <c r="J847" s="4"/>
      <c r="N847" s="4"/>
      <c r="O847" s="4"/>
      <c r="P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8:28" ht="15.75" customHeight="1" x14ac:dyDescent="0.2">
      <c r="H848" s="4"/>
      <c r="I848" s="4"/>
      <c r="J848" s="4"/>
      <c r="N848" s="4"/>
      <c r="O848" s="4"/>
      <c r="P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8:28" ht="15.75" customHeight="1" x14ac:dyDescent="0.2">
      <c r="H849" s="4"/>
      <c r="I849" s="4"/>
      <c r="J849" s="4"/>
      <c r="N849" s="4"/>
      <c r="O849" s="4"/>
      <c r="P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8:28" ht="15.75" customHeight="1" x14ac:dyDescent="0.2">
      <c r="H850" s="4"/>
      <c r="I850" s="4"/>
      <c r="J850" s="4"/>
      <c r="N850" s="4"/>
      <c r="O850" s="4"/>
      <c r="P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8:28" ht="15.75" customHeight="1" x14ac:dyDescent="0.2">
      <c r="H851" s="4"/>
      <c r="I851" s="4"/>
      <c r="J851" s="4"/>
      <c r="N851" s="4"/>
      <c r="O851" s="4"/>
      <c r="P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8:28" ht="15.75" customHeight="1" x14ac:dyDescent="0.2">
      <c r="H852" s="4"/>
      <c r="I852" s="4"/>
      <c r="J852" s="4"/>
      <c r="N852" s="4"/>
      <c r="O852" s="4"/>
      <c r="P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8:28" ht="15.75" customHeight="1" x14ac:dyDescent="0.2">
      <c r="H853" s="4"/>
      <c r="I853" s="4"/>
      <c r="J853" s="4"/>
      <c r="N853" s="4"/>
      <c r="O853" s="4"/>
      <c r="P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8:28" ht="15.75" customHeight="1" x14ac:dyDescent="0.2">
      <c r="H854" s="4"/>
      <c r="I854" s="4"/>
      <c r="J854" s="4"/>
      <c r="N854" s="4"/>
      <c r="O854" s="4"/>
      <c r="P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8:28" ht="15.75" customHeight="1" x14ac:dyDescent="0.2">
      <c r="H855" s="4"/>
      <c r="I855" s="4"/>
      <c r="J855" s="4"/>
      <c r="N855" s="4"/>
      <c r="O855" s="4"/>
      <c r="P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8:28" ht="15.75" customHeight="1" x14ac:dyDescent="0.2">
      <c r="H856" s="4"/>
      <c r="I856" s="4"/>
      <c r="J856" s="4"/>
      <c r="N856" s="4"/>
      <c r="O856" s="4"/>
      <c r="P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8:28" ht="15.75" customHeight="1" x14ac:dyDescent="0.2">
      <c r="H857" s="4"/>
      <c r="I857" s="4"/>
      <c r="J857" s="4"/>
      <c r="N857" s="4"/>
      <c r="O857" s="4"/>
      <c r="P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8:28" ht="15.75" customHeight="1" x14ac:dyDescent="0.2">
      <c r="H858" s="4"/>
      <c r="I858" s="4"/>
      <c r="J858" s="4"/>
      <c r="N858" s="4"/>
      <c r="O858" s="4"/>
      <c r="P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8:28" ht="15.75" customHeight="1" x14ac:dyDescent="0.2">
      <c r="H859" s="4"/>
      <c r="I859" s="4"/>
      <c r="J859" s="4"/>
      <c r="N859" s="4"/>
      <c r="O859" s="4"/>
      <c r="P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8:28" ht="15.75" customHeight="1" x14ac:dyDescent="0.2">
      <c r="H860" s="4"/>
      <c r="I860" s="4"/>
      <c r="J860" s="4"/>
      <c r="N860" s="4"/>
      <c r="O860" s="4"/>
      <c r="P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8:28" ht="15.75" customHeight="1" x14ac:dyDescent="0.2">
      <c r="H861" s="4"/>
      <c r="I861" s="4"/>
      <c r="J861" s="4"/>
      <c r="N861" s="4"/>
      <c r="O861" s="4"/>
      <c r="P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8:28" ht="15.75" customHeight="1" x14ac:dyDescent="0.2">
      <c r="H862" s="4"/>
      <c r="I862" s="4"/>
      <c r="J862" s="4"/>
      <c r="N862" s="4"/>
      <c r="O862" s="4"/>
      <c r="P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8:28" ht="15.75" customHeight="1" x14ac:dyDescent="0.2">
      <c r="H863" s="4"/>
      <c r="I863" s="4"/>
      <c r="J863" s="4"/>
      <c r="N863" s="4"/>
      <c r="O863" s="4"/>
      <c r="P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8:28" ht="15.75" customHeight="1" x14ac:dyDescent="0.2">
      <c r="H864" s="4"/>
      <c r="I864" s="4"/>
      <c r="J864" s="4"/>
      <c r="N864" s="4"/>
      <c r="O864" s="4"/>
      <c r="P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8:28" ht="15.75" customHeight="1" x14ac:dyDescent="0.2">
      <c r="H865" s="4"/>
      <c r="I865" s="4"/>
      <c r="J865" s="4"/>
      <c r="N865" s="4"/>
      <c r="O865" s="4"/>
      <c r="P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8:28" ht="15.75" customHeight="1" x14ac:dyDescent="0.2">
      <c r="H866" s="4"/>
      <c r="I866" s="4"/>
      <c r="J866" s="4"/>
      <c r="N866" s="4"/>
      <c r="O866" s="4"/>
      <c r="P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8:28" ht="15.75" customHeight="1" x14ac:dyDescent="0.2">
      <c r="H867" s="4"/>
      <c r="I867" s="4"/>
      <c r="J867" s="4"/>
      <c r="N867" s="4"/>
      <c r="O867" s="4"/>
      <c r="P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8:28" ht="15.75" customHeight="1" x14ac:dyDescent="0.2">
      <c r="H868" s="4"/>
      <c r="I868" s="4"/>
      <c r="J868" s="4"/>
      <c r="N868" s="4"/>
      <c r="O868" s="4"/>
      <c r="P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8:28" ht="15.75" customHeight="1" x14ac:dyDescent="0.2">
      <c r="H869" s="4"/>
      <c r="I869" s="4"/>
      <c r="J869" s="4"/>
      <c r="N869" s="4"/>
      <c r="O869" s="4"/>
      <c r="P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8:28" ht="15.75" customHeight="1" x14ac:dyDescent="0.2">
      <c r="H870" s="4"/>
      <c r="I870" s="4"/>
      <c r="J870" s="4"/>
      <c r="N870" s="4"/>
      <c r="O870" s="4"/>
      <c r="P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8:28" ht="15.75" customHeight="1" x14ac:dyDescent="0.2">
      <c r="H871" s="4"/>
      <c r="I871" s="4"/>
      <c r="J871" s="4"/>
      <c r="N871" s="4"/>
      <c r="O871" s="4"/>
      <c r="P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8:28" ht="15.75" customHeight="1" x14ac:dyDescent="0.2">
      <c r="H872" s="4"/>
      <c r="I872" s="4"/>
      <c r="J872" s="4"/>
      <c r="N872" s="4"/>
      <c r="O872" s="4"/>
      <c r="P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8:28" ht="15.75" customHeight="1" x14ac:dyDescent="0.2">
      <c r="H873" s="4"/>
      <c r="I873" s="4"/>
      <c r="J873" s="4"/>
      <c r="N873" s="4"/>
      <c r="O873" s="4"/>
      <c r="P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8:28" ht="15.75" customHeight="1" x14ac:dyDescent="0.2">
      <c r="H874" s="4"/>
      <c r="I874" s="4"/>
      <c r="J874" s="4"/>
      <c r="N874" s="4"/>
      <c r="O874" s="4"/>
      <c r="P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8:28" ht="15.75" customHeight="1" x14ac:dyDescent="0.2">
      <c r="H875" s="4"/>
      <c r="I875" s="4"/>
      <c r="J875" s="4"/>
      <c r="N875" s="4"/>
      <c r="O875" s="4"/>
      <c r="P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8:28" ht="15.75" customHeight="1" x14ac:dyDescent="0.2">
      <c r="H876" s="4"/>
      <c r="I876" s="4"/>
      <c r="J876" s="4"/>
      <c r="N876" s="4"/>
      <c r="O876" s="4"/>
      <c r="P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8:28" ht="15.75" customHeight="1" x14ac:dyDescent="0.2">
      <c r="H877" s="4"/>
      <c r="I877" s="4"/>
      <c r="J877" s="4"/>
      <c r="N877" s="4"/>
      <c r="O877" s="4"/>
      <c r="P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8:28" ht="15.75" customHeight="1" x14ac:dyDescent="0.2">
      <c r="H878" s="4"/>
      <c r="I878" s="4"/>
      <c r="J878" s="4"/>
      <c r="N878" s="4"/>
      <c r="O878" s="4"/>
      <c r="P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8:28" ht="15.75" customHeight="1" x14ac:dyDescent="0.2">
      <c r="H879" s="4"/>
      <c r="I879" s="4"/>
      <c r="J879" s="4"/>
      <c r="N879" s="4"/>
      <c r="O879" s="4"/>
      <c r="P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8:28" ht="15.75" customHeight="1" x14ac:dyDescent="0.2">
      <c r="H880" s="4"/>
      <c r="I880" s="4"/>
      <c r="J880" s="4"/>
      <c r="N880" s="4"/>
      <c r="O880" s="4"/>
      <c r="P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8:28" ht="15.75" customHeight="1" x14ac:dyDescent="0.2">
      <c r="H881" s="4"/>
      <c r="I881" s="4"/>
      <c r="J881" s="4"/>
      <c r="N881" s="4"/>
      <c r="O881" s="4"/>
      <c r="P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8:28" ht="15.75" customHeight="1" x14ac:dyDescent="0.2">
      <c r="H882" s="4"/>
      <c r="I882" s="4"/>
      <c r="J882" s="4"/>
      <c r="N882" s="4"/>
      <c r="O882" s="4"/>
      <c r="P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8:28" ht="15.75" customHeight="1" x14ac:dyDescent="0.2">
      <c r="H883" s="4"/>
      <c r="I883" s="4"/>
      <c r="J883" s="4"/>
      <c r="N883" s="4"/>
      <c r="O883" s="4"/>
      <c r="P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8:28" ht="15.75" customHeight="1" x14ac:dyDescent="0.2">
      <c r="H884" s="4"/>
      <c r="I884" s="4"/>
      <c r="J884" s="4"/>
      <c r="N884" s="4"/>
      <c r="O884" s="4"/>
      <c r="P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8:28" ht="15.75" customHeight="1" x14ac:dyDescent="0.2">
      <c r="H885" s="4"/>
      <c r="I885" s="4"/>
      <c r="J885" s="4"/>
      <c r="N885" s="4"/>
      <c r="O885" s="4"/>
      <c r="P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8:28" ht="15.75" customHeight="1" x14ac:dyDescent="0.2">
      <c r="H886" s="4"/>
      <c r="I886" s="4"/>
      <c r="J886" s="4"/>
      <c r="N886" s="4"/>
      <c r="O886" s="4"/>
      <c r="P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8:28" ht="15.75" customHeight="1" x14ac:dyDescent="0.2">
      <c r="H887" s="4"/>
      <c r="I887" s="4"/>
      <c r="J887" s="4"/>
      <c r="N887" s="4"/>
      <c r="O887" s="4"/>
      <c r="P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8:28" ht="15.75" customHeight="1" x14ac:dyDescent="0.2">
      <c r="H888" s="4"/>
      <c r="I888" s="4"/>
      <c r="J888" s="4"/>
      <c r="N888" s="4"/>
      <c r="O888" s="4"/>
      <c r="P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8:28" ht="15.75" customHeight="1" x14ac:dyDescent="0.2">
      <c r="H889" s="4"/>
      <c r="I889" s="4"/>
      <c r="J889" s="4"/>
      <c r="N889" s="4"/>
      <c r="O889" s="4"/>
      <c r="P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8:28" ht="15.75" customHeight="1" x14ac:dyDescent="0.2">
      <c r="H890" s="4"/>
      <c r="I890" s="4"/>
      <c r="J890" s="4"/>
      <c r="N890" s="4"/>
      <c r="O890" s="4"/>
      <c r="P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8:28" ht="15.75" customHeight="1" x14ac:dyDescent="0.2">
      <c r="H891" s="4"/>
      <c r="I891" s="4"/>
      <c r="J891" s="4"/>
      <c r="N891" s="4"/>
      <c r="O891" s="4"/>
      <c r="P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8:28" ht="15.75" customHeight="1" x14ac:dyDescent="0.2">
      <c r="H892" s="4"/>
      <c r="I892" s="4"/>
      <c r="J892" s="4"/>
      <c r="N892" s="4"/>
      <c r="O892" s="4"/>
      <c r="P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8:28" ht="15.75" customHeight="1" x14ac:dyDescent="0.2">
      <c r="H893" s="4"/>
      <c r="I893" s="4"/>
      <c r="J893" s="4"/>
      <c r="N893" s="4"/>
      <c r="O893" s="4"/>
      <c r="P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8:28" ht="15.75" customHeight="1" x14ac:dyDescent="0.2">
      <c r="H894" s="4"/>
      <c r="I894" s="4"/>
      <c r="J894" s="4"/>
      <c r="N894" s="4"/>
      <c r="O894" s="4"/>
      <c r="P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8:28" ht="15.75" customHeight="1" x14ac:dyDescent="0.2">
      <c r="H895" s="4"/>
      <c r="I895" s="4"/>
      <c r="J895" s="4"/>
      <c r="N895" s="4"/>
      <c r="O895" s="4"/>
      <c r="P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8:28" ht="15.75" customHeight="1" x14ac:dyDescent="0.2">
      <c r="H896" s="4"/>
      <c r="I896" s="4"/>
      <c r="J896" s="4"/>
      <c r="N896" s="4"/>
      <c r="O896" s="4"/>
      <c r="P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8:28" ht="15.75" customHeight="1" x14ac:dyDescent="0.2">
      <c r="H897" s="4"/>
      <c r="I897" s="4"/>
      <c r="J897" s="4"/>
      <c r="N897" s="4"/>
      <c r="O897" s="4"/>
      <c r="P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8:28" ht="15.75" customHeight="1" x14ac:dyDescent="0.2">
      <c r="H898" s="4"/>
      <c r="I898" s="4"/>
      <c r="J898" s="4"/>
      <c r="N898" s="4"/>
      <c r="O898" s="4"/>
      <c r="P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8:28" ht="15.75" customHeight="1" x14ac:dyDescent="0.2">
      <c r="H899" s="4"/>
      <c r="I899" s="4"/>
      <c r="J899" s="4"/>
      <c r="N899" s="4"/>
      <c r="O899" s="4"/>
      <c r="P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8:28" ht="15.75" customHeight="1" x14ac:dyDescent="0.2">
      <c r="H900" s="4"/>
      <c r="I900" s="4"/>
      <c r="J900" s="4"/>
      <c r="N900" s="4"/>
      <c r="O900" s="4"/>
      <c r="P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8:28" ht="15.75" customHeight="1" x14ac:dyDescent="0.2">
      <c r="H901" s="4"/>
      <c r="I901" s="4"/>
      <c r="J901" s="4"/>
      <c r="N901" s="4"/>
      <c r="O901" s="4"/>
      <c r="P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8:28" ht="15.75" customHeight="1" x14ac:dyDescent="0.2">
      <c r="H902" s="4"/>
      <c r="I902" s="4"/>
      <c r="J902" s="4"/>
      <c r="N902" s="4"/>
      <c r="O902" s="4"/>
      <c r="P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8:28" ht="15.75" customHeight="1" x14ac:dyDescent="0.2">
      <c r="H903" s="4"/>
      <c r="I903" s="4"/>
      <c r="J903" s="4"/>
      <c r="N903" s="4"/>
      <c r="O903" s="4"/>
      <c r="P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8:28" ht="15.75" customHeight="1" x14ac:dyDescent="0.2">
      <c r="H904" s="4"/>
      <c r="I904" s="4"/>
      <c r="J904" s="4"/>
      <c r="N904" s="4"/>
      <c r="O904" s="4"/>
      <c r="P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8:28" ht="15.75" customHeight="1" x14ac:dyDescent="0.2">
      <c r="H905" s="4"/>
      <c r="I905" s="4"/>
      <c r="J905" s="4"/>
      <c r="N905" s="4"/>
      <c r="O905" s="4"/>
      <c r="P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8:28" ht="15.75" customHeight="1" x14ac:dyDescent="0.2">
      <c r="H906" s="4"/>
      <c r="I906" s="4"/>
      <c r="J906" s="4"/>
      <c r="N906" s="4"/>
      <c r="O906" s="4"/>
      <c r="P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8:28" ht="15.75" customHeight="1" x14ac:dyDescent="0.2">
      <c r="H907" s="4"/>
      <c r="I907" s="4"/>
      <c r="J907" s="4"/>
      <c r="N907" s="4"/>
      <c r="O907" s="4"/>
      <c r="P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8:28" ht="15.75" customHeight="1" x14ac:dyDescent="0.2">
      <c r="H908" s="4"/>
      <c r="I908" s="4"/>
      <c r="J908" s="4"/>
      <c r="N908" s="4"/>
      <c r="O908" s="4"/>
      <c r="P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8:28" ht="15.75" customHeight="1" x14ac:dyDescent="0.2">
      <c r="H909" s="4"/>
      <c r="I909" s="4"/>
      <c r="J909" s="4"/>
      <c r="N909" s="4"/>
      <c r="O909" s="4"/>
      <c r="P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8:28" ht="15.75" customHeight="1" x14ac:dyDescent="0.2">
      <c r="H910" s="4"/>
      <c r="I910" s="4"/>
      <c r="J910" s="4"/>
      <c r="N910" s="4"/>
      <c r="O910" s="4"/>
      <c r="P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8:28" ht="15.75" customHeight="1" x14ac:dyDescent="0.2">
      <c r="H911" s="4"/>
      <c r="I911" s="4"/>
      <c r="J911" s="4"/>
      <c r="N911" s="4"/>
      <c r="O911" s="4"/>
      <c r="P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8:28" ht="15.75" customHeight="1" x14ac:dyDescent="0.2">
      <c r="H912" s="4"/>
      <c r="I912" s="4"/>
      <c r="J912" s="4"/>
      <c r="N912" s="4"/>
      <c r="O912" s="4"/>
      <c r="P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8:28" ht="15.75" customHeight="1" x14ac:dyDescent="0.2">
      <c r="H913" s="4"/>
      <c r="I913" s="4"/>
      <c r="J913" s="4"/>
      <c r="N913" s="4"/>
      <c r="O913" s="4"/>
      <c r="P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8:28" ht="15.75" customHeight="1" x14ac:dyDescent="0.2">
      <c r="H914" s="4"/>
      <c r="I914" s="4"/>
      <c r="J914" s="4"/>
      <c r="N914" s="4"/>
      <c r="O914" s="4"/>
      <c r="P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8:28" ht="15.75" customHeight="1" x14ac:dyDescent="0.2">
      <c r="H915" s="4"/>
      <c r="I915" s="4"/>
      <c r="J915" s="4"/>
      <c r="N915" s="4"/>
      <c r="O915" s="4"/>
      <c r="P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8:28" ht="15.75" customHeight="1" x14ac:dyDescent="0.2">
      <c r="H916" s="4"/>
      <c r="I916" s="4"/>
      <c r="J916" s="4"/>
      <c r="N916" s="4"/>
      <c r="O916" s="4"/>
      <c r="P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8:28" ht="15.75" customHeight="1" x14ac:dyDescent="0.2">
      <c r="H917" s="4"/>
      <c r="I917" s="4"/>
      <c r="J917" s="4"/>
      <c r="N917" s="4"/>
      <c r="O917" s="4"/>
      <c r="P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8:28" ht="15.75" customHeight="1" x14ac:dyDescent="0.2">
      <c r="H918" s="4"/>
      <c r="I918" s="4"/>
      <c r="J918" s="4"/>
      <c r="N918" s="4"/>
      <c r="O918" s="4"/>
      <c r="P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8:28" ht="15.75" customHeight="1" x14ac:dyDescent="0.2">
      <c r="H919" s="4"/>
      <c r="I919" s="4"/>
      <c r="J919" s="4"/>
      <c r="N919" s="4"/>
      <c r="O919" s="4"/>
      <c r="P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8:28" ht="15.75" customHeight="1" x14ac:dyDescent="0.2">
      <c r="H920" s="4"/>
      <c r="I920" s="4"/>
      <c r="J920" s="4"/>
      <c r="N920" s="4"/>
      <c r="O920" s="4"/>
      <c r="P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8:28" ht="15.75" customHeight="1" x14ac:dyDescent="0.2">
      <c r="H921" s="4"/>
      <c r="I921" s="4"/>
      <c r="J921" s="4"/>
      <c r="N921" s="4"/>
      <c r="O921" s="4"/>
      <c r="P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8:28" ht="15.75" customHeight="1" x14ac:dyDescent="0.2">
      <c r="H922" s="4"/>
      <c r="I922" s="4"/>
      <c r="J922" s="4"/>
      <c r="N922" s="4"/>
      <c r="O922" s="4"/>
      <c r="P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8:28" ht="15.75" customHeight="1" x14ac:dyDescent="0.2">
      <c r="H923" s="4"/>
      <c r="I923" s="4"/>
      <c r="J923" s="4"/>
      <c r="N923" s="4"/>
      <c r="O923" s="4"/>
      <c r="P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8:28" ht="15.75" customHeight="1" x14ac:dyDescent="0.2">
      <c r="H924" s="4"/>
      <c r="I924" s="4"/>
      <c r="J924" s="4"/>
      <c r="N924" s="4"/>
      <c r="O924" s="4"/>
      <c r="P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8:28" ht="15.75" customHeight="1" x14ac:dyDescent="0.2">
      <c r="H925" s="4"/>
      <c r="I925" s="4"/>
      <c r="J925" s="4"/>
      <c r="N925" s="4"/>
      <c r="O925" s="4"/>
      <c r="P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8:28" ht="15.75" customHeight="1" x14ac:dyDescent="0.2">
      <c r="H926" s="4"/>
      <c r="I926" s="4"/>
      <c r="J926" s="4"/>
      <c r="N926" s="4"/>
      <c r="O926" s="4"/>
      <c r="P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8:28" ht="15.75" customHeight="1" x14ac:dyDescent="0.2">
      <c r="H927" s="4"/>
      <c r="I927" s="4"/>
      <c r="J927" s="4"/>
      <c r="N927" s="4"/>
      <c r="O927" s="4"/>
      <c r="P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8:28" ht="15.75" customHeight="1" x14ac:dyDescent="0.2">
      <c r="H928" s="4"/>
      <c r="I928" s="4"/>
      <c r="J928" s="4"/>
      <c r="N928" s="4"/>
      <c r="O928" s="4"/>
      <c r="P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8:28" ht="15.75" customHeight="1" x14ac:dyDescent="0.2">
      <c r="H929" s="4"/>
      <c r="I929" s="4"/>
      <c r="J929" s="4"/>
      <c r="N929" s="4"/>
      <c r="O929" s="4"/>
      <c r="P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8:28" ht="15.75" customHeight="1" x14ac:dyDescent="0.2">
      <c r="H930" s="4"/>
      <c r="I930" s="4"/>
      <c r="J930" s="4"/>
      <c r="N930" s="4"/>
      <c r="O930" s="4"/>
      <c r="P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8:28" ht="15.75" customHeight="1" x14ac:dyDescent="0.2">
      <c r="H931" s="4"/>
      <c r="I931" s="4"/>
      <c r="J931" s="4"/>
      <c r="N931" s="4"/>
      <c r="O931" s="4"/>
      <c r="P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8:28" ht="15.75" customHeight="1" x14ac:dyDescent="0.2">
      <c r="H932" s="4"/>
      <c r="I932" s="4"/>
      <c r="J932" s="4"/>
      <c r="N932" s="4"/>
      <c r="O932" s="4"/>
      <c r="P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8:28" ht="15.75" customHeight="1" x14ac:dyDescent="0.2">
      <c r="H933" s="4"/>
      <c r="I933" s="4"/>
      <c r="J933" s="4"/>
      <c r="N933" s="4"/>
      <c r="O933" s="4"/>
      <c r="P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8:28" ht="15.75" customHeight="1" x14ac:dyDescent="0.2">
      <c r="H934" s="4"/>
      <c r="I934" s="4"/>
      <c r="J934" s="4"/>
      <c r="N934" s="4"/>
      <c r="O934" s="4"/>
      <c r="P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8:28" ht="15.75" customHeight="1" x14ac:dyDescent="0.2">
      <c r="H935" s="4"/>
      <c r="I935" s="4"/>
      <c r="J935" s="4"/>
      <c r="N935" s="4"/>
      <c r="O935" s="4"/>
      <c r="P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8:28" ht="15.75" customHeight="1" x14ac:dyDescent="0.2">
      <c r="H936" s="4"/>
      <c r="I936" s="4"/>
      <c r="J936" s="4"/>
      <c r="N936" s="4"/>
      <c r="O936" s="4"/>
      <c r="P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8:28" ht="15.75" customHeight="1" x14ac:dyDescent="0.2">
      <c r="H937" s="4"/>
      <c r="I937" s="4"/>
      <c r="J937" s="4"/>
      <c r="N937" s="4"/>
      <c r="O937" s="4"/>
      <c r="P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8:28" ht="15.75" customHeight="1" x14ac:dyDescent="0.2">
      <c r="H938" s="4"/>
      <c r="I938" s="4"/>
      <c r="J938" s="4"/>
      <c r="N938" s="4"/>
      <c r="O938" s="4"/>
      <c r="P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8:28" ht="15.75" customHeight="1" x14ac:dyDescent="0.2">
      <c r="H939" s="4"/>
      <c r="I939" s="4"/>
      <c r="J939" s="4"/>
      <c r="N939" s="4"/>
      <c r="O939" s="4"/>
      <c r="P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8:28" ht="15.75" customHeight="1" x14ac:dyDescent="0.2">
      <c r="H940" s="4"/>
      <c r="I940" s="4"/>
      <c r="J940" s="4"/>
      <c r="N940" s="4"/>
      <c r="O940" s="4"/>
      <c r="P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8:28" ht="15.75" customHeight="1" x14ac:dyDescent="0.2">
      <c r="H941" s="4"/>
      <c r="I941" s="4"/>
      <c r="J941" s="4"/>
      <c r="N941" s="4"/>
      <c r="O941" s="4"/>
      <c r="P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8:28" ht="15.75" customHeight="1" x14ac:dyDescent="0.2">
      <c r="H942" s="4"/>
      <c r="I942" s="4"/>
      <c r="J942" s="4"/>
      <c r="N942" s="4"/>
      <c r="O942" s="4"/>
      <c r="P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8:28" ht="15.75" customHeight="1" x14ac:dyDescent="0.2">
      <c r="H943" s="4"/>
      <c r="I943" s="4"/>
      <c r="J943" s="4"/>
      <c r="N943" s="4"/>
      <c r="O943" s="4"/>
      <c r="P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8:28" ht="15.75" customHeight="1" x14ac:dyDescent="0.2">
      <c r="H944" s="4"/>
      <c r="I944" s="4"/>
      <c r="J944" s="4"/>
      <c r="N944" s="4"/>
      <c r="O944" s="4"/>
      <c r="P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8:28" ht="15.75" customHeight="1" x14ac:dyDescent="0.2">
      <c r="H945" s="4"/>
      <c r="I945" s="4"/>
      <c r="J945" s="4"/>
      <c r="N945" s="4"/>
      <c r="O945" s="4"/>
      <c r="P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8:28" ht="15.75" customHeight="1" x14ac:dyDescent="0.2">
      <c r="H946" s="4"/>
      <c r="I946" s="4"/>
      <c r="J946" s="4"/>
      <c r="N946" s="4"/>
      <c r="O946" s="4"/>
      <c r="P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8:28" ht="15.75" customHeight="1" x14ac:dyDescent="0.2">
      <c r="H947" s="4"/>
      <c r="I947" s="4"/>
      <c r="J947" s="4"/>
      <c r="N947" s="4"/>
      <c r="O947" s="4"/>
      <c r="P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8:28" ht="15.75" customHeight="1" x14ac:dyDescent="0.2">
      <c r="H948" s="4"/>
      <c r="I948" s="4"/>
      <c r="J948" s="4"/>
      <c r="N948" s="4"/>
      <c r="O948" s="4"/>
      <c r="P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8:28" ht="15.75" customHeight="1" x14ac:dyDescent="0.2">
      <c r="H949" s="4"/>
      <c r="I949" s="4"/>
      <c r="J949" s="4"/>
      <c r="N949" s="4"/>
      <c r="O949" s="4"/>
      <c r="P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8:28" ht="15.75" customHeight="1" x14ac:dyDescent="0.2">
      <c r="H950" s="4"/>
      <c r="I950" s="4"/>
      <c r="J950" s="4"/>
      <c r="N950" s="4"/>
      <c r="O950" s="4"/>
      <c r="P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8:28" ht="15.75" customHeight="1" x14ac:dyDescent="0.2">
      <c r="H951" s="4"/>
      <c r="I951" s="4"/>
      <c r="J951" s="4"/>
      <c r="N951" s="4"/>
      <c r="O951" s="4"/>
      <c r="P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8:28" ht="15.75" customHeight="1" x14ac:dyDescent="0.2">
      <c r="H952" s="4"/>
      <c r="I952" s="4"/>
      <c r="J952" s="4"/>
      <c r="N952" s="4"/>
      <c r="O952" s="4"/>
      <c r="P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8:28" ht="15.75" customHeight="1" x14ac:dyDescent="0.2">
      <c r="H953" s="4"/>
      <c r="I953" s="4"/>
      <c r="J953" s="4"/>
      <c r="N953" s="4"/>
      <c r="O953" s="4"/>
      <c r="P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8:28" ht="15.75" customHeight="1" x14ac:dyDescent="0.2">
      <c r="H954" s="4"/>
      <c r="I954" s="4"/>
      <c r="J954" s="4"/>
      <c r="N954" s="4"/>
      <c r="O954" s="4"/>
      <c r="P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8:28" ht="15.75" customHeight="1" x14ac:dyDescent="0.2">
      <c r="H955" s="4"/>
      <c r="I955" s="4"/>
      <c r="J955" s="4"/>
      <c r="N955" s="4"/>
      <c r="O955" s="4"/>
      <c r="P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8:28" ht="15.75" customHeight="1" x14ac:dyDescent="0.2">
      <c r="H956" s="4"/>
      <c r="I956" s="4"/>
      <c r="J956" s="4"/>
      <c r="N956" s="4"/>
      <c r="O956" s="4"/>
      <c r="P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8:28" ht="15.75" customHeight="1" x14ac:dyDescent="0.2">
      <c r="H957" s="4"/>
      <c r="I957" s="4"/>
      <c r="J957" s="4"/>
      <c r="N957" s="4"/>
      <c r="O957" s="4"/>
      <c r="P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8:28" ht="15.75" customHeight="1" x14ac:dyDescent="0.2">
      <c r="H958" s="4"/>
      <c r="I958" s="4"/>
      <c r="J958" s="4"/>
      <c r="N958" s="4"/>
      <c r="O958" s="4"/>
      <c r="P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8:28" ht="15.75" customHeight="1" x14ac:dyDescent="0.2">
      <c r="H959" s="4"/>
      <c r="I959" s="4"/>
      <c r="J959" s="4"/>
      <c r="N959" s="4"/>
      <c r="O959" s="4"/>
      <c r="P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8:28" ht="15.75" customHeight="1" x14ac:dyDescent="0.2">
      <c r="H960" s="4"/>
      <c r="I960" s="4"/>
      <c r="J960" s="4"/>
      <c r="N960" s="4"/>
      <c r="O960" s="4"/>
      <c r="P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8:28" ht="15.75" customHeight="1" x14ac:dyDescent="0.2">
      <c r="H961" s="4"/>
      <c r="I961" s="4"/>
      <c r="J961" s="4"/>
      <c r="N961" s="4"/>
      <c r="O961" s="4"/>
      <c r="P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8:28" ht="15.75" customHeight="1" x14ac:dyDescent="0.2">
      <c r="H962" s="4"/>
      <c r="I962" s="4"/>
      <c r="J962" s="4"/>
      <c r="N962" s="4"/>
      <c r="O962" s="4"/>
      <c r="P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8:28" ht="15.75" customHeight="1" x14ac:dyDescent="0.2">
      <c r="H963" s="4"/>
      <c r="I963" s="4"/>
      <c r="J963" s="4"/>
      <c r="N963" s="4"/>
      <c r="O963" s="4"/>
      <c r="P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8:28" ht="15.75" customHeight="1" x14ac:dyDescent="0.2">
      <c r="H964" s="4"/>
      <c r="I964" s="4"/>
      <c r="J964" s="4"/>
      <c r="N964" s="4"/>
      <c r="O964" s="4"/>
      <c r="P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8:28" ht="15.75" customHeight="1" x14ac:dyDescent="0.2">
      <c r="H965" s="4"/>
      <c r="I965" s="4"/>
      <c r="J965" s="4"/>
      <c r="N965" s="4"/>
      <c r="O965" s="4"/>
      <c r="P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8:28" ht="15.75" customHeight="1" x14ac:dyDescent="0.2">
      <c r="H966" s="4"/>
      <c r="I966" s="4"/>
      <c r="J966" s="4"/>
      <c r="N966" s="4"/>
      <c r="O966" s="4"/>
      <c r="P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8:28" ht="15.75" customHeight="1" x14ac:dyDescent="0.2">
      <c r="H967" s="4"/>
      <c r="I967" s="4"/>
      <c r="J967" s="4"/>
      <c r="N967" s="4"/>
      <c r="O967" s="4"/>
      <c r="P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8:28" ht="15.75" customHeight="1" x14ac:dyDescent="0.2">
      <c r="H968" s="4"/>
      <c r="I968" s="4"/>
      <c r="J968" s="4"/>
      <c r="N968" s="4"/>
      <c r="O968" s="4"/>
      <c r="P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8:28" ht="15.75" customHeight="1" x14ac:dyDescent="0.2">
      <c r="H969" s="4"/>
      <c r="I969" s="4"/>
      <c r="J969" s="4"/>
      <c r="N969" s="4"/>
      <c r="O969" s="4"/>
      <c r="P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8:28" ht="15.75" customHeight="1" x14ac:dyDescent="0.2">
      <c r="H970" s="4"/>
      <c r="I970" s="4"/>
      <c r="J970" s="4"/>
      <c r="N970" s="4"/>
      <c r="O970" s="4"/>
      <c r="P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8:28" ht="15.75" customHeight="1" x14ac:dyDescent="0.2">
      <c r="H971" s="4"/>
      <c r="I971" s="4"/>
      <c r="J971" s="4"/>
      <c r="N971" s="4"/>
      <c r="O971" s="4"/>
      <c r="P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8:28" ht="15.75" customHeight="1" x14ac:dyDescent="0.2">
      <c r="H972" s="4"/>
      <c r="I972" s="4"/>
      <c r="J972" s="4"/>
      <c r="N972" s="4"/>
      <c r="O972" s="4"/>
      <c r="P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8:28" ht="15.75" customHeight="1" x14ac:dyDescent="0.2">
      <c r="H973" s="4"/>
      <c r="I973" s="4"/>
      <c r="J973" s="4"/>
      <c r="N973" s="4"/>
      <c r="O973" s="4"/>
      <c r="P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8:28" ht="15.75" customHeight="1" x14ac:dyDescent="0.2">
      <c r="H974" s="4"/>
      <c r="I974" s="4"/>
      <c r="J974" s="4"/>
      <c r="N974" s="4"/>
      <c r="O974" s="4"/>
      <c r="P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8:28" ht="15.75" customHeight="1" x14ac:dyDescent="0.2">
      <c r="H975" s="4"/>
      <c r="I975" s="4"/>
      <c r="J975" s="4"/>
      <c r="N975" s="4"/>
      <c r="O975" s="4"/>
      <c r="P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8:28" ht="15.75" customHeight="1" x14ac:dyDescent="0.2">
      <c r="H976" s="4"/>
      <c r="I976" s="4"/>
      <c r="J976" s="4"/>
      <c r="N976" s="4"/>
      <c r="O976" s="4"/>
      <c r="P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8:28" ht="15.75" customHeight="1" x14ac:dyDescent="0.2">
      <c r="H977" s="4"/>
      <c r="I977" s="4"/>
      <c r="J977" s="4"/>
      <c r="N977" s="4"/>
      <c r="O977" s="4"/>
      <c r="P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8:28" ht="15.75" customHeight="1" x14ac:dyDescent="0.2">
      <c r="H978" s="4"/>
      <c r="I978" s="4"/>
      <c r="J978" s="4"/>
      <c r="N978" s="4"/>
      <c r="O978" s="4"/>
      <c r="P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8:28" ht="15.75" customHeight="1" x14ac:dyDescent="0.2">
      <c r="H979" s="4"/>
      <c r="I979" s="4"/>
      <c r="J979" s="4"/>
      <c r="N979" s="4"/>
      <c r="O979" s="4"/>
      <c r="P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8:28" ht="15.75" customHeight="1" x14ac:dyDescent="0.2">
      <c r="H980" s="4"/>
      <c r="I980" s="4"/>
      <c r="J980" s="4"/>
      <c r="N980" s="4"/>
      <c r="O980" s="4"/>
      <c r="P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8:28" ht="15.75" customHeight="1" x14ac:dyDescent="0.2">
      <c r="H981" s="4"/>
      <c r="I981" s="4"/>
      <c r="J981" s="4"/>
      <c r="N981" s="4"/>
      <c r="O981" s="4"/>
      <c r="P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8:28" ht="15.75" customHeight="1" x14ac:dyDescent="0.2">
      <c r="H982" s="4"/>
      <c r="I982" s="4"/>
      <c r="J982" s="4"/>
      <c r="N982" s="4"/>
      <c r="O982" s="4"/>
      <c r="P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8:28" ht="15.75" customHeight="1" x14ac:dyDescent="0.2">
      <c r="H983" s="4"/>
      <c r="I983" s="4"/>
      <c r="J983" s="4"/>
      <c r="N983" s="4"/>
      <c r="O983" s="4"/>
      <c r="P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8:28" ht="15.75" customHeight="1" x14ac:dyDescent="0.2">
      <c r="H984" s="4"/>
      <c r="I984" s="4"/>
      <c r="J984" s="4"/>
      <c r="N984" s="4"/>
      <c r="O984" s="4"/>
      <c r="P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8:28" ht="15.75" customHeight="1" x14ac:dyDescent="0.2">
      <c r="H985" s="4"/>
      <c r="I985" s="4"/>
      <c r="J985" s="4"/>
      <c r="N985" s="4"/>
      <c r="O985" s="4"/>
      <c r="P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8:28" ht="15.75" customHeight="1" x14ac:dyDescent="0.2">
      <c r="H986" s="4"/>
      <c r="I986" s="4"/>
      <c r="J986" s="4"/>
      <c r="N986" s="4"/>
      <c r="O986" s="4"/>
      <c r="P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8:28" ht="15.75" customHeight="1" x14ac:dyDescent="0.2">
      <c r="H987" s="4"/>
      <c r="I987" s="4"/>
      <c r="J987" s="4"/>
      <c r="N987" s="4"/>
      <c r="O987" s="4"/>
      <c r="P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8:28" ht="15.75" customHeight="1" x14ac:dyDescent="0.2">
      <c r="H988" s="4"/>
      <c r="I988" s="4"/>
      <c r="J988" s="4"/>
      <c r="N988" s="4"/>
      <c r="O988" s="4"/>
      <c r="P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8:28" ht="15.75" customHeight="1" x14ac:dyDescent="0.2">
      <c r="H989" s="4"/>
      <c r="I989" s="4"/>
      <c r="J989" s="4"/>
      <c r="N989" s="4"/>
      <c r="O989" s="4"/>
      <c r="P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8:28" ht="15.75" customHeight="1" x14ac:dyDescent="0.2">
      <c r="H990" s="4"/>
      <c r="I990" s="4"/>
      <c r="J990" s="4"/>
      <c r="N990" s="4"/>
      <c r="O990" s="4"/>
      <c r="P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8:28" ht="15.75" customHeight="1" x14ac:dyDescent="0.2">
      <c r="H991" s="4"/>
      <c r="I991" s="4"/>
      <c r="J991" s="4"/>
      <c r="N991" s="4"/>
      <c r="O991" s="4"/>
      <c r="P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8:28" ht="15.75" customHeight="1" x14ac:dyDescent="0.2">
      <c r="H992" s="4"/>
      <c r="I992" s="4"/>
      <c r="J992" s="4"/>
      <c r="N992" s="4"/>
      <c r="O992" s="4"/>
      <c r="P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8:28" ht="15.75" customHeight="1" x14ac:dyDescent="0.2">
      <c r="H993" s="4"/>
      <c r="I993" s="4"/>
      <c r="J993" s="4"/>
      <c r="N993" s="4"/>
      <c r="O993" s="4"/>
      <c r="P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8:28" ht="15.75" customHeight="1" x14ac:dyDescent="0.2">
      <c r="H994" s="4"/>
      <c r="I994" s="4"/>
      <c r="J994" s="4"/>
      <c r="N994" s="4"/>
      <c r="O994" s="4"/>
      <c r="P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8:28" ht="15.75" customHeight="1" x14ac:dyDescent="0.2">
      <c r="H995" s="4"/>
      <c r="I995" s="4"/>
      <c r="J995" s="4"/>
      <c r="N995" s="4"/>
      <c r="O995" s="4"/>
      <c r="P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8:28" ht="15.75" customHeight="1" x14ac:dyDescent="0.2">
      <c r="H996" s="4"/>
      <c r="I996" s="4"/>
      <c r="J996" s="4"/>
      <c r="N996" s="4"/>
      <c r="O996" s="4"/>
      <c r="P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8:28" ht="15.75" customHeight="1" x14ac:dyDescent="0.2">
      <c r="H997" s="4"/>
      <c r="I997" s="4"/>
      <c r="J997" s="4"/>
      <c r="N997" s="4"/>
      <c r="O997" s="4"/>
      <c r="P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8:28" ht="15.75" customHeight="1" x14ac:dyDescent="0.2">
      <c r="H998" s="4"/>
      <c r="I998" s="4"/>
      <c r="J998" s="4"/>
      <c r="N998" s="4"/>
      <c r="O998" s="4"/>
      <c r="P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8:28" ht="15.75" customHeight="1" x14ac:dyDescent="0.2">
      <c r="H999" s="4"/>
      <c r="I999" s="4"/>
      <c r="J999" s="4"/>
      <c r="N999" s="4"/>
      <c r="O999" s="4"/>
      <c r="P999" s="4"/>
      <c r="T999" s="4"/>
      <c r="U999" s="4"/>
      <c r="V999" s="4"/>
      <c r="W999" s="4"/>
      <c r="X999" s="4"/>
      <c r="Y999" s="4"/>
      <c r="Z999" s="4"/>
      <c r="AA999" s="4"/>
      <c r="AB999" s="4"/>
    </row>
    <row r="1000" spans="8:28" ht="15.75" customHeight="1" x14ac:dyDescent="0.2">
      <c r="H1000" s="4"/>
      <c r="I1000" s="4"/>
      <c r="J1000" s="4"/>
      <c r="N1000" s="4"/>
      <c r="O1000" s="4"/>
      <c r="P1000" s="4"/>
      <c r="T1000" s="4"/>
      <c r="U1000" s="4"/>
      <c r="V1000" s="4"/>
      <c r="W1000" s="4"/>
      <c r="X1000" s="4"/>
      <c r="Y1000" s="4"/>
      <c r="Z1000" s="4"/>
      <c r="AA1000" s="4"/>
      <c r="AB1000" s="4"/>
    </row>
    <row r="1001" spans="8:28" ht="15.75" customHeight="1" x14ac:dyDescent="0.2">
      <c r="H1001" s="4"/>
      <c r="I1001" s="4"/>
      <c r="J1001" s="4"/>
      <c r="N1001" s="4"/>
      <c r="O1001" s="4"/>
      <c r="P1001" s="4"/>
      <c r="T1001" s="4"/>
      <c r="U1001" s="4"/>
      <c r="V1001" s="4"/>
      <c r="W1001" s="4"/>
      <c r="X1001" s="4"/>
      <c r="Y1001" s="4"/>
      <c r="Z1001" s="4"/>
      <c r="AA1001" s="4"/>
      <c r="AB1001" s="4"/>
    </row>
    <row r="1002" spans="8:28" ht="15.75" customHeight="1" x14ac:dyDescent="0.2">
      <c r="H1002" s="4"/>
      <c r="I1002" s="4"/>
      <c r="J1002" s="4"/>
      <c r="N1002" s="4"/>
      <c r="O1002" s="4"/>
      <c r="P1002" s="4"/>
      <c r="T1002" s="4"/>
      <c r="U1002" s="4"/>
      <c r="V1002" s="4"/>
      <c r="W1002" s="4"/>
      <c r="X1002" s="4"/>
      <c r="Y1002" s="4"/>
      <c r="Z1002" s="4"/>
      <c r="AA1002" s="4"/>
      <c r="AB1002" s="4"/>
    </row>
    <row r="1003" spans="8:28" ht="15.75" customHeight="1" x14ac:dyDescent="0.2">
      <c r="H1003" s="4"/>
      <c r="I1003" s="4"/>
      <c r="J1003" s="4"/>
      <c r="N1003" s="4"/>
      <c r="O1003" s="4"/>
      <c r="P1003" s="4"/>
      <c r="T1003" s="4"/>
      <c r="U1003" s="4"/>
      <c r="V1003" s="4"/>
      <c r="W1003" s="4"/>
      <c r="X1003" s="4"/>
      <c r="Y1003" s="4"/>
      <c r="Z1003" s="4"/>
      <c r="AA1003" s="4"/>
      <c r="AB1003" s="4"/>
    </row>
    <row r="1004" spans="8:28" ht="15.75" customHeight="1" x14ac:dyDescent="0.2">
      <c r="H1004" s="4"/>
      <c r="I1004" s="4"/>
      <c r="J1004" s="4"/>
      <c r="N1004" s="4"/>
      <c r="O1004" s="4"/>
      <c r="P1004" s="4"/>
      <c r="T1004" s="4"/>
      <c r="U1004" s="4"/>
      <c r="V1004" s="4"/>
      <c r="W1004" s="4"/>
      <c r="X1004" s="4"/>
      <c r="Y1004" s="4"/>
      <c r="Z1004" s="4"/>
      <c r="AA1004" s="4"/>
      <c r="AB1004" s="4"/>
    </row>
    <row r="1005" spans="8:28" ht="15.75" customHeight="1" x14ac:dyDescent="0.2">
      <c r="H1005" s="4"/>
      <c r="I1005" s="4"/>
      <c r="J1005" s="4"/>
      <c r="N1005" s="4"/>
      <c r="O1005" s="4"/>
      <c r="P1005" s="4"/>
      <c r="T1005" s="4"/>
      <c r="U1005" s="4"/>
      <c r="V1005" s="4"/>
      <c r="W1005" s="4"/>
      <c r="X1005" s="4"/>
      <c r="Y1005" s="4"/>
      <c r="Z1005" s="4"/>
      <c r="AA1005" s="4"/>
      <c r="AB1005" s="4"/>
    </row>
    <row r="1006" spans="8:28" ht="15.75" customHeight="1" x14ac:dyDescent="0.2">
      <c r="H1006" s="4"/>
      <c r="I1006" s="4"/>
      <c r="J1006" s="4"/>
      <c r="N1006" s="4"/>
      <c r="O1006" s="4"/>
      <c r="P1006" s="4"/>
      <c r="T1006" s="4"/>
      <c r="U1006" s="4"/>
      <c r="V1006" s="4"/>
      <c r="W1006" s="4"/>
      <c r="X1006" s="4"/>
      <c r="Y1006" s="4"/>
      <c r="Z1006" s="4"/>
      <c r="AA1006" s="4"/>
      <c r="AB1006" s="4"/>
    </row>
    <row r="1007" spans="8:28" ht="15.75" customHeight="1" x14ac:dyDescent="0.2">
      <c r="H1007" s="4"/>
      <c r="I1007" s="4"/>
      <c r="J1007" s="4"/>
      <c r="N1007" s="4"/>
      <c r="O1007" s="4"/>
      <c r="P1007" s="4"/>
      <c r="T1007" s="4"/>
      <c r="U1007" s="4"/>
      <c r="V1007" s="4"/>
      <c r="W1007" s="4"/>
      <c r="X1007" s="4"/>
      <c r="Y1007" s="4"/>
      <c r="Z1007" s="4"/>
      <c r="AA1007" s="4"/>
      <c r="AB1007" s="4"/>
    </row>
    <row r="1008" spans="8:28" ht="15.75" customHeight="1" x14ac:dyDescent="0.2">
      <c r="H1008" s="4"/>
      <c r="I1008" s="4"/>
      <c r="J1008" s="4"/>
      <c r="N1008" s="4"/>
      <c r="O1008" s="4"/>
      <c r="P1008" s="4"/>
      <c r="T1008" s="4"/>
      <c r="U1008" s="4"/>
      <c r="V1008" s="4"/>
      <c r="W1008" s="4"/>
      <c r="X1008" s="4"/>
      <c r="Y1008" s="4"/>
      <c r="Z1008" s="4"/>
      <c r="AA1008" s="4"/>
      <c r="AB1008" s="4"/>
    </row>
    <row r="1009" spans="8:28" ht="15.75" customHeight="1" x14ac:dyDescent="0.2">
      <c r="H1009" s="4"/>
      <c r="I1009" s="4"/>
      <c r="J1009" s="4"/>
      <c r="N1009" s="4"/>
      <c r="O1009" s="4"/>
      <c r="P1009" s="4"/>
      <c r="T1009" s="4"/>
      <c r="U1009" s="4"/>
      <c r="V1009" s="4"/>
      <c r="W1009" s="4"/>
      <c r="X1009" s="4"/>
      <c r="Y1009" s="4"/>
      <c r="Z1009" s="4"/>
      <c r="AA1009" s="4"/>
      <c r="AB1009" s="4"/>
    </row>
    <row r="1010" spans="8:28" ht="15.75" customHeight="1" x14ac:dyDescent="0.2">
      <c r="H1010" s="4"/>
      <c r="I1010" s="4"/>
      <c r="J1010" s="4"/>
      <c r="N1010" s="4"/>
      <c r="O1010" s="4"/>
      <c r="P1010" s="4"/>
      <c r="T1010" s="4"/>
      <c r="U1010" s="4"/>
      <c r="V1010" s="4"/>
      <c r="W1010" s="4"/>
      <c r="X1010" s="4"/>
      <c r="Y1010" s="4"/>
      <c r="Z1010" s="4"/>
      <c r="AA1010" s="4"/>
      <c r="AB1010" s="4"/>
    </row>
    <row r="1011" spans="8:28" ht="15.75" customHeight="1" x14ac:dyDescent="0.2">
      <c r="H1011" s="4"/>
      <c r="I1011" s="4"/>
      <c r="J1011" s="4"/>
      <c r="N1011" s="4"/>
      <c r="O1011" s="4"/>
      <c r="P1011" s="4"/>
      <c r="T1011" s="4"/>
      <c r="U1011" s="4"/>
      <c r="V1011" s="4"/>
      <c r="W1011" s="4"/>
      <c r="X1011" s="4"/>
      <c r="Y1011" s="4"/>
      <c r="Z1011" s="4"/>
      <c r="AA1011" s="4"/>
      <c r="AB1011" s="4"/>
    </row>
    <row r="1012" spans="8:28" ht="15.75" customHeight="1" x14ac:dyDescent="0.2">
      <c r="H1012" s="4"/>
      <c r="I1012" s="4"/>
      <c r="J1012" s="4"/>
      <c r="N1012" s="4"/>
      <c r="O1012" s="4"/>
      <c r="P1012" s="4"/>
      <c r="T1012" s="4"/>
      <c r="U1012" s="4"/>
      <c r="V1012" s="4"/>
      <c r="W1012" s="4"/>
      <c r="X1012" s="4"/>
      <c r="Y1012" s="4"/>
      <c r="Z1012" s="4"/>
      <c r="AA1012" s="4"/>
      <c r="AB1012" s="4"/>
    </row>
    <row r="1013" spans="8:28" ht="15.75" customHeight="1" x14ac:dyDescent="0.2">
      <c r="H1013" s="4"/>
      <c r="I1013" s="4"/>
      <c r="J1013" s="4"/>
      <c r="N1013" s="4"/>
      <c r="O1013" s="4"/>
      <c r="P1013" s="4"/>
      <c r="T1013" s="4"/>
      <c r="U1013" s="4"/>
      <c r="V1013" s="4"/>
      <c r="W1013" s="4"/>
      <c r="X1013" s="4"/>
      <c r="Y1013" s="4"/>
      <c r="Z1013" s="4"/>
      <c r="AA1013" s="4"/>
      <c r="AB1013" s="4"/>
    </row>
    <row r="1014" spans="8:28" ht="15.75" customHeight="1" x14ac:dyDescent="0.2">
      <c r="H1014" s="4"/>
      <c r="I1014" s="4"/>
      <c r="J1014" s="4"/>
      <c r="N1014" s="4"/>
      <c r="O1014" s="4"/>
      <c r="P1014" s="4"/>
      <c r="T1014" s="4"/>
      <c r="U1014" s="4"/>
      <c r="V1014" s="4"/>
      <c r="W1014" s="4"/>
      <c r="X1014" s="4"/>
      <c r="Y1014" s="4"/>
      <c r="Z1014" s="4"/>
      <c r="AA1014" s="4"/>
      <c r="AB1014" s="4"/>
    </row>
    <row r="1015" spans="8:28" ht="15.75" customHeight="1" x14ac:dyDescent="0.2">
      <c r="H1015" s="4"/>
      <c r="I1015" s="4"/>
      <c r="J1015" s="4"/>
      <c r="N1015" s="4"/>
      <c r="O1015" s="4"/>
      <c r="P1015" s="4"/>
      <c r="T1015" s="4"/>
      <c r="U1015" s="4"/>
      <c r="V1015" s="4"/>
      <c r="W1015" s="4"/>
      <c r="X1015" s="4"/>
      <c r="Y1015" s="4"/>
      <c r="Z1015" s="4"/>
      <c r="AA1015" s="4"/>
      <c r="AB1015" s="4"/>
    </row>
    <row r="1016" spans="8:28" ht="15.75" customHeight="1" x14ac:dyDescent="0.2">
      <c r="H1016" s="4"/>
      <c r="I1016" s="4"/>
      <c r="J1016" s="4"/>
      <c r="N1016" s="4"/>
      <c r="O1016" s="4"/>
      <c r="P1016" s="4"/>
      <c r="T1016" s="4"/>
      <c r="U1016" s="4"/>
      <c r="V1016" s="4"/>
      <c r="W1016" s="4"/>
      <c r="X1016" s="4"/>
      <c r="Y1016" s="4"/>
      <c r="Z1016" s="4"/>
      <c r="AA1016" s="4"/>
      <c r="AB1016" s="4"/>
    </row>
    <row r="1017" spans="8:28" ht="15.75" customHeight="1" x14ac:dyDescent="0.2">
      <c r="H1017" s="4"/>
      <c r="I1017" s="4"/>
      <c r="J1017" s="4"/>
      <c r="N1017" s="4"/>
      <c r="O1017" s="4"/>
      <c r="P1017" s="4"/>
      <c r="T1017" s="4"/>
      <c r="U1017" s="4"/>
      <c r="V1017" s="4"/>
      <c r="W1017" s="4"/>
      <c r="X1017" s="4"/>
      <c r="Y1017" s="4"/>
      <c r="Z1017" s="4"/>
      <c r="AA1017" s="4"/>
      <c r="AB1017" s="4"/>
    </row>
    <row r="1018" spans="8:28" ht="15.75" customHeight="1" x14ac:dyDescent="0.2">
      <c r="H1018" s="4"/>
      <c r="I1018" s="4"/>
      <c r="J1018" s="4"/>
      <c r="N1018" s="4"/>
      <c r="O1018" s="4"/>
      <c r="P1018" s="4"/>
      <c r="T1018" s="4"/>
      <c r="U1018" s="4"/>
      <c r="V1018" s="4"/>
      <c r="W1018" s="4"/>
      <c r="X1018" s="4"/>
      <c r="Y1018" s="4"/>
      <c r="Z1018" s="4"/>
      <c r="AA1018" s="4"/>
      <c r="AB1018" s="4"/>
    </row>
    <row r="1019" spans="8:28" ht="15.75" customHeight="1" x14ac:dyDescent="0.2">
      <c r="H1019" s="4"/>
      <c r="I1019" s="4"/>
      <c r="J1019" s="4"/>
      <c r="N1019" s="4"/>
      <c r="O1019" s="4"/>
      <c r="P1019" s="4"/>
      <c r="T1019" s="4"/>
      <c r="U1019" s="4"/>
      <c r="V1019" s="4"/>
      <c r="W1019" s="4"/>
      <c r="X1019" s="4"/>
      <c r="Y1019" s="4"/>
      <c r="Z1019" s="4"/>
      <c r="AA1019" s="4"/>
      <c r="AB1019" s="4"/>
    </row>
    <row r="1020" spans="8:28" ht="15.75" customHeight="1" x14ac:dyDescent="0.2">
      <c r="H1020" s="4"/>
      <c r="I1020" s="4"/>
      <c r="J1020" s="4"/>
      <c r="N1020" s="4"/>
      <c r="O1020" s="4"/>
      <c r="P1020" s="4"/>
      <c r="T1020" s="4"/>
      <c r="U1020" s="4"/>
      <c r="V1020" s="4"/>
      <c r="W1020" s="4"/>
      <c r="X1020" s="4"/>
      <c r="Y1020" s="4"/>
      <c r="Z1020" s="4"/>
      <c r="AA1020" s="4"/>
      <c r="AB1020" s="4"/>
    </row>
    <row r="1021" spans="8:28" ht="15.75" customHeight="1" x14ac:dyDescent="0.2">
      <c r="H1021" s="4"/>
      <c r="I1021" s="4"/>
      <c r="J1021" s="4"/>
      <c r="N1021" s="4"/>
      <c r="O1021" s="4"/>
      <c r="P1021" s="4"/>
      <c r="T1021" s="4"/>
      <c r="U1021" s="4"/>
      <c r="V1021" s="4"/>
      <c r="W1021" s="4"/>
      <c r="X1021" s="4"/>
      <c r="Y1021" s="4"/>
      <c r="Z1021" s="4"/>
      <c r="AA1021" s="4"/>
      <c r="AB1021" s="4"/>
    </row>
    <row r="1022" spans="8:28" ht="15.75" customHeight="1" x14ac:dyDescent="0.2">
      <c r="H1022" s="4"/>
      <c r="I1022" s="4"/>
      <c r="J1022" s="4"/>
      <c r="N1022" s="4"/>
      <c r="O1022" s="4"/>
      <c r="P1022" s="4"/>
      <c r="T1022" s="4"/>
      <c r="U1022" s="4"/>
      <c r="V1022" s="4"/>
      <c r="W1022" s="4"/>
      <c r="X1022" s="4"/>
      <c r="Y1022" s="4"/>
      <c r="Z1022" s="4"/>
      <c r="AA1022" s="4"/>
      <c r="AB1022" s="4"/>
    </row>
    <row r="1023" spans="8:28" ht="15.75" customHeight="1" x14ac:dyDescent="0.2">
      <c r="H1023" s="4"/>
      <c r="I1023" s="4"/>
      <c r="J1023" s="4"/>
      <c r="N1023" s="4"/>
      <c r="O1023" s="4"/>
      <c r="P1023" s="4"/>
      <c r="T1023" s="4"/>
      <c r="U1023" s="4"/>
      <c r="V1023" s="4"/>
      <c r="W1023" s="4"/>
      <c r="X1023" s="4"/>
      <c r="Y1023" s="4"/>
      <c r="Z1023" s="4"/>
      <c r="AA1023" s="4"/>
      <c r="AB1023" s="4"/>
    </row>
    <row r="1024" spans="8:28" ht="15.75" customHeight="1" x14ac:dyDescent="0.2">
      <c r="H1024" s="4"/>
      <c r="I1024" s="4"/>
      <c r="J1024" s="4"/>
      <c r="N1024" s="4"/>
      <c r="O1024" s="4"/>
      <c r="P1024" s="4"/>
      <c r="T1024" s="4"/>
      <c r="U1024" s="4"/>
      <c r="V1024" s="4"/>
      <c r="W1024" s="4"/>
      <c r="X1024" s="4"/>
      <c r="Y1024" s="4"/>
      <c r="Z1024" s="4"/>
      <c r="AA1024" s="4"/>
      <c r="AB1024" s="4"/>
    </row>
    <row r="1025" spans="8:28" ht="15.75" customHeight="1" x14ac:dyDescent="0.2">
      <c r="H1025" s="4"/>
      <c r="I1025" s="4"/>
      <c r="J1025" s="4"/>
      <c r="N1025" s="4"/>
      <c r="O1025" s="4"/>
      <c r="P1025" s="4"/>
      <c r="T1025" s="4"/>
      <c r="U1025" s="4"/>
      <c r="V1025" s="4"/>
      <c r="W1025" s="4"/>
      <c r="X1025" s="4"/>
      <c r="Y1025" s="4"/>
      <c r="Z1025" s="4"/>
      <c r="AA1025" s="4"/>
      <c r="AB1025" s="4"/>
    </row>
    <row r="1026" spans="8:28" ht="15.75" customHeight="1" x14ac:dyDescent="0.2">
      <c r="H1026" s="4"/>
      <c r="I1026" s="4"/>
      <c r="J1026" s="4"/>
      <c r="N1026" s="4"/>
      <c r="O1026" s="4"/>
      <c r="P1026" s="4"/>
      <c r="T1026" s="4"/>
      <c r="U1026" s="4"/>
      <c r="V1026" s="4"/>
      <c r="W1026" s="4"/>
      <c r="X1026" s="4"/>
      <c r="Y1026" s="4"/>
      <c r="Z1026" s="4"/>
      <c r="AA1026" s="4"/>
      <c r="AB1026" s="4"/>
    </row>
    <row r="1027" spans="8:28" ht="15.75" customHeight="1" x14ac:dyDescent="0.2">
      <c r="H1027" s="4"/>
      <c r="I1027" s="4"/>
      <c r="J1027" s="4"/>
      <c r="N1027" s="4"/>
      <c r="O1027" s="4"/>
      <c r="P1027" s="4"/>
      <c r="T1027" s="4"/>
      <c r="U1027" s="4"/>
      <c r="V1027" s="4"/>
      <c r="W1027" s="4"/>
      <c r="X1027" s="4"/>
      <c r="Y1027" s="4"/>
      <c r="Z1027" s="4"/>
      <c r="AA1027" s="4"/>
      <c r="AB1027" s="4"/>
    </row>
    <row r="1028" spans="8:28" ht="15.75" customHeight="1" x14ac:dyDescent="0.2">
      <c r="H1028" s="4"/>
      <c r="I1028" s="4"/>
      <c r="J1028" s="4"/>
      <c r="N1028" s="4"/>
      <c r="O1028" s="4"/>
      <c r="P1028" s="4"/>
      <c r="T1028" s="4"/>
      <c r="U1028" s="4"/>
      <c r="V1028" s="4"/>
      <c r="W1028" s="4"/>
      <c r="X1028" s="4"/>
      <c r="Y1028" s="4"/>
      <c r="Z1028" s="4"/>
      <c r="AA1028" s="4"/>
      <c r="AB1028" s="4"/>
    </row>
    <row r="1029" spans="8:28" ht="15.75" customHeight="1" x14ac:dyDescent="0.2">
      <c r="H1029" s="4"/>
      <c r="I1029" s="4"/>
      <c r="J1029" s="4"/>
      <c r="N1029" s="4"/>
      <c r="O1029" s="4"/>
      <c r="P1029" s="4"/>
      <c r="T1029" s="4"/>
      <c r="U1029" s="4"/>
      <c r="V1029" s="4"/>
      <c r="W1029" s="4"/>
      <c r="X1029" s="4"/>
      <c r="Y1029" s="4"/>
      <c r="Z1029" s="4"/>
      <c r="AA1029" s="4"/>
      <c r="AB1029" s="4"/>
    </row>
    <row r="1030" spans="8:28" ht="15.75" customHeight="1" x14ac:dyDescent="0.2">
      <c r="H1030" s="4"/>
      <c r="I1030" s="4"/>
      <c r="J1030" s="4"/>
      <c r="N1030" s="4"/>
      <c r="O1030" s="4"/>
      <c r="P1030" s="4"/>
      <c r="T1030" s="4"/>
      <c r="U1030" s="4"/>
      <c r="V1030" s="4"/>
      <c r="W1030" s="4"/>
      <c r="X1030" s="4"/>
      <c r="Y1030" s="4"/>
      <c r="Z1030" s="4"/>
      <c r="AA1030" s="4"/>
      <c r="AB1030" s="4"/>
    </row>
    <row r="1031" spans="8:28" ht="15.75" customHeight="1" x14ac:dyDescent="0.2">
      <c r="H1031" s="4"/>
      <c r="I1031" s="4"/>
      <c r="J1031" s="4"/>
      <c r="N1031" s="4"/>
      <c r="O1031" s="4"/>
      <c r="P1031" s="4"/>
      <c r="T1031" s="4"/>
      <c r="U1031" s="4"/>
      <c r="V1031" s="4"/>
      <c r="W1031" s="4"/>
      <c r="X1031" s="4"/>
      <c r="Y1031" s="4"/>
      <c r="Z1031" s="4"/>
      <c r="AA1031" s="4"/>
      <c r="AB1031" s="4"/>
    </row>
    <row r="1032" spans="8:28" ht="15.75" customHeight="1" x14ac:dyDescent="0.2">
      <c r="H1032" s="4"/>
      <c r="I1032" s="4"/>
      <c r="J1032" s="4"/>
      <c r="N1032" s="4"/>
      <c r="O1032" s="4"/>
      <c r="P1032" s="4"/>
      <c r="T1032" s="4"/>
      <c r="U1032" s="4"/>
      <c r="V1032" s="4"/>
      <c r="W1032" s="4"/>
      <c r="X1032" s="4"/>
      <c r="Y1032" s="4"/>
      <c r="Z1032" s="4"/>
      <c r="AA1032" s="4"/>
      <c r="AB1032" s="4"/>
    </row>
    <row r="1033" spans="8:28" ht="15.75" customHeight="1" x14ac:dyDescent="0.2">
      <c r="H1033" s="4"/>
      <c r="I1033" s="4"/>
      <c r="J1033" s="4"/>
      <c r="N1033" s="4"/>
      <c r="O1033" s="4"/>
      <c r="P1033" s="4"/>
      <c r="T1033" s="4"/>
      <c r="U1033" s="4"/>
      <c r="V1033" s="4"/>
      <c r="W1033" s="4"/>
      <c r="X1033" s="4"/>
      <c r="Y1033" s="4"/>
      <c r="Z1033" s="4"/>
      <c r="AA1033" s="4"/>
      <c r="AB1033" s="4"/>
    </row>
    <row r="1034" spans="8:28" ht="15.75" customHeight="1" x14ac:dyDescent="0.2">
      <c r="H1034" s="4"/>
      <c r="I1034" s="4"/>
      <c r="J1034" s="4"/>
      <c r="N1034" s="4"/>
      <c r="O1034" s="4"/>
      <c r="P1034" s="4"/>
      <c r="T1034" s="4"/>
      <c r="U1034" s="4"/>
      <c r="V1034" s="4"/>
      <c r="W1034" s="4"/>
      <c r="X1034" s="4"/>
      <c r="Y1034" s="4"/>
      <c r="Z1034" s="4"/>
      <c r="AA1034" s="4"/>
      <c r="AB1034" s="4"/>
    </row>
    <row r="1035" spans="8:28" ht="15.75" customHeight="1" x14ac:dyDescent="0.2">
      <c r="H1035" s="4"/>
      <c r="I1035" s="4"/>
      <c r="J1035" s="4"/>
      <c r="N1035" s="4"/>
      <c r="O1035" s="4"/>
      <c r="P1035" s="4"/>
      <c r="T1035" s="4"/>
      <c r="U1035" s="4"/>
      <c r="V1035" s="4"/>
      <c r="W1035" s="4"/>
      <c r="X1035" s="4"/>
      <c r="Y1035" s="4"/>
      <c r="Z1035" s="4"/>
      <c r="AA1035" s="4"/>
      <c r="AB1035" s="4"/>
    </row>
    <row r="1036" spans="8:28" ht="15.75" customHeight="1" x14ac:dyDescent="0.2">
      <c r="H1036" s="4"/>
      <c r="I1036" s="4"/>
      <c r="J1036" s="4"/>
      <c r="N1036" s="4"/>
      <c r="O1036" s="4"/>
      <c r="P1036" s="4"/>
      <c r="T1036" s="4"/>
      <c r="U1036" s="4"/>
      <c r="V1036" s="4"/>
      <c r="W1036" s="4"/>
      <c r="X1036" s="4"/>
      <c r="Y1036" s="4"/>
      <c r="Z1036" s="4"/>
      <c r="AA1036" s="4"/>
      <c r="AB1036" s="4"/>
    </row>
    <row r="1037" spans="8:28" ht="15.75" customHeight="1" x14ac:dyDescent="0.2">
      <c r="H1037" s="4"/>
      <c r="I1037" s="4"/>
      <c r="J1037" s="4"/>
      <c r="N1037" s="4"/>
      <c r="O1037" s="4"/>
      <c r="P1037" s="4"/>
      <c r="T1037" s="4"/>
      <c r="U1037" s="4"/>
      <c r="V1037" s="4"/>
      <c r="W1037" s="4"/>
      <c r="X1037" s="4"/>
      <c r="Y1037" s="4"/>
      <c r="Z1037" s="4"/>
      <c r="AA1037" s="4"/>
      <c r="AB1037" s="4"/>
    </row>
    <row r="1038" spans="8:28" ht="15.75" customHeight="1" x14ac:dyDescent="0.2">
      <c r="H1038" s="4"/>
      <c r="I1038" s="4"/>
      <c r="J1038" s="4"/>
      <c r="N1038" s="4"/>
      <c r="O1038" s="4"/>
      <c r="P1038" s="4"/>
      <c r="T1038" s="4"/>
      <c r="U1038" s="4"/>
      <c r="V1038" s="4"/>
      <c r="W1038" s="4"/>
      <c r="X1038" s="4"/>
      <c r="Y1038" s="4"/>
      <c r="Z1038" s="4"/>
      <c r="AA1038" s="4"/>
      <c r="AB1038" s="4"/>
    </row>
    <row r="1039" spans="8:28" ht="15.75" customHeight="1" x14ac:dyDescent="0.2">
      <c r="H1039" s="4"/>
      <c r="I1039" s="4"/>
      <c r="J1039" s="4"/>
      <c r="N1039" s="4"/>
      <c r="O1039" s="4"/>
      <c r="P1039" s="4"/>
      <c r="T1039" s="4"/>
      <c r="U1039" s="4"/>
      <c r="V1039" s="4"/>
      <c r="W1039" s="4"/>
      <c r="X1039" s="4"/>
      <c r="Y1039" s="4"/>
      <c r="Z1039" s="4"/>
      <c r="AA1039" s="4"/>
      <c r="AB1039" s="4"/>
    </row>
    <row r="1040" spans="8:28" ht="15.75" customHeight="1" x14ac:dyDescent="0.2">
      <c r="H1040" s="4"/>
      <c r="I1040" s="4"/>
      <c r="J1040" s="4"/>
      <c r="N1040" s="4"/>
      <c r="O1040" s="4"/>
      <c r="P1040" s="4"/>
      <c r="T1040" s="4"/>
      <c r="U1040" s="4"/>
      <c r="V1040" s="4"/>
      <c r="W1040" s="4"/>
      <c r="X1040" s="4"/>
      <c r="Y1040" s="4"/>
      <c r="Z1040" s="4"/>
      <c r="AA1040" s="4"/>
      <c r="AB1040" s="4"/>
    </row>
    <row r="1041" spans="8:28" ht="15.75" customHeight="1" x14ac:dyDescent="0.2">
      <c r="H1041" s="4"/>
      <c r="I1041" s="4"/>
      <c r="J1041" s="4"/>
      <c r="N1041" s="4"/>
      <c r="O1041" s="4"/>
      <c r="P1041" s="4"/>
      <c r="T1041" s="4"/>
      <c r="U1041" s="4"/>
      <c r="V1041" s="4"/>
      <c r="W1041" s="4"/>
      <c r="X1041" s="4"/>
      <c r="Y1041" s="4"/>
      <c r="Z1041" s="4"/>
      <c r="AA1041" s="4"/>
      <c r="AB1041" s="4"/>
    </row>
    <row r="1042" spans="8:28" ht="15.75" customHeight="1" x14ac:dyDescent="0.2">
      <c r="H1042" s="4"/>
      <c r="I1042" s="4"/>
      <c r="J1042" s="4"/>
      <c r="N1042" s="4"/>
      <c r="O1042" s="4"/>
      <c r="P1042" s="4"/>
      <c r="T1042" s="4"/>
      <c r="U1042" s="4"/>
      <c r="V1042" s="4"/>
      <c r="W1042" s="4"/>
      <c r="X1042" s="4"/>
      <c r="Y1042" s="4"/>
      <c r="Z1042" s="4"/>
      <c r="AA1042" s="4"/>
      <c r="AB1042" s="4"/>
    </row>
    <row r="1043" spans="8:28" ht="15.75" customHeight="1" x14ac:dyDescent="0.2">
      <c r="H1043" s="4"/>
      <c r="I1043" s="4"/>
      <c r="J1043" s="4"/>
      <c r="N1043" s="4"/>
      <c r="O1043" s="4"/>
      <c r="P1043" s="4"/>
      <c r="T1043" s="4"/>
      <c r="U1043" s="4"/>
      <c r="V1043" s="4"/>
      <c r="W1043" s="4"/>
      <c r="X1043" s="4"/>
      <c r="Y1043" s="4"/>
      <c r="Z1043" s="4"/>
      <c r="AA1043" s="4"/>
      <c r="AB1043" s="4"/>
    </row>
    <row r="1044" spans="8:28" ht="15.75" customHeight="1" x14ac:dyDescent="0.2">
      <c r="H1044" s="4"/>
      <c r="I1044" s="4"/>
      <c r="J1044" s="4"/>
      <c r="N1044" s="4"/>
      <c r="O1044" s="4"/>
      <c r="P1044" s="4"/>
      <c r="T1044" s="4"/>
      <c r="U1044" s="4"/>
      <c r="V1044" s="4"/>
      <c r="W1044" s="4"/>
      <c r="X1044" s="4"/>
      <c r="Y1044" s="4"/>
      <c r="Z1044" s="4"/>
      <c r="AA1044" s="4"/>
      <c r="AB1044" s="4"/>
    </row>
    <row r="1045" spans="8:28" ht="15.75" customHeight="1" x14ac:dyDescent="0.2">
      <c r="H1045" s="4"/>
      <c r="I1045" s="4"/>
      <c r="J1045" s="4"/>
      <c r="N1045" s="4"/>
      <c r="O1045" s="4"/>
      <c r="P1045" s="4"/>
      <c r="T1045" s="4"/>
      <c r="U1045" s="4"/>
      <c r="V1045" s="4"/>
      <c r="W1045" s="4"/>
      <c r="X1045" s="4"/>
      <c r="Y1045" s="4"/>
      <c r="Z1045" s="4"/>
      <c r="AA1045" s="4"/>
      <c r="AB1045" s="4"/>
    </row>
    <row r="1046" spans="8:28" ht="15.75" customHeight="1" x14ac:dyDescent="0.2">
      <c r="H1046" s="4"/>
      <c r="I1046" s="4"/>
      <c r="J1046" s="4"/>
      <c r="N1046" s="4"/>
      <c r="O1046" s="4"/>
      <c r="P1046" s="4"/>
      <c r="T1046" s="4"/>
      <c r="U1046" s="4"/>
      <c r="V1046" s="4"/>
      <c r="W1046" s="4"/>
      <c r="X1046" s="4"/>
      <c r="Y1046" s="4"/>
      <c r="Z1046" s="4"/>
      <c r="AA1046" s="4"/>
      <c r="AB1046" s="4"/>
    </row>
    <row r="1047" spans="8:28" ht="15.75" customHeight="1" x14ac:dyDescent="0.2">
      <c r="H1047" s="4"/>
      <c r="I1047" s="4"/>
      <c r="J1047" s="4"/>
      <c r="N1047" s="4"/>
      <c r="O1047" s="4"/>
      <c r="P1047" s="4"/>
      <c r="T1047" s="4"/>
      <c r="U1047" s="4"/>
      <c r="V1047" s="4"/>
      <c r="W1047" s="4"/>
      <c r="X1047" s="4"/>
      <c r="Y1047" s="4"/>
      <c r="Z1047" s="4"/>
      <c r="AA1047" s="4"/>
      <c r="AB1047" s="4"/>
    </row>
    <row r="1048" spans="8:28" ht="15.75" customHeight="1" x14ac:dyDescent="0.2">
      <c r="H1048" s="4"/>
      <c r="I1048" s="4"/>
      <c r="J1048" s="4"/>
      <c r="N1048" s="4"/>
      <c r="O1048" s="4"/>
      <c r="P1048" s="4"/>
      <c r="T1048" s="4"/>
      <c r="U1048" s="4"/>
      <c r="V1048" s="4"/>
      <c r="W1048" s="4"/>
      <c r="X1048" s="4"/>
      <c r="Y1048" s="4"/>
      <c r="Z1048" s="4"/>
      <c r="AA1048" s="4"/>
      <c r="AB1048" s="4"/>
    </row>
    <row r="1049" spans="8:28" ht="15.75" customHeight="1" x14ac:dyDescent="0.2">
      <c r="H1049" s="4"/>
      <c r="I1049" s="4"/>
      <c r="J1049" s="4"/>
      <c r="N1049" s="4"/>
      <c r="O1049" s="4"/>
      <c r="P1049" s="4"/>
      <c r="T1049" s="4"/>
      <c r="U1049" s="4"/>
      <c r="V1049" s="4"/>
      <c r="W1049" s="4"/>
      <c r="X1049" s="4"/>
      <c r="Y1049" s="4"/>
      <c r="Z1049" s="4"/>
      <c r="AA1049" s="4"/>
      <c r="AB1049" s="4"/>
    </row>
    <row r="1050" spans="8:28" ht="15.75" customHeight="1" x14ac:dyDescent="0.2">
      <c r="H1050" s="4"/>
      <c r="I1050" s="4"/>
      <c r="J1050" s="4"/>
      <c r="N1050" s="4"/>
      <c r="O1050" s="4"/>
      <c r="P1050" s="4"/>
      <c r="T1050" s="4"/>
      <c r="U1050" s="4"/>
      <c r="V1050" s="4"/>
      <c r="W1050" s="4"/>
      <c r="X1050" s="4"/>
      <c r="Y1050" s="4"/>
      <c r="Z1050" s="4"/>
      <c r="AA1050" s="4"/>
      <c r="AB1050" s="4"/>
    </row>
    <row r="1051" spans="8:28" ht="15.75" customHeight="1" x14ac:dyDescent="0.2">
      <c r="H1051" s="4"/>
      <c r="I1051" s="4"/>
      <c r="J1051" s="4"/>
      <c r="N1051" s="4"/>
      <c r="O1051" s="4"/>
      <c r="P1051" s="4"/>
      <c r="T1051" s="4"/>
      <c r="U1051" s="4"/>
      <c r="V1051" s="4"/>
      <c r="W1051" s="4"/>
      <c r="X1051" s="4"/>
      <c r="Y1051" s="4"/>
      <c r="Z1051" s="4"/>
      <c r="AA1051" s="4"/>
      <c r="AB1051" s="4"/>
    </row>
    <row r="1052" spans="8:28" ht="15.75" customHeight="1" x14ac:dyDescent="0.2">
      <c r="H1052" s="4"/>
      <c r="I1052" s="4"/>
      <c r="J1052" s="4"/>
      <c r="N1052" s="4"/>
      <c r="O1052" s="4"/>
      <c r="P1052" s="4"/>
      <c r="T1052" s="4"/>
      <c r="U1052" s="4"/>
      <c r="V1052" s="4"/>
      <c r="W1052" s="4"/>
      <c r="X1052" s="4"/>
      <c r="Y1052" s="4"/>
      <c r="Z1052" s="4"/>
      <c r="AA1052" s="4"/>
      <c r="AB1052" s="4"/>
    </row>
    <row r="1053" spans="8:28" ht="15.75" customHeight="1" x14ac:dyDescent="0.2">
      <c r="H1053" s="4"/>
      <c r="I1053" s="4"/>
      <c r="J1053" s="4"/>
      <c r="N1053" s="4"/>
      <c r="O1053" s="4"/>
      <c r="P1053" s="4"/>
      <c r="T1053" s="4"/>
      <c r="U1053" s="4"/>
      <c r="V1053" s="4"/>
      <c r="W1053" s="4"/>
      <c r="X1053" s="4"/>
      <c r="Y1053" s="4"/>
      <c r="Z1053" s="4"/>
      <c r="AA1053" s="4"/>
      <c r="AB1053" s="4"/>
    </row>
    <row r="1054" spans="8:28" ht="15.75" customHeight="1" x14ac:dyDescent="0.2">
      <c r="H1054" s="4"/>
      <c r="I1054" s="4"/>
      <c r="J1054" s="4"/>
      <c r="N1054" s="4"/>
      <c r="O1054" s="4"/>
      <c r="P1054" s="4"/>
      <c r="T1054" s="4"/>
      <c r="U1054" s="4"/>
      <c r="V1054" s="4"/>
      <c r="W1054" s="4"/>
      <c r="X1054" s="4"/>
      <c r="Y1054" s="4"/>
      <c r="Z1054" s="4"/>
      <c r="AA1054" s="4"/>
      <c r="AB1054" s="4"/>
    </row>
    <row r="1055" spans="8:28" ht="15.75" customHeight="1" x14ac:dyDescent="0.2">
      <c r="H1055" s="4"/>
      <c r="I1055" s="4"/>
      <c r="J1055" s="4"/>
      <c r="N1055" s="4"/>
      <c r="O1055" s="4"/>
      <c r="P1055" s="4"/>
      <c r="T1055" s="4"/>
      <c r="U1055" s="4"/>
      <c r="V1055" s="4"/>
      <c r="W1055" s="4"/>
      <c r="X1055" s="4"/>
      <c r="Y1055" s="4"/>
      <c r="Z1055" s="4"/>
      <c r="AA1055" s="4"/>
      <c r="AB1055" s="4"/>
    </row>
    <row r="1056" spans="8:28" ht="15.75" customHeight="1" x14ac:dyDescent="0.2">
      <c r="H1056" s="4"/>
      <c r="I1056" s="4"/>
      <c r="J1056" s="4"/>
      <c r="N1056" s="4"/>
      <c r="O1056" s="4"/>
      <c r="P1056" s="4"/>
      <c r="T1056" s="4"/>
      <c r="U1056" s="4"/>
      <c r="V1056" s="4"/>
      <c r="W1056" s="4"/>
      <c r="X1056" s="4"/>
      <c r="Y1056" s="4"/>
      <c r="Z1056" s="4"/>
      <c r="AA1056" s="4"/>
      <c r="AB1056" s="4"/>
    </row>
    <row r="1057" spans="8:28" ht="15.75" customHeight="1" x14ac:dyDescent="0.2">
      <c r="H1057" s="4"/>
      <c r="I1057" s="4"/>
      <c r="J1057" s="4"/>
      <c r="N1057" s="4"/>
      <c r="O1057" s="4"/>
      <c r="P1057" s="4"/>
      <c r="T1057" s="4"/>
      <c r="U1057" s="4"/>
      <c r="V1057" s="4"/>
      <c r="W1057" s="4"/>
      <c r="X1057" s="4"/>
      <c r="Y1057" s="4"/>
      <c r="Z1057" s="4"/>
      <c r="AA1057" s="4"/>
      <c r="AB1057" s="4"/>
    </row>
    <row r="1058" spans="8:28" ht="15.75" customHeight="1" x14ac:dyDescent="0.2">
      <c r="H1058" s="4"/>
      <c r="I1058" s="4"/>
      <c r="J1058" s="4"/>
      <c r="N1058" s="4"/>
      <c r="O1058" s="4"/>
      <c r="P1058" s="4"/>
      <c r="T1058" s="4"/>
      <c r="U1058" s="4"/>
      <c r="V1058" s="4"/>
      <c r="W1058" s="4"/>
      <c r="X1058" s="4"/>
      <c r="Y1058" s="4"/>
      <c r="Z1058" s="4"/>
      <c r="AA1058" s="4"/>
      <c r="AB1058" s="4"/>
    </row>
    <row r="1059" spans="8:28" ht="15.75" customHeight="1" x14ac:dyDescent="0.2">
      <c r="H1059" s="4"/>
      <c r="I1059" s="4"/>
      <c r="J1059" s="4"/>
      <c r="N1059" s="4"/>
      <c r="O1059" s="4"/>
      <c r="P1059" s="4"/>
      <c r="T1059" s="4"/>
      <c r="U1059" s="4"/>
      <c r="V1059" s="4"/>
      <c r="W1059" s="4"/>
      <c r="X1059" s="4"/>
      <c r="Y1059" s="4"/>
      <c r="Z1059" s="4"/>
      <c r="AA1059" s="4"/>
      <c r="AB1059" s="4"/>
    </row>
    <row r="1060" spans="8:28" ht="15.75" customHeight="1" x14ac:dyDescent="0.2">
      <c r="H1060" s="4"/>
      <c r="I1060" s="4"/>
      <c r="J1060" s="4"/>
      <c r="N1060" s="4"/>
      <c r="O1060" s="4"/>
      <c r="P1060" s="4"/>
      <c r="T1060" s="4"/>
      <c r="U1060" s="4"/>
      <c r="V1060" s="4"/>
      <c r="W1060" s="4"/>
      <c r="X1060" s="4"/>
      <c r="Y1060" s="4"/>
      <c r="Z1060" s="4"/>
      <c r="AA1060" s="4"/>
      <c r="AB1060" s="4"/>
    </row>
    <row r="1061" spans="8:28" ht="15.75" customHeight="1" x14ac:dyDescent="0.2">
      <c r="H1061" s="4"/>
      <c r="I1061" s="4"/>
      <c r="J1061" s="4"/>
      <c r="N1061" s="4"/>
      <c r="O1061" s="4"/>
      <c r="P1061" s="4"/>
      <c r="T1061" s="4"/>
      <c r="U1061" s="4"/>
      <c r="V1061" s="4"/>
      <c r="W1061" s="4"/>
      <c r="X1061" s="4"/>
      <c r="Y1061" s="4"/>
      <c r="Z1061" s="4"/>
      <c r="AA1061" s="4"/>
      <c r="AB1061" s="4"/>
    </row>
    <row r="1062" spans="8:28" ht="15.75" customHeight="1" x14ac:dyDescent="0.2">
      <c r="H1062" s="4"/>
      <c r="I1062" s="4"/>
      <c r="J1062" s="4"/>
      <c r="N1062" s="4"/>
      <c r="O1062" s="4"/>
      <c r="P1062" s="4"/>
      <c r="T1062" s="4"/>
      <c r="U1062" s="4"/>
      <c r="V1062" s="4"/>
      <c r="W1062" s="4"/>
      <c r="X1062" s="4"/>
      <c r="Y1062" s="4"/>
      <c r="Z1062" s="4"/>
      <c r="AA1062" s="4"/>
      <c r="AB1062" s="4"/>
    </row>
    <row r="1063" spans="8:28" ht="15.75" customHeight="1" x14ac:dyDescent="0.2">
      <c r="H1063" s="4"/>
      <c r="I1063" s="4"/>
      <c r="J1063" s="4"/>
      <c r="N1063" s="4"/>
      <c r="O1063" s="4"/>
      <c r="P1063" s="4"/>
      <c r="T1063" s="4"/>
      <c r="U1063" s="4"/>
      <c r="V1063" s="4"/>
      <c r="W1063" s="4"/>
      <c r="X1063" s="4"/>
      <c r="Y1063" s="4"/>
      <c r="Z1063" s="4"/>
      <c r="AA1063" s="4"/>
      <c r="AB1063" s="4"/>
    </row>
    <row r="1064" spans="8:28" ht="15.75" customHeight="1" x14ac:dyDescent="0.2">
      <c r="H1064" s="4"/>
      <c r="I1064" s="4"/>
      <c r="J1064" s="4"/>
      <c r="N1064" s="4"/>
      <c r="O1064" s="4"/>
      <c r="P1064" s="4"/>
      <c r="T1064" s="4"/>
      <c r="U1064" s="4"/>
      <c r="V1064" s="4"/>
      <c r="W1064" s="4"/>
      <c r="X1064" s="4"/>
      <c r="Y1064" s="4"/>
      <c r="Z1064" s="4"/>
      <c r="AA1064" s="4"/>
      <c r="AB1064" s="4"/>
    </row>
    <row r="1065" spans="8:28" ht="15.75" customHeight="1" x14ac:dyDescent="0.2">
      <c r="H1065" s="4"/>
      <c r="I1065" s="4"/>
      <c r="J1065" s="4"/>
      <c r="N1065" s="4"/>
      <c r="O1065" s="4"/>
      <c r="P1065" s="4"/>
      <c r="T1065" s="4"/>
      <c r="U1065" s="4"/>
      <c r="V1065" s="4"/>
      <c r="W1065" s="4"/>
      <c r="X1065" s="4"/>
      <c r="Y1065" s="4"/>
      <c r="Z1065" s="4"/>
      <c r="AA1065" s="4"/>
      <c r="AB1065" s="4"/>
    </row>
    <row r="1066" spans="8:28" ht="15.75" customHeight="1" x14ac:dyDescent="0.2">
      <c r="H1066" s="4"/>
      <c r="I1066" s="4"/>
      <c r="J1066" s="4"/>
      <c r="N1066" s="4"/>
      <c r="O1066" s="4"/>
      <c r="P1066" s="4"/>
      <c r="T1066" s="4"/>
      <c r="U1066" s="4"/>
      <c r="V1066" s="4"/>
      <c r="W1066" s="4"/>
      <c r="X1066" s="4"/>
      <c r="Y1066" s="4"/>
      <c r="Z1066" s="4"/>
      <c r="AA1066" s="4"/>
      <c r="AB1066" s="4"/>
    </row>
    <row r="1067" spans="8:28" ht="15.75" customHeight="1" x14ac:dyDescent="0.2">
      <c r="H1067" s="4"/>
      <c r="I1067" s="4"/>
      <c r="J1067" s="4"/>
      <c r="N1067" s="4"/>
      <c r="O1067" s="4"/>
      <c r="P1067" s="4"/>
      <c r="T1067" s="4"/>
      <c r="U1067" s="4"/>
      <c r="V1067" s="4"/>
      <c r="W1067" s="4"/>
      <c r="X1067" s="4"/>
      <c r="Y1067" s="4"/>
      <c r="Z1067" s="4"/>
      <c r="AA1067" s="4"/>
      <c r="AB1067" s="4"/>
    </row>
    <row r="1068" spans="8:28" ht="15.75" customHeight="1" x14ac:dyDescent="0.2">
      <c r="H1068" s="4"/>
      <c r="I1068" s="4"/>
      <c r="J1068" s="4"/>
      <c r="N1068" s="4"/>
      <c r="O1068" s="4"/>
      <c r="P1068" s="4"/>
      <c r="T1068" s="4"/>
      <c r="U1068" s="4"/>
      <c r="V1068" s="4"/>
      <c r="W1068" s="4"/>
      <c r="X1068" s="4"/>
      <c r="Y1068" s="4"/>
      <c r="Z1068" s="4"/>
      <c r="AA1068" s="4"/>
      <c r="AB1068" s="4"/>
    </row>
    <row r="1069" spans="8:28" ht="15.75" customHeight="1" x14ac:dyDescent="0.2">
      <c r="H1069" s="4"/>
      <c r="I1069" s="4"/>
      <c r="J1069" s="4"/>
      <c r="N1069" s="4"/>
      <c r="O1069" s="4"/>
      <c r="P1069" s="4"/>
      <c r="T1069" s="4"/>
      <c r="U1069" s="4"/>
      <c r="V1069" s="4"/>
      <c r="W1069" s="4"/>
      <c r="X1069" s="4"/>
      <c r="Y1069" s="4"/>
      <c r="Z1069" s="4"/>
      <c r="AA1069" s="4"/>
      <c r="AB1069" s="4"/>
    </row>
    <row r="1070" spans="8:28" ht="15.75" customHeight="1" x14ac:dyDescent="0.2">
      <c r="H1070" s="4"/>
      <c r="I1070" s="4"/>
      <c r="J1070" s="4"/>
      <c r="N1070" s="4"/>
      <c r="O1070" s="4"/>
      <c r="P1070" s="4"/>
      <c r="T1070" s="4"/>
      <c r="U1070" s="4"/>
      <c r="V1070" s="4"/>
      <c r="W1070" s="4"/>
      <c r="X1070" s="4"/>
      <c r="Y1070" s="4"/>
      <c r="Z1070" s="4"/>
      <c r="AA1070" s="4"/>
      <c r="AB1070" s="4"/>
    </row>
    <row r="1071" spans="8:28" ht="15.75" customHeight="1" x14ac:dyDescent="0.2">
      <c r="H1071" s="4"/>
      <c r="I1071" s="4"/>
      <c r="J1071" s="4"/>
      <c r="N1071" s="4"/>
      <c r="O1071" s="4"/>
      <c r="P1071" s="4"/>
      <c r="T1071" s="4"/>
      <c r="U1071" s="4"/>
      <c r="V1071" s="4"/>
      <c r="W1071" s="4"/>
      <c r="X1071" s="4"/>
      <c r="Y1071" s="4"/>
      <c r="Z1071" s="4"/>
      <c r="AA1071" s="4"/>
      <c r="AB1071" s="4"/>
    </row>
    <row r="1072" spans="8:28" ht="15.75" customHeight="1" x14ac:dyDescent="0.2">
      <c r="H1072" s="4"/>
      <c r="I1072" s="4"/>
      <c r="J1072" s="4"/>
      <c r="N1072" s="4"/>
      <c r="O1072" s="4"/>
      <c r="P1072" s="4"/>
      <c r="T1072" s="4"/>
      <c r="U1072" s="4"/>
      <c r="V1072" s="4"/>
      <c r="W1072" s="4"/>
      <c r="X1072" s="4"/>
      <c r="Y1072" s="4"/>
      <c r="Z1072" s="4"/>
      <c r="AA1072" s="4"/>
      <c r="AB1072" s="4"/>
    </row>
    <row r="1073" spans="8:28" ht="15.75" customHeight="1" x14ac:dyDescent="0.2">
      <c r="H1073" s="4"/>
      <c r="I1073" s="4"/>
      <c r="J1073" s="4"/>
      <c r="N1073" s="4"/>
      <c r="O1073" s="4"/>
      <c r="P1073" s="4"/>
      <c r="T1073" s="4"/>
      <c r="U1073" s="4"/>
      <c r="V1073" s="4"/>
      <c r="W1073" s="4"/>
      <c r="X1073" s="4"/>
      <c r="Y1073" s="4"/>
      <c r="Z1073" s="4"/>
      <c r="AA1073" s="4"/>
      <c r="AB1073" s="4"/>
    </row>
    <row r="1074" spans="8:28" ht="15.75" customHeight="1" x14ac:dyDescent="0.2">
      <c r="H1074" s="4"/>
      <c r="I1074" s="4"/>
      <c r="J1074" s="4"/>
      <c r="N1074" s="4"/>
      <c r="O1074" s="4"/>
      <c r="P1074" s="4"/>
      <c r="T1074" s="4"/>
      <c r="U1074" s="4"/>
      <c r="V1074" s="4"/>
      <c r="W1074" s="4"/>
      <c r="X1074" s="4"/>
      <c r="Y1074" s="4"/>
      <c r="Z1074" s="4"/>
      <c r="AA1074" s="4"/>
      <c r="AB1074" s="4"/>
    </row>
    <row r="1075" spans="8:28" ht="15.75" customHeight="1" x14ac:dyDescent="0.2">
      <c r="H1075" s="4"/>
      <c r="I1075" s="4"/>
      <c r="J1075" s="4"/>
      <c r="N1075" s="4"/>
      <c r="O1075" s="4"/>
      <c r="P1075" s="4"/>
      <c r="T1075" s="4"/>
      <c r="U1075" s="4"/>
      <c r="V1075" s="4"/>
      <c r="W1075" s="4"/>
      <c r="X1075" s="4"/>
      <c r="Y1075" s="4"/>
      <c r="Z1075" s="4"/>
      <c r="AA1075" s="4"/>
      <c r="AB1075" s="4"/>
    </row>
    <row r="1076" spans="8:28" ht="15.75" customHeight="1" x14ac:dyDescent="0.2">
      <c r="H1076" s="4"/>
      <c r="I1076" s="4"/>
      <c r="J1076" s="4"/>
      <c r="N1076" s="4"/>
      <c r="O1076" s="4"/>
      <c r="P1076" s="4"/>
      <c r="T1076" s="4"/>
      <c r="U1076" s="4"/>
      <c r="V1076" s="4"/>
      <c r="W1076" s="4"/>
      <c r="X1076" s="4"/>
      <c r="Y1076" s="4"/>
      <c r="Z1076" s="4"/>
      <c r="AA1076" s="4"/>
      <c r="AB1076" s="4"/>
    </row>
    <row r="1077" spans="8:28" ht="15.75" customHeight="1" x14ac:dyDescent="0.2">
      <c r="H1077" s="4"/>
      <c r="I1077" s="4"/>
      <c r="J1077" s="4"/>
      <c r="N1077" s="4"/>
      <c r="O1077" s="4"/>
      <c r="P1077" s="4"/>
      <c r="T1077" s="4"/>
      <c r="U1077" s="4"/>
      <c r="V1077" s="4"/>
      <c r="W1077" s="4"/>
      <c r="X1077" s="4"/>
      <c r="Y1077" s="4"/>
      <c r="Z1077" s="4"/>
      <c r="AA1077" s="4"/>
      <c r="AB1077" s="4"/>
    </row>
    <row r="1078" spans="8:28" ht="15.75" customHeight="1" x14ac:dyDescent="0.2">
      <c r="H1078" s="4"/>
      <c r="I1078" s="4"/>
      <c r="J1078" s="4"/>
      <c r="N1078" s="4"/>
      <c r="O1078" s="4"/>
      <c r="P1078" s="4"/>
      <c r="T1078" s="4"/>
      <c r="U1078" s="4"/>
      <c r="V1078" s="4"/>
      <c r="W1078" s="4"/>
      <c r="X1078" s="4"/>
      <c r="Y1078" s="4"/>
      <c r="Z1078" s="4"/>
      <c r="AA1078" s="4"/>
      <c r="AB1078" s="4"/>
    </row>
    <row r="1079" spans="8:28" ht="15.75" customHeight="1" x14ac:dyDescent="0.2">
      <c r="H1079" s="4"/>
      <c r="I1079" s="4"/>
      <c r="J1079" s="4"/>
      <c r="N1079" s="4"/>
      <c r="O1079" s="4"/>
      <c r="P1079" s="4"/>
      <c r="T1079" s="4"/>
      <c r="U1079" s="4"/>
      <c r="V1079" s="4"/>
      <c r="W1079" s="4"/>
      <c r="X1079" s="4"/>
      <c r="Y1079" s="4"/>
      <c r="Z1079" s="4"/>
      <c r="AA1079" s="4"/>
      <c r="AB1079" s="4"/>
    </row>
    <row r="1080" spans="8:28" ht="15.75" customHeight="1" x14ac:dyDescent="0.2">
      <c r="H1080" s="4"/>
      <c r="I1080" s="4"/>
      <c r="J1080" s="4"/>
      <c r="N1080" s="4"/>
      <c r="O1080" s="4"/>
      <c r="P1080" s="4"/>
      <c r="T1080" s="4"/>
      <c r="U1080" s="4"/>
      <c r="V1080" s="4"/>
      <c r="W1080" s="4"/>
      <c r="X1080" s="4"/>
      <c r="Y1080" s="4"/>
      <c r="Z1080" s="4"/>
      <c r="AA1080" s="4"/>
      <c r="AB1080" s="4"/>
    </row>
    <row r="1081" spans="8:28" ht="15.75" customHeight="1" x14ac:dyDescent="0.2">
      <c r="H1081" s="4"/>
      <c r="I1081" s="4"/>
      <c r="J1081" s="4"/>
      <c r="N1081" s="4"/>
      <c r="O1081" s="4"/>
      <c r="P1081" s="4"/>
      <c r="T1081" s="4"/>
      <c r="U1081" s="4"/>
      <c r="V1081" s="4"/>
      <c r="W1081" s="4"/>
      <c r="X1081" s="4"/>
      <c r="Y1081" s="4"/>
      <c r="Z1081" s="4"/>
      <c r="AA1081" s="4"/>
      <c r="AB1081" s="4"/>
    </row>
    <row r="1082" spans="8:28" ht="15.75" customHeight="1" x14ac:dyDescent="0.2">
      <c r="H1082" s="4"/>
      <c r="I1082" s="4"/>
      <c r="J1082" s="4"/>
      <c r="N1082" s="4"/>
      <c r="O1082" s="4"/>
      <c r="P1082" s="4"/>
      <c r="T1082" s="4"/>
      <c r="U1082" s="4"/>
      <c r="V1082" s="4"/>
      <c r="W1082" s="4"/>
      <c r="X1082" s="4"/>
      <c r="Y1082" s="4"/>
      <c r="Z1082" s="4"/>
      <c r="AA1082" s="4"/>
      <c r="AB1082" s="4"/>
    </row>
    <row r="1083" spans="8:28" ht="15.75" customHeight="1" x14ac:dyDescent="0.2">
      <c r="H1083" s="4"/>
      <c r="I1083" s="4"/>
      <c r="J1083" s="4"/>
      <c r="N1083" s="4"/>
      <c r="O1083" s="4"/>
      <c r="P1083" s="4"/>
      <c r="T1083" s="4"/>
      <c r="U1083" s="4"/>
      <c r="V1083" s="4"/>
      <c r="W1083" s="4"/>
      <c r="X1083" s="4"/>
      <c r="Y1083" s="4"/>
      <c r="Z1083" s="4"/>
      <c r="AA1083" s="4"/>
      <c r="AB1083" s="4"/>
    </row>
    <row r="1084" spans="8:28" ht="15.75" customHeight="1" x14ac:dyDescent="0.2">
      <c r="H1084" s="4"/>
      <c r="I1084" s="4"/>
      <c r="J1084" s="4"/>
      <c r="N1084" s="4"/>
      <c r="O1084" s="4"/>
      <c r="P1084" s="4"/>
      <c r="T1084" s="4"/>
      <c r="U1084" s="4"/>
      <c r="V1084" s="4"/>
      <c r="W1084" s="4"/>
      <c r="X1084" s="4"/>
      <c r="Y1084" s="4"/>
      <c r="Z1084" s="4"/>
      <c r="AA1084" s="4"/>
      <c r="AB1084" s="4"/>
    </row>
    <row r="1085" spans="8:28" ht="15.75" customHeight="1" x14ac:dyDescent="0.2">
      <c r="H1085" s="4"/>
      <c r="I1085" s="4"/>
      <c r="J1085" s="4"/>
      <c r="N1085" s="4"/>
      <c r="O1085" s="4"/>
      <c r="P1085" s="4"/>
      <c r="T1085" s="4"/>
      <c r="U1085" s="4"/>
      <c r="V1085" s="4"/>
      <c r="W1085" s="4"/>
      <c r="X1085" s="4"/>
      <c r="Y1085" s="4"/>
      <c r="Z1085" s="4"/>
      <c r="AA1085" s="4"/>
      <c r="AB1085" s="4"/>
    </row>
    <row r="1086" spans="8:28" ht="15.75" customHeight="1" x14ac:dyDescent="0.2">
      <c r="H1086" s="4"/>
      <c r="I1086" s="4"/>
      <c r="J1086" s="4"/>
      <c r="N1086" s="4"/>
      <c r="O1086" s="4"/>
      <c r="P1086" s="4"/>
      <c r="T1086" s="4"/>
      <c r="U1086" s="4"/>
      <c r="V1086" s="4"/>
      <c r="W1086" s="4"/>
      <c r="X1086" s="4"/>
      <c r="Y1086" s="4"/>
      <c r="Z1086" s="4"/>
      <c r="AA1086" s="4"/>
      <c r="AB1086" s="4"/>
    </row>
    <row r="1087" spans="8:28" ht="15.75" customHeight="1" x14ac:dyDescent="0.2">
      <c r="H1087" s="4"/>
      <c r="I1087" s="4"/>
      <c r="J1087" s="4"/>
      <c r="N1087" s="4"/>
      <c r="O1087" s="4"/>
      <c r="P1087" s="4"/>
      <c r="T1087" s="4"/>
      <c r="U1087" s="4"/>
      <c r="V1087" s="4"/>
      <c r="W1087" s="4"/>
      <c r="X1087" s="4"/>
      <c r="Y1087" s="4"/>
      <c r="Z1087" s="4"/>
      <c r="AA1087" s="4"/>
      <c r="AB1087" s="4"/>
    </row>
    <row r="1088" spans="8:28" ht="15.75" customHeight="1" x14ac:dyDescent="0.2">
      <c r="H1088" s="4"/>
      <c r="I1088" s="4"/>
      <c r="J1088" s="4"/>
      <c r="N1088" s="4"/>
      <c r="O1088" s="4"/>
      <c r="P1088" s="4"/>
      <c r="T1088" s="4"/>
      <c r="U1088" s="4"/>
      <c r="V1088" s="4"/>
      <c r="W1088" s="4"/>
      <c r="X1088" s="4"/>
      <c r="Y1088" s="4"/>
      <c r="Z1088" s="4"/>
      <c r="AA1088" s="4"/>
      <c r="AB1088" s="4"/>
    </row>
    <row r="1089" spans="8:28" ht="15.75" customHeight="1" x14ac:dyDescent="0.2">
      <c r="H1089" s="4"/>
      <c r="I1089" s="4"/>
      <c r="J1089" s="4"/>
      <c r="N1089" s="4"/>
      <c r="O1089" s="4"/>
      <c r="P1089" s="4"/>
      <c r="T1089" s="4"/>
      <c r="U1089" s="4"/>
      <c r="V1089" s="4"/>
      <c r="W1089" s="4"/>
      <c r="X1089" s="4"/>
      <c r="Y1089" s="4"/>
      <c r="Z1089" s="4"/>
      <c r="AA1089" s="4"/>
      <c r="AB1089" s="4"/>
    </row>
    <row r="1090" spans="8:28" ht="15.75" customHeight="1" x14ac:dyDescent="0.2">
      <c r="H1090" s="4"/>
      <c r="I1090" s="4"/>
      <c r="J1090" s="4"/>
      <c r="N1090" s="4"/>
      <c r="O1090" s="4"/>
      <c r="P1090" s="4"/>
      <c r="T1090" s="4"/>
      <c r="U1090" s="4"/>
      <c r="V1090" s="4"/>
      <c r="W1090" s="4"/>
      <c r="X1090" s="4"/>
      <c r="Y1090" s="4"/>
      <c r="Z1090" s="4"/>
      <c r="AA1090" s="4"/>
      <c r="AB1090" s="4"/>
    </row>
    <row r="1091" spans="8:28" ht="15.75" customHeight="1" x14ac:dyDescent="0.2">
      <c r="H1091" s="4"/>
      <c r="I1091" s="4"/>
      <c r="J1091" s="4"/>
      <c r="N1091" s="4"/>
      <c r="O1091" s="4"/>
      <c r="P1091" s="4"/>
      <c r="T1091" s="4"/>
      <c r="U1091" s="4"/>
      <c r="V1091" s="4"/>
      <c r="W1091" s="4"/>
      <c r="X1091" s="4"/>
      <c r="Y1091" s="4"/>
      <c r="Z1091" s="4"/>
      <c r="AA1091" s="4"/>
      <c r="AB1091" s="4"/>
    </row>
    <row r="1092" spans="8:28" ht="15.75" customHeight="1" x14ac:dyDescent="0.2">
      <c r="H1092" s="4"/>
      <c r="I1092" s="4"/>
      <c r="J1092" s="4"/>
      <c r="N1092" s="4"/>
      <c r="O1092" s="4"/>
      <c r="P1092" s="4"/>
      <c r="T1092" s="4"/>
      <c r="U1092" s="4"/>
      <c r="V1092" s="4"/>
      <c r="W1092" s="4"/>
      <c r="X1092" s="4"/>
      <c r="Y1092" s="4"/>
      <c r="Z1092" s="4"/>
      <c r="AA1092" s="4"/>
      <c r="AB1092" s="4"/>
    </row>
    <row r="1093" spans="8:28" ht="15.75" customHeight="1" x14ac:dyDescent="0.2">
      <c r="H1093" s="4"/>
      <c r="I1093" s="4"/>
      <c r="J1093" s="4"/>
      <c r="N1093" s="4"/>
      <c r="O1093" s="4"/>
      <c r="P1093" s="4"/>
      <c r="T1093" s="4"/>
      <c r="U1093" s="4"/>
      <c r="V1093" s="4"/>
      <c r="W1093" s="4"/>
      <c r="X1093" s="4"/>
      <c r="Y1093" s="4"/>
      <c r="Z1093" s="4"/>
      <c r="AA1093" s="4"/>
      <c r="AB1093" s="4"/>
    </row>
    <row r="1094" spans="8:28" ht="15.75" customHeight="1" x14ac:dyDescent="0.2">
      <c r="H1094" s="4"/>
      <c r="I1094" s="4"/>
      <c r="J1094" s="4"/>
      <c r="N1094" s="4"/>
      <c r="O1094" s="4"/>
      <c r="P1094" s="4"/>
      <c r="T1094" s="4"/>
      <c r="U1094" s="4"/>
      <c r="V1094" s="4"/>
      <c r="W1094" s="4"/>
      <c r="X1094" s="4"/>
      <c r="Y1094" s="4"/>
      <c r="Z1094" s="4"/>
      <c r="AA1094" s="4"/>
      <c r="AB1094" s="4"/>
    </row>
    <row r="1095" spans="8:28" ht="15.75" customHeight="1" x14ac:dyDescent="0.2">
      <c r="H1095" s="4"/>
      <c r="I1095" s="4"/>
      <c r="J1095" s="4"/>
      <c r="N1095" s="4"/>
      <c r="O1095" s="4"/>
      <c r="P1095" s="4"/>
      <c r="T1095" s="4"/>
      <c r="U1095" s="4"/>
      <c r="V1095" s="4"/>
      <c r="W1095" s="4"/>
      <c r="X1095" s="4"/>
      <c r="Y1095" s="4"/>
      <c r="Z1095" s="4"/>
      <c r="AA1095" s="4"/>
      <c r="AB1095" s="4"/>
    </row>
    <row r="1096" spans="8:28" ht="15.75" customHeight="1" x14ac:dyDescent="0.2">
      <c r="H1096" s="4"/>
      <c r="I1096" s="4"/>
      <c r="J1096" s="4"/>
      <c r="N1096" s="4"/>
      <c r="O1096" s="4"/>
      <c r="P1096" s="4"/>
      <c r="T1096" s="4"/>
      <c r="U1096" s="4"/>
      <c r="V1096" s="4"/>
      <c r="W1096" s="4"/>
      <c r="X1096" s="4"/>
      <c r="Y1096" s="4"/>
      <c r="Z1096" s="4"/>
      <c r="AA1096" s="4"/>
      <c r="AB1096" s="4"/>
    </row>
    <row r="1097" spans="8:28" ht="15.75" customHeight="1" x14ac:dyDescent="0.2">
      <c r="H1097" s="4"/>
      <c r="I1097" s="4"/>
      <c r="J1097" s="4"/>
      <c r="N1097" s="4"/>
      <c r="O1097" s="4"/>
      <c r="P1097" s="4"/>
      <c r="T1097" s="4"/>
      <c r="U1097" s="4"/>
      <c r="V1097" s="4"/>
      <c r="W1097" s="4"/>
      <c r="X1097" s="4"/>
      <c r="Y1097" s="4"/>
      <c r="Z1097" s="4"/>
      <c r="AA1097" s="4"/>
      <c r="AB1097" s="4"/>
    </row>
    <row r="1098" spans="8:28" ht="15.75" customHeight="1" x14ac:dyDescent="0.2">
      <c r="H1098" s="4"/>
      <c r="I1098" s="4"/>
      <c r="J1098" s="4"/>
      <c r="N1098" s="4"/>
      <c r="O1098" s="4"/>
      <c r="P1098" s="4"/>
      <c r="T1098" s="4"/>
      <c r="U1098" s="4"/>
      <c r="V1098" s="4"/>
      <c r="W1098" s="4"/>
      <c r="X1098" s="4"/>
      <c r="Y1098" s="4"/>
      <c r="Z1098" s="4"/>
      <c r="AA1098" s="4"/>
      <c r="AB1098" s="4"/>
    </row>
    <row r="1099" spans="8:28" ht="15.75" customHeight="1" x14ac:dyDescent="0.2">
      <c r="H1099" s="4"/>
      <c r="I1099" s="4"/>
      <c r="J1099" s="4"/>
      <c r="N1099" s="4"/>
      <c r="O1099" s="4"/>
      <c r="P1099" s="4"/>
      <c r="T1099" s="4"/>
      <c r="U1099" s="4"/>
      <c r="V1099" s="4"/>
      <c r="W1099" s="4"/>
      <c r="X1099" s="4"/>
      <c r="Y1099" s="4"/>
      <c r="Z1099" s="4"/>
      <c r="AA1099" s="4"/>
      <c r="AB1099" s="4"/>
    </row>
    <row r="1100" spans="8:28" ht="15.75" customHeight="1" x14ac:dyDescent="0.2">
      <c r="H1100" s="4"/>
      <c r="I1100" s="4"/>
      <c r="J1100" s="4"/>
      <c r="N1100" s="4"/>
      <c r="O1100" s="4"/>
      <c r="P1100" s="4"/>
      <c r="T1100" s="4"/>
      <c r="U1100" s="4"/>
      <c r="V1100" s="4"/>
      <c r="W1100" s="4"/>
      <c r="X1100" s="4"/>
      <c r="Y1100" s="4"/>
      <c r="Z1100" s="4"/>
      <c r="AA1100" s="4"/>
      <c r="AB1100" s="4"/>
    </row>
    <row r="1101" spans="8:28" ht="15.75" customHeight="1" x14ac:dyDescent="0.2">
      <c r="H1101" s="4"/>
      <c r="I1101" s="4"/>
      <c r="J1101" s="4"/>
      <c r="N1101" s="4"/>
      <c r="O1101" s="4"/>
      <c r="P1101" s="4"/>
      <c r="T1101" s="4"/>
      <c r="U1101" s="4"/>
      <c r="V1101" s="4"/>
      <c r="W1101" s="4"/>
      <c r="X1101" s="4"/>
      <c r="Y1101" s="4"/>
      <c r="Z1101" s="4"/>
      <c r="AA1101" s="4"/>
      <c r="AB1101" s="4"/>
    </row>
    <row r="1102" spans="8:28" ht="15.75" customHeight="1" x14ac:dyDescent="0.2">
      <c r="H1102" s="4"/>
      <c r="I1102" s="4"/>
      <c r="J1102" s="4"/>
      <c r="N1102" s="4"/>
      <c r="O1102" s="4"/>
      <c r="P1102" s="4"/>
      <c r="T1102" s="4"/>
      <c r="U1102" s="4"/>
      <c r="V1102" s="4"/>
      <c r="W1102" s="4"/>
      <c r="X1102" s="4"/>
      <c r="Y1102" s="4"/>
      <c r="Z1102" s="4"/>
      <c r="AA1102" s="4"/>
      <c r="AB1102" s="4"/>
    </row>
    <row r="1103" spans="8:28" ht="15.75" customHeight="1" x14ac:dyDescent="0.2">
      <c r="H1103" s="4"/>
      <c r="I1103" s="4"/>
      <c r="J1103" s="4"/>
      <c r="N1103" s="4"/>
      <c r="O1103" s="4"/>
      <c r="P1103" s="4"/>
      <c r="T1103" s="4"/>
      <c r="U1103" s="4"/>
      <c r="V1103" s="4"/>
      <c r="W1103" s="4"/>
      <c r="X1103" s="4"/>
      <c r="Y1103" s="4"/>
      <c r="Z1103" s="4"/>
      <c r="AA1103" s="4"/>
      <c r="AB1103" s="4"/>
    </row>
    <row r="1104" spans="8:28" ht="15.75" customHeight="1" x14ac:dyDescent="0.2">
      <c r="H1104" s="4"/>
      <c r="I1104" s="4"/>
      <c r="J1104" s="4"/>
      <c r="N1104" s="4"/>
      <c r="O1104" s="4"/>
      <c r="P1104" s="4"/>
      <c r="T1104" s="4"/>
      <c r="U1104" s="4"/>
      <c r="V1104" s="4"/>
      <c r="W1104" s="4"/>
      <c r="X1104" s="4"/>
      <c r="Y1104" s="4"/>
      <c r="Z1104" s="4"/>
      <c r="AA1104" s="4"/>
      <c r="AB1104" s="4"/>
    </row>
    <row r="1105" spans="8:28" ht="15.75" customHeight="1" x14ac:dyDescent="0.2">
      <c r="H1105" s="4"/>
      <c r="I1105" s="4"/>
      <c r="J1105" s="4"/>
      <c r="N1105" s="4"/>
      <c r="O1105" s="4"/>
      <c r="P1105" s="4"/>
      <c r="T1105" s="4"/>
      <c r="U1105" s="4"/>
      <c r="V1105" s="4"/>
      <c r="W1105" s="4"/>
      <c r="X1105" s="4"/>
      <c r="Y1105" s="4"/>
      <c r="Z1105" s="4"/>
      <c r="AA1105" s="4"/>
      <c r="AB1105" s="4"/>
    </row>
    <row r="1106" spans="8:28" ht="15.75" customHeight="1" x14ac:dyDescent="0.2">
      <c r="H1106" s="4"/>
      <c r="I1106" s="4"/>
      <c r="J1106" s="4"/>
      <c r="N1106" s="4"/>
      <c r="O1106" s="4"/>
      <c r="P1106" s="4"/>
      <c r="T1106" s="4"/>
      <c r="U1106" s="4"/>
      <c r="V1106" s="4"/>
      <c r="W1106" s="4"/>
      <c r="X1106" s="4"/>
      <c r="Y1106" s="4"/>
      <c r="Z1106" s="4"/>
      <c r="AA1106" s="4"/>
      <c r="AB1106" s="4"/>
    </row>
    <row r="1107" spans="8:28" ht="15.75" customHeight="1" x14ac:dyDescent="0.2">
      <c r="H1107" s="4"/>
      <c r="I1107" s="4"/>
      <c r="J1107" s="4"/>
      <c r="N1107" s="4"/>
      <c r="O1107" s="4"/>
      <c r="P1107" s="4"/>
      <c r="T1107" s="4"/>
      <c r="U1107" s="4"/>
      <c r="V1107" s="4"/>
      <c r="W1107" s="4"/>
      <c r="X1107" s="4"/>
      <c r="Y1107" s="4"/>
      <c r="Z1107" s="4"/>
      <c r="AA1107" s="4"/>
      <c r="AB1107" s="4"/>
    </row>
    <row r="1108" spans="8:28" ht="15.75" customHeight="1" x14ac:dyDescent="0.2">
      <c r="H1108" s="4"/>
      <c r="I1108" s="4"/>
      <c r="J1108" s="4"/>
      <c r="N1108" s="4"/>
      <c r="O1108" s="4"/>
      <c r="P1108" s="4"/>
      <c r="T1108" s="4"/>
      <c r="U1108" s="4"/>
      <c r="V1108" s="4"/>
      <c r="W1108" s="4"/>
      <c r="X1108" s="4"/>
      <c r="Y1108" s="4"/>
      <c r="Z1108" s="4"/>
      <c r="AA1108" s="4"/>
      <c r="AB1108" s="4"/>
    </row>
    <row r="1109" spans="8:28" ht="15.75" customHeight="1" x14ac:dyDescent="0.2">
      <c r="H1109" s="4"/>
      <c r="I1109" s="4"/>
      <c r="J1109" s="4"/>
      <c r="N1109" s="4"/>
      <c r="O1109" s="4"/>
      <c r="P1109" s="4"/>
      <c r="T1109" s="4"/>
      <c r="U1109" s="4"/>
      <c r="V1109" s="4"/>
      <c r="W1109" s="4"/>
      <c r="X1109" s="4"/>
      <c r="Y1109" s="4"/>
      <c r="Z1109" s="4"/>
      <c r="AA1109" s="4"/>
      <c r="AB1109" s="4"/>
    </row>
    <row r="1110" spans="8:28" ht="15.75" customHeight="1" x14ac:dyDescent="0.2">
      <c r="H1110" s="4"/>
      <c r="I1110" s="4"/>
      <c r="J1110" s="4"/>
      <c r="N1110" s="4"/>
      <c r="O1110" s="4"/>
      <c r="P1110" s="4"/>
      <c r="T1110" s="4"/>
      <c r="U1110" s="4"/>
      <c r="V1110" s="4"/>
      <c r="W1110" s="4"/>
      <c r="X1110" s="4"/>
      <c r="Y1110" s="4"/>
      <c r="Z1110" s="4"/>
      <c r="AA1110" s="4"/>
      <c r="AB1110" s="4"/>
    </row>
    <row r="1111" spans="8:28" ht="15.75" customHeight="1" x14ac:dyDescent="0.2">
      <c r="H1111" s="4"/>
      <c r="I1111" s="4"/>
      <c r="J1111" s="4"/>
      <c r="N1111" s="4"/>
      <c r="O1111" s="4"/>
      <c r="P1111" s="4"/>
      <c r="T1111" s="4"/>
      <c r="U1111" s="4"/>
      <c r="V1111" s="4"/>
      <c r="W1111" s="4"/>
      <c r="X1111" s="4"/>
      <c r="Y1111" s="4"/>
      <c r="Z1111" s="4"/>
      <c r="AA1111" s="4"/>
      <c r="AB1111" s="4"/>
    </row>
    <row r="1112" spans="8:28" ht="15.75" customHeight="1" x14ac:dyDescent="0.2">
      <c r="H1112" s="4"/>
      <c r="I1112" s="4"/>
      <c r="J1112" s="4"/>
      <c r="N1112" s="4"/>
      <c r="O1112" s="4"/>
      <c r="P1112" s="4"/>
      <c r="T1112" s="4"/>
      <c r="U1112" s="4"/>
      <c r="V1112" s="4"/>
      <c r="W1112" s="4"/>
      <c r="X1112" s="4"/>
      <c r="Y1112" s="4"/>
      <c r="Z1112" s="4"/>
      <c r="AA1112" s="4"/>
      <c r="AB1112" s="4"/>
    </row>
    <row r="1113" spans="8:28" ht="15.75" customHeight="1" x14ac:dyDescent="0.2">
      <c r="H1113" s="4"/>
      <c r="I1113" s="4"/>
      <c r="J1113" s="4"/>
      <c r="N1113" s="4"/>
      <c r="O1113" s="4"/>
      <c r="P1113" s="4"/>
      <c r="T1113" s="4"/>
      <c r="U1113" s="4"/>
      <c r="V1113" s="4"/>
      <c r="W1113" s="4"/>
      <c r="X1113" s="4"/>
      <c r="Y1113" s="4"/>
      <c r="Z1113" s="4"/>
      <c r="AA1113" s="4"/>
      <c r="AB1113" s="4"/>
    </row>
    <row r="1114" spans="8:28" ht="15.75" customHeight="1" x14ac:dyDescent="0.2">
      <c r="H1114" s="4"/>
      <c r="I1114" s="4"/>
      <c r="J1114" s="4"/>
      <c r="N1114" s="4"/>
      <c r="O1114" s="4"/>
      <c r="P1114" s="4"/>
      <c r="T1114" s="4"/>
      <c r="U1114" s="4"/>
      <c r="V1114" s="4"/>
      <c r="W1114" s="4"/>
      <c r="X1114" s="4"/>
      <c r="Y1114" s="4"/>
      <c r="Z1114" s="4"/>
      <c r="AA1114" s="4"/>
      <c r="AB1114" s="4"/>
    </row>
    <row r="1115" spans="8:28" ht="15.75" customHeight="1" x14ac:dyDescent="0.2">
      <c r="H1115" s="4"/>
      <c r="I1115" s="4"/>
      <c r="J1115" s="4"/>
      <c r="N1115" s="4"/>
      <c r="O1115" s="4"/>
      <c r="P1115" s="4"/>
      <c r="T1115" s="4"/>
      <c r="U1115" s="4"/>
      <c r="V1115" s="4"/>
      <c r="W1115" s="4"/>
      <c r="X1115" s="4"/>
      <c r="Y1115" s="4"/>
      <c r="Z1115" s="4"/>
      <c r="AA1115" s="4"/>
      <c r="AB1115" s="4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242:D242"/>
    <mergeCell ref="A294:C294"/>
    <mergeCell ref="A295:C295"/>
    <mergeCell ref="K8:M8"/>
    <mergeCell ref="N8:P8"/>
    <mergeCell ref="E8:G8"/>
    <mergeCell ref="H8:J8"/>
    <mergeCell ref="E55:G56"/>
    <mergeCell ref="H55:J56"/>
    <mergeCell ref="A189:D189"/>
    <mergeCell ref="Q7:V7"/>
    <mergeCell ref="W7:Z7"/>
    <mergeCell ref="AA7:AA9"/>
    <mergeCell ref="Q8:S8"/>
    <mergeCell ref="T8:V8"/>
    <mergeCell ref="W8:W9"/>
    <mergeCell ref="X8:X9"/>
    <mergeCell ref="Y8:Z8"/>
  </mergeCells>
  <phoneticPr fontId="34" type="noConversion"/>
  <pageMargins left="0" right="0" top="0.35433070866141736" bottom="0.35433070866141736" header="0" footer="0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36EB2-F881-412D-BCE3-8EDA9D900542}">
  <dimension ref="A1:K124"/>
  <sheetViews>
    <sheetView topLeftCell="B97" zoomScale="90" zoomScaleNormal="90" workbookViewId="0">
      <selection activeCell="K33" sqref="K33"/>
    </sheetView>
  </sheetViews>
  <sheetFormatPr defaultColWidth="8" defaultRowHeight="15" x14ac:dyDescent="0.25"/>
  <cols>
    <col min="1" max="1" width="16.875" style="237" hidden="1" customWidth="1"/>
    <col min="2" max="2" width="9.625" style="237" customWidth="1"/>
    <col min="3" max="3" width="31.875" style="237" customWidth="1"/>
    <col min="4" max="4" width="16.375" style="238" customWidth="1"/>
    <col min="5" max="5" width="17.875" style="237" customWidth="1"/>
    <col min="6" max="6" width="16.375" style="238" customWidth="1"/>
    <col min="7" max="7" width="15.375" style="237" customWidth="1"/>
    <col min="8" max="8" width="14" style="237" customWidth="1"/>
    <col min="9" max="9" width="13.75" style="236" customWidth="1"/>
    <col min="10" max="10" width="17" style="236" customWidth="1"/>
    <col min="11" max="11" width="29.125" style="236" customWidth="1"/>
    <col min="12" max="16384" width="8" style="236"/>
  </cols>
  <sheetData>
    <row r="1" spans="1:11" x14ac:dyDescent="0.25">
      <c r="J1" s="255" t="s">
        <v>835</v>
      </c>
    </row>
    <row r="2" spans="1:11" ht="39.75" customHeight="1" x14ac:dyDescent="0.25">
      <c r="B2" s="257"/>
      <c r="C2" s="257"/>
      <c r="D2" s="258"/>
      <c r="E2" s="257"/>
      <c r="F2" s="258"/>
      <c r="G2" s="257"/>
      <c r="H2" s="350" t="s">
        <v>834</v>
      </c>
      <c r="I2" s="350"/>
      <c r="J2" s="350"/>
    </row>
    <row r="3" spans="1:11" x14ac:dyDescent="0.25">
      <c r="B3" s="257"/>
      <c r="C3" s="257"/>
      <c r="D3" s="258"/>
      <c r="E3" s="257"/>
      <c r="F3" s="258"/>
      <c r="G3" s="257"/>
      <c r="H3" s="257"/>
      <c r="I3" s="259"/>
      <c r="J3" s="259"/>
    </row>
    <row r="4" spans="1:11" x14ac:dyDescent="0.25">
      <c r="B4" s="345" t="s">
        <v>833</v>
      </c>
      <c r="C4" s="345"/>
      <c r="D4" s="345"/>
      <c r="E4" s="345"/>
      <c r="F4" s="345"/>
      <c r="G4" s="345"/>
      <c r="H4" s="345"/>
      <c r="I4" s="345"/>
      <c r="J4" s="345"/>
    </row>
    <row r="5" spans="1:11" x14ac:dyDescent="0.25">
      <c r="B5" s="345" t="s">
        <v>832</v>
      </c>
      <c r="C5" s="345"/>
      <c r="D5" s="345"/>
      <c r="E5" s="345"/>
      <c r="F5" s="345"/>
      <c r="G5" s="345"/>
      <c r="H5" s="345"/>
      <c r="I5" s="345"/>
      <c r="J5" s="345"/>
    </row>
    <row r="6" spans="1:11" ht="20.25" customHeight="1" x14ac:dyDescent="0.25">
      <c r="B6" s="351" t="s">
        <v>831</v>
      </c>
      <c r="C6" s="351"/>
      <c r="D6" s="351"/>
      <c r="E6" s="351"/>
      <c r="F6" s="351"/>
      <c r="G6" s="351"/>
      <c r="H6" s="351"/>
      <c r="I6" s="351"/>
      <c r="J6" s="351"/>
    </row>
    <row r="7" spans="1:11" x14ac:dyDescent="0.25">
      <c r="B7" s="345" t="s">
        <v>830</v>
      </c>
      <c r="C7" s="345"/>
      <c r="D7" s="345"/>
      <c r="E7" s="345"/>
      <c r="F7" s="345"/>
      <c r="G7" s="345"/>
      <c r="H7" s="345"/>
      <c r="I7" s="345"/>
      <c r="J7" s="345"/>
    </row>
    <row r="8" spans="1:11" x14ac:dyDescent="0.25">
      <c r="B8" s="240"/>
      <c r="C8" s="240"/>
      <c r="D8" s="241"/>
      <c r="E8" s="240"/>
      <c r="F8" s="241"/>
      <c r="G8" s="240"/>
      <c r="H8" s="240"/>
      <c r="I8" s="239"/>
      <c r="J8" s="239"/>
    </row>
    <row r="9" spans="1:11" s="253" customFormat="1" x14ac:dyDescent="0.2">
      <c r="A9" s="264"/>
      <c r="B9" s="347" t="s">
        <v>829</v>
      </c>
      <c r="C9" s="347"/>
      <c r="D9" s="347"/>
      <c r="E9" s="348" t="s">
        <v>618</v>
      </c>
      <c r="F9" s="348"/>
      <c r="G9" s="348"/>
      <c r="H9" s="348"/>
      <c r="I9" s="348"/>
      <c r="J9" s="348"/>
      <c r="K9" s="264"/>
    </row>
    <row r="10" spans="1:11" s="253" customFormat="1" ht="75" x14ac:dyDescent="0.2">
      <c r="A10" s="265" t="s">
        <v>617</v>
      </c>
      <c r="B10" s="266" t="s">
        <v>616</v>
      </c>
      <c r="C10" s="266" t="s">
        <v>44</v>
      </c>
      <c r="D10" s="267" t="s">
        <v>614</v>
      </c>
      <c r="E10" s="266" t="s">
        <v>615</v>
      </c>
      <c r="F10" s="267" t="s">
        <v>614</v>
      </c>
      <c r="G10" s="266" t="s">
        <v>613</v>
      </c>
      <c r="H10" s="266" t="s">
        <v>612</v>
      </c>
      <c r="I10" s="266" t="s">
        <v>611</v>
      </c>
      <c r="J10" s="266" t="s">
        <v>610</v>
      </c>
      <c r="K10" s="264"/>
    </row>
    <row r="11" spans="1:11" s="253" customFormat="1" x14ac:dyDescent="0.25">
      <c r="A11" s="265"/>
      <c r="B11" s="266" t="s">
        <v>828</v>
      </c>
      <c r="C11" s="268" t="s">
        <v>69</v>
      </c>
      <c r="D11" s="267"/>
      <c r="E11" s="266"/>
      <c r="F11" s="267"/>
      <c r="G11" s="266"/>
      <c r="H11" s="266"/>
      <c r="I11" s="266"/>
      <c r="J11" s="266"/>
      <c r="K11" s="264"/>
    </row>
    <row r="12" spans="1:11" x14ac:dyDescent="0.25">
      <c r="A12" s="269"/>
      <c r="B12" s="270" t="s">
        <v>84</v>
      </c>
      <c r="C12" s="271" t="s">
        <v>85</v>
      </c>
      <c r="D12" s="271"/>
      <c r="E12" s="268"/>
      <c r="F12" s="272"/>
      <c r="G12" s="268"/>
      <c r="H12" s="268"/>
      <c r="I12" s="272"/>
      <c r="J12" s="268"/>
      <c r="K12" s="273"/>
    </row>
    <row r="13" spans="1:11" ht="90" x14ac:dyDescent="0.25">
      <c r="A13" s="269"/>
      <c r="B13" s="274" t="s">
        <v>86</v>
      </c>
      <c r="C13" s="275" t="s">
        <v>295</v>
      </c>
      <c r="D13" s="272">
        <v>12000</v>
      </c>
      <c r="E13" s="268" t="s">
        <v>827</v>
      </c>
      <c r="F13" s="272">
        <v>12000</v>
      </c>
      <c r="G13" s="268" t="s">
        <v>826</v>
      </c>
      <c r="H13" s="268" t="s">
        <v>825</v>
      </c>
      <c r="I13" s="272">
        <v>9000</v>
      </c>
      <c r="J13" s="268" t="s">
        <v>824</v>
      </c>
      <c r="K13" s="273"/>
    </row>
    <row r="14" spans="1:11" ht="90" x14ac:dyDescent="0.25">
      <c r="A14" s="269"/>
      <c r="B14" s="274" t="s">
        <v>88</v>
      </c>
      <c r="C14" s="275" t="s">
        <v>296</v>
      </c>
      <c r="D14" s="272">
        <v>12000</v>
      </c>
      <c r="E14" s="268" t="s">
        <v>823</v>
      </c>
      <c r="F14" s="272">
        <v>12000</v>
      </c>
      <c r="G14" s="268" t="s">
        <v>822</v>
      </c>
      <c r="H14" s="268" t="s">
        <v>814</v>
      </c>
      <c r="I14" s="272">
        <v>9000</v>
      </c>
      <c r="J14" s="268" t="s">
        <v>821</v>
      </c>
      <c r="K14" s="273"/>
    </row>
    <row r="15" spans="1:11" ht="90" x14ac:dyDescent="0.25">
      <c r="A15" s="269"/>
      <c r="B15" s="274" t="s">
        <v>89</v>
      </c>
      <c r="C15" s="275" t="s">
        <v>297</v>
      </c>
      <c r="D15" s="272">
        <v>13000</v>
      </c>
      <c r="E15" s="268" t="s">
        <v>820</v>
      </c>
      <c r="F15" s="272">
        <v>13000</v>
      </c>
      <c r="G15" s="268" t="s">
        <v>819</v>
      </c>
      <c r="H15" s="268" t="s">
        <v>818</v>
      </c>
      <c r="I15" s="272">
        <v>13000</v>
      </c>
      <c r="J15" s="268" t="s">
        <v>817</v>
      </c>
      <c r="K15" s="273"/>
    </row>
    <row r="16" spans="1:11" ht="75" x14ac:dyDescent="0.25">
      <c r="A16" s="269"/>
      <c r="B16" s="274" t="s">
        <v>471</v>
      </c>
      <c r="C16" s="275" t="s">
        <v>298</v>
      </c>
      <c r="D16" s="272">
        <v>16000</v>
      </c>
      <c r="E16" s="268" t="s">
        <v>816</v>
      </c>
      <c r="F16" s="272">
        <v>16000</v>
      </c>
      <c r="G16" s="268" t="s">
        <v>815</v>
      </c>
      <c r="H16" s="268" t="s">
        <v>814</v>
      </c>
      <c r="I16" s="272"/>
      <c r="J16" s="268"/>
      <c r="K16" s="273"/>
    </row>
    <row r="17" spans="1:11" ht="50.25" customHeight="1" x14ac:dyDescent="0.25">
      <c r="A17" s="269"/>
      <c r="B17" s="270" t="s">
        <v>90</v>
      </c>
      <c r="C17" s="271" t="s">
        <v>91</v>
      </c>
      <c r="D17" s="272">
        <v>11660</v>
      </c>
      <c r="E17" s="268"/>
      <c r="F17" s="272">
        <v>11660</v>
      </c>
      <c r="G17" s="268"/>
      <c r="H17" s="268"/>
      <c r="I17" s="272">
        <v>6820</v>
      </c>
      <c r="J17" s="268" t="s">
        <v>813</v>
      </c>
      <c r="K17" s="273"/>
    </row>
    <row r="18" spans="1:11" ht="30" x14ac:dyDescent="0.25">
      <c r="A18" s="269"/>
      <c r="B18" s="274" t="s">
        <v>812</v>
      </c>
      <c r="C18" s="276" t="s">
        <v>153</v>
      </c>
      <c r="D18" s="272"/>
      <c r="E18" s="268"/>
      <c r="F18" s="272"/>
      <c r="G18" s="268"/>
      <c r="H18" s="268"/>
      <c r="I18" s="272"/>
      <c r="J18" s="268"/>
      <c r="K18" s="273"/>
    </row>
    <row r="19" spans="1:11" ht="30" x14ac:dyDescent="0.25">
      <c r="A19" s="269"/>
      <c r="B19" s="277" t="s">
        <v>811</v>
      </c>
      <c r="C19" s="276" t="s">
        <v>810</v>
      </c>
      <c r="D19" s="272">
        <v>199800</v>
      </c>
      <c r="E19" s="268" t="s">
        <v>809</v>
      </c>
      <c r="F19" s="272">
        <v>199800</v>
      </c>
      <c r="G19" s="268" t="s">
        <v>600</v>
      </c>
      <c r="H19" s="268" t="s">
        <v>779</v>
      </c>
      <c r="I19" s="272"/>
      <c r="J19" s="268"/>
      <c r="K19" s="273"/>
    </row>
    <row r="20" spans="1:11" x14ac:dyDescent="0.25">
      <c r="A20" s="269"/>
      <c r="B20" s="278"/>
      <c r="C20" s="276" t="s">
        <v>341</v>
      </c>
      <c r="D20" s="279"/>
      <c r="E20" s="268"/>
      <c r="F20" s="272"/>
      <c r="G20" s="280"/>
      <c r="H20" s="280"/>
      <c r="I20" s="272"/>
      <c r="J20" s="268"/>
      <c r="K20" s="273"/>
    </row>
    <row r="21" spans="1:11" ht="90" x14ac:dyDescent="0.25">
      <c r="A21" s="269"/>
      <c r="B21" s="277" t="s">
        <v>808</v>
      </c>
      <c r="C21" s="281" t="s">
        <v>341</v>
      </c>
      <c r="D21" s="272">
        <v>198000</v>
      </c>
      <c r="E21" s="268" t="s">
        <v>781</v>
      </c>
      <c r="F21" s="272">
        <v>198000</v>
      </c>
      <c r="G21" s="268" t="s">
        <v>807</v>
      </c>
      <c r="H21" s="268" t="s">
        <v>779</v>
      </c>
      <c r="I21" s="272"/>
      <c r="J21" s="268"/>
      <c r="K21" s="273"/>
    </row>
    <row r="22" spans="1:11" ht="30" x14ac:dyDescent="0.25">
      <c r="A22" s="269"/>
      <c r="B22" s="274" t="s">
        <v>482</v>
      </c>
      <c r="C22" s="281" t="s">
        <v>356</v>
      </c>
      <c r="D22" s="272">
        <v>3000</v>
      </c>
      <c r="E22" s="268" t="s">
        <v>781</v>
      </c>
      <c r="F22" s="272">
        <v>3000</v>
      </c>
      <c r="G22" s="268" t="s">
        <v>806</v>
      </c>
      <c r="H22" s="268" t="s">
        <v>779</v>
      </c>
      <c r="I22" s="272">
        <v>1500</v>
      </c>
      <c r="J22" s="268" t="s">
        <v>805</v>
      </c>
      <c r="K22" s="273"/>
    </row>
    <row r="23" spans="1:11" ht="45" x14ac:dyDescent="0.25">
      <c r="A23" s="269"/>
      <c r="B23" s="277" t="s">
        <v>804</v>
      </c>
      <c r="C23" s="281" t="s">
        <v>803</v>
      </c>
      <c r="D23" s="272">
        <v>48000</v>
      </c>
      <c r="E23" s="268" t="s">
        <v>781</v>
      </c>
      <c r="F23" s="272">
        <v>48000</v>
      </c>
      <c r="G23" s="268" t="s">
        <v>802</v>
      </c>
      <c r="H23" s="268" t="s">
        <v>779</v>
      </c>
      <c r="I23" s="272">
        <v>48000</v>
      </c>
      <c r="J23" s="268" t="s">
        <v>801</v>
      </c>
      <c r="K23" s="282"/>
    </row>
    <row r="24" spans="1:11" ht="77.25" customHeight="1" x14ac:dyDescent="0.25">
      <c r="A24" s="269"/>
      <c r="B24" s="277" t="s">
        <v>800</v>
      </c>
      <c r="C24" s="281" t="s">
        <v>799</v>
      </c>
      <c r="D24" s="272">
        <v>49800</v>
      </c>
      <c r="E24" s="268" t="s">
        <v>641</v>
      </c>
      <c r="F24" s="272">
        <v>49800</v>
      </c>
      <c r="G24" s="268" t="s">
        <v>798</v>
      </c>
      <c r="H24" s="268" t="s">
        <v>797</v>
      </c>
      <c r="I24" s="272">
        <v>49800</v>
      </c>
      <c r="J24" s="268" t="s">
        <v>796</v>
      </c>
      <c r="K24" s="282"/>
    </row>
    <row r="25" spans="1:11" x14ac:dyDescent="0.25">
      <c r="A25" s="269"/>
      <c r="B25" s="274" t="s">
        <v>157</v>
      </c>
      <c r="C25" s="283" t="s">
        <v>365</v>
      </c>
      <c r="D25" s="279"/>
      <c r="E25" s="268"/>
      <c r="F25" s="272"/>
      <c r="G25" s="268"/>
      <c r="H25" s="268"/>
      <c r="I25" s="272"/>
      <c r="J25" s="268"/>
      <c r="K25" s="273"/>
    </row>
    <row r="26" spans="1:11" ht="45" x14ac:dyDescent="0.25">
      <c r="A26" s="269"/>
      <c r="B26" s="277" t="s">
        <v>795</v>
      </c>
      <c r="C26" s="281" t="s">
        <v>365</v>
      </c>
      <c r="D26" s="272">
        <v>199800</v>
      </c>
      <c r="E26" s="268" t="s">
        <v>794</v>
      </c>
      <c r="F26" s="272">
        <v>199800</v>
      </c>
      <c r="G26" s="268" t="s">
        <v>793</v>
      </c>
      <c r="H26" s="268" t="s">
        <v>779</v>
      </c>
      <c r="I26" s="272"/>
      <c r="J26" s="268"/>
      <c r="K26" s="273"/>
    </row>
    <row r="27" spans="1:11" x14ac:dyDescent="0.25">
      <c r="A27" s="269"/>
      <c r="B27" s="274" t="s">
        <v>504</v>
      </c>
      <c r="C27" s="283" t="s">
        <v>389</v>
      </c>
      <c r="D27" s="279"/>
      <c r="E27" s="268"/>
      <c r="F27" s="272"/>
      <c r="G27" s="268"/>
      <c r="H27" s="268"/>
      <c r="I27" s="272"/>
      <c r="J27" s="268"/>
      <c r="K27" s="273"/>
    </row>
    <row r="28" spans="1:11" ht="90" x14ac:dyDescent="0.25">
      <c r="A28" s="269"/>
      <c r="B28" s="277" t="s">
        <v>792</v>
      </c>
      <c r="C28" s="281" t="s">
        <v>389</v>
      </c>
      <c r="D28" s="272">
        <v>197850</v>
      </c>
      <c r="E28" s="268" t="s">
        <v>787</v>
      </c>
      <c r="F28" s="272">
        <v>197850</v>
      </c>
      <c r="G28" s="268" t="s">
        <v>791</v>
      </c>
      <c r="H28" s="268" t="s">
        <v>779</v>
      </c>
      <c r="I28" s="272">
        <v>197850</v>
      </c>
      <c r="J28" s="268" t="s">
        <v>790</v>
      </c>
      <c r="K28" s="273"/>
    </row>
    <row r="29" spans="1:11" ht="45" x14ac:dyDescent="0.25">
      <c r="A29" s="269"/>
      <c r="B29" s="277" t="s">
        <v>789</v>
      </c>
      <c r="C29" s="281" t="s">
        <v>788</v>
      </c>
      <c r="D29" s="272">
        <v>49800</v>
      </c>
      <c r="E29" s="268" t="s">
        <v>787</v>
      </c>
      <c r="F29" s="272">
        <v>49800</v>
      </c>
      <c r="G29" s="268" t="s">
        <v>786</v>
      </c>
      <c r="H29" s="268" t="s">
        <v>779</v>
      </c>
      <c r="I29" s="272">
        <v>49800</v>
      </c>
      <c r="J29" s="268" t="s">
        <v>785</v>
      </c>
      <c r="K29" s="273"/>
    </row>
    <row r="30" spans="1:11" ht="60" x14ac:dyDescent="0.25">
      <c r="A30" s="269"/>
      <c r="B30" s="277" t="s">
        <v>784</v>
      </c>
      <c r="C30" s="284" t="s">
        <v>783</v>
      </c>
      <c r="D30" s="272">
        <v>172100</v>
      </c>
      <c r="E30" s="268" t="s">
        <v>781</v>
      </c>
      <c r="F30" s="272">
        <v>172100</v>
      </c>
      <c r="G30" s="268" t="s">
        <v>782</v>
      </c>
      <c r="H30" s="268" t="s">
        <v>779</v>
      </c>
      <c r="I30" s="272"/>
      <c r="J30" s="268"/>
      <c r="K30" s="273"/>
    </row>
    <row r="31" spans="1:11" ht="45" x14ac:dyDescent="0.25">
      <c r="A31" s="269"/>
      <c r="B31" s="285" t="s">
        <v>546</v>
      </c>
      <c r="C31" s="284" t="s">
        <v>409</v>
      </c>
      <c r="D31" s="272">
        <v>48000</v>
      </c>
      <c r="E31" s="268" t="s">
        <v>781</v>
      </c>
      <c r="F31" s="272">
        <v>48000</v>
      </c>
      <c r="G31" s="268" t="s">
        <v>780</v>
      </c>
      <c r="H31" s="268" t="s">
        <v>779</v>
      </c>
      <c r="I31" s="272">
        <v>48000</v>
      </c>
      <c r="J31" s="268" t="s">
        <v>778</v>
      </c>
      <c r="K31" s="273"/>
    </row>
    <row r="32" spans="1:11" x14ac:dyDescent="0.25">
      <c r="A32" s="269"/>
      <c r="B32" s="285" t="s">
        <v>158</v>
      </c>
      <c r="C32" s="283" t="s">
        <v>159</v>
      </c>
      <c r="D32" s="279"/>
      <c r="E32" s="280"/>
      <c r="F32" s="272"/>
      <c r="G32" s="280"/>
      <c r="H32" s="268"/>
      <c r="I32" s="280"/>
      <c r="J32" s="280"/>
      <c r="K32" s="273"/>
    </row>
    <row r="33" spans="1:11" ht="75" x14ac:dyDescent="0.25">
      <c r="A33" s="269"/>
      <c r="B33" s="285" t="s">
        <v>160</v>
      </c>
      <c r="C33" s="286" t="s">
        <v>590</v>
      </c>
      <c r="D33" s="272">
        <v>40000</v>
      </c>
      <c r="E33" s="268" t="s">
        <v>777</v>
      </c>
      <c r="F33" s="272">
        <v>40000</v>
      </c>
      <c r="G33" s="268" t="s">
        <v>776</v>
      </c>
      <c r="H33" s="268" t="s">
        <v>769</v>
      </c>
      <c r="I33" s="272">
        <v>40000</v>
      </c>
      <c r="J33" s="268" t="s">
        <v>775</v>
      </c>
      <c r="K33" s="273"/>
    </row>
    <row r="34" spans="1:11" ht="60" x14ac:dyDescent="0.25">
      <c r="A34" s="269"/>
      <c r="B34" s="285" t="s">
        <v>550</v>
      </c>
      <c r="C34" s="286" t="s">
        <v>591</v>
      </c>
      <c r="D34" s="272">
        <v>34000</v>
      </c>
      <c r="E34" s="268" t="s">
        <v>774</v>
      </c>
      <c r="F34" s="272">
        <v>34000</v>
      </c>
      <c r="G34" s="268" t="s">
        <v>773</v>
      </c>
      <c r="H34" s="268" t="s">
        <v>769</v>
      </c>
      <c r="I34" s="272">
        <v>34000</v>
      </c>
      <c r="J34" s="268" t="s">
        <v>772</v>
      </c>
      <c r="K34" s="273"/>
    </row>
    <row r="35" spans="1:11" ht="56.25" customHeight="1" x14ac:dyDescent="0.25">
      <c r="A35" s="269"/>
      <c r="B35" s="285" t="s">
        <v>551</v>
      </c>
      <c r="C35" s="286" t="s">
        <v>592</v>
      </c>
      <c r="D35" s="272">
        <v>19635</v>
      </c>
      <c r="E35" s="268" t="s">
        <v>771</v>
      </c>
      <c r="F35" s="272">
        <v>19635</v>
      </c>
      <c r="G35" s="268" t="s">
        <v>770</v>
      </c>
      <c r="H35" s="268" t="s">
        <v>769</v>
      </c>
      <c r="I35" s="272">
        <v>19635</v>
      </c>
      <c r="J35" s="268" t="s">
        <v>768</v>
      </c>
      <c r="K35" s="273"/>
    </row>
    <row r="36" spans="1:11" ht="45" customHeight="1" x14ac:dyDescent="0.25">
      <c r="A36" s="269"/>
      <c r="B36" s="274"/>
      <c r="C36" s="284" t="s">
        <v>767</v>
      </c>
      <c r="D36" s="279"/>
      <c r="E36" s="268"/>
      <c r="F36" s="272"/>
      <c r="G36" s="268"/>
      <c r="H36" s="268"/>
      <c r="I36" s="272"/>
      <c r="J36" s="268"/>
      <c r="K36" s="273"/>
    </row>
    <row r="37" spans="1:11" ht="62.25" customHeight="1" x14ac:dyDescent="0.25">
      <c r="A37" s="269"/>
      <c r="B37" s="285" t="s">
        <v>552</v>
      </c>
      <c r="C37" s="286" t="s">
        <v>593</v>
      </c>
      <c r="D37" s="272">
        <v>40000</v>
      </c>
      <c r="E37" s="268" t="s">
        <v>766</v>
      </c>
      <c r="F37" s="272">
        <v>40000</v>
      </c>
      <c r="G37" s="268" t="s">
        <v>765</v>
      </c>
      <c r="H37" s="268" t="s">
        <v>764</v>
      </c>
      <c r="I37" s="272">
        <v>40000</v>
      </c>
      <c r="J37" s="268" t="s">
        <v>763</v>
      </c>
      <c r="K37" s="273"/>
    </row>
    <row r="38" spans="1:11" ht="45" customHeight="1" x14ac:dyDescent="0.25">
      <c r="A38" s="269"/>
      <c r="B38" s="274"/>
      <c r="C38" s="284"/>
      <c r="D38" s="272">
        <v>14450</v>
      </c>
      <c r="E38" s="268" t="s">
        <v>751</v>
      </c>
      <c r="F38" s="272">
        <v>14450</v>
      </c>
      <c r="G38" s="268" t="s">
        <v>762</v>
      </c>
      <c r="H38" s="268" t="s">
        <v>734</v>
      </c>
      <c r="I38" s="272">
        <v>14450</v>
      </c>
      <c r="J38" s="268" t="s">
        <v>761</v>
      </c>
      <c r="K38" s="273"/>
    </row>
    <row r="39" spans="1:11" ht="45" customHeight="1" x14ac:dyDescent="0.25">
      <c r="A39" s="269"/>
      <c r="B39" s="274"/>
      <c r="C39" s="284"/>
      <c r="D39" s="272">
        <v>14450</v>
      </c>
      <c r="E39" s="268" t="s">
        <v>760</v>
      </c>
      <c r="F39" s="272">
        <v>14450</v>
      </c>
      <c r="G39" s="268" t="s">
        <v>759</v>
      </c>
      <c r="H39" s="268" t="s">
        <v>734</v>
      </c>
      <c r="I39" s="272">
        <v>14450</v>
      </c>
      <c r="J39" s="268" t="s">
        <v>758</v>
      </c>
      <c r="K39" s="273"/>
    </row>
    <row r="40" spans="1:11" ht="45" customHeight="1" x14ac:dyDescent="0.25">
      <c r="A40" s="269"/>
      <c r="B40" s="285" t="s">
        <v>553</v>
      </c>
      <c r="C40" s="286" t="s">
        <v>594</v>
      </c>
      <c r="D40" s="279"/>
      <c r="E40" s="268"/>
      <c r="F40" s="272"/>
      <c r="G40" s="268"/>
      <c r="H40" s="268"/>
      <c r="I40" s="272"/>
      <c r="J40" s="268"/>
      <c r="K40" s="273"/>
    </row>
    <row r="41" spans="1:11" ht="45" x14ac:dyDescent="0.25">
      <c r="A41" s="269"/>
      <c r="B41" s="274"/>
      <c r="C41" s="284"/>
      <c r="D41" s="272">
        <v>27000</v>
      </c>
      <c r="E41" s="268" t="s">
        <v>757</v>
      </c>
      <c r="F41" s="272">
        <v>27000</v>
      </c>
      <c r="G41" s="268" t="s">
        <v>756</v>
      </c>
      <c r="H41" s="268" t="s">
        <v>734</v>
      </c>
      <c r="I41" s="272">
        <v>27000</v>
      </c>
      <c r="J41" s="268" t="s">
        <v>755</v>
      </c>
      <c r="K41" s="273"/>
    </row>
    <row r="42" spans="1:11" ht="45" x14ac:dyDescent="0.25">
      <c r="A42" s="269"/>
      <c r="B42" s="274"/>
      <c r="C42" s="284"/>
      <c r="D42" s="272">
        <v>27000</v>
      </c>
      <c r="E42" s="268" t="s">
        <v>754</v>
      </c>
      <c r="F42" s="272">
        <v>27000</v>
      </c>
      <c r="G42" s="268" t="s">
        <v>753</v>
      </c>
      <c r="H42" s="268" t="s">
        <v>734</v>
      </c>
      <c r="I42" s="272">
        <v>27000</v>
      </c>
      <c r="J42" s="268" t="s">
        <v>752</v>
      </c>
      <c r="K42" s="273"/>
    </row>
    <row r="43" spans="1:11" ht="45" x14ac:dyDescent="0.25">
      <c r="A43" s="269"/>
      <c r="B43" s="274"/>
      <c r="C43" s="284"/>
      <c r="D43" s="272">
        <v>27000</v>
      </c>
      <c r="E43" s="268" t="s">
        <v>751</v>
      </c>
      <c r="F43" s="272">
        <v>27000</v>
      </c>
      <c r="G43" s="268" t="s">
        <v>750</v>
      </c>
      <c r="H43" s="268" t="s">
        <v>734</v>
      </c>
      <c r="I43" s="272">
        <v>27000</v>
      </c>
      <c r="J43" s="268" t="s">
        <v>749</v>
      </c>
      <c r="K43" s="273"/>
    </row>
    <row r="44" spans="1:11" ht="75" x14ac:dyDescent="0.25">
      <c r="A44" s="269"/>
      <c r="B44" s="285" t="s">
        <v>554</v>
      </c>
      <c r="C44" s="286" t="s">
        <v>595</v>
      </c>
      <c r="D44" s="272">
        <v>28000</v>
      </c>
      <c r="E44" s="268" t="s">
        <v>748</v>
      </c>
      <c r="F44" s="272">
        <v>28000</v>
      </c>
      <c r="G44" s="268" t="s">
        <v>747</v>
      </c>
      <c r="H44" s="268" t="s">
        <v>734</v>
      </c>
      <c r="I44" s="272">
        <v>28000</v>
      </c>
      <c r="J44" s="268" t="s">
        <v>746</v>
      </c>
      <c r="K44" s="273"/>
    </row>
    <row r="45" spans="1:11" ht="45" x14ac:dyDescent="0.25">
      <c r="A45" s="269"/>
      <c r="B45" s="285" t="s">
        <v>555</v>
      </c>
      <c r="C45" s="268" t="s">
        <v>340</v>
      </c>
      <c r="D45" s="272">
        <v>14500</v>
      </c>
      <c r="E45" s="268" t="s">
        <v>745</v>
      </c>
      <c r="F45" s="272">
        <v>14500</v>
      </c>
      <c r="G45" s="268" t="s">
        <v>744</v>
      </c>
      <c r="H45" s="268" t="s">
        <v>734</v>
      </c>
      <c r="I45" s="272">
        <v>14500</v>
      </c>
      <c r="J45" s="268" t="s">
        <v>743</v>
      </c>
      <c r="K45" s="273"/>
    </row>
    <row r="46" spans="1:11" ht="60" x14ac:dyDescent="0.25">
      <c r="A46" s="269"/>
      <c r="B46" s="285" t="s">
        <v>556</v>
      </c>
      <c r="C46" s="287" t="s">
        <v>586</v>
      </c>
      <c r="D46" s="272">
        <v>15000</v>
      </c>
      <c r="E46" s="268" t="s">
        <v>742</v>
      </c>
      <c r="F46" s="272">
        <v>15000</v>
      </c>
      <c r="G46" s="268" t="s">
        <v>741</v>
      </c>
      <c r="H46" s="268" t="s">
        <v>734</v>
      </c>
      <c r="I46" s="272">
        <v>15000</v>
      </c>
      <c r="J46" s="268" t="s">
        <v>740</v>
      </c>
      <c r="K46" s="273"/>
    </row>
    <row r="47" spans="1:11" ht="45" x14ac:dyDescent="0.25">
      <c r="A47" s="269"/>
      <c r="B47" s="285" t="s">
        <v>557</v>
      </c>
      <c r="C47" s="268" t="s">
        <v>588</v>
      </c>
      <c r="D47" s="272">
        <v>17000</v>
      </c>
      <c r="E47" s="268" t="s">
        <v>739</v>
      </c>
      <c r="F47" s="272">
        <v>17000</v>
      </c>
      <c r="G47" s="268" t="s">
        <v>738</v>
      </c>
      <c r="H47" s="268" t="s">
        <v>734</v>
      </c>
      <c r="I47" s="272">
        <v>17000</v>
      </c>
      <c r="J47" s="268" t="s">
        <v>737</v>
      </c>
      <c r="K47" s="273"/>
    </row>
    <row r="48" spans="1:11" ht="45" x14ac:dyDescent="0.25">
      <c r="A48" s="269"/>
      <c r="B48" s="285" t="s">
        <v>558</v>
      </c>
      <c r="C48" s="288" t="s">
        <v>339</v>
      </c>
      <c r="D48" s="272">
        <v>27000</v>
      </c>
      <c r="E48" s="268" t="s">
        <v>736</v>
      </c>
      <c r="F48" s="272">
        <v>27000</v>
      </c>
      <c r="G48" s="268" t="s">
        <v>735</v>
      </c>
      <c r="H48" s="268" t="s">
        <v>734</v>
      </c>
      <c r="I48" s="272">
        <v>27000</v>
      </c>
      <c r="J48" s="268" t="s">
        <v>733</v>
      </c>
      <c r="K48" s="273"/>
    </row>
    <row r="49" spans="1:11" x14ac:dyDescent="0.25">
      <c r="A49" s="269"/>
      <c r="B49" s="270" t="s">
        <v>167</v>
      </c>
      <c r="C49" s="271" t="s">
        <v>168</v>
      </c>
      <c r="D49" s="279"/>
      <c r="E49" s="268"/>
      <c r="F49" s="272"/>
      <c r="G49" s="268"/>
      <c r="H49" s="268"/>
      <c r="I49" s="272"/>
      <c r="J49" s="268"/>
      <c r="K49" s="273"/>
    </row>
    <row r="50" spans="1:11" ht="30" x14ac:dyDescent="0.25">
      <c r="A50" s="269"/>
      <c r="B50" s="277" t="s">
        <v>732</v>
      </c>
      <c r="C50" s="289" t="s">
        <v>731</v>
      </c>
      <c r="D50" s="272">
        <v>49500</v>
      </c>
      <c r="E50" s="268" t="s">
        <v>641</v>
      </c>
      <c r="F50" s="272">
        <v>49500</v>
      </c>
      <c r="G50" s="268" t="s">
        <v>730</v>
      </c>
      <c r="H50" s="268" t="s">
        <v>729</v>
      </c>
      <c r="I50" s="272">
        <v>49500</v>
      </c>
      <c r="J50" s="268" t="s">
        <v>728</v>
      </c>
      <c r="K50" s="273"/>
    </row>
    <row r="51" spans="1:11" x14ac:dyDescent="0.25">
      <c r="A51" s="269"/>
      <c r="B51" s="290">
        <v>7</v>
      </c>
      <c r="C51" s="291" t="s">
        <v>211</v>
      </c>
      <c r="D51" s="279"/>
      <c r="E51" s="268"/>
      <c r="F51" s="272"/>
      <c r="G51" s="268"/>
      <c r="H51" s="268"/>
      <c r="I51" s="272"/>
      <c r="J51" s="268"/>
      <c r="K51" s="273"/>
    </row>
    <row r="52" spans="1:11" ht="45" x14ac:dyDescent="0.25">
      <c r="A52" s="269"/>
      <c r="B52" s="274" t="s">
        <v>212</v>
      </c>
      <c r="C52" s="275" t="s">
        <v>302</v>
      </c>
      <c r="D52" s="279">
        <v>10000</v>
      </c>
      <c r="E52" s="268" t="s">
        <v>727</v>
      </c>
      <c r="F52" s="272">
        <v>10000</v>
      </c>
      <c r="G52" s="268" t="s">
        <v>726</v>
      </c>
      <c r="H52" s="268" t="s">
        <v>725</v>
      </c>
      <c r="I52" s="272">
        <v>10000</v>
      </c>
      <c r="J52" s="268" t="s">
        <v>724</v>
      </c>
      <c r="K52" s="273"/>
    </row>
    <row r="53" spans="1:11" ht="60" x14ac:dyDescent="0.25">
      <c r="A53" s="269"/>
      <c r="B53" s="274" t="s">
        <v>213</v>
      </c>
      <c r="C53" s="275" t="s">
        <v>303</v>
      </c>
      <c r="D53" s="279">
        <v>49500</v>
      </c>
      <c r="E53" s="268" t="s">
        <v>691</v>
      </c>
      <c r="F53" s="272">
        <v>49500</v>
      </c>
      <c r="G53" s="268" t="s">
        <v>723</v>
      </c>
      <c r="H53" s="268" t="s">
        <v>722</v>
      </c>
      <c r="I53" s="279">
        <v>49500</v>
      </c>
      <c r="J53" s="268" t="s">
        <v>721</v>
      </c>
      <c r="K53" s="273"/>
    </row>
    <row r="54" spans="1:11" ht="60" x14ac:dyDescent="0.25">
      <c r="A54" s="269"/>
      <c r="B54" s="274" t="s">
        <v>720</v>
      </c>
      <c r="C54" s="268" t="s">
        <v>719</v>
      </c>
      <c r="D54" s="279">
        <v>41800</v>
      </c>
      <c r="E54" s="268" t="s">
        <v>714</v>
      </c>
      <c r="F54" s="272">
        <v>41800</v>
      </c>
      <c r="G54" s="268" t="s">
        <v>718</v>
      </c>
      <c r="H54" s="268" t="s">
        <v>717</v>
      </c>
      <c r="I54" s="272">
        <v>41800</v>
      </c>
      <c r="J54" s="268" t="s">
        <v>716</v>
      </c>
      <c r="K54" s="282"/>
    </row>
    <row r="55" spans="1:11" ht="60" x14ac:dyDescent="0.25">
      <c r="A55" s="269"/>
      <c r="B55" s="274" t="s">
        <v>715</v>
      </c>
      <c r="C55" s="287" t="s">
        <v>304</v>
      </c>
      <c r="D55" s="279">
        <v>16500</v>
      </c>
      <c r="E55" s="268" t="s">
        <v>714</v>
      </c>
      <c r="F55" s="272">
        <v>16500</v>
      </c>
      <c r="G55" s="268" t="s">
        <v>713</v>
      </c>
      <c r="H55" s="268" t="s">
        <v>712</v>
      </c>
      <c r="I55" s="272">
        <v>16500</v>
      </c>
      <c r="J55" s="268" t="s">
        <v>711</v>
      </c>
      <c r="K55" s="278"/>
    </row>
    <row r="56" spans="1:11" x14ac:dyDescent="0.25">
      <c r="A56" s="269"/>
      <c r="B56" s="290">
        <v>9</v>
      </c>
      <c r="C56" s="291" t="s">
        <v>238</v>
      </c>
      <c r="D56" s="279"/>
      <c r="E56" s="268"/>
      <c r="F56" s="272"/>
      <c r="G56" s="268"/>
      <c r="H56" s="268"/>
      <c r="I56" s="272"/>
      <c r="J56" s="268"/>
      <c r="K56" s="273"/>
    </row>
    <row r="57" spans="1:11" ht="30" x14ac:dyDescent="0.25">
      <c r="A57" s="269"/>
      <c r="B57" s="292">
        <v>43839</v>
      </c>
      <c r="C57" s="268" t="s">
        <v>310</v>
      </c>
      <c r="D57" s="279">
        <v>10000</v>
      </c>
      <c r="E57" s="268" t="s">
        <v>710</v>
      </c>
      <c r="F57" s="272">
        <v>10000</v>
      </c>
      <c r="G57" s="268" t="s">
        <v>709</v>
      </c>
      <c r="H57" s="268" t="s">
        <v>706</v>
      </c>
      <c r="I57" s="272">
        <v>10000</v>
      </c>
      <c r="J57" s="268" t="s">
        <v>708</v>
      </c>
      <c r="K57" s="273"/>
    </row>
    <row r="58" spans="1:11" ht="30" x14ac:dyDescent="0.25">
      <c r="A58" s="269"/>
      <c r="B58" s="292">
        <v>43870</v>
      </c>
      <c r="C58" s="268" t="s">
        <v>311</v>
      </c>
      <c r="D58" s="272">
        <v>44000</v>
      </c>
      <c r="E58" s="268" t="s">
        <v>702</v>
      </c>
      <c r="F58" s="272">
        <v>44000</v>
      </c>
      <c r="G58" s="268" t="s">
        <v>707</v>
      </c>
      <c r="H58" s="268" t="s">
        <v>706</v>
      </c>
      <c r="I58" s="272"/>
      <c r="J58" s="268"/>
      <c r="K58" s="293"/>
    </row>
    <row r="59" spans="1:11" ht="30" x14ac:dyDescent="0.25">
      <c r="A59" s="269"/>
      <c r="B59" s="292">
        <v>43899</v>
      </c>
      <c r="C59" s="268" t="s">
        <v>309</v>
      </c>
      <c r="D59" s="279">
        <v>14000</v>
      </c>
      <c r="E59" s="268" t="s">
        <v>645</v>
      </c>
      <c r="F59" s="279">
        <v>14000</v>
      </c>
      <c r="G59" s="268" t="s">
        <v>705</v>
      </c>
      <c r="H59" s="268" t="s">
        <v>704</v>
      </c>
      <c r="I59" s="279">
        <v>14000</v>
      </c>
      <c r="J59" s="268" t="s">
        <v>703</v>
      </c>
      <c r="K59" s="273"/>
    </row>
    <row r="60" spans="1:11" ht="30" x14ac:dyDescent="0.25">
      <c r="A60" s="269"/>
      <c r="B60" s="292">
        <v>43930</v>
      </c>
      <c r="C60" s="287" t="s">
        <v>239</v>
      </c>
      <c r="D60" s="279">
        <v>10000</v>
      </c>
      <c r="E60" s="268" t="s">
        <v>702</v>
      </c>
      <c r="F60" s="279">
        <v>10000</v>
      </c>
      <c r="G60" s="268" t="s">
        <v>701</v>
      </c>
      <c r="H60" s="268" t="s">
        <v>693</v>
      </c>
      <c r="I60" s="279">
        <v>10000</v>
      </c>
      <c r="J60" s="268" t="s">
        <v>700</v>
      </c>
      <c r="K60" s="273"/>
    </row>
    <row r="61" spans="1:11" x14ac:dyDescent="0.25">
      <c r="A61" s="269"/>
      <c r="B61" s="290">
        <v>12</v>
      </c>
      <c r="C61" s="291" t="s">
        <v>250</v>
      </c>
      <c r="D61" s="279"/>
      <c r="E61" s="268"/>
      <c r="F61" s="272"/>
      <c r="G61" s="268"/>
      <c r="H61" s="268"/>
      <c r="I61" s="272"/>
      <c r="J61" s="268"/>
      <c r="K61" s="273"/>
    </row>
    <row r="62" spans="1:11" ht="85.5" customHeight="1" x14ac:dyDescent="0.25">
      <c r="A62" s="269"/>
      <c r="B62" s="292">
        <v>43842</v>
      </c>
      <c r="C62" s="275" t="s">
        <v>312</v>
      </c>
      <c r="D62" s="279">
        <v>16800</v>
      </c>
      <c r="E62" s="268" t="s">
        <v>699</v>
      </c>
      <c r="F62" s="279">
        <v>16800</v>
      </c>
      <c r="G62" s="268" t="s">
        <v>698</v>
      </c>
      <c r="H62" s="268" t="s">
        <v>621</v>
      </c>
      <c r="I62" s="279"/>
      <c r="J62" s="268"/>
      <c r="K62" s="273"/>
    </row>
    <row r="63" spans="1:11" ht="30" x14ac:dyDescent="0.25">
      <c r="A63" s="269"/>
      <c r="B63" s="292">
        <v>44632</v>
      </c>
      <c r="C63" s="268" t="s">
        <v>314</v>
      </c>
      <c r="D63" s="279">
        <v>14000</v>
      </c>
      <c r="E63" s="268" t="s">
        <v>695</v>
      </c>
      <c r="F63" s="279">
        <v>14000</v>
      </c>
      <c r="G63" s="268" t="s">
        <v>697</v>
      </c>
      <c r="H63" s="268" t="s">
        <v>629</v>
      </c>
      <c r="I63" s="279">
        <v>14000</v>
      </c>
      <c r="J63" s="268" t="s">
        <v>696</v>
      </c>
      <c r="K63" s="273"/>
    </row>
    <row r="64" spans="1:11" ht="45" x14ac:dyDescent="0.25">
      <c r="A64" s="269"/>
      <c r="B64" s="292">
        <v>45028</v>
      </c>
      <c r="C64" s="294" t="s">
        <v>315</v>
      </c>
      <c r="D64" s="279">
        <v>30000</v>
      </c>
      <c r="E64" s="268" t="s">
        <v>695</v>
      </c>
      <c r="F64" s="279">
        <v>30000</v>
      </c>
      <c r="G64" s="268" t="s">
        <v>694</v>
      </c>
      <c r="H64" s="268" t="s">
        <v>693</v>
      </c>
      <c r="I64" s="279">
        <v>30000</v>
      </c>
      <c r="J64" s="268" t="s">
        <v>692</v>
      </c>
      <c r="K64" s="273"/>
    </row>
    <row r="65" spans="1:11" ht="30" x14ac:dyDescent="0.25">
      <c r="A65" s="269"/>
      <c r="B65" s="292">
        <v>45424</v>
      </c>
      <c r="C65" s="294" t="s">
        <v>317</v>
      </c>
      <c r="D65" s="279">
        <v>5000</v>
      </c>
      <c r="E65" s="268" t="s">
        <v>691</v>
      </c>
      <c r="F65" s="272">
        <v>5000</v>
      </c>
      <c r="G65" s="268" t="s">
        <v>690</v>
      </c>
      <c r="H65" s="268" t="s">
        <v>689</v>
      </c>
      <c r="I65" s="272">
        <v>5000</v>
      </c>
      <c r="J65" s="268" t="s">
        <v>688</v>
      </c>
      <c r="K65" s="273"/>
    </row>
    <row r="66" spans="1:11" x14ac:dyDescent="0.25">
      <c r="A66" s="269"/>
      <c r="B66" s="270" t="s">
        <v>255</v>
      </c>
      <c r="C66" s="295" t="s">
        <v>256</v>
      </c>
      <c r="D66" s="279"/>
      <c r="E66" s="268"/>
      <c r="F66" s="272"/>
      <c r="G66" s="268"/>
      <c r="H66" s="268"/>
      <c r="I66" s="272"/>
      <c r="J66" s="268"/>
      <c r="K66" s="273"/>
    </row>
    <row r="67" spans="1:11" ht="60" x14ac:dyDescent="0.25">
      <c r="A67" s="269"/>
      <c r="B67" s="274" t="s">
        <v>257</v>
      </c>
      <c r="C67" s="268" t="s">
        <v>318</v>
      </c>
      <c r="D67" s="279">
        <v>33000</v>
      </c>
      <c r="E67" s="268" t="s">
        <v>682</v>
      </c>
      <c r="F67" s="279">
        <v>33000</v>
      </c>
      <c r="G67" s="268" t="s">
        <v>687</v>
      </c>
      <c r="H67" s="268" t="s">
        <v>686</v>
      </c>
      <c r="I67" s="279">
        <v>33000</v>
      </c>
      <c r="J67" s="268" t="s">
        <v>685</v>
      </c>
      <c r="K67" s="273"/>
    </row>
    <row r="68" spans="1:11" ht="60" x14ac:dyDescent="0.25">
      <c r="A68" s="269"/>
      <c r="B68" s="274" t="s">
        <v>258</v>
      </c>
      <c r="C68" s="296" t="s">
        <v>319</v>
      </c>
      <c r="D68" s="279"/>
      <c r="E68" s="268"/>
      <c r="F68" s="272"/>
      <c r="G68" s="268"/>
      <c r="H68" s="268"/>
      <c r="I68" s="272"/>
      <c r="J68" s="268"/>
      <c r="K68" s="273"/>
    </row>
    <row r="69" spans="1:11" ht="30" x14ac:dyDescent="0.25">
      <c r="A69" s="269"/>
      <c r="B69" s="274"/>
      <c r="C69" s="296"/>
      <c r="D69" s="279">
        <v>30000</v>
      </c>
      <c r="E69" s="268" t="s">
        <v>668</v>
      </c>
      <c r="F69" s="272">
        <v>30000</v>
      </c>
      <c r="G69" s="268" t="s">
        <v>684</v>
      </c>
      <c r="H69" s="268" t="s">
        <v>647</v>
      </c>
      <c r="I69" s="272">
        <v>30000</v>
      </c>
      <c r="J69" s="268" t="s">
        <v>683</v>
      </c>
      <c r="K69" s="273"/>
    </row>
    <row r="70" spans="1:11" ht="30" x14ac:dyDescent="0.25">
      <c r="A70" s="269"/>
      <c r="B70" s="292"/>
      <c r="C70" s="294"/>
      <c r="D70" s="279">
        <v>36000</v>
      </c>
      <c r="E70" s="268" t="s">
        <v>682</v>
      </c>
      <c r="F70" s="272">
        <v>36000</v>
      </c>
      <c r="G70" s="268" t="s">
        <v>681</v>
      </c>
      <c r="H70" s="268" t="s">
        <v>647</v>
      </c>
      <c r="I70" s="272">
        <v>36000</v>
      </c>
      <c r="J70" s="268" t="s">
        <v>680</v>
      </c>
      <c r="K70" s="273"/>
    </row>
    <row r="71" spans="1:11" ht="45" x14ac:dyDescent="0.25">
      <c r="A71" s="269"/>
      <c r="B71" s="285" t="s">
        <v>259</v>
      </c>
      <c r="C71" s="296" t="s">
        <v>320</v>
      </c>
      <c r="D71" s="279">
        <v>36000</v>
      </c>
      <c r="E71" s="268" t="s">
        <v>645</v>
      </c>
      <c r="F71" s="272">
        <v>36000</v>
      </c>
      <c r="G71" s="268" t="s">
        <v>679</v>
      </c>
      <c r="H71" s="268" t="s">
        <v>678</v>
      </c>
      <c r="I71" s="272">
        <v>36000</v>
      </c>
      <c r="J71" s="268" t="s">
        <v>677</v>
      </c>
      <c r="K71" s="273"/>
    </row>
    <row r="72" spans="1:11" ht="30" x14ac:dyDescent="0.25">
      <c r="A72" s="269"/>
      <c r="B72" s="285" t="s">
        <v>564</v>
      </c>
      <c r="C72" s="296" t="s">
        <v>322</v>
      </c>
      <c r="D72" s="279">
        <v>15000</v>
      </c>
      <c r="E72" s="268" t="s">
        <v>676</v>
      </c>
      <c r="F72" s="279">
        <v>15000</v>
      </c>
      <c r="G72" s="268" t="s">
        <v>675</v>
      </c>
      <c r="H72" s="268" t="s">
        <v>674</v>
      </c>
      <c r="I72" s="279">
        <v>15000</v>
      </c>
      <c r="J72" s="268" t="s">
        <v>673</v>
      </c>
      <c r="K72" s="273"/>
    </row>
    <row r="73" spans="1:11" ht="30" x14ac:dyDescent="0.25">
      <c r="A73" s="269"/>
      <c r="B73" s="274" t="s">
        <v>565</v>
      </c>
      <c r="C73" s="281" t="s">
        <v>323</v>
      </c>
      <c r="D73" s="279">
        <v>25000</v>
      </c>
      <c r="E73" s="268" t="s">
        <v>645</v>
      </c>
      <c r="F73" s="279">
        <v>25000</v>
      </c>
      <c r="G73" s="268" t="s">
        <v>672</v>
      </c>
      <c r="H73" s="268" t="s">
        <v>671</v>
      </c>
      <c r="I73" s="272"/>
      <c r="J73" s="268"/>
      <c r="K73" s="273"/>
    </row>
    <row r="74" spans="1:11" ht="45" x14ac:dyDescent="0.25">
      <c r="A74" s="269"/>
      <c r="B74" s="274" t="s">
        <v>566</v>
      </c>
      <c r="C74" s="281" t="s">
        <v>324</v>
      </c>
      <c r="D74" s="279">
        <v>36000</v>
      </c>
      <c r="E74" s="268" t="s">
        <v>670</v>
      </c>
      <c r="F74" s="279">
        <v>36000</v>
      </c>
      <c r="G74" s="268" t="s">
        <v>669</v>
      </c>
      <c r="H74" s="268" t="s">
        <v>654</v>
      </c>
      <c r="I74" s="272"/>
      <c r="J74" s="268"/>
      <c r="K74" s="273"/>
    </row>
    <row r="75" spans="1:11" ht="45" x14ac:dyDescent="0.25">
      <c r="A75" s="269"/>
      <c r="B75" s="274" t="s">
        <v>567</v>
      </c>
      <c r="C75" s="281" t="s">
        <v>325</v>
      </c>
      <c r="D75" s="279">
        <v>70000</v>
      </c>
      <c r="E75" s="268" t="s">
        <v>668</v>
      </c>
      <c r="F75" s="279">
        <v>70000</v>
      </c>
      <c r="G75" s="268" t="s">
        <v>667</v>
      </c>
      <c r="H75" s="268" t="s">
        <v>654</v>
      </c>
      <c r="I75" s="272"/>
      <c r="J75" s="268"/>
      <c r="K75" s="273"/>
    </row>
    <row r="76" spans="1:11" ht="60" x14ac:dyDescent="0.25">
      <c r="A76" s="269"/>
      <c r="B76" s="274" t="s">
        <v>568</v>
      </c>
      <c r="C76" s="268" t="s">
        <v>326</v>
      </c>
      <c r="D76" s="279">
        <v>100000</v>
      </c>
      <c r="E76" s="268" t="s">
        <v>656</v>
      </c>
      <c r="F76" s="279">
        <v>100000</v>
      </c>
      <c r="G76" s="268" t="s">
        <v>666</v>
      </c>
      <c r="H76" s="268" t="s">
        <v>621</v>
      </c>
      <c r="I76" s="272"/>
      <c r="J76" s="268"/>
      <c r="K76" s="273"/>
    </row>
    <row r="77" spans="1:11" ht="75" x14ac:dyDescent="0.25">
      <c r="A77" s="269"/>
      <c r="B77" s="274" t="s">
        <v>569</v>
      </c>
      <c r="C77" s="275" t="s">
        <v>327</v>
      </c>
      <c r="D77" s="279">
        <v>37000</v>
      </c>
      <c r="E77" s="268" t="s">
        <v>658</v>
      </c>
      <c r="F77" s="279">
        <v>37000</v>
      </c>
      <c r="G77" s="268" t="s">
        <v>665</v>
      </c>
      <c r="H77" s="268" t="s">
        <v>652</v>
      </c>
      <c r="I77" s="272"/>
      <c r="J77" s="268"/>
      <c r="K77" s="273"/>
    </row>
    <row r="78" spans="1:11" ht="45" x14ac:dyDescent="0.25">
      <c r="A78" s="269"/>
      <c r="B78" s="274" t="s">
        <v>570</v>
      </c>
      <c r="C78" s="275" t="s">
        <v>328</v>
      </c>
      <c r="D78" s="279">
        <v>30000</v>
      </c>
      <c r="E78" s="268" t="s">
        <v>664</v>
      </c>
      <c r="F78" s="279">
        <v>30000</v>
      </c>
      <c r="G78" s="268" t="s">
        <v>663</v>
      </c>
      <c r="H78" s="268" t="s">
        <v>652</v>
      </c>
      <c r="I78" s="272">
        <v>30000</v>
      </c>
      <c r="J78" s="268" t="s">
        <v>662</v>
      </c>
      <c r="K78" s="273"/>
    </row>
    <row r="79" spans="1:11" ht="60" x14ac:dyDescent="0.25">
      <c r="A79" s="269"/>
      <c r="B79" s="285" t="s">
        <v>571</v>
      </c>
      <c r="C79" s="268" t="s">
        <v>329</v>
      </c>
      <c r="D79" s="279">
        <v>60000</v>
      </c>
      <c r="E79" s="268" t="s">
        <v>656</v>
      </c>
      <c r="F79" s="279">
        <v>60000</v>
      </c>
      <c r="G79" s="268" t="s">
        <v>661</v>
      </c>
      <c r="H79" s="268" t="s">
        <v>621</v>
      </c>
      <c r="I79" s="272"/>
      <c r="J79" s="268"/>
      <c r="K79" s="273"/>
    </row>
    <row r="80" spans="1:11" ht="105" x14ac:dyDescent="0.25">
      <c r="A80" s="269"/>
      <c r="B80" s="285" t="s">
        <v>572</v>
      </c>
      <c r="C80" s="294" t="s">
        <v>332</v>
      </c>
      <c r="D80" s="279">
        <v>30000</v>
      </c>
      <c r="E80" s="268" t="s">
        <v>660</v>
      </c>
      <c r="F80" s="279">
        <v>30000</v>
      </c>
      <c r="G80" s="268" t="s">
        <v>659</v>
      </c>
      <c r="H80" s="268" t="s">
        <v>654</v>
      </c>
      <c r="I80" s="272"/>
      <c r="J80" s="268"/>
      <c r="K80" s="273"/>
    </row>
    <row r="81" spans="1:11" ht="75" x14ac:dyDescent="0.25">
      <c r="A81" s="269"/>
      <c r="B81" s="285" t="s">
        <v>573</v>
      </c>
      <c r="C81" s="294" t="s">
        <v>333</v>
      </c>
      <c r="D81" s="279">
        <v>58000</v>
      </c>
      <c r="E81" s="268" t="s">
        <v>658</v>
      </c>
      <c r="F81" s="279">
        <v>58000</v>
      </c>
      <c r="G81" s="268" t="s">
        <v>657</v>
      </c>
      <c r="H81" s="268" t="s">
        <v>652</v>
      </c>
      <c r="I81" s="272"/>
      <c r="J81" s="268"/>
      <c r="K81" s="273"/>
    </row>
    <row r="82" spans="1:11" ht="60" x14ac:dyDescent="0.25">
      <c r="A82" s="269"/>
      <c r="B82" s="285" t="s">
        <v>574</v>
      </c>
      <c r="C82" s="268" t="s">
        <v>334</v>
      </c>
      <c r="D82" s="279">
        <v>70000</v>
      </c>
      <c r="E82" s="268" t="s">
        <v>656</v>
      </c>
      <c r="F82" s="279">
        <v>70000</v>
      </c>
      <c r="G82" s="268" t="s">
        <v>655</v>
      </c>
      <c r="H82" s="268" t="s">
        <v>654</v>
      </c>
      <c r="I82" s="272"/>
      <c r="J82" s="268"/>
      <c r="K82" s="273"/>
    </row>
    <row r="83" spans="1:11" ht="45" x14ac:dyDescent="0.25">
      <c r="A83" s="269"/>
      <c r="B83" s="285" t="s">
        <v>575</v>
      </c>
      <c r="C83" s="268" t="s">
        <v>335</v>
      </c>
      <c r="D83" s="279">
        <v>100000</v>
      </c>
      <c r="E83" s="268" t="s">
        <v>649</v>
      </c>
      <c r="F83" s="279">
        <v>100000</v>
      </c>
      <c r="G83" s="268" t="s">
        <v>653</v>
      </c>
      <c r="H83" s="268" t="s">
        <v>652</v>
      </c>
      <c r="I83" s="272"/>
      <c r="J83" s="268"/>
      <c r="K83" s="273"/>
    </row>
    <row r="84" spans="1:11" ht="60" x14ac:dyDescent="0.25">
      <c r="A84" s="269"/>
      <c r="B84" s="285" t="s">
        <v>576</v>
      </c>
      <c r="C84" s="268" t="s">
        <v>336</v>
      </c>
      <c r="D84" s="279">
        <v>60000</v>
      </c>
      <c r="E84" s="268" t="s">
        <v>651</v>
      </c>
      <c r="F84" s="279">
        <v>60000</v>
      </c>
      <c r="G84" s="268" t="s">
        <v>650</v>
      </c>
      <c r="H84" s="268" t="s">
        <v>621</v>
      </c>
      <c r="I84" s="272"/>
      <c r="J84" s="268"/>
      <c r="K84" s="273"/>
    </row>
    <row r="85" spans="1:11" ht="45" x14ac:dyDescent="0.25">
      <c r="A85" s="269"/>
      <c r="B85" s="285" t="s">
        <v>577</v>
      </c>
      <c r="C85" s="275" t="s">
        <v>337</v>
      </c>
      <c r="D85" s="279">
        <v>40000</v>
      </c>
      <c r="E85" s="268" t="s">
        <v>649</v>
      </c>
      <c r="F85" s="279">
        <v>40000</v>
      </c>
      <c r="G85" s="268" t="s">
        <v>648</v>
      </c>
      <c r="H85" s="268" t="s">
        <v>647</v>
      </c>
      <c r="I85" s="279">
        <v>40000</v>
      </c>
      <c r="J85" s="268" t="s">
        <v>646</v>
      </c>
      <c r="K85" s="273"/>
    </row>
    <row r="86" spans="1:11" ht="30" x14ac:dyDescent="0.25">
      <c r="A86" s="269"/>
      <c r="B86" s="285" t="s">
        <v>579</v>
      </c>
      <c r="C86" s="275" t="s">
        <v>330</v>
      </c>
      <c r="D86" s="279">
        <v>20000</v>
      </c>
      <c r="E86" s="268" t="s">
        <v>645</v>
      </c>
      <c r="F86" s="272">
        <v>20000</v>
      </c>
      <c r="G86" s="268" t="s">
        <v>644</v>
      </c>
      <c r="H86" s="268" t="s">
        <v>621</v>
      </c>
      <c r="I86" s="272"/>
      <c r="J86" s="268"/>
      <c r="K86" s="273"/>
    </row>
    <row r="87" spans="1:11" x14ac:dyDescent="0.25">
      <c r="A87" s="252"/>
      <c r="B87" s="260"/>
      <c r="C87" s="263"/>
      <c r="D87" s="262"/>
      <c r="E87" s="249"/>
      <c r="F87" s="250"/>
      <c r="G87" s="249"/>
      <c r="H87" s="249"/>
      <c r="I87" s="250"/>
      <c r="J87" s="249"/>
    </row>
    <row r="88" spans="1:11" x14ac:dyDescent="0.25">
      <c r="A88" s="252"/>
      <c r="B88" s="260"/>
      <c r="C88" s="261"/>
      <c r="D88" s="250"/>
      <c r="E88" s="249"/>
      <c r="F88" s="250"/>
      <c r="G88" s="249"/>
      <c r="H88" s="249"/>
      <c r="I88" s="250"/>
      <c r="J88" s="249"/>
    </row>
    <row r="89" spans="1:11" x14ac:dyDescent="0.25">
      <c r="A89" s="252"/>
      <c r="B89" s="251"/>
      <c r="C89" s="249"/>
      <c r="D89" s="250"/>
      <c r="E89" s="249"/>
      <c r="F89" s="250"/>
      <c r="G89" s="249"/>
      <c r="H89" s="249"/>
      <c r="I89" s="250"/>
      <c r="J89" s="249"/>
    </row>
    <row r="90" spans="1:11" s="245" customFormat="1" ht="15" customHeight="1" x14ac:dyDescent="0.25">
      <c r="A90" s="248"/>
      <c r="B90" s="346" t="s">
        <v>609</v>
      </c>
      <c r="C90" s="346"/>
      <c r="D90" s="247">
        <f>SUM(D12:D89)</f>
        <v>2772945</v>
      </c>
      <c r="E90" s="246"/>
      <c r="F90" s="247">
        <f>SUM(F12:F89)</f>
        <v>2772945</v>
      </c>
      <c r="G90" s="246"/>
      <c r="H90" s="246"/>
      <c r="I90" s="247">
        <f>SUM(I12:I89)</f>
        <v>1248105</v>
      </c>
      <c r="J90" s="246"/>
    </row>
    <row r="91" spans="1:11" x14ac:dyDescent="0.25">
      <c r="B91" s="249"/>
      <c r="C91" s="249"/>
      <c r="D91" s="250"/>
      <c r="E91" s="249"/>
      <c r="F91" s="250"/>
      <c r="G91" s="249"/>
      <c r="H91" s="249"/>
      <c r="I91" s="254"/>
      <c r="J91" s="254"/>
    </row>
    <row r="92" spans="1:11" s="253" customFormat="1" x14ac:dyDescent="0.2">
      <c r="A92" s="264"/>
      <c r="B92" s="347" t="s">
        <v>643</v>
      </c>
      <c r="C92" s="347"/>
      <c r="D92" s="347"/>
      <c r="E92" s="348" t="s">
        <v>618</v>
      </c>
      <c r="F92" s="348"/>
      <c r="G92" s="348"/>
      <c r="H92" s="348"/>
      <c r="I92" s="348"/>
      <c r="J92" s="348"/>
      <c r="K92" s="264"/>
    </row>
    <row r="93" spans="1:11" s="253" customFormat="1" ht="75" x14ac:dyDescent="0.2">
      <c r="A93" s="265" t="s">
        <v>617</v>
      </c>
      <c r="B93" s="266" t="s">
        <v>616</v>
      </c>
      <c r="C93" s="266" t="s">
        <v>44</v>
      </c>
      <c r="D93" s="267" t="s">
        <v>614</v>
      </c>
      <c r="E93" s="266" t="s">
        <v>615</v>
      </c>
      <c r="F93" s="267" t="s">
        <v>614</v>
      </c>
      <c r="G93" s="266" t="s">
        <v>613</v>
      </c>
      <c r="H93" s="266" t="s">
        <v>612</v>
      </c>
      <c r="I93" s="266" t="s">
        <v>611</v>
      </c>
      <c r="J93" s="266" t="s">
        <v>610</v>
      </c>
      <c r="K93" s="264"/>
    </row>
    <row r="94" spans="1:11" s="253" customFormat="1" x14ac:dyDescent="0.2">
      <c r="A94" s="265"/>
      <c r="B94" s="297" t="s">
        <v>167</v>
      </c>
      <c r="C94" s="298" t="s">
        <v>168</v>
      </c>
      <c r="D94" s="267"/>
      <c r="E94" s="266"/>
      <c r="F94" s="267"/>
      <c r="G94" s="266"/>
      <c r="H94" s="266"/>
      <c r="I94" s="266"/>
      <c r="J94" s="266"/>
      <c r="K94" s="264"/>
    </row>
    <row r="95" spans="1:11" ht="45" x14ac:dyDescent="0.25">
      <c r="A95" s="269"/>
      <c r="B95" s="297" t="s">
        <v>445</v>
      </c>
      <c r="C95" s="299" t="s">
        <v>642</v>
      </c>
      <c r="D95" s="272">
        <v>350000</v>
      </c>
      <c r="E95" s="268" t="s">
        <v>641</v>
      </c>
      <c r="F95" s="272">
        <v>350000</v>
      </c>
      <c r="G95" s="268" t="s">
        <v>640</v>
      </c>
      <c r="H95" s="268" t="s">
        <v>621</v>
      </c>
      <c r="I95" s="272">
        <v>350000</v>
      </c>
      <c r="J95" s="289" t="s">
        <v>836</v>
      </c>
      <c r="K95" s="273"/>
    </row>
    <row r="96" spans="1:11" x14ac:dyDescent="0.25">
      <c r="A96" s="269"/>
      <c r="B96" s="297" t="s">
        <v>174</v>
      </c>
      <c r="C96" s="300" t="s">
        <v>175</v>
      </c>
      <c r="D96" s="272"/>
      <c r="E96" s="268"/>
      <c r="F96" s="272"/>
      <c r="G96" s="268"/>
      <c r="H96" s="268"/>
      <c r="I96" s="272"/>
      <c r="J96" s="289"/>
      <c r="K96" s="273"/>
    </row>
    <row r="97" spans="1:11" ht="30" x14ac:dyDescent="0.25">
      <c r="A97" s="269"/>
      <c r="B97" s="285" t="s">
        <v>176</v>
      </c>
      <c r="C97" s="299" t="s">
        <v>457</v>
      </c>
      <c r="D97" s="272">
        <v>288660</v>
      </c>
      <c r="E97" s="268" t="s">
        <v>637</v>
      </c>
      <c r="F97" s="272">
        <v>288660</v>
      </c>
      <c r="G97" s="268" t="s">
        <v>639</v>
      </c>
      <c r="H97" s="268" t="s">
        <v>621</v>
      </c>
      <c r="I97" s="272">
        <v>288660</v>
      </c>
      <c r="J97" s="289" t="s">
        <v>638</v>
      </c>
      <c r="K97" s="273"/>
    </row>
    <row r="98" spans="1:11" ht="30" x14ac:dyDescent="0.25">
      <c r="A98" s="269"/>
      <c r="B98" s="297" t="s">
        <v>187</v>
      </c>
      <c r="C98" s="300" t="s">
        <v>188</v>
      </c>
      <c r="D98" s="272"/>
      <c r="E98" s="268"/>
      <c r="F98" s="272"/>
      <c r="G98" s="268"/>
      <c r="H98" s="268"/>
      <c r="I98" s="272"/>
      <c r="J98" s="289"/>
      <c r="K98" s="273"/>
    </row>
    <row r="99" spans="1:11" ht="30" x14ac:dyDescent="0.25">
      <c r="A99" s="269"/>
      <c r="B99" s="285" t="s">
        <v>189</v>
      </c>
      <c r="C99" s="301" t="s">
        <v>458</v>
      </c>
      <c r="D99" s="272">
        <v>480000</v>
      </c>
      <c r="E99" s="268" t="s">
        <v>637</v>
      </c>
      <c r="F99" s="272">
        <v>480000</v>
      </c>
      <c r="G99" s="268" t="s">
        <v>636</v>
      </c>
      <c r="H99" s="268" t="s">
        <v>621</v>
      </c>
      <c r="I99" s="272">
        <v>480000</v>
      </c>
      <c r="J99" s="289" t="s">
        <v>837</v>
      </c>
      <c r="K99" s="273"/>
    </row>
    <row r="100" spans="1:11" x14ac:dyDescent="0.25">
      <c r="A100" s="269"/>
      <c r="B100" s="297" t="s">
        <v>194</v>
      </c>
      <c r="C100" s="302" t="s">
        <v>195</v>
      </c>
      <c r="D100" s="272"/>
      <c r="E100" s="268"/>
      <c r="F100" s="272"/>
      <c r="G100" s="268"/>
      <c r="H100" s="268"/>
      <c r="I100" s="272"/>
      <c r="J100" s="289"/>
      <c r="K100" s="273"/>
    </row>
    <row r="101" spans="1:11" ht="90" x14ac:dyDescent="0.25">
      <c r="A101" s="269"/>
      <c r="B101" s="285" t="s">
        <v>196</v>
      </c>
      <c r="C101" s="299" t="s">
        <v>839</v>
      </c>
      <c r="D101" s="303">
        <v>113674</v>
      </c>
      <c r="E101" s="268" t="s">
        <v>635</v>
      </c>
      <c r="F101" s="303">
        <v>113674</v>
      </c>
      <c r="G101" s="268" t="s">
        <v>634</v>
      </c>
      <c r="H101" s="268" t="s">
        <v>633</v>
      </c>
      <c r="I101" s="303">
        <v>113674</v>
      </c>
      <c r="J101" s="289" t="s">
        <v>838</v>
      </c>
      <c r="K101" s="273"/>
    </row>
    <row r="102" spans="1:11" ht="30" x14ac:dyDescent="0.25">
      <c r="A102" s="269"/>
      <c r="B102" s="285" t="s">
        <v>632</v>
      </c>
      <c r="C102" s="301" t="s">
        <v>459</v>
      </c>
      <c r="D102" s="303">
        <v>11670</v>
      </c>
      <c r="E102" s="268" t="s">
        <v>631</v>
      </c>
      <c r="F102" s="303">
        <v>11670</v>
      </c>
      <c r="G102" s="268" t="s">
        <v>630</v>
      </c>
      <c r="H102" s="268" t="s">
        <v>629</v>
      </c>
      <c r="I102" s="303">
        <v>11670</v>
      </c>
      <c r="J102" s="268" t="s">
        <v>628</v>
      </c>
      <c r="K102" s="273"/>
    </row>
    <row r="103" spans="1:11" x14ac:dyDescent="0.25">
      <c r="A103" s="269"/>
      <c r="B103" s="304">
        <v>13</v>
      </c>
      <c r="C103" s="305" t="s">
        <v>254</v>
      </c>
      <c r="D103" s="272"/>
      <c r="E103" s="268"/>
      <c r="F103" s="272"/>
      <c r="G103" s="268"/>
      <c r="H103" s="268"/>
      <c r="I103" s="272"/>
      <c r="J103" s="268"/>
      <c r="K103" s="273"/>
    </row>
    <row r="104" spans="1:11" x14ac:dyDescent="0.25">
      <c r="A104" s="269"/>
      <c r="B104" s="297" t="s">
        <v>255</v>
      </c>
      <c r="C104" s="302" t="s">
        <v>256</v>
      </c>
      <c r="D104" s="272"/>
      <c r="E104" s="268"/>
      <c r="F104" s="272"/>
      <c r="G104" s="268"/>
      <c r="H104" s="268"/>
      <c r="I104" s="272"/>
      <c r="J104" s="268"/>
      <c r="K104" s="273"/>
    </row>
    <row r="105" spans="1:11" ht="30" x14ac:dyDescent="0.25">
      <c r="A105" s="269"/>
      <c r="B105" s="285" t="s">
        <v>579</v>
      </c>
      <c r="C105" s="299" t="s">
        <v>260</v>
      </c>
      <c r="D105" s="272">
        <v>29999</v>
      </c>
      <c r="E105" s="268" t="s">
        <v>627</v>
      </c>
      <c r="F105" s="272">
        <v>29999</v>
      </c>
      <c r="G105" s="268" t="s">
        <v>626</v>
      </c>
      <c r="H105" s="268" t="s">
        <v>625</v>
      </c>
      <c r="I105" s="272">
        <v>29999</v>
      </c>
      <c r="J105" s="268" t="s">
        <v>624</v>
      </c>
      <c r="K105" s="273"/>
    </row>
    <row r="106" spans="1:11" ht="45" x14ac:dyDescent="0.25">
      <c r="A106" s="269"/>
      <c r="B106" s="285" t="s">
        <v>581</v>
      </c>
      <c r="C106" s="299" t="s">
        <v>460</v>
      </c>
      <c r="D106" s="272">
        <v>64000</v>
      </c>
      <c r="E106" s="268" t="s">
        <v>623</v>
      </c>
      <c r="F106" s="272">
        <v>64000</v>
      </c>
      <c r="G106" s="268" t="s">
        <v>622</v>
      </c>
      <c r="H106" s="268" t="s">
        <v>621</v>
      </c>
      <c r="I106" s="272">
        <v>64000</v>
      </c>
      <c r="J106" s="268" t="s">
        <v>620</v>
      </c>
      <c r="K106" s="273"/>
    </row>
    <row r="107" spans="1:11" s="245" customFormat="1" ht="15" customHeight="1" x14ac:dyDescent="0.25">
      <c r="A107" s="306"/>
      <c r="B107" s="349" t="s">
        <v>609</v>
      </c>
      <c r="C107" s="349"/>
      <c r="D107" s="307">
        <f>SUM(D95:D106)</f>
        <v>1338003</v>
      </c>
      <c r="E107" s="308"/>
      <c r="F107" s="307">
        <f>SUM(F95:F106)</f>
        <v>1338003</v>
      </c>
      <c r="G107" s="308"/>
      <c r="H107" s="308"/>
      <c r="I107" s="307">
        <f>SUM(I95:I106)</f>
        <v>1338003</v>
      </c>
      <c r="J107" s="308"/>
      <c r="K107" s="309"/>
    </row>
    <row r="108" spans="1:11" x14ac:dyDescent="0.25">
      <c r="A108" s="278"/>
      <c r="B108" s="268"/>
      <c r="C108" s="268"/>
      <c r="D108" s="272"/>
      <c r="E108" s="268"/>
      <c r="F108" s="272"/>
      <c r="G108" s="268"/>
      <c r="H108" s="268"/>
      <c r="I108" s="280"/>
      <c r="J108" s="280"/>
      <c r="K108" s="273"/>
    </row>
    <row r="109" spans="1:11" s="253" customFormat="1" x14ac:dyDescent="0.2">
      <c r="A109" s="264"/>
      <c r="B109" s="347" t="s">
        <v>619</v>
      </c>
      <c r="C109" s="347"/>
      <c r="D109" s="347"/>
      <c r="E109" s="348" t="s">
        <v>618</v>
      </c>
      <c r="F109" s="348"/>
      <c r="G109" s="348"/>
      <c r="H109" s="348"/>
      <c r="I109" s="348"/>
      <c r="J109" s="348"/>
      <c r="K109" s="264"/>
    </row>
    <row r="110" spans="1:11" s="253" customFormat="1" ht="75" x14ac:dyDescent="0.2">
      <c r="A110" s="265" t="s">
        <v>617</v>
      </c>
      <c r="B110" s="266" t="s">
        <v>616</v>
      </c>
      <c r="C110" s="266" t="s">
        <v>44</v>
      </c>
      <c r="D110" s="267" t="s">
        <v>614</v>
      </c>
      <c r="E110" s="266" t="s">
        <v>615</v>
      </c>
      <c r="F110" s="267" t="s">
        <v>614</v>
      </c>
      <c r="G110" s="266" t="s">
        <v>613</v>
      </c>
      <c r="H110" s="266" t="s">
        <v>612</v>
      </c>
      <c r="I110" s="266" t="s">
        <v>611</v>
      </c>
      <c r="J110" s="266" t="s">
        <v>610</v>
      </c>
      <c r="K110" s="264"/>
    </row>
    <row r="111" spans="1:11" x14ac:dyDescent="0.25">
      <c r="A111" s="269"/>
      <c r="B111" s="310" t="s">
        <v>71</v>
      </c>
      <c r="C111" s="268"/>
      <c r="D111" s="272"/>
      <c r="E111" s="268"/>
      <c r="F111" s="272"/>
      <c r="G111" s="268"/>
      <c r="H111" s="268"/>
      <c r="I111" s="272"/>
      <c r="J111" s="268"/>
      <c r="K111" s="273"/>
    </row>
    <row r="112" spans="1:11" x14ac:dyDescent="0.25">
      <c r="A112" s="269"/>
      <c r="B112" s="310" t="s">
        <v>104</v>
      </c>
      <c r="C112" s="268"/>
      <c r="D112" s="272"/>
      <c r="E112" s="268"/>
      <c r="F112" s="272"/>
      <c r="G112" s="268"/>
      <c r="H112" s="268"/>
      <c r="I112" s="272"/>
      <c r="J112" s="268"/>
      <c r="K112" s="273"/>
    </row>
    <row r="113" spans="1:11" x14ac:dyDescent="0.25">
      <c r="A113" s="269"/>
      <c r="B113" s="310" t="s">
        <v>111</v>
      </c>
      <c r="C113" s="268"/>
      <c r="D113" s="272"/>
      <c r="E113" s="268"/>
      <c r="F113" s="272"/>
      <c r="G113" s="268"/>
      <c r="H113" s="268"/>
      <c r="I113" s="272"/>
      <c r="J113" s="268"/>
      <c r="K113" s="273"/>
    </row>
    <row r="114" spans="1:11" x14ac:dyDescent="0.25">
      <c r="A114" s="269"/>
      <c r="B114" s="310" t="s">
        <v>127</v>
      </c>
      <c r="C114" s="268"/>
      <c r="D114" s="272"/>
      <c r="E114" s="268"/>
      <c r="F114" s="272"/>
      <c r="G114" s="268"/>
      <c r="H114" s="268"/>
      <c r="I114" s="272"/>
      <c r="J114" s="268"/>
      <c r="K114" s="273"/>
    </row>
    <row r="115" spans="1:11" x14ac:dyDescent="0.25">
      <c r="A115" s="269"/>
      <c r="B115" s="310" t="s">
        <v>145</v>
      </c>
      <c r="C115" s="268"/>
      <c r="D115" s="272"/>
      <c r="E115" s="268"/>
      <c r="F115" s="272"/>
      <c r="G115" s="268"/>
      <c r="H115" s="268"/>
      <c r="I115" s="272"/>
      <c r="J115" s="268"/>
      <c r="K115" s="273"/>
    </row>
    <row r="116" spans="1:11" x14ac:dyDescent="0.25">
      <c r="A116" s="252"/>
      <c r="B116" s="251"/>
      <c r="C116" s="249"/>
      <c r="D116" s="250"/>
      <c r="E116" s="249"/>
      <c r="F116" s="250"/>
      <c r="G116" s="249"/>
      <c r="H116" s="249"/>
      <c r="I116" s="250"/>
      <c r="J116" s="249"/>
    </row>
    <row r="117" spans="1:11" s="245" customFormat="1" ht="15" customHeight="1" x14ac:dyDescent="0.25">
      <c r="A117" s="248"/>
      <c r="B117" s="346" t="s">
        <v>609</v>
      </c>
      <c r="C117" s="346"/>
      <c r="D117" s="247">
        <f>SUM(D111:D116)</f>
        <v>0</v>
      </c>
      <c r="E117" s="246"/>
      <c r="F117" s="247">
        <f>SUM(F111:F116)</f>
        <v>0</v>
      </c>
      <c r="G117" s="246"/>
      <c r="H117" s="246"/>
      <c r="I117" s="247">
        <f>SUM(I111:I116)</f>
        <v>0</v>
      </c>
      <c r="J117" s="246"/>
    </row>
    <row r="118" spans="1:11" x14ac:dyDescent="0.25">
      <c r="B118" s="240"/>
      <c r="C118" s="240"/>
      <c r="D118" s="241"/>
      <c r="E118" s="240"/>
      <c r="F118" s="241"/>
      <c r="G118" s="240"/>
      <c r="H118" s="240"/>
      <c r="I118" s="239"/>
      <c r="J118" s="239"/>
    </row>
    <row r="119" spans="1:11" s="242" customFormat="1" ht="12.75" x14ac:dyDescent="0.2">
      <c r="B119" s="243" t="s">
        <v>608</v>
      </c>
      <c r="C119" s="243"/>
      <c r="D119" s="244"/>
      <c r="E119" s="243"/>
      <c r="F119" s="244"/>
      <c r="G119" s="243"/>
      <c r="H119" s="243"/>
      <c r="I119" s="243"/>
      <c r="J119" s="243"/>
    </row>
    <row r="120" spans="1:11" x14ac:dyDescent="0.25">
      <c r="B120" s="240"/>
      <c r="C120" s="240"/>
      <c r="D120" s="241"/>
      <c r="E120" s="240"/>
      <c r="F120" s="241"/>
      <c r="G120" s="240"/>
      <c r="H120" s="240"/>
      <c r="I120" s="239"/>
      <c r="J120" s="239"/>
    </row>
    <row r="124" spans="1:11" x14ac:dyDescent="0.25">
      <c r="E124" s="236"/>
      <c r="F124" s="236"/>
      <c r="G124" s="236"/>
      <c r="H124" s="236"/>
    </row>
  </sheetData>
  <mergeCells count="14">
    <mergeCell ref="B109:D109"/>
    <mergeCell ref="E109:J109"/>
    <mergeCell ref="B117:C117"/>
    <mergeCell ref="H2:J2"/>
    <mergeCell ref="B5:J5"/>
    <mergeCell ref="B6:J6"/>
    <mergeCell ref="B7:J7"/>
    <mergeCell ref="B9:D9"/>
    <mergeCell ref="E9:J9"/>
    <mergeCell ref="B4:J4"/>
    <mergeCell ref="B90:C90"/>
    <mergeCell ref="B92:D92"/>
    <mergeCell ref="E92:J92"/>
    <mergeCell ref="B107:C10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Мой ПК</cp:lastModifiedBy>
  <cp:lastPrinted>2021-10-11T13:07:27Z</cp:lastPrinted>
  <dcterms:created xsi:type="dcterms:W3CDTF">2020-11-14T13:09:40Z</dcterms:created>
  <dcterms:modified xsi:type="dcterms:W3CDTF">2021-10-12T09:20:24Z</dcterms:modified>
</cp:coreProperties>
</file>