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ourism\_Краснодвір УКФ\_Звіт\"/>
    </mc:Choice>
  </mc:AlternateContent>
  <bookViews>
    <workbookView xWindow="0" yWindow="0" windowWidth="20490" windowHeight="765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2">'Реєстр документів'!$B$1:$J$123</definedName>
  </definedNames>
  <calcPr calcId="162913"/>
  <extLs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J111" i="2" l="1"/>
  <c r="J54" i="2"/>
  <c r="J53" i="2"/>
  <c r="X53" i="2" s="1"/>
  <c r="K40" i="3"/>
  <c r="V88" i="2"/>
  <c r="S88" i="2"/>
  <c r="P88" i="2"/>
  <c r="M88" i="2"/>
  <c r="J88" i="2"/>
  <c r="X88" i="2" s="1"/>
  <c r="G88" i="2"/>
  <c r="W88" i="2" s="1"/>
  <c r="J52" i="2"/>
  <c r="X52" i="2" s="1"/>
  <c r="V115" i="2"/>
  <c r="S115" i="2"/>
  <c r="P115" i="2"/>
  <c r="M115" i="2"/>
  <c r="J115" i="2"/>
  <c r="X115" i="2" s="1"/>
  <c r="G115" i="2"/>
  <c r="W115" i="2" s="1"/>
  <c r="V113" i="2"/>
  <c r="S113" i="2"/>
  <c r="P113" i="2"/>
  <c r="M113" i="2"/>
  <c r="J113" i="2"/>
  <c r="X113" i="2" s="1"/>
  <c r="G113" i="2"/>
  <c r="W113" i="2" s="1"/>
  <c r="V114" i="2"/>
  <c r="S114" i="2"/>
  <c r="P114" i="2"/>
  <c r="M114" i="2"/>
  <c r="J114" i="2"/>
  <c r="X114" i="2" s="1"/>
  <c r="G114" i="2"/>
  <c r="W114" i="2" s="1"/>
  <c r="Y114" i="2" s="1"/>
  <c r="Z114" i="2" s="1"/>
  <c r="V103" i="2"/>
  <c r="S103" i="2"/>
  <c r="P103" i="2"/>
  <c r="M103" i="2"/>
  <c r="J103" i="2"/>
  <c r="X103" i="2" s="1"/>
  <c r="G103" i="2"/>
  <c r="W103" i="2" s="1"/>
  <c r="E95" i="2"/>
  <c r="K90" i="2"/>
  <c r="V87" i="2"/>
  <c r="S87" i="2"/>
  <c r="P87" i="2"/>
  <c r="M87" i="2"/>
  <c r="J87" i="2"/>
  <c r="X87" i="2" s="1"/>
  <c r="G87" i="2"/>
  <c r="W87" i="2" s="1"/>
  <c r="V86" i="2"/>
  <c r="S86" i="2"/>
  <c r="P86" i="2"/>
  <c r="M86" i="2"/>
  <c r="J86" i="2"/>
  <c r="X86" i="2" s="1"/>
  <c r="G86" i="2"/>
  <c r="W86" i="2" s="1"/>
  <c r="V53" i="2"/>
  <c r="S53" i="2"/>
  <c r="P53" i="2"/>
  <c r="M53" i="2"/>
  <c r="G53" i="2"/>
  <c r="W53" i="2" s="1"/>
  <c r="V55" i="2"/>
  <c r="S55" i="2"/>
  <c r="P55" i="2"/>
  <c r="M55" i="2"/>
  <c r="J55" i="2"/>
  <c r="X55" i="2" s="1"/>
  <c r="G55" i="2"/>
  <c r="W55" i="2" s="1"/>
  <c r="G52" i="2"/>
  <c r="W52" i="2" s="1"/>
  <c r="Y88" i="2" l="1"/>
  <c r="Z88" i="2" s="1"/>
  <c r="Y103" i="2"/>
  <c r="Z103" i="2" s="1"/>
  <c r="Y115" i="2"/>
  <c r="Z115" i="2" s="1"/>
  <c r="Y52" i="2"/>
  <c r="Z52" i="2" s="1"/>
  <c r="Y113" i="2"/>
  <c r="Z113" i="2" s="1"/>
  <c r="Y87" i="2"/>
  <c r="Z87" i="2" s="1"/>
  <c r="Y86" i="2"/>
  <c r="Z86" i="2" s="1"/>
  <c r="Y55" i="2"/>
  <c r="Z55" i="2" s="1"/>
  <c r="Y53" i="2"/>
  <c r="Z53" i="2" s="1"/>
  <c r="F111" i="3" l="1"/>
  <c r="I111" i="3"/>
  <c r="D111" i="3" l="1"/>
  <c r="I121" i="3" l="1"/>
  <c r="F121" i="3"/>
  <c r="D121" i="3"/>
  <c r="I36" i="3"/>
  <c r="F36" i="3"/>
  <c r="D36" i="3"/>
  <c r="V187" i="2"/>
  <c r="S187" i="2"/>
  <c r="P187" i="2"/>
  <c r="M187" i="2"/>
  <c r="J187" i="2"/>
  <c r="X187" i="2" s="1"/>
  <c r="G187" i="2"/>
  <c r="W187" i="2" s="1"/>
  <c r="V186" i="2"/>
  <c r="S186" i="2"/>
  <c r="P186" i="2"/>
  <c r="M186" i="2"/>
  <c r="J186" i="2"/>
  <c r="X186" i="2" s="1"/>
  <c r="G186" i="2"/>
  <c r="W186" i="2" s="1"/>
  <c r="V185" i="2"/>
  <c r="S185" i="2"/>
  <c r="P185" i="2"/>
  <c r="M185" i="2"/>
  <c r="J185" i="2"/>
  <c r="X185" i="2" s="1"/>
  <c r="G185" i="2"/>
  <c r="W185" i="2" s="1"/>
  <c r="V184" i="2"/>
  <c r="S184" i="2"/>
  <c r="P184" i="2"/>
  <c r="M184" i="2"/>
  <c r="J184" i="2"/>
  <c r="X184" i="2" s="1"/>
  <c r="G184" i="2"/>
  <c r="W184" i="2" s="1"/>
  <c r="V183" i="2"/>
  <c r="S183" i="2"/>
  <c r="P183" i="2"/>
  <c r="M183" i="2"/>
  <c r="J183" i="2"/>
  <c r="X183" i="2" s="1"/>
  <c r="G183" i="2"/>
  <c r="W183" i="2" s="1"/>
  <c r="V182" i="2"/>
  <c r="S182" i="2"/>
  <c r="P182" i="2"/>
  <c r="M182" i="2"/>
  <c r="J182" i="2"/>
  <c r="X182" i="2" s="1"/>
  <c r="G182" i="2"/>
  <c r="W182" i="2" s="1"/>
  <c r="V181" i="2"/>
  <c r="S181" i="2"/>
  <c r="P181" i="2"/>
  <c r="M181" i="2"/>
  <c r="J181" i="2"/>
  <c r="X181" i="2" s="1"/>
  <c r="G181" i="2"/>
  <c r="W181" i="2" s="1"/>
  <c r="V180" i="2"/>
  <c r="S180" i="2"/>
  <c r="S179" i="2" s="1"/>
  <c r="P180" i="2"/>
  <c r="P179" i="2" s="1"/>
  <c r="M180" i="2"/>
  <c r="M179" i="2" s="1"/>
  <c r="J180" i="2"/>
  <c r="X180" i="2" s="1"/>
  <c r="X179" i="2" s="1"/>
  <c r="G180" i="2"/>
  <c r="G179" i="2" s="1"/>
  <c r="V179" i="2"/>
  <c r="T179" i="2"/>
  <c r="Q179" i="2"/>
  <c r="N179" i="2"/>
  <c r="K179" i="2"/>
  <c r="H179" i="2"/>
  <c r="E179" i="2"/>
  <c r="V178" i="2"/>
  <c r="S178" i="2"/>
  <c r="P178" i="2"/>
  <c r="M178" i="2"/>
  <c r="J178" i="2"/>
  <c r="X178" i="2" s="1"/>
  <c r="G178" i="2"/>
  <c r="W178" i="2" s="1"/>
  <c r="V177" i="2"/>
  <c r="S177" i="2"/>
  <c r="P177" i="2"/>
  <c r="M177" i="2"/>
  <c r="J177" i="2"/>
  <c r="X177" i="2" s="1"/>
  <c r="G177" i="2"/>
  <c r="W177" i="2" s="1"/>
  <c r="V176" i="2"/>
  <c r="S176" i="2"/>
  <c r="P176" i="2"/>
  <c r="M176" i="2"/>
  <c r="J176" i="2"/>
  <c r="X176" i="2" s="1"/>
  <c r="X175" i="2" s="1"/>
  <c r="G176" i="2"/>
  <c r="V175" i="2"/>
  <c r="T175" i="2"/>
  <c r="Q175" i="2"/>
  <c r="P175" i="2"/>
  <c r="N175" i="2"/>
  <c r="K175" i="2"/>
  <c r="J175" i="2"/>
  <c r="H175" i="2"/>
  <c r="E175" i="2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J173" i="2"/>
  <c r="X173" i="2" s="1"/>
  <c r="G173" i="2"/>
  <c r="W173" i="2" s="1"/>
  <c r="V172" i="2"/>
  <c r="S172" i="2"/>
  <c r="P172" i="2"/>
  <c r="M172" i="2"/>
  <c r="J172" i="2"/>
  <c r="X172" i="2" s="1"/>
  <c r="G172" i="2"/>
  <c r="W172" i="2" s="1"/>
  <c r="V171" i="2"/>
  <c r="S171" i="2"/>
  <c r="S170" i="2" s="1"/>
  <c r="P171" i="2"/>
  <c r="P170" i="2" s="1"/>
  <c r="M171" i="2"/>
  <c r="M170" i="2" s="1"/>
  <c r="J171" i="2"/>
  <c r="X171" i="2" s="1"/>
  <c r="G171" i="2"/>
  <c r="G170" i="2" s="1"/>
  <c r="V170" i="2"/>
  <c r="T170" i="2"/>
  <c r="Q170" i="2"/>
  <c r="N170" i="2"/>
  <c r="K170" i="2"/>
  <c r="H170" i="2"/>
  <c r="E170" i="2"/>
  <c r="V169" i="2"/>
  <c r="S169" i="2"/>
  <c r="P169" i="2"/>
  <c r="M169" i="2"/>
  <c r="J169" i="2"/>
  <c r="X169" i="2" s="1"/>
  <c r="G169" i="2"/>
  <c r="W169" i="2" s="1"/>
  <c r="V168" i="2"/>
  <c r="S168" i="2"/>
  <c r="P168" i="2"/>
  <c r="M168" i="2"/>
  <c r="J168" i="2"/>
  <c r="X168" i="2" s="1"/>
  <c r="G168" i="2"/>
  <c r="W168" i="2" s="1"/>
  <c r="V167" i="2"/>
  <c r="S167" i="2"/>
  <c r="P167" i="2"/>
  <c r="M167" i="2"/>
  <c r="J167" i="2"/>
  <c r="X167" i="2" s="1"/>
  <c r="G167" i="2"/>
  <c r="W167" i="2" s="1"/>
  <c r="Y167" i="2" s="1"/>
  <c r="Z167" i="2" s="1"/>
  <c r="V166" i="2"/>
  <c r="S166" i="2"/>
  <c r="P166" i="2"/>
  <c r="M166" i="2"/>
  <c r="J166" i="2"/>
  <c r="X166" i="2" s="1"/>
  <c r="X165" i="2" s="1"/>
  <c r="G166" i="2"/>
  <c r="V165" i="2"/>
  <c r="T165" i="2"/>
  <c r="Q165" i="2"/>
  <c r="P165" i="2"/>
  <c r="N165" i="2"/>
  <c r="K165" i="2"/>
  <c r="J165" i="2"/>
  <c r="H165" i="2"/>
  <c r="E165" i="2"/>
  <c r="T163" i="2"/>
  <c r="Q163" i="2"/>
  <c r="N163" i="2"/>
  <c r="K163" i="2"/>
  <c r="H163" i="2"/>
  <c r="E163" i="2"/>
  <c r="V162" i="2"/>
  <c r="S162" i="2"/>
  <c r="P162" i="2"/>
  <c r="M162" i="2"/>
  <c r="J162" i="2"/>
  <c r="X162" i="2" s="1"/>
  <c r="G162" i="2"/>
  <c r="W162" i="2" s="1"/>
  <c r="V161" i="2"/>
  <c r="S161" i="2"/>
  <c r="P161" i="2"/>
  <c r="M161" i="2"/>
  <c r="J161" i="2"/>
  <c r="X161" i="2" s="1"/>
  <c r="G161" i="2"/>
  <c r="W161" i="2" s="1"/>
  <c r="V160" i="2"/>
  <c r="S160" i="2"/>
  <c r="P160" i="2"/>
  <c r="M160" i="2"/>
  <c r="J160" i="2"/>
  <c r="X160" i="2" s="1"/>
  <c r="G160" i="2"/>
  <c r="W160" i="2" s="1"/>
  <c r="V159" i="2"/>
  <c r="V163" i="2" s="1"/>
  <c r="S159" i="2"/>
  <c r="S163" i="2" s="1"/>
  <c r="P159" i="2"/>
  <c r="P163" i="2" s="1"/>
  <c r="M159" i="2"/>
  <c r="M163" i="2" s="1"/>
  <c r="J159" i="2"/>
  <c r="J163" i="2" s="1"/>
  <c r="G159" i="2"/>
  <c r="G163" i="2" s="1"/>
  <c r="T157" i="2"/>
  <c r="Q157" i="2"/>
  <c r="N157" i="2"/>
  <c r="K157" i="2"/>
  <c r="H157" i="2"/>
  <c r="E157" i="2"/>
  <c r="V156" i="2"/>
  <c r="S156" i="2"/>
  <c r="P156" i="2"/>
  <c r="M156" i="2"/>
  <c r="J156" i="2"/>
  <c r="X156" i="2" s="1"/>
  <c r="G156" i="2"/>
  <c r="W156" i="2" s="1"/>
  <c r="V155" i="2"/>
  <c r="V157" i="2" s="1"/>
  <c r="S155" i="2"/>
  <c r="S157" i="2" s="1"/>
  <c r="P155" i="2"/>
  <c r="P157" i="2" s="1"/>
  <c r="M155" i="2"/>
  <c r="M157" i="2" s="1"/>
  <c r="J155" i="2"/>
  <c r="J157" i="2" s="1"/>
  <c r="G155" i="2"/>
  <c r="W155" i="2" s="1"/>
  <c r="T153" i="2"/>
  <c r="Q153" i="2"/>
  <c r="N153" i="2"/>
  <c r="K153" i="2"/>
  <c r="H153" i="2"/>
  <c r="E153" i="2"/>
  <c r="V152" i="2"/>
  <c r="S152" i="2"/>
  <c r="P152" i="2"/>
  <c r="M152" i="2"/>
  <c r="J152" i="2"/>
  <c r="X152" i="2" s="1"/>
  <c r="G152" i="2"/>
  <c r="W152" i="2" s="1"/>
  <c r="V151" i="2"/>
  <c r="S151" i="2"/>
  <c r="P151" i="2"/>
  <c r="M151" i="2"/>
  <c r="J151" i="2"/>
  <c r="X151" i="2" s="1"/>
  <c r="G151" i="2"/>
  <c r="W151" i="2" s="1"/>
  <c r="X150" i="2"/>
  <c r="V150" i="2"/>
  <c r="S150" i="2"/>
  <c r="P150" i="2"/>
  <c r="M150" i="2"/>
  <c r="J150" i="2"/>
  <c r="G150" i="2"/>
  <c r="W150" i="2" s="1"/>
  <c r="Y150" i="2" s="1"/>
  <c r="Z150" i="2" s="1"/>
  <c r="V149" i="2"/>
  <c r="S149" i="2"/>
  <c r="P149" i="2"/>
  <c r="M149" i="2"/>
  <c r="J149" i="2"/>
  <c r="X149" i="2" s="1"/>
  <c r="G149" i="2"/>
  <c r="W149" i="2" s="1"/>
  <c r="V148" i="2"/>
  <c r="S148" i="2"/>
  <c r="P148" i="2"/>
  <c r="M148" i="2"/>
  <c r="J148" i="2"/>
  <c r="G148" i="2"/>
  <c r="W148" i="2" s="1"/>
  <c r="T146" i="2"/>
  <c r="Q146" i="2"/>
  <c r="N146" i="2"/>
  <c r="K146" i="2"/>
  <c r="H146" i="2"/>
  <c r="E146" i="2"/>
  <c r="V145" i="2"/>
  <c r="S145" i="2"/>
  <c r="P145" i="2"/>
  <c r="M145" i="2"/>
  <c r="J145" i="2"/>
  <c r="X145" i="2" s="1"/>
  <c r="G145" i="2"/>
  <c r="W145" i="2" s="1"/>
  <c r="V144" i="2"/>
  <c r="S144" i="2"/>
  <c r="P144" i="2"/>
  <c r="M144" i="2"/>
  <c r="J144" i="2"/>
  <c r="X144" i="2" s="1"/>
  <c r="G144" i="2"/>
  <c r="W144" i="2" s="1"/>
  <c r="V143" i="2"/>
  <c r="S143" i="2"/>
  <c r="P143" i="2"/>
  <c r="M143" i="2"/>
  <c r="J143" i="2"/>
  <c r="X143" i="2" s="1"/>
  <c r="G143" i="2"/>
  <c r="W143" i="2" s="1"/>
  <c r="V142" i="2"/>
  <c r="S142" i="2"/>
  <c r="P142" i="2"/>
  <c r="M142" i="2"/>
  <c r="J142" i="2"/>
  <c r="X142" i="2" s="1"/>
  <c r="G142" i="2"/>
  <c r="W142" i="2" s="1"/>
  <c r="V141" i="2"/>
  <c r="S141" i="2"/>
  <c r="P141" i="2"/>
  <c r="M141" i="2"/>
  <c r="J141" i="2"/>
  <c r="X141" i="2" s="1"/>
  <c r="G141" i="2"/>
  <c r="W141" i="2" s="1"/>
  <c r="V140" i="2"/>
  <c r="S140" i="2"/>
  <c r="S146" i="2" s="1"/>
  <c r="P140" i="2"/>
  <c r="M140" i="2"/>
  <c r="M146" i="2" s="1"/>
  <c r="J140" i="2"/>
  <c r="G140" i="2"/>
  <c r="W140" i="2" s="1"/>
  <c r="T138" i="2"/>
  <c r="Q138" i="2"/>
  <c r="N138" i="2"/>
  <c r="K138" i="2"/>
  <c r="H138" i="2"/>
  <c r="E138" i="2"/>
  <c r="V137" i="2"/>
  <c r="S137" i="2"/>
  <c r="P137" i="2"/>
  <c r="M137" i="2"/>
  <c r="J137" i="2"/>
  <c r="X137" i="2" s="1"/>
  <c r="G137" i="2"/>
  <c r="W137" i="2" s="1"/>
  <c r="V136" i="2"/>
  <c r="S136" i="2"/>
  <c r="P136" i="2"/>
  <c r="M136" i="2"/>
  <c r="J136" i="2"/>
  <c r="X136" i="2" s="1"/>
  <c r="G136" i="2"/>
  <c r="W136" i="2" s="1"/>
  <c r="X135" i="2"/>
  <c r="V135" i="2"/>
  <c r="S135" i="2"/>
  <c r="P135" i="2"/>
  <c r="M135" i="2"/>
  <c r="J135" i="2"/>
  <c r="G135" i="2"/>
  <c r="W135" i="2" s="1"/>
  <c r="Y135" i="2" s="1"/>
  <c r="Z135" i="2" s="1"/>
  <c r="V134" i="2"/>
  <c r="S134" i="2"/>
  <c r="P134" i="2"/>
  <c r="M134" i="2"/>
  <c r="J134" i="2"/>
  <c r="X134" i="2" s="1"/>
  <c r="G134" i="2"/>
  <c r="W134" i="2" s="1"/>
  <c r="V133" i="2"/>
  <c r="S133" i="2"/>
  <c r="P133" i="2"/>
  <c r="M133" i="2"/>
  <c r="J133" i="2"/>
  <c r="X133" i="2" s="1"/>
  <c r="G133" i="2"/>
  <c r="W133" i="2" s="1"/>
  <c r="V132" i="2"/>
  <c r="S132" i="2"/>
  <c r="P132" i="2"/>
  <c r="M132" i="2"/>
  <c r="M138" i="2" s="1"/>
  <c r="J132" i="2"/>
  <c r="G132" i="2"/>
  <c r="G138" i="2" s="1"/>
  <c r="T130" i="2"/>
  <c r="Q130" i="2"/>
  <c r="N130" i="2"/>
  <c r="K130" i="2"/>
  <c r="H130" i="2"/>
  <c r="E130" i="2"/>
  <c r="V129" i="2"/>
  <c r="S129" i="2"/>
  <c r="P129" i="2"/>
  <c r="M129" i="2"/>
  <c r="J129" i="2"/>
  <c r="X129" i="2" s="1"/>
  <c r="G129" i="2"/>
  <c r="W129" i="2" s="1"/>
  <c r="V128" i="2"/>
  <c r="S128" i="2"/>
  <c r="P128" i="2"/>
  <c r="M128" i="2"/>
  <c r="J128" i="2"/>
  <c r="X128" i="2" s="1"/>
  <c r="G128" i="2"/>
  <c r="W128" i="2" s="1"/>
  <c r="V127" i="2"/>
  <c r="S127" i="2"/>
  <c r="P127" i="2"/>
  <c r="M127" i="2"/>
  <c r="J127" i="2"/>
  <c r="X127" i="2" s="1"/>
  <c r="G127" i="2"/>
  <c r="W127" i="2" s="1"/>
  <c r="V126" i="2"/>
  <c r="S126" i="2"/>
  <c r="P126" i="2"/>
  <c r="M126" i="2"/>
  <c r="J126" i="2"/>
  <c r="X126" i="2" s="1"/>
  <c r="G126" i="2"/>
  <c r="W126" i="2" s="1"/>
  <c r="V125" i="2"/>
  <c r="S125" i="2"/>
  <c r="P125" i="2"/>
  <c r="M125" i="2"/>
  <c r="J125" i="2"/>
  <c r="X125" i="2" s="1"/>
  <c r="G125" i="2"/>
  <c r="W125" i="2" s="1"/>
  <c r="V124" i="2"/>
  <c r="S124" i="2"/>
  <c r="P124" i="2"/>
  <c r="M124" i="2"/>
  <c r="J124" i="2"/>
  <c r="X124" i="2" s="1"/>
  <c r="G124" i="2"/>
  <c r="W124" i="2" s="1"/>
  <c r="V123" i="2"/>
  <c r="S123" i="2"/>
  <c r="P123" i="2"/>
  <c r="M123" i="2"/>
  <c r="J123" i="2"/>
  <c r="X123" i="2" s="1"/>
  <c r="G123" i="2"/>
  <c r="W123" i="2" s="1"/>
  <c r="V122" i="2"/>
  <c r="S122" i="2"/>
  <c r="P122" i="2"/>
  <c r="M122" i="2"/>
  <c r="J122" i="2"/>
  <c r="X122" i="2" s="1"/>
  <c r="G122" i="2"/>
  <c r="W122" i="2" s="1"/>
  <c r="V121" i="2"/>
  <c r="S121" i="2"/>
  <c r="P121" i="2"/>
  <c r="M121" i="2"/>
  <c r="J121" i="2"/>
  <c r="X121" i="2" s="1"/>
  <c r="G121" i="2"/>
  <c r="W121" i="2" s="1"/>
  <c r="V120" i="2"/>
  <c r="S120" i="2"/>
  <c r="P120" i="2"/>
  <c r="M120" i="2"/>
  <c r="J120" i="2"/>
  <c r="X120" i="2" s="1"/>
  <c r="G120" i="2"/>
  <c r="W120" i="2" s="1"/>
  <c r="V119" i="2"/>
  <c r="V130" i="2" s="1"/>
  <c r="S119" i="2"/>
  <c r="S130" i="2" s="1"/>
  <c r="P119" i="2"/>
  <c r="P130" i="2" s="1"/>
  <c r="M119" i="2"/>
  <c r="M130" i="2" s="1"/>
  <c r="J119" i="2"/>
  <c r="X119" i="2" s="1"/>
  <c r="X130" i="2" s="1"/>
  <c r="G119" i="2"/>
  <c r="W119" i="2" s="1"/>
  <c r="V116" i="2"/>
  <c r="S116" i="2"/>
  <c r="P116" i="2"/>
  <c r="M116" i="2"/>
  <c r="J116" i="2"/>
  <c r="X116" i="2" s="1"/>
  <c r="G116" i="2"/>
  <c r="W116" i="2" s="1"/>
  <c r="V112" i="2"/>
  <c r="S112" i="2"/>
  <c r="P112" i="2"/>
  <c r="M112" i="2"/>
  <c r="J112" i="2"/>
  <c r="X112" i="2" s="1"/>
  <c r="G112" i="2"/>
  <c r="W112" i="2" s="1"/>
  <c r="V110" i="2"/>
  <c r="S110" i="2"/>
  <c r="S109" i="2" s="1"/>
  <c r="P110" i="2"/>
  <c r="P109" i="2" s="1"/>
  <c r="M110" i="2"/>
  <c r="M109" i="2" s="1"/>
  <c r="J110" i="2"/>
  <c r="X110" i="2" s="1"/>
  <c r="G110" i="2"/>
  <c r="W110" i="2" s="1"/>
  <c r="V109" i="2"/>
  <c r="T109" i="2"/>
  <c r="Q109" i="2"/>
  <c r="N109" i="2"/>
  <c r="K109" i="2"/>
  <c r="H109" i="2"/>
  <c r="E109" i="2"/>
  <c r="V108" i="2"/>
  <c r="S108" i="2"/>
  <c r="P108" i="2"/>
  <c r="M108" i="2"/>
  <c r="J108" i="2"/>
  <c r="X108" i="2" s="1"/>
  <c r="G108" i="2"/>
  <c r="W108" i="2" s="1"/>
  <c r="V107" i="2"/>
  <c r="S107" i="2"/>
  <c r="P107" i="2"/>
  <c r="M107" i="2"/>
  <c r="J107" i="2"/>
  <c r="X107" i="2" s="1"/>
  <c r="G107" i="2"/>
  <c r="W107" i="2" s="1"/>
  <c r="V106" i="2"/>
  <c r="S106" i="2"/>
  <c r="S105" i="2" s="1"/>
  <c r="P106" i="2"/>
  <c r="P105" i="2" s="1"/>
  <c r="M106" i="2"/>
  <c r="M105" i="2" s="1"/>
  <c r="J106" i="2"/>
  <c r="X106" i="2" s="1"/>
  <c r="X105" i="2" s="1"/>
  <c r="G106" i="2"/>
  <c r="W106" i="2" s="1"/>
  <c r="V105" i="2"/>
  <c r="T105" i="2"/>
  <c r="Q105" i="2"/>
  <c r="N105" i="2"/>
  <c r="K105" i="2"/>
  <c r="J105" i="2"/>
  <c r="H105" i="2"/>
  <c r="E105" i="2"/>
  <c r="V104" i="2"/>
  <c r="S104" i="2"/>
  <c r="P104" i="2"/>
  <c r="M104" i="2"/>
  <c r="J104" i="2"/>
  <c r="X104" i="2" s="1"/>
  <c r="G104" i="2"/>
  <c r="W104" i="2" s="1"/>
  <c r="V102" i="2"/>
  <c r="S102" i="2"/>
  <c r="P102" i="2"/>
  <c r="M102" i="2"/>
  <c r="J102" i="2"/>
  <c r="X102" i="2" s="1"/>
  <c r="G102" i="2"/>
  <c r="W102" i="2" s="1"/>
  <c r="V101" i="2"/>
  <c r="S101" i="2"/>
  <c r="S100" i="2" s="1"/>
  <c r="P101" i="2"/>
  <c r="P100" i="2" s="1"/>
  <c r="M101" i="2"/>
  <c r="M100" i="2" s="1"/>
  <c r="J101" i="2"/>
  <c r="G101" i="2"/>
  <c r="W101" i="2" s="1"/>
  <c r="V100" i="2"/>
  <c r="T100" i="2"/>
  <c r="Q100" i="2"/>
  <c r="N100" i="2"/>
  <c r="K100" i="2"/>
  <c r="H100" i="2"/>
  <c r="E100" i="2"/>
  <c r="V97" i="2"/>
  <c r="S97" i="2"/>
  <c r="P97" i="2"/>
  <c r="M97" i="2"/>
  <c r="J97" i="2"/>
  <c r="X97" i="2" s="1"/>
  <c r="G97" i="2"/>
  <c r="W97" i="2" s="1"/>
  <c r="V96" i="2"/>
  <c r="S96" i="2"/>
  <c r="P96" i="2"/>
  <c r="M96" i="2"/>
  <c r="J96" i="2"/>
  <c r="X96" i="2" s="1"/>
  <c r="G96" i="2"/>
  <c r="W96" i="2" s="1"/>
  <c r="V95" i="2"/>
  <c r="S95" i="2"/>
  <c r="S94" i="2" s="1"/>
  <c r="P95" i="2"/>
  <c r="P94" i="2" s="1"/>
  <c r="M95" i="2"/>
  <c r="M94" i="2" s="1"/>
  <c r="J95" i="2"/>
  <c r="X95" i="2" s="1"/>
  <c r="X94" i="2" s="1"/>
  <c r="G95" i="2"/>
  <c r="W95" i="2" s="1"/>
  <c r="V94" i="2"/>
  <c r="T94" i="2"/>
  <c r="Q94" i="2"/>
  <c r="N94" i="2"/>
  <c r="K94" i="2"/>
  <c r="H94" i="2"/>
  <c r="E94" i="2"/>
  <c r="V93" i="2"/>
  <c r="S93" i="2"/>
  <c r="P93" i="2"/>
  <c r="M93" i="2"/>
  <c r="J93" i="2"/>
  <c r="X93" i="2" s="1"/>
  <c r="G93" i="2"/>
  <c r="W93" i="2" s="1"/>
  <c r="V92" i="2"/>
  <c r="S92" i="2"/>
  <c r="P92" i="2"/>
  <c r="M92" i="2"/>
  <c r="J92" i="2"/>
  <c r="G92" i="2"/>
  <c r="W92" i="2" s="1"/>
  <c r="V91" i="2"/>
  <c r="S91" i="2"/>
  <c r="S90" i="2" s="1"/>
  <c r="P91" i="2"/>
  <c r="M91" i="2"/>
  <c r="M90" i="2" s="1"/>
  <c r="J91" i="2"/>
  <c r="G91" i="2"/>
  <c r="W91" i="2" s="1"/>
  <c r="V90" i="2"/>
  <c r="T90" i="2"/>
  <c r="Q90" i="2"/>
  <c r="N90" i="2"/>
  <c r="H90" i="2"/>
  <c r="E90" i="2"/>
  <c r="V89" i="2"/>
  <c r="S89" i="2"/>
  <c r="P89" i="2"/>
  <c r="M89" i="2"/>
  <c r="J89" i="2"/>
  <c r="X89" i="2" s="1"/>
  <c r="G89" i="2"/>
  <c r="W89" i="2" s="1"/>
  <c r="V85" i="2"/>
  <c r="S85" i="2"/>
  <c r="P85" i="2"/>
  <c r="M85" i="2"/>
  <c r="J85" i="2"/>
  <c r="X85" i="2" s="1"/>
  <c r="G85" i="2"/>
  <c r="W85" i="2" s="1"/>
  <c r="V84" i="2"/>
  <c r="S84" i="2"/>
  <c r="S83" i="2" s="1"/>
  <c r="P84" i="2"/>
  <c r="M84" i="2"/>
  <c r="J84" i="2"/>
  <c r="X84" i="2" s="1"/>
  <c r="G84" i="2"/>
  <c r="W84" i="2" s="1"/>
  <c r="T83" i="2"/>
  <c r="Q83" i="2"/>
  <c r="N83" i="2"/>
  <c r="K83" i="2"/>
  <c r="H83" i="2"/>
  <c r="E83" i="2"/>
  <c r="V80" i="2"/>
  <c r="S80" i="2"/>
  <c r="P80" i="2"/>
  <c r="M80" i="2"/>
  <c r="J80" i="2"/>
  <c r="X80" i="2" s="1"/>
  <c r="G80" i="2"/>
  <c r="W80" i="2" s="1"/>
  <c r="V79" i="2"/>
  <c r="S79" i="2"/>
  <c r="P79" i="2"/>
  <c r="M79" i="2"/>
  <c r="J79" i="2"/>
  <c r="X79" i="2" s="1"/>
  <c r="G79" i="2"/>
  <c r="W79" i="2" s="1"/>
  <c r="V78" i="2"/>
  <c r="S78" i="2"/>
  <c r="P78" i="2"/>
  <c r="M78" i="2"/>
  <c r="J78" i="2"/>
  <c r="X78" i="2" s="1"/>
  <c r="G78" i="2"/>
  <c r="W78" i="2" s="1"/>
  <c r="T77" i="2"/>
  <c r="Q77" i="2"/>
  <c r="N77" i="2"/>
  <c r="K77" i="2"/>
  <c r="H77" i="2"/>
  <c r="E77" i="2"/>
  <c r="V76" i="2"/>
  <c r="S76" i="2"/>
  <c r="P76" i="2"/>
  <c r="M76" i="2"/>
  <c r="J76" i="2"/>
  <c r="X76" i="2" s="1"/>
  <c r="G76" i="2"/>
  <c r="W76" i="2" s="1"/>
  <c r="V75" i="2"/>
  <c r="S75" i="2"/>
  <c r="P75" i="2"/>
  <c r="M75" i="2"/>
  <c r="J75" i="2"/>
  <c r="X75" i="2" s="1"/>
  <c r="G75" i="2"/>
  <c r="W75" i="2" s="1"/>
  <c r="V74" i="2"/>
  <c r="S74" i="2"/>
  <c r="P74" i="2"/>
  <c r="M74" i="2"/>
  <c r="J74" i="2"/>
  <c r="X74" i="2" s="1"/>
  <c r="G74" i="2"/>
  <c r="T73" i="2"/>
  <c r="Q73" i="2"/>
  <c r="N73" i="2"/>
  <c r="K73" i="2"/>
  <c r="H73" i="2"/>
  <c r="E73" i="2"/>
  <c r="V72" i="2"/>
  <c r="S72" i="2"/>
  <c r="P72" i="2"/>
  <c r="M72" i="2"/>
  <c r="J72" i="2"/>
  <c r="X72" i="2" s="1"/>
  <c r="G72" i="2"/>
  <c r="W72" i="2" s="1"/>
  <c r="V71" i="2"/>
  <c r="S71" i="2"/>
  <c r="P71" i="2"/>
  <c r="M71" i="2"/>
  <c r="J71" i="2"/>
  <c r="X71" i="2" s="1"/>
  <c r="G71" i="2"/>
  <c r="W71" i="2" s="1"/>
  <c r="V70" i="2"/>
  <c r="S70" i="2"/>
  <c r="S69" i="2" s="1"/>
  <c r="P70" i="2"/>
  <c r="P69" i="2" s="1"/>
  <c r="M70" i="2"/>
  <c r="M69" i="2" s="1"/>
  <c r="J70" i="2"/>
  <c r="X70" i="2" s="1"/>
  <c r="X69" i="2" s="1"/>
  <c r="G70" i="2"/>
  <c r="G69" i="2" s="1"/>
  <c r="V69" i="2"/>
  <c r="T69" i="2"/>
  <c r="Q69" i="2"/>
  <c r="N69" i="2"/>
  <c r="K69" i="2"/>
  <c r="H69" i="2"/>
  <c r="E69" i="2"/>
  <c r="V68" i="2"/>
  <c r="S68" i="2"/>
  <c r="P68" i="2"/>
  <c r="M68" i="2"/>
  <c r="J68" i="2"/>
  <c r="X68" i="2" s="1"/>
  <c r="G68" i="2"/>
  <c r="W68" i="2" s="1"/>
  <c r="V67" i="2"/>
  <c r="S67" i="2"/>
  <c r="P67" i="2"/>
  <c r="M67" i="2"/>
  <c r="J67" i="2"/>
  <c r="X67" i="2" s="1"/>
  <c r="G67" i="2"/>
  <c r="W67" i="2" s="1"/>
  <c r="V66" i="2"/>
  <c r="S66" i="2"/>
  <c r="S65" i="2" s="1"/>
  <c r="P66" i="2"/>
  <c r="P65" i="2" s="1"/>
  <c r="M66" i="2"/>
  <c r="M65" i="2" s="1"/>
  <c r="J66" i="2"/>
  <c r="X66" i="2" s="1"/>
  <c r="X65" i="2" s="1"/>
  <c r="G66" i="2"/>
  <c r="G65" i="2" s="1"/>
  <c r="V65" i="2"/>
  <c r="T65" i="2"/>
  <c r="Q65" i="2"/>
  <c r="N65" i="2"/>
  <c r="K65" i="2"/>
  <c r="H65" i="2"/>
  <c r="E65" i="2"/>
  <c r="V64" i="2"/>
  <c r="S64" i="2"/>
  <c r="P64" i="2"/>
  <c r="M64" i="2"/>
  <c r="J64" i="2"/>
  <c r="X64" i="2" s="1"/>
  <c r="G64" i="2"/>
  <c r="W64" i="2" s="1"/>
  <c r="V63" i="2"/>
  <c r="S63" i="2"/>
  <c r="P63" i="2"/>
  <c r="M63" i="2"/>
  <c r="J63" i="2"/>
  <c r="X63" i="2" s="1"/>
  <c r="G63" i="2"/>
  <c r="W63" i="2" s="1"/>
  <c r="V62" i="2"/>
  <c r="S62" i="2"/>
  <c r="S61" i="2" s="1"/>
  <c r="P62" i="2"/>
  <c r="P61" i="2" s="1"/>
  <c r="M62" i="2"/>
  <c r="M61" i="2" s="1"/>
  <c r="J62" i="2"/>
  <c r="X62" i="2" s="1"/>
  <c r="X61" i="2" s="1"/>
  <c r="G62" i="2"/>
  <c r="G61" i="2" s="1"/>
  <c r="V61" i="2"/>
  <c r="T61" i="2"/>
  <c r="Q61" i="2"/>
  <c r="N61" i="2"/>
  <c r="K61" i="2"/>
  <c r="H61" i="2"/>
  <c r="E61" i="2"/>
  <c r="V58" i="2"/>
  <c r="S58" i="2"/>
  <c r="P58" i="2"/>
  <c r="X58" i="2" s="1"/>
  <c r="M58" i="2"/>
  <c r="W58" i="2" s="1"/>
  <c r="V57" i="2"/>
  <c r="V56" i="2" s="1"/>
  <c r="S57" i="2"/>
  <c r="S56" i="2" s="1"/>
  <c r="P57" i="2"/>
  <c r="M57" i="2"/>
  <c r="M56" i="2" s="1"/>
  <c r="T56" i="2"/>
  <c r="Q56" i="2"/>
  <c r="N56" i="2"/>
  <c r="K56" i="2"/>
  <c r="V51" i="2"/>
  <c r="S51" i="2"/>
  <c r="P51" i="2"/>
  <c r="M51" i="2"/>
  <c r="J51" i="2"/>
  <c r="X51" i="2" s="1"/>
  <c r="G51" i="2"/>
  <c r="W51" i="2" s="1"/>
  <c r="V50" i="2"/>
  <c r="S50" i="2"/>
  <c r="S49" i="2" s="1"/>
  <c r="P50" i="2"/>
  <c r="P49" i="2" s="1"/>
  <c r="M50" i="2"/>
  <c r="M49" i="2" s="1"/>
  <c r="J50" i="2"/>
  <c r="X50" i="2" s="1"/>
  <c r="X49" i="2" s="1"/>
  <c r="G50" i="2"/>
  <c r="G49" i="2" s="1"/>
  <c r="G59" i="2" s="1"/>
  <c r="V49" i="2"/>
  <c r="T49" i="2"/>
  <c r="Q49" i="2"/>
  <c r="Q59" i="2" s="1"/>
  <c r="N49" i="2"/>
  <c r="K49" i="2"/>
  <c r="H49" i="2"/>
  <c r="H59" i="2" s="1"/>
  <c r="E49" i="2"/>
  <c r="E59" i="2" s="1"/>
  <c r="V46" i="2"/>
  <c r="S46" i="2"/>
  <c r="P46" i="2"/>
  <c r="M46" i="2"/>
  <c r="J46" i="2"/>
  <c r="X46" i="2" s="1"/>
  <c r="G46" i="2"/>
  <c r="W46" i="2" s="1"/>
  <c r="V45" i="2"/>
  <c r="S45" i="2"/>
  <c r="P45" i="2"/>
  <c r="M45" i="2"/>
  <c r="J45" i="2"/>
  <c r="X45" i="2" s="1"/>
  <c r="G45" i="2"/>
  <c r="W45" i="2" s="1"/>
  <c r="V44" i="2"/>
  <c r="S44" i="2"/>
  <c r="S43" i="2" s="1"/>
  <c r="P44" i="2"/>
  <c r="P43" i="2" s="1"/>
  <c r="M44" i="2"/>
  <c r="M43" i="2" s="1"/>
  <c r="J44" i="2"/>
  <c r="X44" i="2" s="1"/>
  <c r="X43" i="2" s="1"/>
  <c r="G44" i="2"/>
  <c r="G43" i="2" s="1"/>
  <c r="V43" i="2"/>
  <c r="T43" i="2"/>
  <c r="Q43" i="2"/>
  <c r="N43" i="2"/>
  <c r="K43" i="2"/>
  <c r="H43" i="2"/>
  <c r="E43" i="2"/>
  <c r="V42" i="2"/>
  <c r="S42" i="2"/>
  <c r="P42" i="2"/>
  <c r="M42" i="2"/>
  <c r="J42" i="2"/>
  <c r="X42" i="2" s="1"/>
  <c r="G42" i="2"/>
  <c r="W42" i="2" s="1"/>
  <c r="V41" i="2"/>
  <c r="S41" i="2"/>
  <c r="P41" i="2"/>
  <c r="M41" i="2"/>
  <c r="J41" i="2"/>
  <c r="X41" i="2" s="1"/>
  <c r="G41" i="2"/>
  <c r="W41" i="2" s="1"/>
  <c r="V40" i="2"/>
  <c r="S40" i="2"/>
  <c r="S39" i="2" s="1"/>
  <c r="P40" i="2"/>
  <c r="P39" i="2" s="1"/>
  <c r="M40" i="2"/>
  <c r="M39" i="2" s="1"/>
  <c r="J40" i="2"/>
  <c r="X40" i="2" s="1"/>
  <c r="X39" i="2" s="1"/>
  <c r="G40" i="2"/>
  <c r="G39" i="2" s="1"/>
  <c r="V39" i="2"/>
  <c r="T39" i="2"/>
  <c r="Q39" i="2"/>
  <c r="N39" i="2"/>
  <c r="K39" i="2"/>
  <c r="H39" i="2"/>
  <c r="E39" i="2"/>
  <c r="V38" i="2"/>
  <c r="S38" i="2"/>
  <c r="P38" i="2"/>
  <c r="M38" i="2"/>
  <c r="J38" i="2"/>
  <c r="X38" i="2" s="1"/>
  <c r="G38" i="2"/>
  <c r="V37" i="2"/>
  <c r="S37" i="2"/>
  <c r="P37" i="2"/>
  <c r="M37" i="2"/>
  <c r="J37" i="2"/>
  <c r="X37" i="2" s="1"/>
  <c r="G37" i="2"/>
  <c r="W37" i="2" s="1"/>
  <c r="V36" i="2"/>
  <c r="S36" i="2"/>
  <c r="S35" i="2" s="1"/>
  <c r="P36" i="2"/>
  <c r="P35" i="2" s="1"/>
  <c r="M36" i="2"/>
  <c r="M35" i="2" s="1"/>
  <c r="J36" i="2"/>
  <c r="X36" i="2" s="1"/>
  <c r="X35" i="2" s="1"/>
  <c r="G36" i="2"/>
  <c r="G35" i="2" s="1"/>
  <c r="V35" i="2"/>
  <c r="T35" i="2"/>
  <c r="Q35" i="2"/>
  <c r="N35" i="2"/>
  <c r="K35" i="2"/>
  <c r="H35" i="2"/>
  <c r="E35" i="2"/>
  <c r="V32" i="2"/>
  <c r="S32" i="2"/>
  <c r="P32" i="2"/>
  <c r="M32" i="2"/>
  <c r="J32" i="2"/>
  <c r="X32" i="2" s="1"/>
  <c r="G32" i="2"/>
  <c r="W32" i="2" s="1"/>
  <c r="V31" i="2"/>
  <c r="S31" i="2"/>
  <c r="P31" i="2"/>
  <c r="M31" i="2"/>
  <c r="J31" i="2"/>
  <c r="X31" i="2" s="1"/>
  <c r="G31" i="2"/>
  <c r="W31" i="2" s="1"/>
  <c r="V30" i="2"/>
  <c r="S30" i="2"/>
  <c r="S29" i="2" s="1"/>
  <c r="P30" i="2"/>
  <c r="P29" i="2" s="1"/>
  <c r="M30" i="2"/>
  <c r="M29" i="2" s="1"/>
  <c r="J30" i="2"/>
  <c r="X30" i="2" s="1"/>
  <c r="X29" i="2" s="1"/>
  <c r="G30" i="2"/>
  <c r="G29" i="2" s="1"/>
  <c r="V29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X23" i="2" s="1"/>
  <c r="G23" i="2"/>
  <c r="W23" i="2" s="1"/>
  <c r="V22" i="2"/>
  <c r="S22" i="2"/>
  <c r="S21" i="2" s="1"/>
  <c r="Q28" i="2" s="1"/>
  <c r="S28" i="2" s="1"/>
  <c r="P22" i="2"/>
  <c r="P21" i="2" s="1"/>
  <c r="N28" i="2" s="1"/>
  <c r="P28" i="2" s="1"/>
  <c r="M22" i="2"/>
  <c r="M21" i="2" s="1"/>
  <c r="K28" i="2" s="1"/>
  <c r="M28" i="2" s="1"/>
  <c r="J22" i="2"/>
  <c r="X22" i="2" s="1"/>
  <c r="X21" i="2" s="1"/>
  <c r="G22" i="2"/>
  <c r="G21" i="2" s="1"/>
  <c r="E28" i="2" s="1"/>
  <c r="G28" i="2" s="1"/>
  <c r="W28" i="2" s="1"/>
  <c r="V21" i="2"/>
  <c r="T28" i="2" s="1"/>
  <c r="V28" i="2" s="1"/>
  <c r="T21" i="2"/>
  <c r="Q21" i="2"/>
  <c r="N21" i="2"/>
  <c r="K21" i="2"/>
  <c r="H21" i="2"/>
  <c r="E21" i="2"/>
  <c r="V20" i="2"/>
  <c r="S20" i="2"/>
  <c r="P20" i="2"/>
  <c r="M20" i="2"/>
  <c r="J20" i="2"/>
  <c r="X20" i="2" s="1"/>
  <c r="G20" i="2"/>
  <c r="W20" i="2" s="1"/>
  <c r="V19" i="2"/>
  <c r="S19" i="2"/>
  <c r="P19" i="2"/>
  <c r="M19" i="2"/>
  <c r="J19" i="2"/>
  <c r="X19" i="2" s="1"/>
  <c r="G19" i="2"/>
  <c r="W19" i="2" s="1"/>
  <c r="V18" i="2"/>
  <c r="S18" i="2"/>
  <c r="S17" i="2" s="1"/>
  <c r="Q27" i="2" s="1"/>
  <c r="S27" i="2" s="1"/>
  <c r="P18" i="2"/>
  <c r="P17" i="2" s="1"/>
  <c r="N27" i="2" s="1"/>
  <c r="P27" i="2" s="1"/>
  <c r="M18" i="2"/>
  <c r="M17" i="2" s="1"/>
  <c r="K27" i="2" s="1"/>
  <c r="M27" i="2" s="1"/>
  <c r="J18" i="2"/>
  <c r="X18" i="2" s="1"/>
  <c r="X17" i="2" s="1"/>
  <c r="G18" i="2"/>
  <c r="G17" i="2" s="1"/>
  <c r="E27" i="2" s="1"/>
  <c r="G27" i="2" s="1"/>
  <c r="V17" i="2"/>
  <c r="T27" i="2" s="1"/>
  <c r="V27" i="2" s="1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W16" i="2" s="1"/>
  <c r="V15" i="2"/>
  <c r="S15" i="2"/>
  <c r="P15" i="2"/>
  <c r="M15" i="2"/>
  <c r="J15" i="2"/>
  <c r="X15" i="2" s="1"/>
  <c r="G15" i="2"/>
  <c r="W15" i="2" s="1"/>
  <c r="V14" i="2"/>
  <c r="S14" i="2"/>
  <c r="S13" i="2" s="1"/>
  <c r="P14" i="2"/>
  <c r="P13" i="2" s="1"/>
  <c r="M14" i="2"/>
  <c r="M13" i="2" s="1"/>
  <c r="J14" i="2"/>
  <c r="X14" i="2" s="1"/>
  <c r="X13" i="2" s="1"/>
  <c r="G14" i="2"/>
  <c r="G13" i="2" s="1"/>
  <c r="V13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J49" i="2" l="1"/>
  <c r="J59" i="2" s="1"/>
  <c r="Y145" i="2"/>
  <c r="Z145" i="2" s="1"/>
  <c r="J153" i="2"/>
  <c r="X101" i="2"/>
  <c r="X100" i="2" s="1"/>
  <c r="K29" i="1"/>
  <c r="X91" i="2"/>
  <c r="Y91" i="2" s="1"/>
  <c r="Z91" i="2" s="1"/>
  <c r="P90" i="2"/>
  <c r="X92" i="2"/>
  <c r="Y92" i="2" s="1"/>
  <c r="Z92" i="2" s="1"/>
  <c r="J29" i="2"/>
  <c r="Y141" i="2"/>
  <c r="Z141" i="2" s="1"/>
  <c r="J179" i="2"/>
  <c r="J170" i="2"/>
  <c r="Y168" i="2"/>
  <c r="Z168" i="2" s="1"/>
  <c r="X109" i="2"/>
  <c r="J109" i="2"/>
  <c r="Y32" i="2"/>
  <c r="Z32" i="2" s="1"/>
  <c r="J35" i="2"/>
  <c r="J39" i="2"/>
  <c r="J94" i="2"/>
  <c r="J100" i="2"/>
  <c r="J138" i="2"/>
  <c r="P138" i="2"/>
  <c r="V138" i="2"/>
  <c r="Y137" i="2"/>
  <c r="Z137" i="2" s="1"/>
  <c r="J146" i="2"/>
  <c r="P146" i="2"/>
  <c r="V146" i="2"/>
  <c r="Y143" i="2"/>
  <c r="Z143" i="2" s="1"/>
  <c r="M153" i="2"/>
  <c r="S153" i="2"/>
  <c r="X148" i="2"/>
  <c r="Y162" i="2"/>
  <c r="Z162" i="2" s="1"/>
  <c r="Y173" i="2"/>
  <c r="Z173" i="2" s="1"/>
  <c r="Y174" i="2"/>
  <c r="Z174" i="2" s="1"/>
  <c r="Y181" i="2"/>
  <c r="Z181" i="2" s="1"/>
  <c r="Y182" i="2"/>
  <c r="Z182" i="2" s="1"/>
  <c r="Y183" i="2"/>
  <c r="Z183" i="2" s="1"/>
  <c r="Y185" i="2"/>
  <c r="Z185" i="2" s="1"/>
  <c r="Y186" i="2"/>
  <c r="Z186" i="2" s="1"/>
  <c r="Y187" i="2"/>
  <c r="Z187" i="2" s="1"/>
  <c r="G105" i="2"/>
  <c r="G109" i="2"/>
  <c r="X57" i="2"/>
  <c r="X56" i="2" s="1"/>
  <c r="S98" i="2"/>
  <c r="W38" i="2"/>
  <c r="Y38" i="2" s="1"/>
  <c r="Z38" i="2" s="1"/>
  <c r="J21" i="2"/>
  <c r="H28" i="2" s="1"/>
  <c r="J28" i="2" s="1"/>
  <c r="X28" i="2" s="1"/>
  <c r="Y28" i="2" s="1"/>
  <c r="Z28" i="2" s="1"/>
  <c r="J69" i="2"/>
  <c r="Y75" i="2"/>
  <c r="Z75" i="2" s="1"/>
  <c r="Y93" i="2"/>
  <c r="Z93" i="2" s="1"/>
  <c r="G94" i="2"/>
  <c r="G100" i="2"/>
  <c r="V73" i="2"/>
  <c r="Y97" i="2"/>
  <c r="Z97" i="2" s="1"/>
  <c r="P83" i="2"/>
  <c r="P98" i="2" s="1"/>
  <c r="V83" i="2"/>
  <c r="V98" i="2" s="1"/>
  <c r="G90" i="2"/>
  <c r="J90" i="2"/>
  <c r="M83" i="2"/>
  <c r="M98" i="2" s="1"/>
  <c r="P56" i="2"/>
  <c r="P59" i="2" s="1"/>
  <c r="Y58" i="2"/>
  <c r="Z58" i="2" s="1"/>
  <c r="J61" i="2"/>
  <c r="Y71" i="2"/>
  <c r="Z71" i="2" s="1"/>
  <c r="Y72" i="2"/>
  <c r="Z72" i="2" s="1"/>
  <c r="J73" i="2"/>
  <c r="Y80" i="2"/>
  <c r="Z80" i="2" s="1"/>
  <c r="X83" i="2"/>
  <c r="J13" i="2"/>
  <c r="H26" i="2" s="1"/>
  <c r="J26" i="2" s="1"/>
  <c r="Y63" i="2"/>
  <c r="Z63" i="2" s="1"/>
  <c r="Y64" i="2"/>
  <c r="Z64" i="2" s="1"/>
  <c r="J65" i="2"/>
  <c r="X73" i="2"/>
  <c r="P73" i="2"/>
  <c r="M77" i="2"/>
  <c r="S77" i="2"/>
  <c r="P77" i="2"/>
  <c r="V77" i="2"/>
  <c r="V81" i="2" s="1"/>
  <c r="J83" i="2"/>
  <c r="J98" i="2" s="1"/>
  <c r="Y89" i="2"/>
  <c r="Z89" i="2" s="1"/>
  <c r="G83" i="2"/>
  <c r="Y23" i="2"/>
  <c r="Z23" i="2" s="1"/>
  <c r="Y24" i="2"/>
  <c r="Z24" i="2" s="1"/>
  <c r="H47" i="2"/>
  <c r="N47" i="2"/>
  <c r="Y67" i="2"/>
  <c r="Z67" i="2" s="1"/>
  <c r="Y68" i="2"/>
  <c r="Z68" i="2" s="1"/>
  <c r="M73" i="2"/>
  <c r="S73" i="2"/>
  <c r="Y76" i="2"/>
  <c r="Z76" i="2" s="1"/>
  <c r="G77" i="2"/>
  <c r="J77" i="2"/>
  <c r="Y79" i="2"/>
  <c r="Z79" i="2" s="1"/>
  <c r="Y85" i="2"/>
  <c r="Z85" i="2" s="1"/>
  <c r="Y96" i="2"/>
  <c r="Z96" i="2" s="1"/>
  <c r="E117" i="2"/>
  <c r="H117" i="2"/>
  <c r="K117" i="2"/>
  <c r="N117" i="2"/>
  <c r="Q117" i="2"/>
  <c r="T117" i="2"/>
  <c r="G146" i="2"/>
  <c r="X153" i="2"/>
  <c r="Y152" i="2"/>
  <c r="Z152" i="2" s="1"/>
  <c r="G153" i="2"/>
  <c r="X155" i="2"/>
  <c r="X157" i="2" s="1"/>
  <c r="Y160" i="2"/>
  <c r="Z160" i="2" s="1"/>
  <c r="K188" i="2"/>
  <c r="P188" i="2"/>
  <c r="T47" i="2"/>
  <c r="E47" i="2"/>
  <c r="K47" i="2"/>
  <c r="Q47" i="2"/>
  <c r="X77" i="2"/>
  <c r="M117" i="2"/>
  <c r="P117" i="2"/>
  <c r="S117" i="2"/>
  <c r="V117" i="2"/>
  <c r="G130" i="2"/>
  <c r="S138" i="2"/>
  <c r="Y134" i="2"/>
  <c r="Z134" i="2" s="1"/>
  <c r="Y136" i="2"/>
  <c r="Z136" i="2" s="1"/>
  <c r="X140" i="2"/>
  <c r="X146" i="2" s="1"/>
  <c r="Y142" i="2"/>
  <c r="Z142" i="2" s="1"/>
  <c r="Y144" i="2"/>
  <c r="Z144" i="2" s="1"/>
  <c r="P153" i="2"/>
  <c r="V153" i="2"/>
  <c r="Y149" i="2"/>
  <c r="Z149" i="2" s="1"/>
  <c r="Y151" i="2"/>
  <c r="Z151" i="2" s="1"/>
  <c r="Y156" i="2"/>
  <c r="Z156" i="2" s="1"/>
  <c r="G157" i="2"/>
  <c r="X159" i="2"/>
  <c r="X163" i="2" s="1"/>
  <c r="Y161" i="2"/>
  <c r="Z161" i="2" s="1"/>
  <c r="Y169" i="2"/>
  <c r="Z169" i="2" s="1"/>
  <c r="N188" i="2"/>
  <c r="H188" i="2"/>
  <c r="T188" i="2"/>
  <c r="Y177" i="2"/>
  <c r="Z177" i="2" s="1"/>
  <c r="Y178" i="2"/>
  <c r="Z178" i="2" s="1"/>
  <c r="V188" i="2"/>
  <c r="W27" i="2"/>
  <c r="P47" i="2"/>
  <c r="T59" i="2"/>
  <c r="Y15" i="2"/>
  <c r="Z15" i="2" s="1"/>
  <c r="Y16" i="2"/>
  <c r="Z16" i="2" s="1"/>
  <c r="J17" i="2"/>
  <c r="H27" i="2" s="1"/>
  <c r="J27" i="2" s="1"/>
  <c r="X27" i="2" s="1"/>
  <c r="Y41" i="2"/>
  <c r="Z41" i="2" s="1"/>
  <c r="Y42" i="2"/>
  <c r="Z42" i="2" s="1"/>
  <c r="J43" i="2"/>
  <c r="Y51" i="2"/>
  <c r="Z51" i="2" s="1"/>
  <c r="N26" i="2"/>
  <c r="V47" i="2"/>
  <c r="Y19" i="2"/>
  <c r="Z19" i="2" s="1"/>
  <c r="Y20" i="2"/>
  <c r="Z20" i="2" s="1"/>
  <c r="T26" i="2"/>
  <c r="Y37" i="2"/>
  <c r="Z37" i="2" s="1"/>
  <c r="Y45" i="2"/>
  <c r="Z45" i="2" s="1"/>
  <c r="Y46" i="2"/>
  <c r="Z46" i="2" s="1"/>
  <c r="V59" i="2"/>
  <c r="N59" i="2"/>
  <c r="K59" i="2"/>
  <c r="Y31" i="2"/>
  <c r="Z31" i="2" s="1"/>
  <c r="W14" i="2"/>
  <c r="W22" i="2"/>
  <c r="E26" i="2"/>
  <c r="K26" i="2"/>
  <c r="Q26" i="2"/>
  <c r="W40" i="2"/>
  <c r="X47" i="2"/>
  <c r="W50" i="2"/>
  <c r="M59" i="2"/>
  <c r="S59" i="2"/>
  <c r="W57" i="2"/>
  <c r="W66" i="2"/>
  <c r="W74" i="2"/>
  <c r="G73" i="2"/>
  <c r="Y78" i="2"/>
  <c r="Z78" i="2" s="1"/>
  <c r="W77" i="2"/>
  <c r="B29" i="1"/>
  <c r="W18" i="2"/>
  <c r="W30" i="2"/>
  <c r="W36" i="2"/>
  <c r="G47" i="2"/>
  <c r="M47" i="2"/>
  <c r="S47" i="2"/>
  <c r="W44" i="2"/>
  <c r="X59" i="2"/>
  <c r="W62" i="2"/>
  <c r="W70" i="2"/>
  <c r="E81" i="2"/>
  <c r="H81" i="2"/>
  <c r="K81" i="2"/>
  <c r="N81" i="2"/>
  <c r="Q81" i="2"/>
  <c r="T81" i="2"/>
  <c r="Y84" i="2"/>
  <c r="Z84" i="2" s="1"/>
  <c r="W83" i="2"/>
  <c r="W90" i="2"/>
  <c r="Y95" i="2"/>
  <c r="Z95" i="2" s="1"/>
  <c r="W94" i="2"/>
  <c r="Y94" i="2" s="1"/>
  <c r="Z94" i="2" s="1"/>
  <c r="J130" i="2"/>
  <c r="W157" i="2"/>
  <c r="Y155" i="2"/>
  <c r="Z155" i="2" s="1"/>
  <c r="J30" i="1"/>
  <c r="W100" i="2"/>
  <c r="Y100" i="2" s="1"/>
  <c r="Z100" i="2" s="1"/>
  <c r="Y102" i="2"/>
  <c r="Z102" i="2" s="1"/>
  <c r="Y104" i="2"/>
  <c r="Z104" i="2" s="1"/>
  <c r="Y106" i="2"/>
  <c r="Z106" i="2" s="1"/>
  <c r="W105" i="2"/>
  <c r="Y105" i="2" s="1"/>
  <c r="Z105" i="2" s="1"/>
  <c r="Y107" i="2"/>
  <c r="Z107" i="2" s="1"/>
  <c r="Y108" i="2"/>
  <c r="Z108" i="2" s="1"/>
  <c r="Y110" i="2"/>
  <c r="Z110" i="2" s="1"/>
  <c r="W109" i="2"/>
  <c r="Y112" i="2"/>
  <c r="Z112" i="2" s="1"/>
  <c r="Y116" i="2"/>
  <c r="Z116" i="2" s="1"/>
  <c r="W130" i="2"/>
  <c r="Y130" i="2" s="1"/>
  <c r="Z130" i="2" s="1"/>
  <c r="Y119" i="2"/>
  <c r="Z119" i="2" s="1"/>
  <c r="Y120" i="2"/>
  <c r="Z120" i="2" s="1"/>
  <c r="Y121" i="2"/>
  <c r="Z121" i="2" s="1"/>
  <c r="Y122" i="2"/>
  <c r="Z122" i="2" s="1"/>
  <c r="Y123" i="2"/>
  <c r="Z123" i="2" s="1"/>
  <c r="Y124" i="2"/>
  <c r="Z124" i="2" s="1"/>
  <c r="Y125" i="2"/>
  <c r="Z125" i="2" s="1"/>
  <c r="Y126" i="2"/>
  <c r="Z126" i="2" s="1"/>
  <c r="Y127" i="2"/>
  <c r="Z127" i="2" s="1"/>
  <c r="Y128" i="2"/>
  <c r="Z128" i="2" s="1"/>
  <c r="Y129" i="2"/>
  <c r="Z129" i="2" s="1"/>
  <c r="X132" i="2"/>
  <c r="X138" i="2" s="1"/>
  <c r="Y133" i="2"/>
  <c r="Z133" i="2" s="1"/>
  <c r="W146" i="2"/>
  <c r="W153" i="2"/>
  <c r="Y153" i="2" s="1"/>
  <c r="Z153" i="2" s="1"/>
  <c r="Y148" i="2"/>
  <c r="Z148" i="2" s="1"/>
  <c r="G165" i="2"/>
  <c r="M165" i="2"/>
  <c r="S165" i="2"/>
  <c r="W166" i="2"/>
  <c r="Y172" i="2"/>
  <c r="Z172" i="2" s="1"/>
  <c r="G175" i="2"/>
  <c r="M175" i="2"/>
  <c r="S175" i="2"/>
  <c r="W176" i="2"/>
  <c r="Y184" i="2"/>
  <c r="Z184" i="2" s="1"/>
  <c r="W132" i="2"/>
  <c r="X170" i="2"/>
  <c r="X188" i="2" s="1"/>
  <c r="E188" i="2"/>
  <c r="Q188" i="2"/>
  <c r="W159" i="2"/>
  <c r="W171" i="2"/>
  <c r="G188" i="2"/>
  <c r="W180" i="2"/>
  <c r="M188" i="2" l="1"/>
  <c r="S188" i="2"/>
  <c r="M81" i="2"/>
  <c r="J188" i="2"/>
  <c r="X117" i="2"/>
  <c r="Y101" i="2"/>
  <c r="Z101" i="2" s="1"/>
  <c r="X90" i="2"/>
  <c r="Y90" i="2" s="1"/>
  <c r="Z90" i="2" s="1"/>
  <c r="J25" i="2"/>
  <c r="J33" i="2" s="1"/>
  <c r="J117" i="2"/>
  <c r="Y140" i="2"/>
  <c r="Z140" i="2" s="1"/>
  <c r="Y157" i="2"/>
  <c r="Z157" i="2" s="1"/>
  <c r="J47" i="2"/>
  <c r="P81" i="2"/>
  <c r="Y27" i="2"/>
  <c r="Z27" i="2" s="1"/>
  <c r="X81" i="2"/>
  <c r="G117" i="2"/>
  <c r="H25" i="2"/>
  <c r="G98" i="2"/>
  <c r="S81" i="2"/>
  <c r="G81" i="2"/>
  <c r="J81" i="2"/>
  <c r="Y146" i="2"/>
  <c r="Z146" i="2" s="1"/>
  <c r="V26" i="2"/>
  <c r="V25" i="2" s="1"/>
  <c r="V33" i="2" s="1"/>
  <c r="V189" i="2" s="1"/>
  <c r="L28" i="1" s="1"/>
  <c r="L30" i="1" s="1"/>
  <c r="T25" i="2"/>
  <c r="P26" i="2"/>
  <c r="N25" i="2"/>
  <c r="W163" i="2"/>
  <c r="Y163" i="2" s="1"/>
  <c r="Z163" i="2" s="1"/>
  <c r="Y159" i="2"/>
  <c r="Z159" i="2" s="1"/>
  <c r="W138" i="2"/>
  <c r="Y138" i="2" s="1"/>
  <c r="Z138" i="2" s="1"/>
  <c r="Y132" i="2"/>
  <c r="Z132" i="2" s="1"/>
  <c r="Y176" i="2"/>
  <c r="Z176" i="2" s="1"/>
  <c r="W175" i="2"/>
  <c r="Y175" i="2" s="1"/>
  <c r="Z175" i="2" s="1"/>
  <c r="W61" i="2"/>
  <c r="Y61" i="2" s="1"/>
  <c r="Z61" i="2" s="1"/>
  <c r="Y62" i="2"/>
  <c r="Z62" i="2" s="1"/>
  <c r="W43" i="2"/>
  <c r="Y44" i="2"/>
  <c r="Z44" i="2" s="1"/>
  <c r="W35" i="2"/>
  <c r="Y35" i="2" s="1"/>
  <c r="Z35" i="2" s="1"/>
  <c r="Y36" i="2"/>
  <c r="Z36" i="2" s="1"/>
  <c r="W17" i="2"/>
  <c r="Y17" i="2" s="1"/>
  <c r="Z17" i="2" s="1"/>
  <c r="Y18" i="2"/>
  <c r="Z18" i="2" s="1"/>
  <c r="Y74" i="2"/>
  <c r="Z74" i="2" s="1"/>
  <c r="W73" i="2"/>
  <c r="Y73" i="2" s="1"/>
  <c r="Z73" i="2" s="1"/>
  <c r="Y57" i="2"/>
  <c r="Z57" i="2" s="1"/>
  <c r="W56" i="2"/>
  <c r="S26" i="2"/>
  <c r="S25" i="2" s="1"/>
  <c r="S33" i="2" s="1"/>
  <c r="S189" i="2" s="1"/>
  <c r="L27" i="1" s="1"/>
  <c r="Q25" i="2"/>
  <c r="G26" i="2"/>
  <c r="E25" i="2"/>
  <c r="Y14" i="2"/>
  <c r="Z14" i="2" s="1"/>
  <c r="W13" i="2"/>
  <c r="W179" i="2"/>
  <c r="Y180" i="2"/>
  <c r="Z180" i="2" s="1"/>
  <c r="W170" i="2"/>
  <c r="Y170" i="2" s="1"/>
  <c r="Z170" i="2" s="1"/>
  <c r="Y171" i="2"/>
  <c r="Z171" i="2" s="1"/>
  <c r="Y166" i="2"/>
  <c r="Z166" i="2" s="1"/>
  <c r="W165" i="2"/>
  <c r="Y165" i="2" s="1"/>
  <c r="Z165" i="2" s="1"/>
  <c r="W117" i="2"/>
  <c r="Y117" i="2" s="1"/>
  <c r="Z117" i="2" s="1"/>
  <c r="Y109" i="2"/>
  <c r="Z109" i="2" s="1"/>
  <c r="W98" i="2"/>
  <c r="Y83" i="2"/>
  <c r="Z83" i="2" s="1"/>
  <c r="W69" i="2"/>
  <c r="Y69" i="2" s="1"/>
  <c r="Z69" i="2" s="1"/>
  <c r="Y70" i="2"/>
  <c r="Z70" i="2" s="1"/>
  <c r="W29" i="2"/>
  <c r="Y29" i="2" s="1"/>
  <c r="Z29" i="2" s="1"/>
  <c r="Y30" i="2"/>
  <c r="Z30" i="2" s="1"/>
  <c r="Y77" i="2"/>
  <c r="Z77" i="2" s="1"/>
  <c r="Y66" i="2"/>
  <c r="Z66" i="2" s="1"/>
  <c r="W65" i="2"/>
  <c r="Y65" i="2" s="1"/>
  <c r="Z65" i="2" s="1"/>
  <c r="Y50" i="2"/>
  <c r="Z50" i="2" s="1"/>
  <c r="W49" i="2"/>
  <c r="Y49" i="2" s="1"/>
  <c r="Z49" i="2" s="1"/>
  <c r="Y40" i="2"/>
  <c r="Z40" i="2" s="1"/>
  <c r="W39" i="2"/>
  <c r="Y39" i="2" s="1"/>
  <c r="Z39" i="2" s="1"/>
  <c r="M26" i="2"/>
  <c r="M25" i="2" s="1"/>
  <c r="M33" i="2" s="1"/>
  <c r="M189" i="2" s="1"/>
  <c r="M191" i="2" s="1"/>
  <c r="K25" i="2"/>
  <c r="Y22" i="2"/>
  <c r="Z22" i="2" s="1"/>
  <c r="W21" i="2"/>
  <c r="Y21" i="2" s="1"/>
  <c r="Z21" i="2" s="1"/>
  <c r="X98" i="2" l="1"/>
  <c r="Y98" i="2" s="1"/>
  <c r="Z98" i="2" s="1"/>
  <c r="J189" i="2"/>
  <c r="C28" i="1" s="1"/>
  <c r="J191" i="2" s="1"/>
  <c r="V191" i="2"/>
  <c r="P25" i="2"/>
  <c r="P33" i="2" s="1"/>
  <c r="P189" i="2" s="1"/>
  <c r="P191" i="2" s="1"/>
  <c r="X26" i="2"/>
  <c r="X25" i="2" s="1"/>
  <c r="X33" i="2" s="1"/>
  <c r="Y13" i="2"/>
  <c r="Z13" i="2" s="1"/>
  <c r="Y56" i="2"/>
  <c r="Z56" i="2" s="1"/>
  <c r="W59" i="2"/>
  <c r="Y59" i="2" s="1"/>
  <c r="Z59" i="2" s="1"/>
  <c r="W47" i="2"/>
  <c r="Y47" i="2" s="1"/>
  <c r="Z47" i="2" s="1"/>
  <c r="Y43" i="2"/>
  <c r="Z43" i="2" s="1"/>
  <c r="W81" i="2"/>
  <c r="Y81" i="2" s="1"/>
  <c r="Z81" i="2" s="1"/>
  <c r="W188" i="2"/>
  <c r="Y188" i="2" s="1"/>
  <c r="Z188" i="2" s="1"/>
  <c r="Y179" i="2"/>
  <c r="Z179" i="2" s="1"/>
  <c r="G25" i="2"/>
  <c r="G33" i="2" s="1"/>
  <c r="G189" i="2" s="1"/>
  <c r="C27" i="1" s="1"/>
  <c r="W26" i="2"/>
  <c r="S191" i="2"/>
  <c r="X189" i="2" l="1"/>
  <c r="N28" i="1"/>
  <c r="K28" i="1" s="1"/>
  <c r="K30" i="1" s="1"/>
  <c r="C30" i="1"/>
  <c r="G191" i="2"/>
  <c r="N27" i="1"/>
  <c r="Y26" i="2"/>
  <c r="Z26" i="2" s="1"/>
  <c r="W25" i="2"/>
  <c r="M29" i="1" l="1"/>
  <c r="M30" i="1" s="1"/>
  <c r="X191" i="2"/>
  <c r="B28" i="1"/>
  <c r="B30" i="1" s="1"/>
  <c r="I28" i="1"/>
  <c r="I30" i="1" s="1"/>
  <c r="N30" i="1"/>
  <c r="I27" i="1"/>
  <c r="K27" i="1"/>
  <c r="Y25" i="2"/>
  <c r="Z25" i="2" s="1"/>
  <c r="W33" i="2"/>
  <c r="B27" i="1"/>
  <c r="W189" i="2" l="1"/>
  <c r="W191" i="2" s="1"/>
  <c r="Y33" i="2"/>
  <c r="Y189" i="2" l="1"/>
  <c r="Z189" i="2" s="1"/>
  <c r="Z33" i="2"/>
</calcChain>
</file>

<file path=xl/sharedStrings.xml><?xml version="1.0" encoding="utf-8"?>
<sst xmlns="http://schemas.openxmlformats.org/spreadsheetml/2006/main" count="1007" uniqueCount="607">
  <si>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</si>
  <si>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</si>
  <si>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</si>
  <si>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</si>
  <si>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</si>
  <si>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</si>
  <si>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</si>
  <si>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</si>
  <si>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</si>
  <si>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</si>
  <si>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</si>
  <si>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</si>
  <si>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</si>
  <si>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</si>
  <si>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</si>
  <si>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</si>
  <si>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</si>
  <si>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</si>
  <si>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</si>
  <si>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</si>
  <si>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</si>
  <si>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</si>
  <si>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</si>
  <si>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</si>
  <si>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</si>
  <si>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</si>
  <si>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</si>
  <si>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</si>
  <si>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</si>
  <si>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</si>
  <si>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</si>
  <si>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</si>
  <si>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</si>
  <si>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</si>
  <si>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</si>
  <si>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</si>
  <si>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</si>
  <si>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</si>
  <si>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</si>
  <si>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</si>
  <si>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</si>
  <si>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</si>
  <si>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</si>
  <si>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</si>
  <si>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</si>
  <si>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</si>
  <si>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</si>
  <si>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</si>
  <si>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</si>
  <si>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</si>
  <si>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</si>
  <si>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</si>
  <si>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</si>
  <si>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</si>
  <si>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</si>
  <si>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</si>
  <si>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</si>
  <si>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</si>
  <si>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</si>
  <si>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</si>
  <si>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</si>
  <si>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</si>
  <si>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</si>
  <si>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</si>
  <si>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</si>
  <si>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</si>
  <si>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</si>
  <si>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</si>
  <si>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</si>
  <si>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</si>
  <si>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</si>
  <si>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</si>
  <si>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</si>
  <si>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</si>
  <si>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</si>
  <si>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</si>
  <si>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</si>
  <si>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</si>
  <si>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</si>
  <si>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</si>
  <si>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</si>
  <si>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</si>
  <si>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</si>
  <si>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</si>
  <si>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</si>
  <si>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</si>
  <si>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</si>
  <si>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</si>
  <si>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</si>
  <si>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</si>
  <si>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</si>
  <si>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</si>
  <si>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</si>
  <si>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</si>
  <si>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</si>
  <si>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</si>
  <si>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</si>
  <si>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</si>
  <si>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</si>
  <si>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</si>
  <si>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</si>
  <si>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</si>
  <si>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</si>
  <si>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</si>
  <si>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</si>
  <si>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</si>
  <si>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</si>
  <si>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</si>
  <si>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</si>
  <si>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</si>
  <si>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</si>
  <si>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</si>
  <si>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</si>
  <si>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</si>
  <si>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</si>
  <si>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</si>
  <si>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</si>
  <si>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</si>
  <si>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</si>
  <si>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</si>
  <si>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</si>
  <si>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</si>
  <si>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</si>
  <si>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</si>
  <si>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</si>
  <si>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</si>
  <si>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</si>
  <si>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</si>
  <si>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</si>
  <si>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</si>
  <si>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</si>
  <si>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</si>
  <si>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</si>
  <si>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</si>
  <si>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</si>
  <si>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</si>
  <si>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</si>
  <si>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</si>
  <si>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</si>
  <si>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</si>
  <si>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</si>
  <si>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</si>
  <si>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</si>
  <si>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</si>
  <si>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</si>
  <si>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</si>
  <si>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</si>
  <si>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</si>
  <si>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</si>
  <si>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</si>
  <si>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</si>
  <si>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</si>
  <si>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</si>
  <si>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</si>
  <si>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</si>
  <si>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</si>
  <si>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</si>
  <si>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</si>
  <si>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</si>
  <si>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</si>
  <si>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</si>
  <si>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</si>
  <si>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</si>
  <si>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</si>
  <si>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</si>
  <si>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</si>
  <si>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</si>
  <si>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</si>
  <si>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</si>
  <si>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</si>
  <si>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</si>
  <si>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</si>
  <si>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</si>
  <si>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</si>
  <si>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</si>
  <si>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</si>
  <si>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</si>
  <si>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</si>
  <si>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</si>
  <si>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</si>
  <si>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</si>
  <si>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</si>
  <si>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</si>
  <si>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</si>
  <si>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</si>
  <si>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</si>
  <si>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</si>
  <si>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</si>
  <si>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</si>
  <si>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</si>
  <si>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</si>
  <si>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</si>
  <si>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</si>
  <si>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</si>
  <si>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</si>
  <si>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</si>
  <si>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</si>
  <si>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</si>
  <si>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</si>
  <si>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</si>
  <si>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</si>
  <si>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</si>
  <si>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</si>
  <si>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</si>
  <si>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</si>
  <si>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</si>
  <si>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</si>
  <si>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</si>
  <si>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</si>
  <si>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</si>
  <si>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</si>
  <si>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</si>
  <si>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</si>
  <si>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</si>
  <si>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</si>
  <si>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</si>
  <si>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</si>
  <si>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</si>
  <si>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</si>
  <si>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</si>
  <si>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</si>
  <si>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</si>
  <si>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</si>
  <si>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</si>
  <si>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</si>
  <si>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</si>
  <si>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</si>
  <si>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</si>
  <si>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</si>
  <si>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</si>
  <si>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</si>
  <si>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</si>
  <si>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</si>
  <si>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</si>
  <si>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</si>
  <si>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</si>
  <si>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</si>
  <si>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</si>
  <si>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</si>
  <si>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</si>
  <si>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</si>
  <si>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</si>
  <si>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</si>
  <si>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</si>
  <si>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</si>
  <si>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</si>
  <si>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</si>
  <si>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</si>
  <si>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</si>
  <si>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</si>
  <si>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</si>
  <si>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</si>
  <si>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</si>
  <si>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</si>
  <si>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</si>
  <si>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</si>
  <si>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</si>
  <si>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</si>
  <si>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</si>
  <si>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</si>
  <si>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</si>
  <si>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</si>
  <si>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</si>
  <si>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</si>
  <si>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</si>
  <si>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</si>
  <si>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</si>
  <si>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</si>
  <si>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</si>
  <si>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</si>
  <si>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</si>
  <si>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</si>
  <si>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</si>
  <si>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</si>
  <si>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</si>
  <si>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</si>
  <si>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</si>
  <si>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</si>
  <si>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</si>
  <si>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</si>
  <si>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</si>
  <si>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</si>
  <si>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</si>
  <si>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</si>
  <si>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</si>
  <si>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</si>
  <si>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</si>
  <si>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</si>
  <si>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</si>
  <si>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</si>
  <si>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</si>
  <si>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</si>
  <si>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</si>
  <si>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</si>
  <si>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</si>
  <si>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</si>
  <si>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</si>
  <si>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</si>
  <si>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</si>
  <si>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</si>
  <si>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</si>
  <si>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</si>
  <si>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</si>
  <si>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</si>
  <si>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</si>
  <si>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</si>
  <si>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</si>
  <si>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</si>
  <si>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</si>
  <si>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</si>
  <si>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</si>
  <si>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</si>
  <si>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</si>
  <si>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</si>
  <si>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</si>
  <si>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</si>
  <si>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</si>
  <si>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</si>
  <si>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</si>
  <si>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</si>
  <si>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</si>
  <si>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</si>
  <si>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</si>
  <si>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</si>
  <si>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</si>
  <si>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</si>
  <si>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</si>
  <si>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</si>
  <si>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</si>
  <si>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</si>
  <si>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</si>
  <si>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</si>
  <si>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</si>
  <si>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</si>
  <si>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</si>
  <si>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</si>
  <si>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</si>
  <si>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</si>
  <si>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</si>
  <si>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</si>
  <si>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</si>
  <si>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r>
      <rPr>
        <b/>
        <u/>
        <sz val="14"/>
        <color theme="1"/>
        <rFont val="Calibri"/>
        <family val="2"/>
        <charset val="204"/>
      </rPr>
      <t>за проектом _Мистецька резиденція замку Краснодвір</t>
    </r>
    <r>
      <rPr>
        <b/>
        <sz val="14"/>
        <color theme="1"/>
        <rFont val="Calibri"/>
      </rPr>
      <t>____</t>
    </r>
  </si>
  <si>
    <t>Мистецька резиденція замку Краснодвір</t>
  </si>
  <si>
    <t>Громадська організація "Надвірнянський туристично-інформаційний центр</t>
  </si>
  <si>
    <t>червень 2021 року</t>
  </si>
  <si>
    <t>Діти культури</t>
  </si>
  <si>
    <t>ГО "Надвірнянський туристично-інформаційний центр"</t>
  </si>
  <si>
    <t>Черень 2021</t>
  </si>
  <si>
    <t>30 жовтня 2021</t>
  </si>
  <si>
    <t>30 жовтня 2021 року</t>
  </si>
  <si>
    <t>Гринішак Володимир Юрійович, керівник проєкту та бухгалтерські послуги</t>
  </si>
  <si>
    <t>ФОП Гринішак В.Ю.</t>
  </si>
  <si>
    <t>Укрзалізниця</t>
  </si>
  <si>
    <t>ФОП Свідрак Л.А.</t>
  </si>
  <si>
    <t>ФОП Тиміцький</t>
  </si>
  <si>
    <t>ПАФ "Полюс-аудит"</t>
  </si>
  <si>
    <t>ФОП Йосипенко В.І.</t>
  </si>
  <si>
    <t>ПП "Вежа-Р"</t>
  </si>
  <si>
    <t>ФОП Тиміцький О.В.</t>
  </si>
  <si>
    <t>9.2</t>
  </si>
  <si>
    <t>ФОП Мучичка М.Ю.</t>
  </si>
  <si>
    <t>ФОП Крупяк А.Д.</t>
  </si>
  <si>
    <t>Акт №20 30.10.2021р.</t>
  </si>
  <si>
    <t>№160 від 11.08.2021р.</t>
  </si>
  <si>
    <t xml:space="preserve">Накладна б/н від 09.08.2021р. </t>
  </si>
  <si>
    <t>Акт №19 від 30.10.2021р.</t>
  </si>
  <si>
    <t>ФОП Качков О.С.</t>
  </si>
  <si>
    <t>№161 від 11.08.2021р.</t>
  </si>
  <si>
    <t>3.1.3, 3.1.4, 6.1.4, 6.3.1, 6.3.5, 6.3.6</t>
  </si>
  <si>
    <t>ТзОВ "Корпорація Смарагд Прикарпаття"</t>
  </si>
  <si>
    <t>№188 від 08.10.2021р.</t>
  </si>
  <si>
    <t>3.1.5</t>
  </si>
  <si>
    <t>№171 від 09.09.2021р.</t>
  </si>
  <si>
    <t>ТОВ "ІВ-Авто"</t>
  </si>
  <si>
    <t>Догові №1 від 01.07.2021р.</t>
  </si>
  <si>
    <t>Акт №1 від 12.09.2021р.</t>
  </si>
  <si>
    <t>№168 від 02.09.2021р.</t>
  </si>
  <si>
    <t>5.1.5</t>
  </si>
  <si>
    <t>5.1.4</t>
  </si>
  <si>
    <t>№172 від 09.09.2021р.</t>
  </si>
  <si>
    <t>ФОП Яворська І.Я</t>
  </si>
  <si>
    <t>Накладна №РН-0000006 від 26.10.2021</t>
  </si>
  <si>
    <t>№195 від 26.10.2021р.</t>
  </si>
  <si>
    <t>№189 від 08.10.2021р.</t>
  </si>
  <si>
    <t>Договір №28072021/1 від 28.07.2021р.</t>
  </si>
  <si>
    <t>Договір №01/09/21 від 01.09.2021р.</t>
  </si>
  <si>
    <t>№192 від 11.10.2021р.</t>
  </si>
  <si>
    <t>Договір №2 від 01.07.2021р.</t>
  </si>
  <si>
    <t>ФОП Голинський А.М</t>
  </si>
  <si>
    <t>ФОП Покусін В.А.</t>
  </si>
  <si>
    <t>ФОП Купчак І.Я.</t>
  </si>
  <si>
    <t>№162 від 11.08.2021р.</t>
  </si>
  <si>
    <t>ВСП "Надвірнянський фаховий коледж НТУ</t>
  </si>
  <si>
    <t>Акт №1 від 05.07.2021</t>
  </si>
  <si>
    <t>Договір №31/08 від 31.08.2021р.</t>
  </si>
  <si>
    <t>Договір №09/2021 від 01.09.2021р.</t>
  </si>
  <si>
    <t>Договір №37/21 від 23.07.2021р.</t>
  </si>
  <si>
    <t>Договір №24/21 від 09.08.2021р.</t>
  </si>
  <si>
    <t xml:space="preserve">№155 від 05.07.2021р. </t>
  </si>
  <si>
    <t>ФОП Яворська І.Я.</t>
  </si>
  <si>
    <t>ФОП Туєшин О.В.</t>
  </si>
  <si>
    <t>№191 від 11.10.2021р.</t>
  </si>
  <si>
    <t>Акт №4 від 11.10.2021р.</t>
  </si>
  <si>
    <t>Договір №4/2021Р від 01.09.2021р.</t>
  </si>
  <si>
    <t>Договір №31/21 від 16.08.2021р.</t>
  </si>
  <si>
    <t>№177 від 21.09.2021р.</t>
  </si>
  <si>
    <t>№183 від 28.09.2021р.</t>
  </si>
  <si>
    <t>ПП "Інтер-Буд-Інвест"</t>
  </si>
  <si>
    <t>Договір №1/6 від 18.09.2021р.</t>
  </si>
  <si>
    <t>№164 від 30.08.2021р.</t>
  </si>
  <si>
    <t>Договір №34976608/2 від 21.08.2021р.</t>
  </si>
  <si>
    <t>ФОП Смук В.М.</t>
  </si>
  <si>
    <t>№165 від 30.08.2021р.</t>
  </si>
  <si>
    <t>Договір №22/21 від 10.08.2021р.</t>
  </si>
  <si>
    <t>№166 від 01.09.2021р.</t>
  </si>
  <si>
    <t>№187 від 28.09.2021р.</t>
  </si>
  <si>
    <t>Акт №16 від 28.09.2021р.</t>
  </si>
  <si>
    <t>9.1</t>
  </si>
  <si>
    <t>ФОП Балацко Л.П.</t>
  </si>
  <si>
    <t>Договiр №37/21 вiд 23.07.2021р.</t>
  </si>
  <si>
    <t xml:space="preserve">№190 від 08.10.2021р. </t>
  </si>
  <si>
    <t>Договір №06/04-21 від 29 вересня 2021р.</t>
  </si>
  <si>
    <t>№158 від 28.07.2021р.</t>
  </si>
  <si>
    <t>№170 від 03.09.2021р.</t>
  </si>
  <si>
    <t>№185 від 28.09.2021р.</t>
  </si>
  <si>
    <t>Акт №18 від 28.09.2021р.</t>
  </si>
  <si>
    <t>№196 від 27.10.2021р.</t>
  </si>
  <si>
    <t>Договір №35/21 від 24.09.2021р</t>
  </si>
  <si>
    <t xml:space="preserve">№181 від 24.09.2021р. </t>
  </si>
  <si>
    <t>Договір №122 від 10.09.2021р</t>
  </si>
  <si>
    <t xml:space="preserve">№180 від 23.09.2021р. </t>
  </si>
  <si>
    <t>6.3.4</t>
  </si>
  <si>
    <t xml:space="preserve">№174 від 14.09.2021р. </t>
  </si>
  <si>
    <t>13.4.2, 13.4.4</t>
  </si>
  <si>
    <t xml:space="preserve">№179 від 22.09.2021р. </t>
  </si>
  <si>
    <t>Акт б/н від 15.09.2021р.</t>
  </si>
  <si>
    <t>КП "Надвірнакомунсервіс"</t>
  </si>
  <si>
    <t>Крупяк Андрій Дмитрович, експерт проєкту (в т.ч.інформаційні та комунікаційний супровід)</t>
  </si>
  <si>
    <t>Тент Trimm (4,5х4,5м)</t>
  </si>
  <si>
    <t>Стілець складний деревяний</t>
  </si>
  <si>
    <t>Подовжувач SVITTEX на котушці 50 м</t>
  </si>
  <si>
    <t>Плита ОСБ Кроно 2500х1250х12мм</t>
  </si>
  <si>
    <t>Оренда автобуса</t>
  </si>
  <si>
    <t>Послуги з харчування учасників резиденції з міста Надвірна (обід) протягом 4-х днів</t>
  </si>
  <si>
    <t>Послуги з харчування учасників резиденції запрошених із Луганської та Рівненської областей (сніданок/обід/вечеря/кава-брейк) протягом 4-х днів (вересень 2021 року)</t>
  </si>
  <si>
    <t>Кертерінг для учасників інавгураційної зустрічі</t>
  </si>
  <si>
    <t>Послуги з харчування археологічних досліджень (20 днів)</t>
  </si>
  <si>
    <t>5.2.1, 5.2.2</t>
  </si>
  <si>
    <t xml:space="preserve">Вартість квитків учасників резиденції Костянтинівка - Івано-Франківськ - Констянтинівка </t>
  </si>
  <si>
    <t>Послуги із проживання учасників мистецької резиденції з Луганської та Рівненської областей</t>
  </si>
  <si>
    <t>Художні матеріали учасникам мистецької резиденції (в асортименті)</t>
  </si>
  <si>
    <t>Фарба гумова, 12 кг (колів в асортименті)</t>
  </si>
  <si>
    <t>Квафт пакети 500х180х390</t>
  </si>
  <si>
    <t>Канцелярські витрати</t>
  </si>
  <si>
    <t>Сувенірні брендовані олівці</t>
  </si>
  <si>
    <t>Відзначки учасникам резиденції</t>
  </si>
  <si>
    <t>Подовжувач SVITTEX на котушці 50 м, лопати, рукавиці робочі прості, дезінфекуючі засоби, світловідбиваючий жилет дитячий, каска будівельна захисна</t>
  </si>
  <si>
    <t>Виготовлення промоційного ролика</t>
  </si>
  <si>
    <t>Придбання Х-банера з друком</t>
  </si>
  <si>
    <t>Монтаж виставкових площ (в тому числі вартість розхідних матеріалів)</t>
  </si>
  <si>
    <t>Послуги Театра замку Краснодвір</t>
  </si>
  <si>
    <t xml:space="preserve">Послуги вивезення із твердих побутових відходів екологічної акції </t>
  </si>
  <si>
    <t>Археологічний супровід та археологічний нагляд</t>
  </si>
  <si>
    <t xml:space="preserve">Художні матеріали учасникам мистецької резиденції </t>
  </si>
  <si>
    <t xml:space="preserve">Послуги з харчування учасників дитячого оркестру (обід) </t>
  </si>
  <si>
    <t>Лопати в асортименті</t>
  </si>
  <si>
    <t>3.1.4</t>
  </si>
  <si>
    <t>Оренда легкового автомобіля (Дубно-Надвірна-Дубно)</t>
  </si>
  <si>
    <t>км</t>
  </si>
  <si>
    <t>Оренда автобуса (Надвірна - Івано-Франківськ - Надвірна) - 2 поїздки</t>
  </si>
  <si>
    <t>Вартість квитків учасників резиденції Костянтинівка - Івано-Франківськ</t>
  </si>
  <si>
    <t>Вартість квитків учасників резиденції Івано-Франківськ - Костянтинівка</t>
  </si>
  <si>
    <t>Рукавиці робочі прості</t>
  </si>
  <si>
    <t>6.1.4</t>
  </si>
  <si>
    <t>6.3.5</t>
  </si>
  <si>
    <t>6.3.6</t>
  </si>
  <si>
    <t>Послуги вивезення залишків грунту утворених під час археологічних досліджень</t>
  </si>
  <si>
    <t>ролик</t>
  </si>
  <si>
    <t>шт</t>
  </si>
  <si>
    <t>за період з червня  по 30 жовтня 2021 року</t>
  </si>
  <si>
    <t>Дезінфекуючі засоби (в асортимент)</t>
  </si>
  <si>
    <t>Канцелярські витрати (в асортименті)</t>
  </si>
  <si>
    <t>Світловідбиваючий Жилет дитячий Portwest</t>
  </si>
  <si>
    <t>Каска будівельна захисна Coverguard Classic</t>
  </si>
  <si>
    <t xml:space="preserve">Послуги з харчування учасників Мистецької резиденції </t>
  </si>
  <si>
    <t>№186 від 28.09.2021</t>
  </si>
  <si>
    <t xml:space="preserve">№169 від 03.09.2021р. </t>
  </si>
  <si>
    <t xml:space="preserve">№167 від 02.09.2021р. </t>
  </si>
  <si>
    <t>3.1.2.</t>
  </si>
  <si>
    <t>Договір №08/09/21 від 08.08.2021р.</t>
  </si>
  <si>
    <t>Рахунок №08\09 від 8.08.21, Акт №1 від 08.09.2021р.</t>
  </si>
  <si>
    <t>Договір №10/2021 від 01.09.2021р.</t>
  </si>
  <si>
    <t>Акт №109 від 15.09.2021р</t>
  </si>
  <si>
    <t xml:space="preserve">Акт №108 від 14.09.2021р., </t>
  </si>
  <si>
    <t xml:space="preserve">№176 від 18.09.2021р., </t>
  </si>
  <si>
    <t xml:space="preserve">№173 від 14.09.2021р.,   </t>
  </si>
  <si>
    <t>Договір №11Г від 11.09.2021р.</t>
  </si>
  <si>
    <t>Рахунок на оплату №18 від 03.09.2021, Акт №18 від 03.09.2021р.</t>
  </si>
  <si>
    <t>Рахунок на оплату №19 від 7.09.2021, Акт №6 від 14.09.2021р.</t>
  </si>
  <si>
    <t>Договір №6018/09-21-Т від 01.07.2021р., Додаток 1 до договору №6018\09-21-Т</t>
  </si>
  <si>
    <t>Рахунок-фактура №ВР-0000001 від 2.08.2021, Акт №1 від 30.10.2021р.</t>
  </si>
  <si>
    <t>Договір №18-21 від 15.07.2021р., Додаток №2 до договору №18-21 від 15.07.2021</t>
  </si>
  <si>
    <t>Посадочний документ № 000B42F5-FE7E-75C3-0001 (Максимчук Катерина)</t>
  </si>
  <si>
    <t>Посадочний документ №000B42F5-5EFE-75C2-0001 (Максимчук Катерина)</t>
  </si>
  <si>
    <t>Посадочний документ №000B42F5-DEDE-716B-0001 (Максимчук Катерина)</t>
  </si>
  <si>
    <t>Посадочний документ №000B42F5-CE7E-7169-0001 (Максимчук Катерина)</t>
  </si>
  <si>
    <t>Посадочний документ №000B42F5-0F5E-7166-0001 (Максимчук Катерина)</t>
  </si>
  <si>
    <t>Посадочний документ №000B42F5-9E7E-7164-0001 (Любченко Альона)</t>
  </si>
  <si>
    <t>Посадочний документ №000B42F5-DF5E-7161-0001 (Цалко Марія)</t>
  </si>
  <si>
    <t>Посадочний документ №000B42F5-3E7E-715E-0001 (Цалко Марія)</t>
  </si>
  <si>
    <t>Посадочний документ №000B42F5-CF7E-5F55-0001 (Тараунєх Руслан)</t>
  </si>
  <si>
    <t>Посадочний документ №000B42F5-6FDE-5F54-0001 (Тараунєх Руслан)</t>
  </si>
  <si>
    <t>Посадочний документ №000B42F5-8FFE-5F53-0001 (Глухоєдова Олександра)</t>
  </si>
  <si>
    <t>Посадочний документ №000B42F5-9FFE-5F52-0001 (Глухоєдова Олександра)</t>
  </si>
  <si>
    <t>Посадочний документ №000B42F5-EEFE-5F50-0001 (Щербакова Вікторія)</t>
  </si>
  <si>
    <t>Посадочний документ №000B42F5-5FFE-5F4E-0001 (Щербакова Вікторія)</t>
  </si>
  <si>
    <t>Посадочний документ №000B42F5-9F5E-5F4D-0001 (Дашевська Анастасія)</t>
  </si>
  <si>
    <t>Посадочний документ №000B42F5-EE5E-5F4C-0001 (Дашевська Анастасія)</t>
  </si>
  <si>
    <t>Посадочний документ №000B42F5-FF7E-5EAD-0001 (Ремінна Евеліна)</t>
  </si>
  <si>
    <t>Посадочний документ №000B42F5-0EDE-5EAC-0001 (Ремінна Евеліна)</t>
  </si>
  <si>
    <t>Посадочний документ №000B42F5-6F7E-5EAA-0001 (Сорока Вікторія)</t>
  </si>
  <si>
    <t>Посадочний документ №000B42F5-FF7E-5EA9-0001 (Сорока Вікторія)</t>
  </si>
  <si>
    <t>Посадочний документ №000B42F5-AE5E-5EA6-0001 (Іванова Інна)</t>
  </si>
  <si>
    <t>Посадочний документ №000B42F5-CE7E-5EA4-0001 (Іванова Інна)</t>
  </si>
  <si>
    <t>Посадочний документ №000B42F5-2EDE-5EA3-0001 (Шматко Леонід)</t>
  </si>
  <si>
    <t>Посадочний документ №000B42F5-7FFE-5EA2-0001 (Шматко Леонід)</t>
  </si>
  <si>
    <t>Посадочний документ №000B42F4-1EDD-F6FC-0001 (Ремінна Евеліна)</t>
  </si>
  <si>
    <t>Посадочний документ №000B42F4-AFFD-F6FA-0001 (Ремінна Евеліна)</t>
  </si>
  <si>
    <t>Посадочний документ №000B42F4-0F5D-F6F8-0001 (Сорока Вікторія)</t>
  </si>
  <si>
    <t>Посадочний документ №000B42F4-BE7D-F6F7-0001 (Сорока Вікторія)</t>
  </si>
  <si>
    <t>Посадочний документ №000B42F4-EFFD-F6F6-0001 (Шматко Леонід)</t>
  </si>
  <si>
    <t>Посадочний документ №000B42F4-AE7D-F6F5-0001 (Шматко Леонід)</t>
  </si>
  <si>
    <t>Посадочний документ №000B42F4-1F7D-F6F2-0001 (Іванова Інна)</t>
  </si>
  <si>
    <t>Посадочний документ №000B42F4-EFDD-F6EF-0001 (Іванова Інна)</t>
  </si>
  <si>
    <t>Посадочний документ №000B42F8-4F73-3408-0001 (Підцерковна Катерина)</t>
  </si>
  <si>
    <t>Посадочний документ №000B42F8-7EE3-3403-0001 (Підцерковна Катерина)</t>
  </si>
  <si>
    <t>Посадочний документ №000B42F8-8E73-3402-0001 (Дедера Владислав)</t>
  </si>
  <si>
    <t>Посадочний документ №000B42F8-6FE3-3400-0001 (Дедера Владислав)</t>
  </si>
  <si>
    <t>Посадочний документ №000B42F8-5FF3-122E-0001 (Перескоцька Софія)</t>
  </si>
  <si>
    <t>Посадочний документ №000B42F8-2EF3-122B-0001 (Перескоцька Софія)</t>
  </si>
  <si>
    <t>Посадочний документ №000B42F8-BEF3-122F-0001 (Олійник Анастасія)</t>
  </si>
  <si>
    <t>Посадочний документ №000B42F8-6EE3-1227-0001 (Олійник Анастасія)</t>
  </si>
  <si>
    <t>Посадочний документ №000B42F8-CE73-1224-0001 (Синюк Єлизавета)</t>
  </si>
  <si>
    <t>Посадочний документ №000B42F8-9F73-1220-0001 (Синюк Єлизавета)</t>
  </si>
  <si>
    <t>Посадочний документ №000B42F8-DE63-121D-0001 (Левченко Катерина)</t>
  </si>
  <si>
    <t>Посадочний документ №000B42F8-9E73-121C-0001 (Левченко Катерина)</t>
  </si>
  <si>
    <t>Посадочний документ №000B42F8-2E72-FB3A-0002 (Левченко Катерина)</t>
  </si>
  <si>
    <t>Посадочний документ №000B42F8-2E72-FB3A-0001 (Левченко Катерина)</t>
  </si>
  <si>
    <t>Посадочний документ №000B42F8-5FE2-FB37-0004 (Дедера Владислав)</t>
  </si>
  <si>
    <t>Посадочний документ №000B42F8-5FE2-FB37-0003 (Перескоцька Софія)</t>
  </si>
  <si>
    <t>Посадочний документ №000B42F8-5FE2-FB37-0002 (Олійник Анастасія)</t>
  </si>
  <si>
    <t>Посадочний документ №000B42F8-5FE2-FB37-0001 (Синюк Єлизавета)</t>
  </si>
  <si>
    <t>Посадочний документ №000B42F4-5FDD-FAC6-0001 (Глухоєдова Олександра)</t>
  </si>
  <si>
    <t>Посадочний документ №000B42F4-FF7D-FAC8-0001 (Тараунєх Руслана)</t>
  </si>
  <si>
    <t>Посадочний документ №000B42F4-8FFD-FAC9-0001 (Тараунєх Руслана)</t>
  </si>
  <si>
    <t>Посадочний документ №000B42F4-4E5D-FAC4-0001 (Глухоєдова Олександра)</t>
  </si>
  <si>
    <t>Посадочний документ №000B42F4-1EFD-FAC3-0001 (Щербакова Вікторія)</t>
  </si>
  <si>
    <t>Посадочний документ №000B42F4-0FDD-FAC1-0001 (Щербакова Вікторія)</t>
  </si>
  <si>
    <t>Посадочний документ №000B42F4-2F5D-FABE-0001 (Дешевська Анастасія)</t>
  </si>
  <si>
    <t>Посадочний документ №000B42F4-7FDD-FABD-0001 (Дашевська Анастасія)</t>
  </si>
  <si>
    <t>Посадочний документ №000B42F5-8E5E-7759-0001 (Любченко Альона)</t>
  </si>
  <si>
    <t>Посадочний документ №000B42F5-5E5E-775C-0001 (Цалко Марія)</t>
  </si>
  <si>
    <t>Посадочний документ №000B42F5-BEDE-EA1E-0001 (Любченко Альона)</t>
  </si>
  <si>
    <t>Посадочний документ №000B42F5-BEDE-EA1E-0002 (Цалко Марія)</t>
  </si>
  <si>
    <t>№L0904XM1N3 від 04.09.2021</t>
  </si>
  <si>
    <t>№L0904TLSLT від 04.09.2021</t>
  </si>
  <si>
    <t>№L0904TLSTJ від 04.09.2021</t>
  </si>
  <si>
    <t>№L0904TLW6V від 04.09.2021</t>
  </si>
  <si>
    <t>№L0904TLXY9 від 04.09.2021</t>
  </si>
  <si>
    <t>№L0904TLOD8 від 04.09.2021</t>
  </si>
  <si>
    <t>№L0904MLH2E від 04.09.2021</t>
  </si>
  <si>
    <t>№L0904MLG10 від 04.09.2021</t>
  </si>
  <si>
    <t>№L0907GO5CH від 07.09.2021</t>
  </si>
  <si>
    <t>№L0907GO792 від 07.09.2021</t>
  </si>
  <si>
    <t>№L0908VOEVT від 08.09.2021</t>
  </si>
  <si>
    <t>Меморіальні ордери на загальну суму 28209,61 грн.</t>
  </si>
  <si>
    <t>Загальна сума 28209,61 грн.</t>
  </si>
  <si>
    <t>у період з 30 червня 2021 року по 30 жовтня 2021 року</t>
  </si>
  <si>
    <t>Лопата штикова молоткова А 05-01-0042</t>
  </si>
  <si>
    <t>Маска захисна 3-х шарова БАГАТОРАЗОВА</t>
  </si>
  <si>
    <t>Рахунок-фактура №СФ-0000126 від 26.07.2021, Видаткова накладна №РН-0000146 від 29.07.2021, Акт №1 від 30.10.2021 на списання малоцінних та швидкозношуваних предметів на суму 950 грн.</t>
  </si>
  <si>
    <t>Рахунок на оплату №449 від 06.10.2021, Видаткова накладна №15652 від 06.10.2021р., Акт №3 від 30.10.2021 на списання матеріалів на суму 6900 грн.</t>
  </si>
  <si>
    <t>Накладна №31 від 16.09.2021р., Акт №4 на списання матеріалів від 30.10.2021 на суму 12600 грн.</t>
  </si>
  <si>
    <t>Накладна №38 від 24.09.2021р., Акт №5 на списання матеріалів від 30.10.2021 на суму 13716 грн.</t>
  </si>
  <si>
    <t>Рахунок №38 від 18.09.21, Накладна №38 від 18.09.2021р., Акт №6 на списання матеріалів на суму 7100 грн.</t>
  </si>
  <si>
    <t>Накладна №30474, Акт №7 на списання матеріалів на 4700 від 30.10.2021</t>
  </si>
  <si>
    <t>Накладна №28 від 30.08.2021р., Акт №8 на списання матеріалів від 30.10.2021 на 3570 грн</t>
  </si>
  <si>
    <t>Накладна №30564, Акт №9 від 30.10.2021 на списання матеріалів на 980 грн.</t>
  </si>
  <si>
    <t>Рахунок-фактура СФ-0000160 від 10.09.2021, Накладна №РН-0000198 від 23.09.2021р., Акт №10 від 30.10.2021 на списання малоцінних та швидкозношуваних предметів від 30.10.2021 на суму 13500 грн.</t>
  </si>
  <si>
    <t>86116.00</t>
  </si>
  <si>
    <t>118068.61</t>
  </si>
  <si>
    <t>109568.61</t>
  </si>
  <si>
    <t>Договір №18 від 05.08.2021р., специфікація до договору про надання послуг №18 від 05.08.2021 на суму 8000грн.</t>
  </si>
  <si>
    <t>Договір №6 від 07.09.2021р, специфікація №6 від 7.09.2021 на суму 10000грн.</t>
  </si>
  <si>
    <t>Договір №16 від 03.08.2021р., специфікація до договору про надання послуг №16 від 03.08.2021 на 2500грн.</t>
  </si>
  <si>
    <t>Договір №20/21 30 червня 2021, специфікація №1 до договору №20-21 від 30.06.2021 на 37500 грн.</t>
  </si>
  <si>
    <t>Договір №19/21 від 30.06.2021р., специфікація №1 до договору №19\21 від 30.06.2021 на суму 24000грн.</t>
  </si>
  <si>
    <t>Акт №09 від 09.09.2021р., додаток до акту наданих послуг №09 від 09.09.2021 на 2550грн.</t>
  </si>
  <si>
    <t>Договір №45/21 від 14.06.2021р, розрахунок вартості проживання гуртожитку "Надвірнянського фахового коледжу  НТУ" за одне ліжко-місце в добу</t>
  </si>
  <si>
    <t>Договір №100821-11 від 10.08.2021р.</t>
  </si>
  <si>
    <t>Видаткова накладна 100821-11 від 07.09.2021р., наказ №9 від 30.10.2021 про взяття на баланс основних фондів Шатро "Зірка"</t>
  </si>
  <si>
    <t>Видаткова накладна №15650 від 31.08.2021р., Рахунок на оплату №327 від 30.07.2021 на суму 8296грн., Акт №2 від 30.10.2021 на списання малоцінних та швидкозношуваних предметів та матеріалів на 7152грн.</t>
  </si>
  <si>
    <t>Рахунок №421 від 17.09.2021, Акт №17041 від 17.09.2021р., додаток №1 до акту наданих послуг від 17.09.2021</t>
  </si>
  <si>
    <t>Акт №2 від 11.10.2021р., додаток до акту прийняття наданих послуг від 11.10.2021</t>
  </si>
  <si>
    <t>Договір №34976608/1 від 21.08.2021р.</t>
  </si>
  <si>
    <t>Рахунок №356 від 11.08.2021 на оплату, Акт №17921 від 12.09.2021р., калькуляція на проживання в готелі "Смарагд"  в м.Надвірна, вул.Чорновола 11</t>
  </si>
  <si>
    <t>Акт приймання-здачі аудиторських послуг до договору №06\04-21 від 29.09.2021 на суму 17000грн,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</si>
</sst>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/>
    <xf numFmtId="0" fontId="35" fillId="0" borderId="0" xfId="0" applyFont="1"/>
    <xf numFmtId="0" fontId="0" fillId="0" borderId="0" xfId="0" applyFont="1" applyAlignment="1"/>
    <xf numFmtId="0" fontId="39" fillId="0" borderId="0" xfId="0" applyFont="1" applyAlignment="1">
      <alignment vertical="center"/>
    </xf>
    <xf numFmtId="0" fontId="36" fillId="0" borderId="0" xfId="0" applyFont="1" applyAlignment="1"/>
    <xf numFmtId="0" fontId="40" fillId="0" borderId="0" xfId="0" applyFont="1"/>
    <xf numFmtId="0" fontId="0" fillId="0" borderId="0" xfId="0" applyFont="1" applyAlignment="1"/>
    <xf numFmtId="0" fontId="41" fillId="0" borderId="61" xfId="0" applyFont="1" applyBorder="1" applyAlignment="1">
      <alignment vertical="top" wrapText="1"/>
    </xf>
    <xf numFmtId="49" fontId="0" fillId="0" borderId="46" xfId="0" applyNumberFormat="1" applyFont="1" applyBorder="1" applyAlignment="1">
      <alignment horizontal="right" wrapText="1"/>
    </xf>
    <xf numFmtId="0" fontId="0" fillId="0" borderId="0" xfId="0" applyFont="1" applyAlignment="1"/>
    <xf numFmtId="0" fontId="42" fillId="0" borderId="61" xfId="0" applyFont="1" applyBorder="1" applyAlignment="1">
      <alignment vertical="top" wrapText="1"/>
    </xf>
    <xf numFmtId="0" fontId="41" fillId="0" borderId="93" xfId="0" applyFont="1" applyBorder="1" applyAlignment="1">
      <alignment vertical="top" wrapText="1"/>
    </xf>
    <xf numFmtId="0" fontId="42" fillId="0" borderId="60" xfId="0" applyFont="1" applyBorder="1" applyAlignment="1">
      <alignment vertical="top" wrapText="1"/>
    </xf>
    <xf numFmtId="4" fontId="42" fillId="0" borderId="24" xfId="0" applyNumberFormat="1" applyFont="1" applyBorder="1" applyAlignment="1">
      <alignment horizontal="right" vertical="top"/>
    </xf>
    <xf numFmtId="4" fontId="42" fillId="0" borderId="26" xfId="0" applyNumberFormat="1" applyFont="1" applyBorder="1" applyAlignment="1">
      <alignment horizontal="right" vertical="top"/>
    </xf>
    <xf numFmtId="0" fontId="42" fillId="0" borderId="76" xfId="0" applyFont="1" applyBorder="1" applyAlignment="1">
      <alignment vertical="top" wrapText="1"/>
    </xf>
    <xf numFmtId="4" fontId="42" fillId="0" borderId="65" xfId="0" applyNumberFormat="1" applyFont="1" applyBorder="1" applyAlignment="1">
      <alignment horizontal="right" vertical="top"/>
    </xf>
    <xf numFmtId="4" fontId="42" fillId="0" borderId="66" xfId="0" applyNumberFormat="1" applyFont="1" applyBorder="1" applyAlignment="1">
      <alignment horizontal="right" vertical="top"/>
    </xf>
    <xf numFmtId="49" fontId="43" fillId="0" borderId="27" xfId="0" applyNumberFormat="1" applyFont="1" applyBorder="1" applyAlignment="1">
      <alignment horizontal="center" vertical="top"/>
    </xf>
    <xf numFmtId="0" fontId="42" fillId="0" borderId="61" xfId="0" applyFont="1" applyBorder="1" applyAlignment="1">
      <alignment horizontal="left" vertical="top" wrapText="1"/>
    </xf>
    <xf numFmtId="0" fontId="44" fillId="0" borderId="60" xfId="0" applyFont="1" applyBorder="1" applyAlignment="1">
      <alignment horizontal="center" vertical="top"/>
    </xf>
    <xf numFmtId="4" fontId="42" fillId="0" borderId="62" xfId="0" applyNumberFormat="1" applyFont="1" applyBorder="1" applyAlignment="1">
      <alignment horizontal="right" vertical="top"/>
    </xf>
    <xf numFmtId="4" fontId="42" fillId="0" borderId="10" xfId="0" applyNumberFormat="1" applyFont="1" applyBorder="1" applyAlignment="1">
      <alignment horizontal="right" vertical="top"/>
    </xf>
    <xf numFmtId="4" fontId="42" fillId="0" borderId="11" xfId="0" applyNumberFormat="1" applyFont="1" applyBorder="1" applyAlignment="1">
      <alignment horizontal="right" vertical="top"/>
    </xf>
    <xf numFmtId="0" fontId="42" fillId="0" borderId="104" xfId="0" applyFont="1" applyBorder="1" applyAlignment="1">
      <alignment vertical="top" wrapText="1"/>
    </xf>
    <xf numFmtId="4" fontId="42" fillId="0" borderId="94" xfId="0" applyNumberFormat="1" applyFont="1" applyBorder="1" applyAlignment="1">
      <alignment horizontal="right" vertical="top"/>
    </xf>
    <xf numFmtId="4" fontId="42" fillId="0" borderId="71" xfId="0" applyNumberFormat="1" applyFont="1" applyBorder="1" applyAlignment="1">
      <alignment horizontal="right" vertical="top"/>
    </xf>
    <xf numFmtId="0" fontId="41" fillId="0" borderId="76" xfId="0" applyFont="1" applyBorder="1" applyAlignment="1">
      <alignment vertical="top" wrapText="1"/>
    </xf>
    <xf numFmtId="0" fontId="42" fillId="0" borderId="60" xfId="0" applyFont="1" applyBorder="1" applyAlignment="1">
      <alignment horizontal="center" vertical="top"/>
    </xf>
    <xf numFmtId="0" fontId="42" fillId="0" borderId="53" xfId="0" applyFont="1" applyBorder="1" applyAlignment="1">
      <alignment horizontal="center" vertical="top"/>
    </xf>
    <xf numFmtId="0" fontId="42" fillId="0" borderId="23" xfId="0" applyFont="1" applyBorder="1" applyAlignment="1">
      <alignment horizontal="center" vertical="top"/>
    </xf>
    <xf numFmtId="0" fontId="0" fillId="0" borderId="0" xfId="0" applyFont="1" applyAlignment="1"/>
    <xf numFmtId="4" fontId="0" fillId="0" borderId="26" xfId="0" applyNumberFormat="1" applyFont="1" applyFill="1" applyBorder="1"/>
    <xf numFmtId="0" fontId="0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0" fillId="0" borderId="0" xfId="0" applyFont="1" applyAlignment="1"/>
    <xf numFmtId="4" fontId="36" fillId="0" borderId="26" xfId="0" applyNumberFormat="1" applyFont="1" applyFill="1" applyBorder="1"/>
    <xf numFmtId="0" fontId="36" fillId="0" borderId="26" xfId="0" applyFont="1" applyFill="1" applyBorder="1" applyAlignment="1">
      <alignment wrapText="1"/>
    </xf>
    <xf numFmtId="49" fontId="0" fillId="0" borderId="26" xfId="0" applyNumberFormat="1" applyFont="1" applyFill="1" applyBorder="1" applyAlignment="1">
      <alignment wrapText="1"/>
    </xf>
    <xf numFmtId="4" fontId="0" fillId="0" borderId="0" xfId="0" applyNumberFormat="1" applyFont="1" applyFill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32" fillId="0" borderId="0" xfId="0" applyFont="1" applyFill="1" applyAlignment="1">
      <alignment horizontal="right"/>
    </xf>
    <xf numFmtId="0" fontId="8" fillId="0" borderId="26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right" wrapText="1"/>
    </xf>
    <xf numFmtId="0" fontId="41" fillId="0" borderId="61" xfId="0" applyFont="1" applyFill="1" applyBorder="1" applyAlignment="1">
      <alignment vertical="top" wrapText="1"/>
    </xf>
    <xf numFmtId="0" fontId="0" fillId="0" borderId="26" xfId="0" applyFont="1" applyFill="1" applyBorder="1" applyAlignment="1">
      <alignment wrapText="1"/>
    </xf>
    <xf numFmtId="49" fontId="36" fillId="0" borderId="26" xfId="0" applyNumberFormat="1" applyFont="1" applyFill="1" applyBorder="1" applyAlignment="1">
      <alignment wrapText="1"/>
    </xf>
    <xf numFmtId="0" fontId="0" fillId="0" borderId="26" xfId="0" applyFill="1" applyBorder="1" applyAlignment="1">
      <alignment wrapText="1"/>
    </xf>
    <xf numFmtId="49" fontId="36" fillId="0" borderId="26" xfId="0" applyNumberFormat="1" applyFont="1" applyFill="1" applyBorder="1" applyAlignment="1">
      <alignment horizontal="right" wrapText="1"/>
    </xf>
    <xf numFmtId="0" fontId="42" fillId="0" borderId="61" xfId="0" applyFont="1" applyFill="1" applyBorder="1" applyAlignment="1">
      <alignment vertical="top" wrapText="1"/>
    </xf>
    <xf numFmtId="49" fontId="36" fillId="0" borderId="26" xfId="0" applyNumberFormat="1" applyFont="1" applyFill="1" applyBorder="1" applyAlignment="1">
      <alignment wrapText="1" shrinkToFit="1"/>
    </xf>
    <xf numFmtId="49" fontId="36" fillId="0" borderId="26" xfId="0" applyNumberFormat="1" applyFont="1" applyFill="1" applyBorder="1" applyAlignment="1">
      <alignment horizontal="left" vertical="center" wrapText="1" shrinkToFit="1"/>
    </xf>
    <xf numFmtId="0" fontId="41" fillId="0" borderId="93" xfId="0" applyFont="1" applyFill="1" applyBorder="1" applyAlignment="1">
      <alignment vertical="top" wrapText="1"/>
    </xf>
    <xf numFmtId="4" fontId="8" fillId="0" borderId="26" xfId="0" applyNumberFormat="1" applyFont="1" applyFill="1" applyBorder="1" applyAlignment="1">
      <alignment wrapText="1"/>
    </xf>
    <xf numFmtId="0" fontId="8" fillId="0" borderId="26" xfId="0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0" fontId="45" fillId="0" borderId="26" xfId="0" applyFont="1" applyFill="1" applyBorder="1" applyAlignment="1">
      <alignment wrapText="1"/>
    </xf>
    <xf numFmtId="0" fontId="36" fillId="0" borderId="61" xfId="0" applyFont="1" applyFill="1" applyBorder="1" applyAlignment="1">
      <alignment wrapText="1"/>
    </xf>
    <xf numFmtId="0" fontId="42" fillId="0" borderId="60" xfId="0" applyFont="1" applyFill="1" applyBorder="1" applyAlignment="1">
      <alignment vertical="top" wrapText="1"/>
    </xf>
    <xf numFmtId="0" fontId="35" fillId="0" borderId="0" xfId="0" applyFont="1" applyFill="1" applyAlignment="1"/>
    <xf numFmtId="0" fontId="35" fillId="0" borderId="0" xfId="0" applyFont="1" applyFill="1"/>
    <xf numFmtId="4" fontId="35" fillId="0" borderId="0" xfId="0" applyNumberFormat="1" applyFont="1" applyFill="1"/>
    <xf numFmtId="49" fontId="35" fillId="0" borderId="0" xfId="0" applyNumberFormat="1" applyFont="1" applyFill="1" applyAlignment="1">
      <alignment wrapText="1"/>
    </xf>
    <xf numFmtId="0" fontId="0" fillId="0" borderId="0" xfId="0" applyFont="1" applyFill="1" applyAlignment="1"/>
    <xf numFmtId="49" fontId="0" fillId="0" borderId="26" xfId="0" applyNumberFormat="1" applyFill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right" wrapText="1"/>
    </xf>
    <xf numFmtId="0" fontId="10" fillId="0" borderId="61" xfId="0" applyFont="1" applyFill="1" applyBorder="1"/>
    <xf numFmtId="0" fontId="32" fillId="0" borderId="0" xfId="0" applyFont="1" applyFill="1" applyAlignment="1">
      <alignment horizontal="right" wrapText="1"/>
    </xf>
    <xf numFmtId="0" fontId="0" fillId="0" borderId="0" xfId="0" applyFont="1" applyFill="1" applyAlignment="1"/>
    <xf numFmtId="0" fontId="33" fillId="0" borderId="0" xfId="0" applyFont="1" applyFill="1" applyAlignment="1">
      <alignment horizontal="center" wrapText="1"/>
    </xf>
    <xf numFmtId="0" fontId="38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8" fillId="0" borderId="93" xfId="0" applyFont="1" applyFill="1" applyBorder="1" applyAlignment="1">
      <alignment horizontal="center" vertical="center" wrapText="1"/>
    </xf>
    <xf numFmtId="0" fontId="10" fillId="0" borderId="62" xfId="0" applyFont="1" applyFill="1" applyBorder="1"/>
    <xf numFmtId="4" fontId="8" fillId="0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0" zoomScale="70" zoomScaleNormal="70" workbookViewId="0">
      <selection activeCell="H30" sqref="H30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16" t="s">
        <v>0</v>
      </c>
      <c r="B1" s="41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16" t="s">
        <v>2</v>
      </c>
      <c r="I2" s="411"/>
      <c r="J2" s="4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16" t="s">
        <v>3</v>
      </c>
      <c r="I3" s="411"/>
      <c r="J3" s="4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</v>
      </c>
      <c r="B10" s="1"/>
      <c r="C10" s="1" t="s">
        <v>345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6</v>
      </c>
      <c r="B12" s="1"/>
      <c r="C12" s="1" t="s">
        <v>346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7</v>
      </c>
      <c r="B13" s="1"/>
      <c r="C13" s="1" t="s">
        <v>342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8</v>
      </c>
      <c r="B14" s="1"/>
      <c r="C14" s="346" t="s">
        <v>347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9</v>
      </c>
      <c r="B15" s="1"/>
      <c r="C15" s="346" t="s">
        <v>348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17" t="s">
        <v>10</v>
      </c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17" t="s">
        <v>11</v>
      </c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18" t="s">
        <v>479</v>
      </c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19"/>
      <c r="B23" s="412" t="s">
        <v>12</v>
      </c>
      <c r="C23" s="413"/>
      <c r="D23" s="422" t="s">
        <v>13</v>
      </c>
      <c r="E23" s="423"/>
      <c r="F23" s="423"/>
      <c r="G23" s="423"/>
      <c r="H23" s="423"/>
      <c r="I23" s="423"/>
      <c r="J23" s="424"/>
      <c r="K23" s="412" t="s">
        <v>14</v>
      </c>
      <c r="L23" s="413"/>
      <c r="M23" s="412" t="s">
        <v>15</v>
      </c>
      <c r="N23" s="41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20"/>
      <c r="B24" s="414"/>
      <c r="C24" s="415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425" t="s">
        <v>21</v>
      </c>
      <c r="J24" s="415"/>
      <c r="K24" s="414"/>
      <c r="L24" s="415"/>
      <c r="M24" s="414"/>
      <c r="N24" s="41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21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39</v>
      </c>
      <c r="B27" s="33" t="e">
        <f t="shared" ref="B27:B29" si="0">C27/N27</f>
        <v>#VALUE!</v>
      </c>
      <c r="C27" s="34">
        <f>'Кошторис  витрат'!G189</f>
        <v>256470</v>
      </c>
      <c r="D27" s="35">
        <v>0</v>
      </c>
      <c r="E27" s="36">
        <v>0</v>
      </c>
      <c r="F27" s="36">
        <v>0</v>
      </c>
      <c r="G27" s="36">
        <v>0</v>
      </c>
      <c r="H27" s="36" t="s">
        <v>589</v>
      </c>
      <c r="I27" s="37" t="e">
        <f t="shared" ref="I27:I29" si="1">J27/N27</f>
        <v>#VALUE!</v>
      </c>
      <c r="J27" s="34" t="e">
        <f t="shared" ref="J27:J29" si="2">D27+E27+F27+G27+H27</f>
        <v>#VALUE!</v>
      </c>
      <c r="K27" s="33" t="e">
        <f t="shared" ref="K27:K29" si="3">L27/N27</f>
        <v>#VALUE!</v>
      </c>
      <c r="L27" s="34">
        <f>'Кошторис  витрат'!S189</f>
        <v>0</v>
      </c>
      <c r="M27" s="38">
        <v>1</v>
      </c>
      <c r="N27" s="39" t="e">
        <f t="shared" ref="N27:N29" si="4">C27+J27+L27</f>
        <v>#VALUE!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40</v>
      </c>
      <c r="B28" s="41" t="e">
        <f t="shared" si="0"/>
        <v>#VALUE!</v>
      </c>
      <c r="C28" s="42">
        <f>'Кошторис  витрат'!J189</f>
        <v>254311</v>
      </c>
      <c r="D28" s="43">
        <v>0</v>
      </c>
      <c r="E28" s="44">
        <v>0</v>
      </c>
      <c r="F28" s="44">
        <v>0</v>
      </c>
      <c r="G28" s="44">
        <v>0</v>
      </c>
      <c r="H28" s="44" t="s">
        <v>590</v>
      </c>
      <c r="I28" s="45" t="e">
        <f t="shared" si="1"/>
        <v>#VALUE!</v>
      </c>
      <c r="J28" s="42" t="e">
        <f t="shared" si="2"/>
        <v>#VALUE!</v>
      </c>
      <c r="K28" s="41" t="e">
        <f t="shared" si="3"/>
        <v>#VALUE!</v>
      </c>
      <c r="L28" s="42">
        <f>'Кошторис  витрат'!V189</f>
        <v>0</v>
      </c>
      <c r="M28" s="46">
        <v>1</v>
      </c>
      <c r="N28" s="47" t="e">
        <f t="shared" si="4"/>
        <v>#VALUE!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41</v>
      </c>
      <c r="B29" s="49" t="e">
        <f t="shared" si="0"/>
        <v>#VALUE!</v>
      </c>
      <c r="C29" s="50">
        <v>192352</v>
      </c>
      <c r="D29" s="51">
        <v>0</v>
      </c>
      <c r="E29" s="52">
        <v>0</v>
      </c>
      <c r="F29" s="52">
        <v>0</v>
      </c>
      <c r="G29" s="52">
        <v>0</v>
      </c>
      <c r="H29" s="52" t="s">
        <v>591</v>
      </c>
      <c r="I29" s="53" t="e">
        <f t="shared" si="1"/>
        <v>#VALUE!</v>
      </c>
      <c r="J29" s="50" t="e">
        <f t="shared" si="2"/>
        <v>#VALUE!</v>
      </c>
      <c r="K29" s="49" t="e">
        <f t="shared" si="3"/>
        <v>#VALUE!</v>
      </c>
      <c r="L29" s="50">
        <v>0</v>
      </c>
      <c r="M29" s="54" t="e">
        <f>(N29*M28)/N28</f>
        <v>#VALUE!</v>
      </c>
      <c r="N29" s="55" t="e">
        <f t="shared" si="4"/>
        <v>#VALUE!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42</v>
      </c>
      <c r="B30" s="57" t="e">
        <f t="shared" ref="B30:N30" si="5">B28-B29</f>
        <v>#VALUE!</v>
      </c>
      <c r="C30" s="58">
        <f t="shared" si="5"/>
        <v>61959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 t="e">
        <f t="shared" si="5"/>
        <v>#VALUE!</v>
      </c>
      <c r="I30" s="61" t="e">
        <f t="shared" si="5"/>
        <v>#VALUE!</v>
      </c>
      <c r="J30" s="58" t="e">
        <f t="shared" si="5"/>
        <v>#VALUE!</v>
      </c>
      <c r="K30" s="62" t="e">
        <f t="shared" si="5"/>
        <v>#VALUE!</v>
      </c>
      <c r="L30" s="58">
        <f t="shared" si="5"/>
        <v>0</v>
      </c>
      <c r="M30" s="63" t="e">
        <f t="shared" si="5"/>
        <v>#VALUE!</v>
      </c>
      <c r="N30" s="64" t="e">
        <f t="shared" si="5"/>
        <v>#VALUE!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43</v>
      </c>
      <c r="C32" s="426"/>
      <c r="D32" s="427"/>
      <c r="E32" s="427"/>
      <c r="F32" s="65"/>
      <c r="G32" s="66"/>
      <c r="H32" s="66"/>
      <c r="I32" s="67"/>
      <c r="J32" s="426"/>
      <c r="K32" s="427"/>
      <c r="L32" s="427"/>
      <c r="M32" s="427"/>
      <c r="N32" s="42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44</v>
      </c>
      <c r="E33" s="5"/>
      <c r="F33" s="69"/>
      <c r="G33" s="410" t="s">
        <v>45</v>
      </c>
      <c r="H33" s="411"/>
      <c r="I33" s="13"/>
      <c r="J33" s="410" t="s">
        <v>46</v>
      </c>
      <c r="K33" s="411"/>
      <c r="L33" s="411"/>
      <c r="M33" s="411"/>
      <c r="N33" s="41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1"/>
  <sheetViews>
    <sheetView topLeftCell="D127" zoomScale="90" zoomScaleNormal="90" workbookViewId="0">
      <selection activeCell="P101" sqref="P101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29" t="s">
        <v>47</v>
      </c>
      <c r="B1" s="411"/>
      <c r="C1" s="411"/>
      <c r="D1" s="411"/>
      <c r="E1" s="41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345" t="s">
        <v>343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D3" s="344" t="s">
        <v>342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346" t="s">
        <v>344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346" t="s">
        <v>349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30" t="s">
        <v>48</v>
      </c>
      <c r="B7" s="432" t="s">
        <v>49</v>
      </c>
      <c r="C7" s="435" t="s">
        <v>50</v>
      </c>
      <c r="D7" s="438" t="s">
        <v>51</v>
      </c>
      <c r="E7" s="428" t="s">
        <v>52</v>
      </c>
      <c r="F7" s="423"/>
      <c r="G7" s="423"/>
      <c r="H7" s="423"/>
      <c r="I7" s="423"/>
      <c r="J7" s="424"/>
      <c r="K7" s="428" t="s">
        <v>53</v>
      </c>
      <c r="L7" s="423"/>
      <c r="M7" s="423"/>
      <c r="N7" s="423"/>
      <c r="O7" s="423"/>
      <c r="P7" s="424"/>
      <c r="Q7" s="428" t="s">
        <v>54</v>
      </c>
      <c r="R7" s="423"/>
      <c r="S7" s="423"/>
      <c r="T7" s="423"/>
      <c r="U7" s="423"/>
      <c r="V7" s="424"/>
      <c r="W7" s="453" t="s">
        <v>55</v>
      </c>
      <c r="X7" s="423"/>
      <c r="Y7" s="423"/>
      <c r="Z7" s="424"/>
      <c r="AA7" s="454" t="s">
        <v>56</v>
      </c>
      <c r="AB7" s="1"/>
      <c r="AC7" s="1"/>
      <c r="AD7" s="1"/>
      <c r="AE7" s="1"/>
      <c r="AF7" s="1"/>
      <c r="AG7" s="1"/>
    </row>
    <row r="8" spans="1:33" ht="42" customHeight="1" x14ac:dyDescent="0.2">
      <c r="A8" s="420"/>
      <c r="B8" s="433"/>
      <c r="C8" s="436"/>
      <c r="D8" s="439"/>
      <c r="E8" s="447" t="s">
        <v>57</v>
      </c>
      <c r="F8" s="423"/>
      <c r="G8" s="424"/>
      <c r="H8" s="447" t="s">
        <v>58</v>
      </c>
      <c r="I8" s="423"/>
      <c r="J8" s="424"/>
      <c r="K8" s="447" t="s">
        <v>57</v>
      </c>
      <c r="L8" s="423"/>
      <c r="M8" s="424"/>
      <c r="N8" s="447" t="s">
        <v>58</v>
      </c>
      <c r="O8" s="423"/>
      <c r="P8" s="424"/>
      <c r="Q8" s="447" t="s">
        <v>57</v>
      </c>
      <c r="R8" s="423"/>
      <c r="S8" s="424"/>
      <c r="T8" s="447" t="s">
        <v>58</v>
      </c>
      <c r="U8" s="423"/>
      <c r="V8" s="424"/>
      <c r="W8" s="454" t="s">
        <v>59</v>
      </c>
      <c r="X8" s="454" t="s">
        <v>60</v>
      </c>
      <c r="Y8" s="453" t="s">
        <v>61</v>
      </c>
      <c r="Z8" s="424"/>
      <c r="AA8" s="420"/>
      <c r="AB8" s="1"/>
      <c r="AC8" s="1"/>
      <c r="AD8" s="1"/>
      <c r="AE8" s="1"/>
      <c r="AF8" s="1"/>
      <c r="AG8" s="1"/>
    </row>
    <row r="9" spans="1:33" ht="30" customHeight="1" x14ac:dyDescent="0.2">
      <c r="A9" s="431"/>
      <c r="B9" s="434"/>
      <c r="C9" s="437"/>
      <c r="D9" s="440"/>
      <c r="E9" s="84" t="s">
        <v>62</v>
      </c>
      <c r="F9" s="85" t="s">
        <v>63</v>
      </c>
      <c r="G9" s="86" t="s">
        <v>64</v>
      </c>
      <c r="H9" s="84" t="s">
        <v>62</v>
      </c>
      <c r="I9" s="85" t="s">
        <v>63</v>
      </c>
      <c r="J9" s="86" t="s">
        <v>65</v>
      </c>
      <c r="K9" s="84" t="s">
        <v>62</v>
      </c>
      <c r="L9" s="85" t="s">
        <v>66</v>
      </c>
      <c r="M9" s="86" t="s">
        <v>67</v>
      </c>
      <c r="N9" s="84" t="s">
        <v>62</v>
      </c>
      <c r="O9" s="85" t="s">
        <v>66</v>
      </c>
      <c r="P9" s="86" t="s">
        <v>68</v>
      </c>
      <c r="Q9" s="84" t="s">
        <v>62</v>
      </c>
      <c r="R9" s="85" t="s">
        <v>66</v>
      </c>
      <c r="S9" s="86" t="s">
        <v>69</v>
      </c>
      <c r="T9" s="84" t="s">
        <v>62</v>
      </c>
      <c r="U9" s="85" t="s">
        <v>66</v>
      </c>
      <c r="V9" s="86" t="s">
        <v>70</v>
      </c>
      <c r="W9" s="421"/>
      <c r="X9" s="421"/>
      <c r="Y9" s="87" t="s">
        <v>71</v>
      </c>
      <c r="Z9" s="88" t="s">
        <v>22</v>
      </c>
      <c r="AA9" s="421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72</v>
      </c>
      <c r="B11" s="94"/>
      <c r="C11" s="95" t="s">
        <v>73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74</v>
      </c>
      <c r="B12" s="102">
        <v>1</v>
      </c>
      <c r="C12" s="103" t="s">
        <v>75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76</v>
      </c>
      <c r="B13" s="109" t="s">
        <v>77</v>
      </c>
      <c r="C13" s="110" t="s">
        <v>78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79</v>
      </c>
      <c r="B14" s="120" t="s">
        <v>80</v>
      </c>
      <c r="C14" s="121" t="s">
        <v>81</v>
      </c>
      <c r="D14" s="122" t="s">
        <v>82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79</v>
      </c>
      <c r="B15" s="120" t="s">
        <v>83</v>
      </c>
      <c r="C15" s="121" t="s">
        <v>81</v>
      </c>
      <c r="D15" s="122" t="s">
        <v>82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79</v>
      </c>
      <c r="B16" s="133" t="s">
        <v>84</v>
      </c>
      <c r="C16" s="121" t="s">
        <v>81</v>
      </c>
      <c r="D16" s="134" t="s">
        <v>82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76</v>
      </c>
      <c r="B17" s="109" t="s">
        <v>85</v>
      </c>
      <c r="C17" s="140" t="s">
        <v>86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79</v>
      </c>
      <c r="B18" s="120" t="s">
        <v>87</v>
      </c>
      <c r="C18" s="121" t="s">
        <v>81</v>
      </c>
      <c r="D18" s="122" t="s">
        <v>82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79</v>
      </c>
      <c r="B19" s="120" t="s">
        <v>88</v>
      </c>
      <c r="C19" s="121" t="s">
        <v>81</v>
      </c>
      <c r="D19" s="122" t="s">
        <v>82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79</v>
      </c>
      <c r="B20" s="133" t="s">
        <v>89</v>
      </c>
      <c r="C20" s="121" t="s">
        <v>81</v>
      </c>
      <c r="D20" s="148" t="s">
        <v>82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76</v>
      </c>
      <c r="B21" s="109" t="s">
        <v>90</v>
      </c>
      <c r="C21" s="153" t="s">
        <v>91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79</v>
      </c>
      <c r="B22" s="120" t="s">
        <v>92</v>
      </c>
      <c r="C22" s="121" t="s">
        <v>93</v>
      </c>
      <c r="D22" s="122" t="s">
        <v>82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79</v>
      </c>
      <c r="B23" s="120" t="s">
        <v>94</v>
      </c>
      <c r="C23" s="121" t="s">
        <v>93</v>
      </c>
      <c r="D23" s="122" t="s">
        <v>82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79</v>
      </c>
      <c r="B24" s="154" t="s">
        <v>95</v>
      </c>
      <c r="C24" s="121" t="s">
        <v>93</v>
      </c>
      <c r="D24" s="134" t="s">
        <v>82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74</v>
      </c>
      <c r="B25" s="155" t="s">
        <v>96</v>
      </c>
      <c r="C25" s="140" t="s">
        <v>97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79</v>
      </c>
      <c r="B26" s="157" t="s">
        <v>98</v>
      </c>
      <c r="C26" s="121" t="s">
        <v>99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79</v>
      </c>
      <c r="B27" s="120" t="s">
        <v>100</v>
      </c>
      <c r="C27" s="163" t="s">
        <v>101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79</v>
      </c>
      <c r="B28" s="154" t="s">
        <v>102</v>
      </c>
      <c r="C28" s="164" t="s">
        <v>91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76</v>
      </c>
      <c r="B29" s="155" t="s">
        <v>103</v>
      </c>
      <c r="C29" s="140" t="s">
        <v>104</v>
      </c>
      <c r="D29" s="141"/>
      <c r="E29" s="142">
        <f>SUM(E30:E32)</f>
        <v>10</v>
      </c>
      <c r="F29" s="143"/>
      <c r="G29" s="144">
        <f t="shared" ref="G29:H29" si="58">SUM(G30:G32)</f>
        <v>61500</v>
      </c>
      <c r="H29" s="142">
        <f t="shared" si="58"/>
        <v>10</v>
      </c>
      <c r="I29" s="143"/>
      <c r="J29" s="144">
        <f t="shared" ref="J29:K29" si="59">SUM(J30:J32)</f>
        <v>61500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61500</v>
      </c>
      <c r="X29" s="144">
        <f t="shared" si="63"/>
        <v>61500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79</v>
      </c>
      <c r="B30" s="157" t="s">
        <v>105</v>
      </c>
      <c r="C30" s="348" t="s">
        <v>350</v>
      </c>
      <c r="D30" s="122" t="s">
        <v>82</v>
      </c>
      <c r="E30" s="354">
        <v>5</v>
      </c>
      <c r="F30" s="355">
        <v>7500</v>
      </c>
      <c r="G30" s="125">
        <f t="shared" ref="G30:G32" si="64">E30*F30</f>
        <v>37500</v>
      </c>
      <c r="H30" s="354">
        <v>5</v>
      </c>
      <c r="I30" s="355">
        <v>7500</v>
      </c>
      <c r="J30" s="125">
        <f t="shared" ref="J30:J32" si="65">H30*I30</f>
        <v>37500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37500</v>
      </c>
      <c r="X30" s="127">
        <f t="shared" ref="X30:X32" si="71">J30+P30+V30</f>
        <v>37500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79</v>
      </c>
      <c r="B31" s="120" t="s">
        <v>106</v>
      </c>
      <c r="C31" s="348" t="s">
        <v>437</v>
      </c>
      <c r="D31" s="122" t="s">
        <v>82</v>
      </c>
      <c r="E31" s="354">
        <v>5</v>
      </c>
      <c r="F31" s="355">
        <v>4800</v>
      </c>
      <c r="G31" s="125">
        <f t="shared" si="64"/>
        <v>24000</v>
      </c>
      <c r="H31" s="354">
        <v>5</v>
      </c>
      <c r="I31" s="355">
        <v>4800</v>
      </c>
      <c r="J31" s="125">
        <f t="shared" si="65"/>
        <v>24000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24000</v>
      </c>
      <c r="X31" s="127">
        <f t="shared" si="71"/>
        <v>24000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79</v>
      </c>
      <c r="B32" s="133" t="s">
        <v>107</v>
      </c>
      <c r="C32" s="165" t="s">
        <v>93</v>
      </c>
      <c r="D32" s="134" t="s">
        <v>82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108</v>
      </c>
      <c r="B33" s="168"/>
      <c r="C33" s="169"/>
      <c r="D33" s="170"/>
      <c r="E33" s="171"/>
      <c r="F33" s="172"/>
      <c r="G33" s="173">
        <f>G13+G17+G21+G25+G29</f>
        <v>61500</v>
      </c>
      <c r="H33" s="123"/>
      <c r="I33" s="172"/>
      <c r="J33" s="173">
        <f>J13+J17+J21+J25+J29</f>
        <v>61500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61500</v>
      </c>
      <c r="X33" s="175">
        <f t="shared" si="72"/>
        <v>61500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74</v>
      </c>
      <c r="B34" s="180">
        <v>2</v>
      </c>
      <c r="C34" s="181" t="s">
        <v>109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">
      <c r="A35" s="108" t="s">
        <v>76</v>
      </c>
      <c r="B35" s="155" t="s">
        <v>110</v>
      </c>
      <c r="C35" s="110" t="s">
        <v>111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">
      <c r="A36" s="119" t="s">
        <v>79</v>
      </c>
      <c r="B36" s="120" t="s">
        <v>112</v>
      </c>
      <c r="C36" s="121" t="s">
        <v>113</v>
      </c>
      <c r="D36" s="122" t="s">
        <v>114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">
      <c r="A37" s="119" t="s">
        <v>79</v>
      </c>
      <c r="B37" s="120" t="s">
        <v>115</v>
      </c>
      <c r="C37" s="121" t="s">
        <v>113</v>
      </c>
      <c r="D37" s="122" t="s">
        <v>114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47" t="s">
        <v>79</v>
      </c>
      <c r="B38" s="154" t="s">
        <v>116</v>
      </c>
      <c r="C38" s="121" t="s">
        <v>113</v>
      </c>
      <c r="D38" s="148" t="s">
        <v>114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08" t="s">
        <v>76</v>
      </c>
      <c r="B39" s="155" t="s">
        <v>117</v>
      </c>
      <c r="C39" s="153" t="s">
        <v>118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">
      <c r="A40" s="119" t="s">
        <v>79</v>
      </c>
      <c r="B40" s="120" t="s">
        <v>119</v>
      </c>
      <c r="C40" s="121" t="s">
        <v>120</v>
      </c>
      <c r="D40" s="122" t="s">
        <v>121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79</v>
      </c>
      <c r="B41" s="120" t="s">
        <v>122</v>
      </c>
      <c r="C41" s="188" t="s">
        <v>120</v>
      </c>
      <c r="D41" s="122" t="s">
        <v>121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79</v>
      </c>
      <c r="B42" s="154" t="s">
        <v>123</v>
      </c>
      <c r="C42" s="189" t="s">
        <v>120</v>
      </c>
      <c r="D42" s="148" t="s">
        <v>121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76</v>
      </c>
      <c r="B43" s="155" t="s">
        <v>124</v>
      </c>
      <c r="C43" s="153" t="s">
        <v>125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79</v>
      </c>
      <c r="B44" s="120" t="s">
        <v>126</v>
      </c>
      <c r="C44" s="121" t="s">
        <v>127</v>
      </c>
      <c r="D44" s="122" t="s">
        <v>121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">
      <c r="A45" s="119" t="s">
        <v>79</v>
      </c>
      <c r="B45" s="120" t="s">
        <v>128</v>
      </c>
      <c r="C45" s="121" t="s">
        <v>129</v>
      </c>
      <c r="D45" s="122" t="s">
        <v>121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32" t="s">
        <v>79</v>
      </c>
      <c r="B46" s="133" t="s">
        <v>130</v>
      </c>
      <c r="C46" s="165" t="s">
        <v>127</v>
      </c>
      <c r="D46" s="134" t="s">
        <v>121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67" t="s">
        <v>131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74</v>
      </c>
      <c r="B48" s="180">
        <v>3</v>
      </c>
      <c r="C48" s="181" t="s">
        <v>132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76</v>
      </c>
      <c r="B49" s="155" t="s">
        <v>133</v>
      </c>
      <c r="C49" s="110" t="s">
        <v>134</v>
      </c>
      <c r="D49" s="111"/>
      <c r="E49" s="112">
        <f>SUM(E50:E55)</f>
        <v>47</v>
      </c>
      <c r="F49" s="113"/>
      <c r="G49" s="114">
        <f>SUM(G50:G55)</f>
        <v>19350</v>
      </c>
      <c r="H49" s="112">
        <f>SUM(H50:H55)</f>
        <v>37</v>
      </c>
      <c r="I49" s="113"/>
      <c r="J49" s="114">
        <f>SUM(J50:J55)</f>
        <v>18704</v>
      </c>
      <c r="K49" s="112">
        <f>SUM(K50:K55)</f>
        <v>1</v>
      </c>
      <c r="L49" s="113"/>
      <c r="M49" s="114">
        <f>SUM(M50:M55)</f>
        <v>11500</v>
      </c>
      <c r="N49" s="112">
        <f>SUM(N50:N55)</f>
        <v>1</v>
      </c>
      <c r="O49" s="113"/>
      <c r="P49" s="114">
        <f>SUM(P50:P55)</f>
        <v>13007</v>
      </c>
      <c r="Q49" s="112">
        <f>SUM(Q50:Q55)</f>
        <v>0</v>
      </c>
      <c r="R49" s="113"/>
      <c r="S49" s="114">
        <f>SUM(S50:S55)</f>
        <v>0</v>
      </c>
      <c r="T49" s="112">
        <f>SUM(T50:T55)</f>
        <v>0</v>
      </c>
      <c r="U49" s="113"/>
      <c r="V49" s="114">
        <f>SUM(V50:V55)</f>
        <v>0</v>
      </c>
      <c r="W49" s="114">
        <f>SUM(W50:W55)</f>
        <v>30850</v>
      </c>
      <c r="X49" s="114">
        <f>SUM(X50:X55)</f>
        <v>31503</v>
      </c>
      <c r="Y49" s="115">
        <f t="shared" ref="Y49:Y59" si="123">W49-X49</f>
        <v>-653</v>
      </c>
      <c r="Z49" s="116">
        <f t="shared" ref="Z49:Z59" si="124">Y49/W49</f>
        <v>-2.1166936790923824E-2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79</v>
      </c>
      <c r="B50" s="120" t="s">
        <v>135</v>
      </c>
      <c r="C50" s="351" t="s">
        <v>438</v>
      </c>
      <c r="D50" s="122" t="s">
        <v>114</v>
      </c>
      <c r="E50" s="123"/>
      <c r="F50" s="124"/>
      <c r="G50" s="125">
        <f t="shared" ref="G50:G53" si="125">E50*F50</f>
        <v>0</v>
      </c>
      <c r="H50" s="123"/>
      <c r="I50" s="124"/>
      <c r="J50" s="125">
        <f t="shared" ref="J50:J52" si="126">H50*I50</f>
        <v>0</v>
      </c>
      <c r="K50" s="123">
        <v>1</v>
      </c>
      <c r="L50" s="124">
        <v>11500</v>
      </c>
      <c r="M50" s="125">
        <f t="shared" ref="M50:M51" si="127">K50*L50</f>
        <v>11500</v>
      </c>
      <c r="N50" s="123">
        <v>1</v>
      </c>
      <c r="O50" s="124">
        <v>13007</v>
      </c>
      <c r="P50" s="125">
        <f t="shared" ref="P50:P51" si="128">N50*O50</f>
        <v>13007</v>
      </c>
      <c r="Q50" s="123"/>
      <c r="R50" s="124"/>
      <c r="S50" s="125">
        <f t="shared" ref="S50:S51" si="129">Q50*R50</f>
        <v>0</v>
      </c>
      <c r="T50" s="123"/>
      <c r="U50" s="124"/>
      <c r="V50" s="125">
        <f t="shared" ref="V50:V51" si="130">T50*U50</f>
        <v>0</v>
      </c>
      <c r="W50" s="126">
        <f t="shared" ref="W50:W51" si="131">G50+M50+S50</f>
        <v>11500</v>
      </c>
      <c r="X50" s="127">
        <f t="shared" ref="X50:X51" si="132">J50+P50+V50</f>
        <v>13007</v>
      </c>
      <c r="Y50" s="127">
        <f t="shared" si="123"/>
        <v>-1507</v>
      </c>
      <c r="Z50" s="128">
        <f t="shared" si="124"/>
        <v>-0.13104347826086957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">
      <c r="A51" s="119" t="s">
        <v>79</v>
      </c>
      <c r="B51" s="120" t="s">
        <v>137</v>
      </c>
      <c r="C51" s="351" t="s">
        <v>439</v>
      </c>
      <c r="D51" s="122" t="s">
        <v>114</v>
      </c>
      <c r="E51" s="354">
        <v>20</v>
      </c>
      <c r="F51" s="355">
        <v>450</v>
      </c>
      <c r="G51" s="125">
        <f t="shared" si="125"/>
        <v>9000</v>
      </c>
      <c r="H51" s="123">
        <v>20</v>
      </c>
      <c r="I51" s="124">
        <v>450</v>
      </c>
      <c r="J51" s="125">
        <f t="shared" si="126"/>
        <v>9000</v>
      </c>
      <c r="K51" s="123"/>
      <c r="L51" s="124"/>
      <c r="M51" s="125">
        <f t="shared" si="127"/>
        <v>0</v>
      </c>
      <c r="N51" s="123"/>
      <c r="O51" s="124"/>
      <c r="P51" s="125">
        <f t="shared" si="128"/>
        <v>0</v>
      </c>
      <c r="Q51" s="123"/>
      <c r="R51" s="124"/>
      <c r="S51" s="125">
        <f t="shared" si="129"/>
        <v>0</v>
      </c>
      <c r="T51" s="123"/>
      <c r="U51" s="124"/>
      <c r="V51" s="125">
        <f t="shared" si="130"/>
        <v>0</v>
      </c>
      <c r="W51" s="126">
        <f t="shared" si="131"/>
        <v>9000</v>
      </c>
      <c r="X51" s="127">
        <f t="shared" si="132"/>
        <v>9000</v>
      </c>
      <c r="Y51" s="127">
        <f t="shared" si="123"/>
        <v>0</v>
      </c>
      <c r="Z51" s="128">
        <f t="shared" si="124"/>
        <v>0</v>
      </c>
      <c r="AA51" s="129"/>
      <c r="AB51" s="131"/>
      <c r="AC51" s="131"/>
      <c r="AD51" s="131"/>
      <c r="AE51" s="131"/>
      <c r="AF51" s="131"/>
      <c r="AG51" s="131"/>
    </row>
    <row r="52" spans="1:33" s="347" customFormat="1" ht="30" customHeight="1" x14ac:dyDescent="0.2">
      <c r="A52" s="119" t="s">
        <v>79</v>
      </c>
      <c r="B52" s="207" t="s">
        <v>139</v>
      </c>
      <c r="C52" s="356" t="s">
        <v>440</v>
      </c>
      <c r="D52" s="122" t="s">
        <v>114</v>
      </c>
      <c r="E52" s="357">
        <v>1</v>
      </c>
      <c r="F52" s="358">
        <v>1150</v>
      </c>
      <c r="G52" s="358">
        <f t="shared" si="125"/>
        <v>1150</v>
      </c>
      <c r="H52" s="135">
        <v>1</v>
      </c>
      <c r="I52" s="136">
        <v>1144</v>
      </c>
      <c r="J52" s="125">
        <f t="shared" si="126"/>
        <v>1144</v>
      </c>
      <c r="K52" s="135"/>
      <c r="L52" s="136"/>
      <c r="M52" s="137"/>
      <c r="N52" s="135"/>
      <c r="O52" s="136"/>
      <c r="P52" s="137"/>
      <c r="Q52" s="135"/>
      <c r="R52" s="136"/>
      <c r="S52" s="137"/>
      <c r="T52" s="135"/>
      <c r="U52" s="136"/>
      <c r="V52" s="137"/>
      <c r="W52" s="126">
        <f t="shared" ref="W52" si="133">G52+M52+S52</f>
        <v>1150</v>
      </c>
      <c r="X52" s="127">
        <f t="shared" ref="X52" si="134">J52+P52+V52</f>
        <v>1144</v>
      </c>
      <c r="Y52" s="127">
        <f t="shared" ref="Y52" si="135">W52-X52</f>
        <v>6</v>
      </c>
      <c r="Z52" s="128">
        <f t="shared" ref="Z52" si="136">Y52/W52</f>
        <v>5.2173913043478265E-3</v>
      </c>
      <c r="AA52" s="139"/>
      <c r="AB52" s="131"/>
      <c r="AC52" s="131"/>
      <c r="AD52" s="131"/>
      <c r="AE52" s="131"/>
      <c r="AF52" s="131"/>
      <c r="AG52" s="131"/>
    </row>
    <row r="53" spans="1:33" s="347" customFormat="1" ht="30" customHeight="1" x14ac:dyDescent="0.2">
      <c r="A53" s="132" t="s">
        <v>79</v>
      </c>
      <c r="B53" s="359" t="s">
        <v>466</v>
      </c>
      <c r="C53" s="356" t="s">
        <v>465</v>
      </c>
      <c r="D53" s="134" t="s">
        <v>114</v>
      </c>
      <c r="E53" s="135">
        <v>4</v>
      </c>
      <c r="F53" s="136">
        <v>430</v>
      </c>
      <c r="G53" s="137">
        <f t="shared" si="125"/>
        <v>1720</v>
      </c>
      <c r="H53" s="135">
        <v>4</v>
      </c>
      <c r="I53" s="136">
        <v>363</v>
      </c>
      <c r="J53" s="137">
        <f>H53*I53</f>
        <v>1452</v>
      </c>
      <c r="K53" s="135"/>
      <c r="L53" s="136"/>
      <c r="M53" s="137">
        <f t="shared" ref="M53" si="137">K53*L53</f>
        <v>0</v>
      </c>
      <c r="N53" s="135"/>
      <c r="O53" s="136"/>
      <c r="P53" s="137">
        <f t="shared" ref="P53" si="138">N53*O53</f>
        <v>0</v>
      </c>
      <c r="Q53" s="135"/>
      <c r="R53" s="136"/>
      <c r="S53" s="137">
        <f t="shared" ref="S53" si="139">Q53*R53</f>
        <v>0</v>
      </c>
      <c r="T53" s="135"/>
      <c r="U53" s="136"/>
      <c r="V53" s="137">
        <f t="shared" ref="V53" si="140">T53*U53</f>
        <v>0</v>
      </c>
      <c r="W53" s="138">
        <f t="shared" ref="W53" si="141">G53+M53+S53</f>
        <v>1720</v>
      </c>
      <c r="X53" s="127">
        <f t="shared" ref="X53" si="142">J53+P53+V53</f>
        <v>1452</v>
      </c>
      <c r="Y53" s="127">
        <f t="shared" ref="Y53" si="143">W53-X53</f>
        <v>268</v>
      </c>
      <c r="Z53" s="128">
        <f t="shared" ref="Z53" si="144">Y53/W53</f>
        <v>0.1558139534883721</v>
      </c>
      <c r="AA53" s="139"/>
      <c r="AB53" s="131"/>
      <c r="AC53" s="131"/>
      <c r="AD53" s="131"/>
      <c r="AE53" s="131"/>
      <c r="AF53" s="131"/>
      <c r="AG53" s="131"/>
    </row>
    <row r="54" spans="1:33" s="377" customFormat="1" ht="30" customHeight="1" x14ac:dyDescent="0.2">
      <c r="A54" s="132"/>
      <c r="B54" s="359"/>
      <c r="C54" s="356" t="s">
        <v>578</v>
      </c>
      <c r="D54" s="134" t="s">
        <v>114</v>
      </c>
      <c r="E54" s="135"/>
      <c r="F54" s="136"/>
      <c r="G54" s="137"/>
      <c r="H54" s="135">
        <v>2</v>
      </c>
      <c r="I54" s="136">
        <v>104</v>
      </c>
      <c r="J54" s="137">
        <f>H54*I54</f>
        <v>208</v>
      </c>
      <c r="K54" s="135"/>
      <c r="L54" s="136"/>
      <c r="M54" s="137"/>
      <c r="N54" s="135"/>
      <c r="O54" s="136"/>
      <c r="P54" s="137"/>
      <c r="Q54" s="135"/>
      <c r="R54" s="136"/>
      <c r="S54" s="137"/>
      <c r="T54" s="135"/>
      <c r="U54" s="136"/>
      <c r="V54" s="137"/>
      <c r="W54" s="138"/>
      <c r="X54" s="127"/>
      <c r="Y54" s="127"/>
      <c r="Z54" s="128"/>
      <c r="AA54" s="139"/>
      <c r="AB54" s="131"/>
      <c r="AC54" s="131"/>
      <c r="AD54" s="131"/>
      <c r="AE54" s="131"/>
      <c r="AF54" s="131"/>
      <c r="AG54" s="131"/>
    </row>
    <row r="55" spans="1:33" s="347" customFormat="1" ht="30" customHeight="1" thickBot="1" x14ac:dyDescent="0.25">
      <c r="A55" s="132" t="s">
        <v>79</v>
      </c>
      <c r="B55" s="359" t="s">
        <v>371</v>
      </c>
      <c r="C55" s="356" t="s">
        <v>441</v>
      </c>
      <c r="D55" s="134" t="s">
        <v>114</v>
      </c>
      <c r="E55" s="135">
        <v>22</v>
      </c>
      <c r="F55" s="136">
        <v>340</v>
      </c>
      <c r="G55" s="137">
        <f t="shared" ref="G55" si="145">E55*F55</f>
        <v>7480</v>
      </c>
      <c r="H55" s="135">
        <v>10</v>
      </c>
      <c r="I55" s="136">
        <v>690</v>
      </c>
      <c r="J55" s="137">
        <f t="shared" ref="J55" si="146">H55*I55</f>
        <v>6900</v>
      </c>
      <c r="K55" s="135"/>
      <c r="L55" s="136"/>
      <c r="M55" s="137">
        <f t="shared" ref="M55" si="147">K55*L55</f>
        <v>0</v>
      </c>
      <c r="N55" s="135"/>
      <c r="O55" s="136"/>
      <c r="P55" s="137">
        <f t="shared" ref="P55" si="148">N55*O55</f>
        <v>0</v>
      </c>
      <c r="Q55" s="135"/>
      <c r="R55" s="136"/>
      <c r="S55" s="137">
        <f t="shared" ref="S55" si="149">Q55*R55</f>
        <v>0</v>
      </c>
      <c r="T55" s="135"/>
      <c r="U55" s="136"/>
      <c r="V55" s="137">
        <f t="shared" ref="V55" si="150">T55*U55</f>
        <v>0</v>
      </c>
      <c r="W55" s="138">
        <f t="shared" ref="W55" si="151">G55+M55+S55</f>
        <v>7480</v>
      </c>
      <c r="X55" s="127">
        <f t="shared" ref="X55" si="152">J55+P55+V55</f>
        <v>6900</v>
      </c>
      <c r="Y55" s="127">
        <f t="shared" ref="Y55" si="153">W55-X55</f>
        <v>580</v>
      </c>
      <c r="Z55" s="128">
        <f t="shared" ref="Z55" si="154">Y55/W55</f>
        <v>7.7540106951871662E-2</v>
      </c>
      <c r="AA55" s="139"/>
      <c r="AB55" s="131"/>
      <c r="AC55" s="131"/>
      <c r="AD55" s="131"/>
      <c r="AE55" s="131"/>
      <c r="AF55" s="131"/>
      <c r="AG55" s="131"/>
    </row>
    <row r="56" spans="1:33" ht="47.25" customHeight="1" x14ac:dyDescent="0.2">
      <c r="A56" s="108" t="s">
        <v>76</v>
      </c>
      <c r="B56" s="155" t="s">
        <v>140</v>
      </c>
      <c r="C56" s="140" t="s">
        <v>141</v>
      </c>
      <c r="D56" s="141"/>
      <c r="E56" s="142"/>
      <c r="F56" s="143"/>
      <c r="G56" s="144"/>
      <c r="H56" s="142"/>
      <c r="I56" s="143"/>
      <c r="J56" s="144"/>
      <c r="K56" s="142">
        <f>SUM(K57:K58)</f>
        <v>0</v>
      </c>
      <c r="L56" s="143"/>
      <c r="M56" s="144">
        <f t="shared" ref="M56:N56" si="155">SUM(M57:M58)</f>
        <v>0</v>
      </c>
      <c r="N56" s="142">
        <f t="shared" si="155"/>
        <v>0</v>
      </c>
      <c r="O56" s="143"/>
      <c r="P56" s="144">
        <f t="shared" ref="P56:Q56" si="156">SUM(P57:P58)</f>
        <v>0</v>
      </c>
      <c r="Q56" s="142">
        <f t="shared" si="156"/>
        <v>0</v>
      </c>
      <c r="R56" s="143"/>
      <c r="S56" s="144">
        <f t="shared" ref="S56:T56" si="157">SUM(S57:S58)</f>
        <v>0</v>
      </c>
      <c r="T56" s="142">
        <f t="shared" si="157"/>
        <v>0</v>
      </c>
      <c r="U56" s="143"/>
      <c r="V56" s="144">
        <f t="shared" ref="V56:X56" si="158">SUM(V57:V58)</f>
        <v>0</v>
      </c>
      <c r="W56" s="144">
        <f t="shared" si="158"/>
        <v>0</v>
      </c>
      <c r="X56" s="144">
        <f t="shared" si="158"/>
        <v>0</v>
      </c>
      <c r="Y56" s="144">
        <f t="shared" si="123"/>
        <v>0</v>
      </c>
      <c r="Z56" s="144" t="e">
        <f t="shared" si="124"/>
        <v>#DIV/0!</v>
      </c>
      <c r="AA56" s="146"/>
      <c r="AB56" s="118"/>
      <c r="AC56" s="118"/>
      <c r="AD56" s="118"/>
      <c r="AE56" s="118"/>
      <c r="AF56" s="118"/>
      <c r="AG56" s="118"/>
    </row>
    <row r="57" spans="1:33" ht="30" customHeight="1" x14ac:dyDescent="0.2">
      <c r="A57" s="119" t="s">
        <v>79</v>
      </c>
      <c r="B57" s="120" t="s">
        <v>142</v>
      </c>
      <c r="C57" s="188" t="s">
        <v>143</v>
      </c>
      <c r="D57" s="122" t="s">
        <v>144</v>
      </c>
      <c r="E57" s="448" t="s">
        <v>145</v>
      </c>
      <c r="F57" s="449"/>
      <c r="G57" s="450"/>
      <c r="H57" s="448" t="s">
        <v>145</v>
      </c>
      <c r="I57" s="449"/>
      <c r="J57" s="450"/>
      <c r="K57" s="123"/>
      <c r="L57" s="124"/>
      <c r="M57" s="125">
        <f t="shared" ref="M57:M58" si="159">K57*L57</f>
        <v>0</v>
      </c>
      <c r="N57" s="123"/>
      <c r="O57" s="124"/>
      <c r="P57" s="125">
        <f t="shared" ref="P57:P58" si="160">N57*O57</f>
        <v>0</v>
      </c>
      <c r="Q57" s="123"/>
      <c r="R57" s="124"/>
      <c r="S57" s="125">
        <f t="shared" ref="S57:S58" si="161">Q57*R57</f>
        <v>0</v>
      </c>
      <c r="T57" s="123"/>
      <c r="U57" s="124"/>
      <c r="V57" s="125">
        <f t="shared" ref="V57:V58" si="162">T57*U57</f>
        <v>0</v>
      </c>
      <c r="W57" s="138">
        <f t="shared" ref="W57:W58" si="163">G57+M57+S57</f>
        <v>0</v>
      </c>
      <c r="X57" s="127">
        <f t="shared" ref="X57:X58" si="164">J57+P57+V57</f>
        <v>0</v>
      </c>
      <c r="Y57" s="127">
        <f t="shared" si="123"/>
        <v>0</v>
      </c>
      <c r="Z57" s="128" t="e">
        <f t="shared" si="124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2">
      <c r="A58" s="132" t="s">
        <v>79</v>
      </c>
      <c r="B58" s="133" t="s">
        <v>146</v>
      </c>
      <c r="C58" s="164" t="s">
        <v>147</v>
      </c>
      <c r="D58" s="134" t="s">
        <v>144</v>
      </c>
      <c r="E58" s="414"/>
      <c r="F58" s="451"/>
      <c r="G58" s="415"/>
      <c r="H58" s="414"/>
      <c r="I58" s="451"/>
      <c r="J58" s="415"/>
      <c r="K58" s="149"/>
      <c r="L58" s="150"/>
      <c r="M58" s="151">
        <f t="shared" si="159"/>
        <v>0</v>
      </c>
      <c r="N58" s="149"/>
      <c r="O58" s="150"/>
      <c r="P58" s="151">
        <f t="shared" si="160"/>
        <v>0</v>
      </c>
      <c r="Q58" s="149"/>
      <c r="R58" s="150"/>
      <c r="S58" s="151">
        <f t="shared" si="161"/>
        <v>0</v>
      </c>
      <c r="T58" s="149"/>
      <c r="U58" s="150"/>
      <c r="V58" s="151">
        <f t="shared" si="162"/>
        <v>0</v>
      </c>
      <c r="W58" s="138">
        <f t="shared" si="163"/>
        <v>0</v>
      </c>
      <c r="X58" s="127">
        <f t="shared" si="164"/>
        <v>0</v>
      </c>
      <c r="Y58" s="166">
        <f t="shared" si="123"/>
        <v>0</v>
      </c>
      <c r="Z58" s="128" t="e">
        <f t="shared" si="124"/>
        <v>#DIV/0!</v>
      </c>
      <c r="AA58" s="152"/>
      <c r="AB58" s="131"/>
      <c r="AC58" s="131"/>
      <c r="AD58" s="131"/>
      <c r="AE58" s="131"/>
      <c r="AF58" s="131"/>
      <c r="AG58" s="131"/>
    </row>
    <row r="59" spans="1:33" ht="30" customHeight="1" x14ac:dyDescent="0.2">
      <c r="A59" s="167" t="s">
        <v>148</v>
      </c>
      <c r="B59" s="168"/>
      <c r="C59" s="169"/>
      <c r="D59" s="170"/>
      <c r="E59" s="174">
        <f>E49</f>
        <v>47</v>
      </c>
      <c r="F59" s="190"/>
      <c r="G59" s="173">
        <f>G49</f>
        <v>19350</v>
      </c>
      <c r="H59" s="174">
        <f>H49</f>
        <v>37</v>
      </c>
      <c r="I59" s="190"/>
      <c r="J59" s="173">
        <f>J49</f>
        <v>18704</v>
      </c>
      <c r="K59" s="191">
        <f>K56+K49</f>
        <v>1</v>
      </c>
      <c r="L59" s="190"/>
      <c r="M59" s="173">
        <f>M56+M49</f>
        <v>11500</v>
      </c>
      <c r="N59" s="191">
        <f>N56+N49</f>
        <v>1</v>
      </c>
      <c r="O59" s="190"/>
      <c r="P59" s="173">
        <f>P56+P49</f>
        <v>13007</v>
      </c>
      <c r="Q59" s="191">
        <f>Q56+Q49</f>
        <v>0</v>
      </c>
      <c r="R59" s="190"/>
      <c r="S59" s="173">
        <f>S56+S49</f>
        <v>0</v>
      </c>
      <c r="T59" s="191">
        <f>T56+T49</f>
        <v>0</v>
      </c>
      <c r="U59" s="190"/>
      <c r="V59" s="173">
        <f>V56+V49</f>
        <v>0</v>
      </c>
      <c r="W59" s="192">
        <f>W56+W49</f>
        <v>30850</v>
      </c>
      <c r="X59" s="192">
        <f>X56+X49</f>
        <v>31503</v>
      </c>
      <c r="Y59" s="192">
        <f t="shared" si="123"/>
        <v>-653</v>
      </c>
      <c r="Z59" s="192">
        <f t="shared" si="124"/>
        <v>-2.1166936790923824E-2</v>
      </c>
      <c r="AA59" s="178"/>
      <c r="AB59" s="131"/>
      <c r="AC59" s="131"/>
      <c r="AD59" s="131"/>
      <c r="AE59" s="7"/>
      <c r="AF59" s="7"/>
      <c r="AG59" s="7"/>
    </row>
    <row r="60" spans="1:33" ht="30" customHeight="1" x14ac:dyDescent="0.2">
      <c r="A60" s="179" t="s">
        <v>74</v>
      </c>
      <c r="B60" s="180">
        <v>4</v>
      </c>
      <c r="C60" s="181" t="s">
        <v>149</v>
      </c>
      <c r="D60" s="182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6"/>
      <c r="Y60" s="183"/>
      <c r="Z60" s="106"/>
      <c r="AA60" s="107"/>
      <c r="AB60" s="7"/>
      <c r="AC60" s="7"/>
      <c r="AD60" s="7"/>
      <c r="AE60" s="7"/>
      <c r="AF60" s="7"/>
      <c r="AG60" s="7"/>
    </row>
    <row r="61" spans="1:33" ht="30" customHeight="1" x14ac:dyDescent="0.2">
      <c r="A61" s="108" t="s">
        <v>76</v>
      </c>
      <c r="B61" s="155" t="s">
        <v>150</v>
      </c>
      <c r="C61" s="193" t="s">
        <v>151</v>
      </c>
      <c r="D61" s="111"/>
      <c r="E61" s="112">
        <f>SUM(E62:E64)</f>
        <v>0</v>
      </c>
      <c r="F61" s="113"/>
      <c r="G61" s="114">
        <f t="shared" ref="G61:H61" si="165">SUM(G62:G64)</f>
        <v>0</v>
      </c>
      <c r="H61" s="112">
        <f t="shared" si="165"/>
        <v>0</v>
      </c>
      <c r="I61" s="113"/>
      <c r="J61" s="114">
        <f t="shared" ref="J61:K61" si="166">SUM(J62:J64)</f>
        <v>0</v>
      </c>
      <c r="K61" s="112">
        <f t="shared" si="166"/>
        <v>0</v>
      </c>
      <c r="L61" s="113"/>
      <c r="M61" s="114">
        <f t="shared" ref="M61:N61" si="167">SUM(M62:M64)</f>
        <v>0</v>
      </c>
      <c r="N61" s="112">
        <f t="shared" si="167"/>
        <v>0</v>
      </c>
      <c r="O61" s="113"/>
      <c r="P61" s="114">
        <f t="shared" ref="P61:Q61" si="168">SUM(P62:P64)</f>
        <v>0</v>
      </c>
      <c r="Q61" s="112">
        <f t="shared" si="168"/>
        <v>0</v>
      </c>
      <c r="R61" s="113"/>
      <c r="S61" s="114">
        <f t="shared" ref="S61:T61" si="169">SUM(S62:S64)</f>
        <v>0</v>
      </c>
      <c r="T61" s="112">
        <f t="shared" si="169"/>
        <v>0</v>
      </c>
      <c r="U61" s="113"/>
      <c r="V61" s="114">
        <f t="shared" ref="V61:X61" si="170">SUM(V62:V64)</f>
        <v>0</v>
      </c>
      <c r="W61" s="114">
        <f t="shared" si="170"/>
        <v>0</v>
      </c>
      <c r="X61" s="114">
        <f t="shared" si="170"/>
        <v>0</v>
      </c>
      <c r="Y61" s="194">
        <f t="shared" ref="Y61:Y81" si="171">W61-X61</f>
        <v>0</v>
      </c>
      <c r="Z61" s="116" t="e">
        <f t="shared" ref="Z61:Z81" si="172">Y61/W61</f>
        <v>#DIV/0!</v>
      </c>
      <c r="AA61" s="117"/>
      <c r="AB61" s="118"/>
      <c r="AC61" s="118"/>
      <c r="AD61" s="118"/>
      <c r="AE61" s="118"/>
      <c r="AF61" s="118"/>
      <c r="AG61" s="118"/>
    </row>
    <row r="62" spans="1:33" ht="30" customHeight="1" x14ac:dyDescent="0.2">
      <c r="A62" s="119" t="s">
        <v>79</v>
      </c>
      <c r="B62" s="120" t="s">
        <v>152</v>
      </c>
      <c r="C62" s="188" t="s">
        <v>153</v>
      </c>
      <c r="D62" s="195" t="s">
        <v>154</v>
      </c>
      <c r="E62" s="196"/>
      <c r="F62" s="197"/>
      <c r="G62" s="198">
        <f t="shared" ref="G62:G64" si="173">E62*F62</f>
        <v>0</v>
      </c>
      <c r="H62" s="196"/>
      <c r="I62" s="197"/>
      <c r="J62" s="198">
        <f t="shared" ref="J62:J64" si="174">H62*I62</f>
        <v>0</v>
      </c>
      <c r="K62" s="123"/>
      <c r="L62" s="197"/>
      <c r="M62" s="125">
        <f t="shared" ref="M62:M64" si="175">K62*L62</f>
        <v>0</v>
      </c>
      <c r="N62" s="123"/>
      <c r="O62" s="197"/>
      <c r="P62" s="125">
        <f t="shared" ref="P62:P64" si="176">N62*O62</f>
        <v>0</v>
      </c>
      <c r="Q62" s="123"/>
      <c r="R62" s="197"/>
      <c r="S62" s="125">
        <f t="shared" ref="S62:S64" si="177">Q62*R62</f>
        <v>0</v>
      </c>
      <c r="T62" s="123"/>
      <c r="U62" s="197"/>
      <c r="V62" s="125">
        <f t="shared" ref="V62:V64" si="178">T62*U62</f>
        <v>0</v>
      </c>
      <c r="W62" s="126">
        <f t="shared" ref="W62:W64" si="179">G62+M62+S62</f>
        <v>0</v>
      </c>
      <c r="X62" s="127">
        <f t="shared" ref="X62:X64" si="180">J62+P62+V62</f>
        <v>0</v>
      </c>
      <c r="Y62" s="127">
        <f t="shared" si="171"/>
        <v>0</v>
      </c>
      <c r="Z62" s="128" t="e">
        <f t="shared" si="172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19" t="s">
        <v>79</v>
      </c>
      <c r="B63" s="120" t="s">
        <v>155</v>
      </c>
      <c r="C63" s="188" t="s">
        <v>153</v>
      </c>
      <c r="D63" s="195" t="s">
        <v>154</v>
      </c>
      <c r="E63" s="196"/>
      <c r="F63" s="197"/>
      <c r="G63" s="198">
        <f t="shared" si="173"/>
        <v>0</v>
      </c>
      <c r="H63" s="196"/>
      <c r="I63" s="197"/>
      <c r="J63" s="198">
        <f t="shared" si="174"/>
        <v>0</v>
      </c>
      <c r="K63" s="123"/>
      <c r="L63" s="197"/>
      <c r="M63" s="125">
        <f t="shared" si="175"/>
        <v>0</v>
      </c>
      <c r="N63" s="123"/>
      <c r="O63" s="197"/>
      <c r="P63" s="125">
        <f t="shared" si="176"/>
        <v>0</v>
      </c>
      <c r="Q63" s="123"/>
      <c r="R63" s="197"/>
      <c r="S63" s="125">
        <f t="shared" si="177"/>
        <v>0</v>
      </c>
      <c r="T63" s="123"/>
      <c r="U63" s="197"/>
      <c r="V63" s="125">
        <f t="shared" si="178"/>
        <v>0</v>
      </c>
      <c r="W63" s="126">
        <f t="shared" si="179"/>
        <v>0</v>
      </c>
      <c r="X63" s="127">
        <f t="shared" si="180"/>
        <v>0</v>
      </c>
      <c r="Y63" s="127">
        <f t="shared" si="171"/>
        <v>0</v>
      </c>
      <c r="Z63" s="128" t="e">
        <f t="shared" si="172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47" t="s">
        <v>79</v>
      </c>
      <c r="B64" s="133" t="s">
        <v>156</v>
      </c>
      <c r="C64" s="164" t="s">
        <v>153</v>
      </c>
      <c r="D64" s="195" t="s">
        <v>154</v>
      </c>
      <c r="E64" s="199"/>
      <c r="F64" s="200"/>
      <c r="G64" s="201">
        <f t="shared" si="173"/>
        <v>0</v>
      </c>
      <c r="H64" s="199"/>
      <c r="I64" s="200"/>
      <c r="J64" s="201">
        <f t="shared" si="174"/>
        <v>0</v>
      </c>
      <c r="K64" s="135"/>
      <c r="L64" s="200"/>
      <c r="M64" s="137">
        <f t="shared" si="175"/>
        <v>0</v>
      </c>
      <c r="N64" s="135"/>
      <c r="O64" s="200"/>
      <c r="P64" s="137">
        <f t="shared" si="176"/>
        <v>0</v>
      </c>
      <c r="Q64" s="135"/>
      <c r="R64" s="200"/>
      <c r="S64" s="137">
        <f t="shared" si="177"/>
        <v>0</v>
      </c>
      <c r="T64" s="135"/>
      <c r="U64" s="200"/>
      <c r="V64" s="137">
        <f t="shared" si="178"/>
        <v>0</v>
      </c>
      <c r="W64" s="138">
        <f t="shared" si="179"/>
        <v>0</v>
      </c>
      <c r="X64" s="127">
        <f t="shared" si="180"/>
        <v>0</v>
      </c>
      <c r="Y64" s="127">
        <f t="shared" si="171"/>
        <v>0</v>
      </c>
      <c r="Z64" s="128" t="e">
        <f t="shared" si="172"/>
        <v>#DIV/0!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08" t="s">
        <v>76</v>
      </c>
      <c r="B65" s="155" t="s">
        <v>157</v>
      </c>
      <c r="C65" s="153" t="s">
        <v>158</v>
      </c>
      <c r="D65" s="141"/>
      <c r="E65" s="142">
        <f>SUM(E66:E68)</f>
        <v>0</v>
      </c>
      <c r="F65" s="143"/>
      <c r="G65" s="144">
        <f t="shared" ref="G65:H65" si="181">SUM(G66:G68)</f>
        <v>0</v>
      </c>
      <c r="H65" s="142">
        <f t="shared" si="181"/>
        <v>0</v>
      </c>
      <c r="I65" s="143"/>
      <c r="J65" s="144">
        <f t="shared" ref="J65:K65" si="182">SUM(J66:J68)</f>
        <v>0</v>
      </c>
      <c r="K65" s="142">
        <f t="shared" si="182"/>
        <v>0</v>
      </c>
      <c r="L65" s="143"/>
      <c r="M65" s="144">
        <f t="shared" ref="M65:N65" si="183">SUM(M66:M68)</f>
        <v>0</v>
      </c>
      <c r="N65" s="142">
        <f t="shared" si="183"/>
        <v>0</v>
      </c>
      <c r="O65" s="143"/>
      <c r="P65" s="144">
        <f t="shared" ref="P65:Q65" si="184">SUM(P66:P68)</f>
        <v>0</v>
      </c>
      <c r="Q65" s="142">
        <f t="shared" si="184"/>
        <v>0</v>
      </c>
      <c r="R65" s="143"/>
      <c r="S65" s="144">
        <f t="shared" ref="S65:T65" si="185">SUM(S66:S68)</f>
        <v>0</v>
      </c>
      <c r="T65" s="142">
        <f t="shared" si="185"/>
        <v>0</v>
      </c>
      <c r="U65" s="143"/>
      <c r="V65" s="144">
        <f t="shared" ref="V65:X65" si="186">SUM(V66:V68)</f>
        <v>0</v>
      </c>
      <c r="W65" s="144">
        <f t="shared" si="186"/>
        <v>0</v>
      </c>
      <c r="X65" s="144">
        <f t="shared" si="186"/>
        <v>0</v>
      </c>
      <c r="Y65" s="144">
        <f t="shared" si="171"/>
        <v>0</v>
      </c>
      <c r="Z65" s="144" t="e">
        <f t="shared" si="172"/>
        <v>#DIV/0!</v>
      </c>
      <c r="AA65" s="146"/>
      <c r="AB65" s="118"/>
      <c r="AC65" s="118"/>
      <c r="AD65" s="118"/>
      <c r="AE65" s="118"/>
      <c r="AF65" s="118"/>
      <c r="AG65" s="118"/>
    </row>
    <row r="66" spans="1:33" ht="30" customHeight="1" x14ac:dyDescent="0.2">
      <c r="A66" s="119" t="s">
        <v>79</v>
      </c>
      <c r="B66" s="120" t="s">
        <v>159</v>
      </c>
      <c r="C66" s="202" t="s">
        <v>160</v>
      </c>
      <c r="D66" s="203" t="s">
        <v>161</v>
      </c>
      <c r="E66" s="123"/>
      <c r="F66" s="124"/>
      <c r="G66" s="125">
        <f t="shared" ref="G66:G68" si="187">E66*F66</f>
        <v>0</v>
      </c>
      <c r="H66" s="123"/>
      <c r="I66" s="124"/>
      <c r="J66" s="125">
        <f t="shared" ref="J66:J68" si="188">H66*I66</f>
        <v>0</v>
      </c>
      <c r="K66" s="123"/>
      <c r="L66" s="124"/>
      <c r="M66" s="125">
        <f t="shared" ref="M66:M68" si="189">K66*L66</f>
        <v>0</v>
      </c>
      <c r="N66" s="123"/>
      <c r="O66" s="124"/>
      <c r="P66" s="125">
        <f t="shared" ref="P66:P68" si="190">N66*O66</f>
        <v>0</v>
      </c>
      <c r="Q66" s="123"/>
      <c r="R66" s="124"/>
      <c r="S66" s="125">
        <f t="shared" ref="S66:S68" si="191">Q66*R66</f>
        <v>0</v>
      </c>
      <c r="T66" s="123"/>
      <c r="U66" s="124"/>
      <c r="V66" s="125">
        <f t="shared" ref="V66:V68" si="192">T66*U66</f>
        <v>0</v>
      </c>
      <c r="W66" s="126">
        <f t="shared" ref="W66:W68" si="193">G66+M66+S66</f>
        <v>0</v>
      </c>
      <c r="X66" s="127">
        <f t="shared" ref="X66:X68" si="194">J66+P66+V66</f>
        <v>0</v>
      </c>
      <c r="Y66" s="127">
        <f t="shared" si="171"/>
        <v>0</v>
      </c>
      <c r="Z66" s="128" t="e">
        <f t="shared" si="172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19" t="s">
        <v>79</v>
      </c>
      <c r="B67" s="120" t="s">
        <v>162</v>
      </c>
      <c r="C67" s="202" t="s">
        <v>136</v>
      </c>
      <c r="D67" s="203" t="s">
        <v>161</v>
      </c>
      <c r="E67" s="123"/>
      <c r="F67" s="124"/>
      <c r="G67" s="125">
        <f t="shared" si="187"/>
        <v>0</v>
      </c>
      <c r="H67" s="123"/>
      <c r="I67" s="124"/>
      <c r="J67" s="125">
        <f t="shared" si="188"/>
        <v>0</v>
      </c>
      <c r="K67" s="123"/>
      <c r="L67" s="124"/>
      <c r="M67" s="125">
        <f t="shared" si="189"/>
        <v>0</v>
      </c>
      <c r="N67" s="123"/>
      <c r="O67" s="124"/>
      <c r="P67" s="125">
        <f t="shared" si="190"/>
        <v>0</v>
      </c>
      <c r="Q67" s="123"/>
      <c r="R67" s="124"/>
      <c r="S67" s="125">
        <f t="shared" si="191"/>
        <v>0</v>
      </c>
      <c r="T67" s="123"/>
      <c r="U67" s="124"/>
      <c r="V67" s="125">
        <f t="shared" si="192"/>
        <v>0</v>
      </c>
      <c r="W67" s="126">
        <f t="shared" si="193"/>
        <v>0</v>
      </c>
      <c r="X67" s="127">
        <f t="shared" si="194"/>
        <v>0</v>
      </c>
      <c r="Y67" s="127">
        <f t="shared" si="171"/>
        <v>0</v>
      </c>
      <c r="Z67" s="128" t="e">
        <f t="shared" si="172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32" t="s">
        <v>79</v>
      </c>
      <c r="B68" s="154" t="s">
        <v>163</v>
      </c>
      <c r="C68" s="204" t="s">
        <v>138</v>
      </c>
      <c r="D68" s="203" t="s">
        <v>161</v>
      </c>
      <c r="E68" s="135"/>
      <c r="F68" s="136"/>
      <c r="G68" s="137">
        <f t="shared" si="187"/>
        <v>0</v>
      </c>
      <c r="H68" s="135"/>
      <c r="I68" s="136"/>
      <c r="J68" s="137">
        <f t="shared" si="188"/>
        <v>0</v>
      </c>
      <c r="K68" s="135"/>
      <c r="L68" s="136"/>
      <c r="M68" s="137">
        <f t="shared" si="189"/>
        <v>0</v>
      </c>
      <c r="N68" s="135"/>
      <c r="O68" s="136"/>
      <c r="P68" s="137">
        <f t="shared" si="190"/>
        <v>0</v>
      </c>
      <c r="Q68" s="135"/>
      <c r="R68" s="136"/>
      <c r="S68" s="137">
        <f t="shared" si="191"/>
        <v>0</v>
      </c>
      <c r="T68" s="135"/>
      <c r="U68" s="136"/>
      <c r="V68" s="137">
        <f t="shared" si="192"/>
        <v>0</v>
      </c>
      <c r="W68" s="138">
        <f t="shared" si="193"/>
        <v>0</v>
      </c>
      <c r="X68" s="127">
        <f t="shared" si="194"/>
        <v>0</v>
      </c>
      <c r="Y68" s="127">
        <f t="shared" si="171"/>
        <v>0</v>
      </c>
      <c r="Z68" s="128" t="e">
        <f t="shared" si="172"/>
        <v>#DIV/0!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08" t="s">
        <v>76</v>
      </c>
      <c r="B69" s="155" t="s">
        <v>164</v>
      </c>
      <c r="C69" s="153" t="s">
        <v>165</v>
      </c>
      <c r="D69" s="141"/>
      <c r="E69" s="142">
        <f>SUM(E70:E72)</f>
        <v>700</v>
      </c>
      <c r="F69" s="143"/>
      <c r="G69" s="144">
        <f t="shared" ref="G69:H69" si="195">SUM(G70:G72)</f>
        <v>9800</v>
      </c>
      <c r="H69" s="142">
        <f t="shared" si="195"/>
        <v>2</v>
      </c>
      <c r="I69" s="143"/>
      <c r="J69" s="144">
        <f t="shared" ref="J69:K69" si="196">SUM(J70:J72)</f>
        <v>5500</v>
      </c>
      <c r="K69" s="142">
        <f t="shared" si="196"/>
        <v>0</v>
      </c>
      <c r="L69" s="143"/>
      <c r="M69" s="144">
        <f t="shared" ref="M69:N69" si="197">SUM(M70:M72)</f>
        <v>0</v>
      </c>
      <c r="N69" s="142">
        <f t="shared" si="197"/>
        <v>0</v>
      </c>
      <c r="O69" s="143"/>
      <c r="P69" s="144">
        <f t="shared" ref="P69:Q69" si="198">SUM(P70:P72)</f>
        <v>0</v>
      </c>
      <c r="Q69" s="142">
        <f t="shared" si="198"/>
        <v>0</v>
      </c>
      <c r="R69" s="143"/>
      <c r="S69" s="144">
        <f t="shared" ref="S69:T69" si="199">SUM(S70:S72)</f>
        <v>0</v>
      </c>
      <c r="T69" s="142">
        <f t="shared" si="199"/>
        <v>0</v>
      </c>
      <c r="U69" s="143"/>
      <c r="V69" s="144">
        <f t="shared" ref="V69:X69" si="200">SUM(V70:V72)</f>
        <v>0</v>
      </c>
      <c r="W69" s="144">
        <f t="shared" si="200"/>
        <v>9800</v>
      </c>
      <c r="X69" s="144">
        <f t="shared" si="200"/>
        <v>5500</v>
      </c>
      <c r="Y69" s="144">
        <f t="shared" si="171"/>
        <v>4300</v>
      </c>
      <c r="Z69" s="144">
        <f t="shared" si="172"/>
        <v>0.43877551020408162</v>
      </c>
      <c r="AA69" s="146"/>
      <c r="AB69" s="118"/>
      <c r="AC69" s="118"/>
      <c r="AD69" s="118"/>
      <c r="AE69" s="118"/>
      <c r="AF69" s="118"/>
      <c r="AG69" s="118"/>
    </row>
    <row r="70" spans="1:33" ht="30" customHeight="1" x14ac:dyDescent="0.2">
      <c r="A70" s="119" t="s">
        <v>79</v>
      </c>
      <c r="B70" s="120" t="s">
        <v>166</v>
      </c>
      <c r="C70" s="360" t="s">
        <v>467</v>
      </c>
      <c r="D70" s="361" t="s">
        <v>468</v>
      </c>
      <c r="E70" s="354">
        <v>560</v>
      </c>
      <c r="F70" s="355">
        <v>14</v>
      </c>
      <c r="G70" s="125">
        <f t="shared" ref="G70:G72" si="201">E70*F70</f>
        <v>7840</v>
      </c>
      <c r="H70" s="123">
        <v>2</v>
      </c>
      <c r="I70" s="124">
        <v>2750</v>
      </c>
      <c r="J70" s="125">
        <f t="shared" ref="J70:J72" si="202">H70*I70</f>
        <v>5500</v>
      </c>
      <c r="K70" s="123"/>
      <c r="L70" s="124"/>
      <c r="M70" s="125">
        <f t="shared" ref="M70:M72" si="203">K70*L70</f>
        <v>0</v>
      </c>
      <c r="N70" s="123"/>
      <c r="O70" s="124"/>
      <c r="P70" s="125">
        <f t="shared" ref="P70:P72" si="204">N70*O70</f>
        <v>0</v>
      </c>
      <c r="Q70" s="123"/>
      <c r="R70" s="124"/>
      <c r="S70" s="125">
        <f t="shared" ref="S70:S72" si="205">Q70*R70</f>
        <v>0</v>
      </c>
      <c r="T70" s="123"/>
      <c r="U70" s="124"/>
      <c r="V70" s="125">
        <f t="shared" ref="V70:V72" si="206">T70*U70</f>
        <v>0</v>
      </c>
      <c r="W70" s="126">
        <f t="shared" ref="W70:W72" si="207">G70+M70+S70</f>
        <v>7840</v>
      </c>
      <c r="X70" s="127">
        <f t="shared" ref="X70:X72" si="208">J70+P70+V70</f>
        <v>5500</v>
      </c>
      <c r="Y70" s="127">
        <f t="shared" si="171"/>
        <v>2340</v>
      </c>
      <c r="Z70" s="128">
        <f t="shared" si="172"/>
        <v>0.29846938775510207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19" t="s">
        <v>79</v>
      </c>
      <c r="B71" s="120" t="s">
        <v>168</v>
      </c>
      <c r="C71" s="360" t="s">
        <v>469</v>
      </c>
      <c r="D71" s="361" t="s">
        <v>468</v>
      </c>
      <c r="E71" s="354">
        <v>140</v>
      </c>
      <c r="F71" s="355">
        <v>14</v>
      </c>
      <c r="G71" s="125">
        <f t="shared" si="201"/>
        <v>1960</v>
      </c>
      <c r="H71" s="123">
        <v>0</v>
      </c>
      <c r="I71" s="124">
        <v>0</v>
      </c>
      <c r="J71" s="125">
        <f t="shared" si="202"/>
        <v>0</v>
      </c>
      <c r="K71" s="123"/>
      <c r="L71" s="124"/>
      <c r="M71" s="125">
        <f t="shared" si="203"/>
        <v>0</v>
      </c>
      <c r="N71" s="123"/>
      <c r="O71" s="124"/>
      <c r="P71" s="125">
        <f t="shared" si="204"/>
        <v>0</v>
      </c>
      <c r="Q71" s="123"/>
      <c r="R71" s="124"/>
      <c r="S71" s="125">
        <f t="shared" si="205"/>
        <v>0</v>
      </c>
      <c r="T71" s="123"/>
      <c r="U71" s="124"/>
      <c r="V71" s="125">
        <f t="shared" si="206"/>
        <v>0</v>
      </c>
      <c r="W71" s="126">
        <f t="shared" si="207"/>
        <v>1960</v>
      </c>
      <c r="X71" s="127">
        <f t="shared" si="208"/>
        <v>0</v>
      </c>
      <c r="Y71" s="127">
        <f t="shared" si="171"/>
        <v>1960</v>
      </c>
      <c r="Z71" s="128">
        <f t="shared" si="172"/>
        <v>1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32" t="s">
        <v>79</v>
      </c>
      <c r="B72" s="154" t="s">
        <v>169</v>
      </c>
      <c r="C72" s="204" t="s">
        <v>170</v>
      </c>
      <c r="D72" s="205" t="s">
        <v>167</v>
      </c>
      <c r="E72" s="135"/>
      <c r="F72" s="136"/>
      <c r="G72" s="137">
        <f t="shared" si="201"/>
        <v>0</v>
      </c>
      <c r="H72" s="135"/>
      <c r="I72" s="136"/>
      <c r="J72" s="137">
        <f t="shared" si="202"/>
        <v>0</v>
      </c>
      <c r="K72" s="135"/>
      <c r="L72" s="136"/>
      <c r="M72" s="137">
        <f t="shared" si="203"/>
        <v>0</v>
      </c>
      <c r="N72" s="135"/>
      <c r="O72" s="136"/>
      <c r="P72" s="137">
        <f t="shared" si="204"/>
        <v>0</v>
      </c>
      <c r="Q72" s="135"/>
      <c r="R72" s="136"/>
      <c r="S72" s="137">
        <f t="shared" si="205"/>
        <v>0</v>
      </c>
      <c r="T72" s="135"/>
      <c r="U72" s="136"/>
      <c r="V72" s="137">
        <f t="shared" si="206"/>
        <v>0</v>
      </c>
      <c r="W72" s="138">
        <f t="shared" si="207"/>
        <v>0</v>
      </c>
      <c r="X72" s="127">
        <f t="shared" si="208"/>
        <v>0</v>
      </c>
      <c r="Y72" s="127">
        <f t="shared" si="171"/>
        <v>0</v>
      </c>
      <c r="Z72" s="128" t="e">
        <f t="shared" si="172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08" t="s">
        <v>76</v>
      </c>
      <c r="B73" s="155" t="s">
        <v>171</v>
      </c>
      <c r="C73" s="153" t="s">
        <v>172</v>
      </c>
      <c r="D73" s="141"/>
      <c r="E73" s="142">
        <f>SUM(E74:E76)</f>
        <v>0</v>
      </c>
      <c r="F73" s="143"/>
      <c r="G73" s="144">
        <f t="shared" ref="G73:H73" si="209">SUM(G74:G76)</f>
        <v>0</v>
      </c>
      <c r="H73" s="142">
        <f t="shared" si="209"/>
        <v>0</v>
      </c>
      <c r="I73" s="143"/>
      <c r="J73" s="144">
        <f t="shared" ref="J73:K73" si="210">SUM(J74:J76)</f>
        <v>0</v>
      </c>
      <c r="K73" s="142">
        <f t="shared" si="210"/>
        <v>0</v>
      </c>
      <c r="L73" s="143"/>
      <c r="M73" s="144">
        <f t="shared" ref="M73:N73" si="211">SUM(M74:M76)</f>
        <v>0</v>
      </c>
      <c r="N73" s="142">
        <f t="shared" si="211"/>
        <v>0</v>
      </c>
      <c r="O73" s="143"/>
      <c r="P73" s="144">
        <f t="shared" ref="P73:Q73" si="212">SUM(P74:P76)</f>
        <v>0</v>
      </c>
      <c r="Q73" s="142">
        <f t="shared" si="212"/>
        <v>0</v>
      </c>
      <c r="R73" s="143"/>
      <c r="S73" s="144">
        <f t="shared" ref="S73:T73" si="213">SUM(S74:S76)</f>
        <v>0</v>
      </c>
      <c r="T73" s="142">
        <f t="shared" si="213"/>
        <v>0</v>
      </c>
      <c r="U73" s="143"/>
      <c r="V73" s="144">
        <f t="shared" ref="V73:X73" si="214">SUM(V74:V76)</f>
        <v>0</v>
      </c>
      <c r="W73" s="144">
        <f t="shared" si="214"/>
        <v>0</v>
      </c>
      <c r="X73" s="144">
        <f t="shared" si="214"/>
        <v>0</v>
      </c>
      <c r="Y73" s="144">
        <f t="shared" si="171"/>
        <v>0</v>
      </c>
      <c r="Z73" s="144" t="e">
        <f t="shared" si="172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x14ac:dyDescent="0.2">
      <c r="A74" s="119" t="s">
        <v>79</v>
      </c>
      <c r="B74" s="120" t="s">
        <v>173</v>
      </c>
      <c r="C74" s="188" t="s">
        <v>174</v>
      </c>
      <c r="D74" s="203" t="s">
        <v>114</v>
      </c>
      <c r="E74" s="123"/>
      <c r="F74" s="124"/>
      <c r="G74" s="125">
        <f t="shared" ref="G74:G76" si="215">E74*F74</f>
        <v>0</v>
      </c>
      <c r="H74" s="123"/>
      <c r="I74" s="124"/>
      <c r="J74" s="125">
        <f t="shared" ref="J74:J76" si="216">H74*I74</f>
        <v>0</v>
      </c>
      <c r="K74" s="123"/>
      <c r="L74" s="124"/>
      <c r="M74" s="125">
        <f t="shared" ref="M74:M76" si="217">K74*L74</f>
        <v>0</v>
      </c>
      <c r="N74" s="123"/>
      <c r="O74" s="124"/>
      <c r="P74" s="125">
        <f t="shared" ref="P74:P76" si="218">N74*O74</f>
        <v>0</v>
      </c>
      <c r="Q74" s="123"/>
      <c r="R74" s="124"/>
      <c r="S74" s="125">
        <f t="shared" ref="S74:S76" si="219">Q74*R74</f>
        <v>0</v>
      </c>
      <c r="T74" s="123"/>
      <c r="U74" s="124"/>
      <c r="V74" s="125">
        <f t="shared" ref="V74:V76" si="220">T74*U74</f>
        <v>0</v>
      </c>
      <c r="W74" s="126">
        <f t="shared" ref="W74:W76" si="221">G74+M74+S74</f>
        <v>0</v>
      </c>
      <c r="X74" s="127">
        <f t="shared" ref="X74:X76" si="222">J74+P74+V74</f>
        <v>0</v>
      </c>
      <c r="Y74" s="127">
        <f t="shared" si="171"/>
        <v>0</v>
      </c>
      <c r="Z74" s="128" t="e">
        <f t="shared" si="172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19" t="s">
        <v>79</v>
      </c>
      <c r="B75" s="206" t="s">
        <v>175</v>
      </c>
      <c r="C75" s="188" t="s">
        <v>174</v>
      </c>
      <c r="D75" s="203" t="s">
        <v>114</v>
      </c>
      <c r="E75" s="123"/>
      <c r="F75" s="124"/>
      <c r="G75" s="125">
        <f t="shared" si="215"/>
        <v>0</v>
      </c>
      <c r="H75" s="123"/>
      <c r="I75" s="124"/>
      <c r="J75" s="125">
        <f t="shared" si="216"/>
        <v>0</v>
      </c>
      <c r="K75" s="123"/>
      <c r="L75" s="124"/>
      <c r="M75" s="125">
        <f t="shared" si="217"/>
        <v>0</v>
      </c>
      <c r="N75" s="123"/>
      <c r="O75" s="124"/>
      <c r="P75" s="125">
        <f t="shared" si="218"/>
        <v>0</v>
      </c>
      <c r="Q75" s="123"/>
      <c r="R75" s="124"/>
      <c r="S75" s="125">
        <f t="shared" si="219"/>
        <v>0</v>
      </c>
      <c r="T75" s="123"/>
      <c r="U75" s="124"/>
      <c r="V75" s="125">
        <f t="shared" si="220"/>
        <v>0</v>
      </c>
      <c r="W75" s="126">
        <f t="shared" si="221"/>
        <v>0</v>
      </c>
      <c r="X75" s="127">
        <f t="shared" si="222"/>
        <v>0</v>
      </c>
      <c r="Y75" s="127">
        <f t="shared" si="171"/>
        <v>0</v>
      </c>
      <c r="Z75" s="128" t="e">
        <f t="shared" si="172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32" t="s">
        <v>79</v>
      </c>
      <c r="B76" s="207" t="s">
        <v>176</v>
      </c>
      <c r="C76" s="164" t="s">
        <v>174</v>
      </c>
      <c r="D76" s="205" t="s">
        <v>114</v>
      </c>
      <c r="E76" s="135"/>
      <c r="F76" s="136"/>
      <c r="G76" s="137">
        <f t="shared" si="215"/>
        <v>0</v>
      </c>
      <c r="H76" s="135"/>
      <c r="I76" s="136"/>
      <c r="J76" s="137">
        <f t="shared" si="216"/>
        <v>0</v>
      </c>
      <c r="K76" s="135"/>
      <c r="L76" s="136"/>
      <c r="M76" s="137">
        <f t="shared" si="217"/>
        <v>0</v>
      </c>
      <c r="N76" s="135"/>
      <c r="O76" s="136"/>
      <c r="P76" s="137">
        <f t="shared" si="218"/>
        <v>0</v>
      </c>
      <c r="Q76" s="135"/>
      <c r="R76" s="136"/>
      <c r="S76" s="137">
        <f t="shared" si="219"/>
        <v>0</v>
      </c>
      <c r="T76" s="135"/>
      <c r="U76" s="136"/>
      <c r="V76" s="137">
        <f t="shared" si="220"/>
        <v>0</v>
      </c>
      <c r="W76" s="138">
        <f t="shared" si="221"/>
        <v>0</v>
      </c>
      <c r="X76" s="127">
        <f t="shared" si="222"/>
        <v>0</v>
      </c>
      <c r="Y76" s="127">
        <f t="shared" si="171"/>
        <v>0</v>
      </c>
      <c r="Z76" s="128" t="e">
        <f t="shared" si="172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08" t="s">
        <v>76</v>
      </c>
      <c r="B77" s="155" t="s">
        <v>177</v>
      </c>
      <c r="C77" s="153" t="s">
        <v>178</v>
      </c>
      <c r="D77" s="141"/>
      <c r="E77" s="142">
        <f>SUM(E78:E80)</f>
        <v>0</v>
      </c>
      <c r="F77" s="143"/>
      <c r="G77" s="144">
        <f t="shared" ref="G77:H77" si="223">SUM(G78:G80)</f>
        <v>0</v>
      </c>
      <c r="H77" s="142">
        <f t="shared" si="223"/>
        <v>0</v>
      </c>
      <c r="I77" s="143"/>
      <c r="J77" s="144">
        <f t="shared" ref="J77:K77" si="224">SUM(J78:J80)</f>
        <v>0</v>
      </c>
      <c r="K77" s="142">
        <f t="shared" si="224"/>
        <v>0</v>
      </c>
      <c r="L77" s="143"/>
      <c r="M77" s="144">
        <f t="shared" ref="M77:N77" si="225">SUM(M78:M80)</f>
        <v>0</v>
      </c>
      <c r="N77" s="142">
        <f t="shared" si="225"/>
        <v>0</v>
      </c>
      <c r="O77" s="143"/>
      <c r="P77" s="144">
        <f t="shared" ref="P77:Q77" si="226">SUM(P78:P80)</f>
        <v>0</v>
      </c>
      <c r="Q77" s="142">
        <f t="shared" si="226"/>
        <v>0</v>
      </c>
      <c r="R77" s="143"/>
      <c r="S77" s="144">
        <f t="shared" ref="S77:T77" si="227">SUM(S78:S80)</f>
        <v>0</v>
      </c>
      <c r="T77" s="142">
        <f t="shared" si="227"/>
        <v>0</v>
      </c>
      <c r="U77" s="143"/>
      <c r="V77" s="144">
        <f t="shared" ref="V77:X77" si="228">SUM(V78:V80)</f>
        <v>0</v>
      </c>
      <c r="W77" s="144">
        <f t="shared" si="228"/>
        <v>0</v>
      </c>
      <c r="X77" s="144">
        <f t="shared" si="228"/>
        <v>0</v>
      </c>
      <c r="Y77" s="144">
        <f t="shared" si="171"/>
        <v>0</v>
      </c>
      <c r="Z77" s="144" t="e">
        <f t="shared" si="172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2">
      <c r="A78" s="119" t="s">
        <v>79</v>
      </c>
      <c r="B78" s="120" t="s">
        <v>179</v>
      </c>
      <c r="C78" s="188" t="s">
        <v>174</v>
      </c>
      <c r="D78" s="203" t="s">
        <v>114</v>
      </c>
      <c r="E78" s="123"/>
      <c r="F78" s="124"/>
      <c r="G78" s="125">
        <f t="shared" ref="G78:G80" si="229">E78*F78</f>
        <v>0</v>
      </c>
      <c r="H78" s="123"/>
      <c r="I78" s="124"/>
      <c r="J78" s="125">
        <f t="shared" ref="J78:J80" si="230">H78*I78</f>
        <v>0</v>
      </c>
      <c r="K78" s="123"/>
      <c r="L78" s="124"/>
      <c r="M78" s="125">
        <f t="shared" ref="M78:M80" si="231">K78*L78</f>
        <v>0</v>
      </c>
      <c r="N78" s="123"/>
      <c r="O78" s="124"/>
      <c r="P78" s="125">
        <f t="shared" ref="P78:P80" si="232">N78*O78</f>
        <v>0</v>
      </c>
      <c r="Q78" s="123"/>
      <c r="R78" s="124"/>
      <c r="S78" s="125">
        <f t="shared" ref="S78:S80" si="233">Q78*R78</f>
        <v>0</v>
      </c>
      <c r="T78" s="123"/>
      <c r="U78" s="124"/>
      <c r="V78" s="125">
        <f t="shared" ref="V78:V80" si="234">T78*U78</f>
        <v>0</v>
      </c>
      <c r="W78" s="126">
        <f t="shared" ref="W78:W80" si="235">G78+M78+S78</f>
        <v>0</v>
      </c>
      <c r="X78" s="127">
        <f t="shared" ref="X78:X80" si="236">J78+P78+V78</f>
        <v>0</v>
      </c>
      <c r="Y78" s="127">
        <f t="shared" si="171"/>
        <v>0</v>
      </c>
      <c r="Z78" s="128" t="e">
        <f t="shared" si="172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19" t="s">
        <v>79</v>
      </c>
      <c r="B79" s="120" t="s">
        <v>180</v>
      </c>
      <c r="C79" s="188" t="s">
        <v>174</v>
      </c>
      <c r="D79" s="203" t="s">
        <v>114</v>
      </c>
      <c r="E79" s="123"/>
      <c r="F79" s="124"/>
      <c r="G79" s="125">
        <f t="shared" si="229"/>
        <v>0</v>
      </c>
      <c r="H79" s="123"/>
      <c r="I79" s="124"/>
      <c r="J79" s="125">
        <f t="shared" si="230"/>
        <v>0</v>
      </c>
      <c r="K79" s="123"/>
      <c r="L79" s="124"/>
      <c r="M79" s="125">
        <f t="shared" si="231"/>
        <v>0</v>
      </c>
      <c r="N79" s="123"/>
      <c r="O79" s="124"/>
      <c r="P79" s="125">
        <f t="shared" si="232"/>
        <v>0</v>
      </c>
      <c r="Q79" s="123"/>
      <c r="R79" s="124"/>
      <c r="S79" s="125">
        <f t="shared" si="233"/>
        <v>0</v>
      </c>
      <c r="T79" s="123"/>
      <c r="U79" s="124"/>
      <c r="V79" s="125">
        <f t="shared" si="234"/>
        <v>0</v>
      </c>
      <c r="W79" s="126">
        <f t="shared" si="235"/>
        <v>0</v>
      </c>
      <c r="X79" s="127">
        <f t="shared" si="236"/>
        <v>0</v>
      </c>
      <c r="Y79" s="127">
        <f t="shared" si="171"/>
        <v>0</v>
      </c>
      <c r="Z79" s="128" t="e">
        <f t="shared" si="172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32" t="s">
        <v>79</v>
      </c>
      <c r="B80" s="154" t="s">
        <v>181</v>
      </c>
      <c r="C80" s="164" t="s">
        <v>174</v>
      </c>
      <c r="D80" s="205" t="s">
        <v>114</v>
      </c>
      <c r="E80" s="135"/>
      <c r="F80" s="136"/>
      <c r="G80" s="137">
        <f t="shared" si="229"/>
        <v>0</v>
      </c>
      <c r="H80" s="135"/>
      <c r="I80" s="136"/>
      <c r="J80" s="137">
        <f t="shared" si="230"/>
        <v>0</v>
      </c>
      <c r="K80" s="135"/>
      <c r="L80" s="136"/>
      <c r="M80" s="137">
        <f t="shared" si="231"/>
        <v>0</v>
      </c>
      <c r="N80" s="135"/>
      <c r="O80" s="136"/>
      <c r="P80" s="137">
        <f t="shared" si="232"/>
        <v>0</v>
      </c>
      <c r="Q80" s="135"/>
      <c r="R80" s="136"/>
      <c r="S80" s="137">
        <f t="shared" si="233"/>
        <v>0</v>
      </c>
      <c r="T80" s="135"/>
      <c r="U80" s="136"/>
      <c r="V80" s="137">
        <f t="shared" si="234"/>
        <v>0</v>
      </c>
      <c r="W80" s="138">
        <f t="shared" si="235"/>
        <v>0</v>
      </c>
      <c r="X80" s="127">
        <f t="shared" si="236"/>
        <v>0</v>
      </c>
      <c r="Y80" s="166">
        <f t="shared" si="171"/>
        <v>0</v>
      </c>
      <c r="Z80" s="128" t="e">
        <f t="shared" si="172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67" t="s">
        <v>182</v>
      </c>
      <c r="B81" s="168"/>
      <c r="C81" s="169"/>
      <c r="D81" s="170"/>
      <c r="E81" s="174">
        <f>E77+E73+E69+E65+E61</f>
        <v>700</v>
      </c>
      <c r="F81" s="190"/>
      <c r="G81" s="173">
        <f t="shared" ref="G81:H81" si="237">G77+G73+G69+G65+G61</f>
        <v>9800</v>
      </c>
      <c r="H81" s="174">
        <f t="shared" si="237"/>
        <v>2</v>
      </c>
      <c r="I81" s="190"/>
      <c r="J81" s="173">
        <f t="shared" ref="J81:K81" si="238">J77+J73+J69+J65+J61</f>
        <v>5500</v>
      </c>
      <c r="K81" s="191">
        <f t="shared" si="238"/>
        <v>0</v>
      </c>
      <c r="L81" s="190"/>
      <c r="M81" s="173">
        <f t="shared" ref="M81:N81" si="239">M77+M73+M69+M65+M61</f>
        <v>0</v>
      </c>
      <c r="N81" s="191">
        <f t="shared" si="239"/>
        <v>0</v>
      </c>
      <c r="O81" s="190"/>
      <c r="P81" s="173">
        <f t="shared" ref="P81:Q81" si="240">P77+P73+P69+P65+P61</f>
        <v>0</v>
      </c>
      <c r="Q81" s="191">
        <f t="shared" si="240"/>
        <v>0</v>
      </c>
      <c r="R81" s="190"/>
      <c r="S81" s="173">
        <f t="shared" ref="S81:T81" si="241">S77+S73+S69+S65+S61</f>
        <v>0</v>
      </c>
      <c r="T81" s="191">
        <f t="shared" si="241"/>
        <v>0</v>
      </c>
      <c r="U81" s="190"/>
      <c r="V81" s="173">
        <f t="shared" ref="V81:X81" si="242">V77+V73+V69+V65+V61</f>
        <v>0</v>
      </c>
      <c r="W81" s="192">
        <f t="shared" si="242"/>
        <v>9800</v>
      </c>
      <c r="X81" s="208">
        <f t="shared" si="242"/>
        <v>5500</v>
      </c>
      <c r="Y81" s="209">
        <f t="shared" si="171"/>
        <v>4300</v>
      </c>
      <c r="Z81" s="209">
        <f t="shared" si="172"/>
        <v>0.43877551020408162</v>
      </c>
      <c r="AA81" s="178"/>
      <c r="AB81" s="7"/>
      <c r="AC81" s="7"/>
      <c r="AD81" s="7"/>
      <c r="AE81" s="7"/>
      <c r="AF81" s="7"/>
      <c r="AG81" s="7"/>
    </row>
    <row r="82" spans="1:33" ht="30" customHeight="1" x14ac:dyDescent="0.2">
      <c r="A82" s="210" t="s">
        <v>74</v>
      </c>
      <c r="B82" s="211">
        <v>5</v>
      </c>
      <c r="C82" s="212" t="s">
        <v>183</v>
      </c>
      <c r="D82" s="104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213"/>
      <c r="Z82" s="106"/>
      <c r="AA82" s="107"/>
      <c r="AB82" s="7"/>
      <c r="AC82" s="7"/>
      <c r="AD82" s="7"/>
      <c r="AE82" s="7"/>
      <c r="AF82" s="7"/>
      <c r="AG82" s="7"/>
    </row>
    <row r="83" spans="1:33" ht="30" customHeight="1" x14ac:dyDescent="0.2">
      <c r="A83" s="108" t="s">
        <v>76</v>
      </c>
      <c r="B83" s="155" t="s">
        <v>184</v>
      </c>
      <c r="C83" s="140" t="s">
        <v>185</v>
      </c>
      <c r="D83" s="141"/>
      <c r="E83" s="142">
        <f>SUM(E84:E89)</f>
        <v>405</v>
      </c>
      <c r="F83" s="143"/>
      <c r="G83" s="144">
        <f>SUM(G84:G89)</f>
        <v>57120</v>
      </c>
      <c r="H83" s="142">
        <f>SUM(H84:H89)</f>
        <v>449</v>
      </c>
      <c r="I83" s="143"/>
      <c r="J83" s="144">
        <f>SUM(J84:J89)</f>
        <v>69015</v>
      </c>
      <c r="K83" s="142">
        <f>SUM(K84:K89)</f>
        <v>90</v>
      </c>
      <c r="L83" s="143"/>
      <c r="M83" s="144">
        <f>SUM(M84:M89)</f>
        <v>10280</v>
      </c>
      <c r="N83" s="142">
        <f>SUM(N84:N89)</f>
        <v>0</v>
      </c>
      <c r="O83" s="143"/>
      <c r="P83" s="144">
        <f>SUM(P84:P89)</f>
        <v>0</v>
      </c>
      <c r="Q83" s="142">
        <f>SUM(Q84:Q89)</f>
        <v>0</v>
      </c>
      <c r="R83" s="143"/>
      <c r="S83" s="144">
        <f>SUM(S84:S89)</f>
        <v>0</v>
      </c>
      <c r="T83" s="142">
        <f>SUM(T84:T89)</f>
        <v>0</v>
      </c>
      <c r="U83" s="143"/>
      <c r="V83" s="144">
        <f>SUM(V84:V89)</f>
        <v>0</v>
      </c>
      <c r="W83" s="214">
        <f>SUM(W84:W89)</f>
        <v>67400</v>
      </c>
      <c r="X83" s="214">
        <f>SUM(X84:X89)</f>
        <v>69015</v>
      </c>
      <c r="Y83" s="214">
        <f t="shared" ref="Y83:Y98" si="243">W83-X83</f>
        <v>-1615</v>
      </c>
      <c r="Z83" s="116">
        <f t="shared" ref="Z83:Z98" si="244">Y83/W83</f>
        <v>-2.3961424332344213E-2</v>
      </c>
      <c r="AA83" s="146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19" t="s">
        <v>79</v>
      </c>
      <c r="B84" s="120" t="s">
        <v>186</v>
      </c>
      <c r="C84" s="352" t="s">
        <v>443</v>
      </c>
      <c r="D84" s="203" t="s">
        <v>187</v>
      </c>
      <c r="E84" s="354">
        <v>80</v>
      </c>
      <c r="F84" s="355">
        <v>150</v>
      </c>
      <c r="G84" s="125">
        <f t="shared" ref="G84:G89" si="245">E84*F84</f>
        <v>12000</v>
      </c>
      <c r="H84" s="123">
        <v>80</v>
      </c>
      <c r="I84" s="124">
        <v>150</v>
      </c>
      <c r="J84" s="125">
        <f t="shared" ref="J84:J89" si="246">H84*I84</f>
        <v>12000</v>
      </c>
      <c r="K84" s="123"/>
      <c r="L84" s="124"/>
      <c r="M84" s="125">
        <f t="shared" ref="M84:M89" si="247">K84*L84</f>
        <v>0</v>
      </c>
      <c r="N84" s="123"/>
      <c r="O84" s="124"/>
      <c r="P84" s="125">
        <f t="shared" ref="P84:P89" si="248">N84*O84</f>
        <v>0</v>
      </c>
      <c r="Q84" s="123"/>
      <c r="R84" s="124"/>
      <c r="S84" s="125">
        <f t="shared" ref="S84:S89" si="249">Q84*R84</f>
        <v>0</v>
      </c>
      <c r="T84" s="123"/>
      <c r="U84" s="124"/>
      <c r="V84" s="125">
        <f t="shared" ref="V84:V89" si="250">T84*U84</f>
        <v>0</v>
      </c>
      <c r="W84" s="126">
        <f t="shared" ref="W84:W89" si="251">G84+M84+S84</f>
        <v>12000</v>
      </c>
      <c r="X84" s="127">
        <f t="shared" ref="X84:X89" si="252">J84+P84+V84</f>
        <v>12000</v>
      </c>
      <c r="Y84" s="127">
        <f t="shared" si="243"/>
        <v>0</v>
      </c>
      <c r="Z84" s="128">
        <f t="shared" si="244"/>
        <v>0</v>
      </c>
      <c r="AA84" s="129"/>
      <c r="AB84" s="131"/>
      <c r="AC84" s="131"/>
      <c r="AD84" s="131"/>
      <c r="AE84" s="131"/>
      <c r="AF84" s="131"/>
      <c r="AG84" s="131"/>
    </row>
    <row r="85" spans="1:33" ht="42.75" customHeight="1" x14ac:dyDescent="0.2">
      <c r="A85" s="119" t="s">
        <v>79</v>
      </c>
      <c r="B85" s="120" t="s">
        <v>188</v>
      </c>
      <c r="C85" s="352" t="s">
        <v>444</v>
      </c>
      <c r="D85" s="203" t="s">
        <v>187</v>
      </c>
      <c r="E85" s="354">
        <v>80</v>
      </c>
      <c r="F85" s="355">
        <v>250</v>
      </c>
      <c r="G85" s="125">
        <f t="shared" si="245"/>
        <v>20000</v>
      </c>
      <c r="H85" s="123">
        <v>1</v>
      </c>
      <c r="I85" s="124">
        <v>19595</v>
      </c>
      <c r="J85" s="125">
        <f t="shared" si="246"/>
        <v>19595</v>
      </c>
      <c r="K85" s="123"/>
      <c r="L85" s="124"/>
      <c r="M85" s="125">
        <f t="shared" si="247"/>
        <v>0</v>
      </c>
      <c r="N85" s="123"/>
      <c r="O85" s="124"/>
      <c r="P85" s="125">
        <f t="shared" si="248"/>
        <v>0</v>
      </c>
      <c r="Q85" s="123"/>
      <c r="R85" s="124"/>
      <c r="S85" s="125">
        <f t="shared" si="249"/>
        <v>0</v>
      </c>
      <c r="T85" s="123"/>
      <c r="U85" s="124"/>
      <c r="V85" s="125">
        <f t="shared" si="250"/>
        <v>0</v>
      </c>
      <c r="W85" s="126">
        <f t="shared" si="251"/>
        <v>20000</v>
      </c>
      <c r="X85" s="127">
        <f t="shared" si="252"/>
        <v>19595</v>
      </c>
      <c r="Y85" s="127">
        <f t="shared" si="243"/>
        <v>405</v>
      </c>
      <c r="Z85" s="128">
        <f t="shared" si="244"/>
        <v>2.0250000000000001E-2</v>
      </c>
      <c r="AA85" s="129"/>
      <c r="AB85" s="131"/>
      <c r="AC85" s="131"/>
      <c r="AD85" s="131"/>
      <c r="AE85" s="131"/>
      <c r="AF85" s="131"/>
      <c r="AG85" s="131"/>
    </row>
    <row r="86" spans="1:33" s="347" customFormat="1" ht="30" customHeight="1" x14ac:dyDescent="0.2">
      <c r="A86" s="132" t="s">
        <v>79</v>
      </c>
      <c r="B86" s="207" t="s">
        <v>189</v>
      </c>
      <c r="C86" s="352" t="s">
        <v>445</v>
      </c>
      <c r="D86" s="205" t="s">
        <v>187</v>
      </c>
      <c r="E86" s="357">
        <v>15</v>
      </c>
      <c r="F86" s="358">
        <v>80</v>
      </c>
      <c r="G86" s="137">
        <f t="shared" ref="G86:G88" si="253">E86*F86</f>
        <v>1200</v>
      </c>
      <c r="H86" s="135">
        <v>15</v>
      </c>
      <c r="I86" s="136">
        <v>80</v>
      </c>
      <c r="J86" s="137">
        <f t="shared" ref="J86:J88" si="254">H86*I86</f>
        <v>1200</v>
      </c>
      <c r="K86" s="135"/>
      <c r="L86" s="136"/>
      <c r="M86" s="137">
        <f t="shared" ref="M86:M88" si="255">K86*L86</f>
        <v>0</v>
      </c>
      <c r="N86" s="135"/>
      <c r="O86" s="136"/>
      <c r="P86" s="137">
        <f t="shared" ref="P86:P88" si="256">N86*O86</f>
        <v>0</v>
      </c>
      <c r="Q86" s="135"/>
      <c r="R86" s="136"/>
      <c r="S86" s="137">
        <f t="shared" ref="S86:S88" si="257">Q86*R86</f>
        <v>0</v>
      </c>
      <c r="T86" s="135"/>
      <c r="U86" s="136"/>
      <c r="V86" s="137">
        <f t="shared" ref="V86:V88" si="258">T86*U86</f>
        <v>0</v>
      </c>
      <c r="W86" s="138">
        <f t="shared" ref="W86:W88" si="259">G86+M86+S86</f>
        <v>1200</v>
      </c>
      <c r="X86" s="127">
        <f t="shared" ref="X86:X88" si="260">J86+P86+V86</f>
        <v>1200</v>
      </c>
      <c r="Y86" s="127">
        <f t="shared" ref="Y86:Y88" si="261">W86-X86</f>
        <v>0</v>
      </c>
      <c r="Z86" s="128">
        <f t="shared" ref="Z86:Z88" si="262">Y86/W86</f>
        <v>0</v>
      </c>
      <c r="AA86" s="139"/>
      <c r="AB86" s="131"/>
      <c r="AC86" s="131"/>
      <c r="AD86" s="131"/>
      <c r="AE86" s="131"/>
      <c r="AF86" s="131"/>
      <c r="AG86" s="131"/>
    </row>
    <row r="87" spans="1:33" s="347" customFormat="1" ht="30" customHeight="1" x14ac:dyDescent="0.2">
      <c r="A87" s="132" t="s">
        <v>79</v>
      </c>
      <c r="B87" s="359" t="s">
        <v>378</v>
      </c>
      <c r="C87" s="352" t="s">
        <v>446</v>
      </c>
      <c r="D87" s="205" t="s">
        <v>187</v>
      </c>
      <c r="E87" s="357">
        <v>230</v>
      </c>
      <c r="F87" s="358">
        <v>104</v>
      </c>
      <c r="G87" s="137">
        <f t="shared" si="253"/>
        <v>23920</v>
      </c>
      <c r="H87" s="135">
        <v>230</v>
      </c>
      <c r="I87" s="136">
        <v>104</v>
      </c>
      <c r="J87" s="137">
        <f t="shared" si="254"/>
        <v>23920</v>
      </c>
      <c r="K87" s="357"/>
      <c r="L87" s="358"/>
      <c r="M87" s="137">
        <f t="shared" si="255"/>
        <v>0</v>
      </c>
      <c r="N87" s="135"/>
      <c r="O87" s="136"/>
      <c r="P87" s="137">
        <f t="shared" si="256"/>
        <v>0</v>
      </c>
      <c r="Q87" s="135"/>
      <c r="R87" s="136"/>
      <c r="S87" s="137">
        <f t="shared" si="257"/>
        <v>0</v>
      </c>
      <c r="T87" s="135"/>
      <c r="U87" s="136"/>
      <c r="V87" s="137">
        <f t="shared" si="258"/>
        <v>0</v>
      </c>
      <c r="W87" s="138">
        <f t="shared" si="259"/>
        <v>23920</v>
      </c>
      <c r="X87" s="127">
        <f t="shared" si="260"/>
        <v>23920</v>
      </c>
      <c r="Y87" s="127">
        <f t="shared" si="261"/>
        <v>0</v>
      </c>
      <c r="Z87" s="128">
        <f t="shared" si="262"/>
        <v>0</v>
      </c>
      <c r="AA87" s="139"/>
      <c r="AB87" s="131"/>
      <c r="AC87" s="131"/>
      <c r="AD87" s="131"/>
      <c r="AE87" s="131"/>
      <c r="AF87" s="131"/>
      <c r="AG87" s="131"/>
    </row>
    <row r="88" spans="1:33" s="347" customFormat="1" ht="30" customHeight="1" x14ac:dyDescent="0.2">
      <c r="A88" s="132" t="s">
        <v>79</v>
      </c>
      <c r="B88" s="359" t="s">
        <v>377</v>
      </c>
      <c r="C88" s="352" t="s">
        <v>484</v>
      </c>
      <c r="D88" s="205" t="s">
        <v>187</v>
      </c>
      <c r="E88" s="135">
        <v>0</v>
      </c>
      <c r="F88" s="136">
        <v>0</v>
      </c>
      <c r="G88" s="137">
        <f t="shared" si="253"/>
        <v>0</v>
      </c>
      <c r="H88" s="135">
        <v>72</v>
      </c>
      <c r="I88" s="136">
        <v>100</v>
      </c>
      <c r="J88" s="137">
        <f t="shared" si="254"/>
        <v>7200</v>
      </c>
      <c r="K88" s="357">
        <v>70</v>
      </c>
      <c r="L88" s="358">
        <v>104</v>
      </c>
      <c r="M88" s="137">
        <f t="shared" si="255"/>
        <v>7280</v>
      </c>
      <c r="N88" s="135">
        <v>0</v>
      </c>
      <c r="O88" s="136">
        <v>0</v>
      </c>
      <c r="P88" s="137">
        <f t="shared" si="256"/>
        <v>0</v>
      </c>
      <c r="Q88" s="135"/>
      <c r="R88" s="136"/>
      <c r="S88" s="137">
        <f t="shared" si="257"/>
        <v>0</v>
      </c>
      <c r="T88" s="135"/>
      <c r="U88" s="136"/>
      <c r="V88" s="137">
        <f t="shared" si="258"/>
        <v>0</v>
      </c>
      <c r="W88" s="138">
        <f t="shared" si="259"/>
        <v>7280</v>
      </c>
      <c r="X88" s="127">
        <f t="shared" si="260"/>
        <v>7200</v>
      </c>
      <c r="Y88" s="127">
        <f t="shared" si="261"/>
        <v>80</v>
      </c>
      <c r="Z88" s="128">
        <f t="shared" si="262"/>
        <v>1.098901098901099E-2</v>
      </c>
      <c r="AA88" s="139"/>
      <c r="AB88" s="131"/>
      <c r="AC88" s="131"/>
      <c r="AD88" s="131"/>
      <c r="AE88" s="131"/>
      <c r="AF88" s="131"/>
      <c r="AG88" s="131"/>
    </row>
    <row r="89" spans="1:33" ht="30" customHeight="1" thickBot="1" x14ac:dyDescent="0.25">
      <c r="A89" s="132" t="s">
        <v>79</v>
      </c>
      <c r="B89" s="359" t="s">
        <v>377</v>
      </c>
      <c r="C89" s="352" t="s">
        <v>484</v>
      </c>
      <c r="D89" s="205" t="s">
        <v>187</v>
      </c>
      <c r="E89" s="135">
        <v>0</v>
      </c>
      <c r="F89" s="136">
        <v>0</v>
      </c>
      <c r="G89" s="137">
        <f t="shared" si="245"/>
        <v>0</v>
      </c>
      <c r="H89" s="135">
        <v>51</v>
      </c>
      <c r="I89" s="136">
        <v>100</v>
      </c>
      <c r="J89" s="137">
        <f t="shared" si="246"/>
        <v>5100</v>
      </c>
      <c r="K89" s="357">
        <v>20</v>
      </c>
      <c r="L89" s="358">
        <v>150</v>
      </c>
      <c r="M89" s="137">
        <f t="shared" si="247"/>
        <v>3000</v>
      </c>
      <c r="N89" s="135">
        <v>0</v>
      </c>
      <c r="O89" s="136">
        <v>0</v>
      </c>
      <c r="P89" s="137">
        <f t="shared" si="248"/>
        <v>0</v>
      </c>
      <c r="Q89" s="135"/>
      <c r="R89" s="136"/>
      <c r="S89" s="137">
        <f t="shared" si="249"/>
        <v>0</v>
      </c>
      <c r="T89" s="135"/>
      <c r="U89" s="136"/>
      <c r="V89" s="137">
        <f t="shared" si="250"/>
        <v>0</v>
      </c>
      <c r="W89" s="138">
        <f t="shared" si="251"/>
        <v>3000</v>
      </c>
      <c r="X89" s="127">
        <f t="shared" si="252"/>
        <v>5100</v>
      </c>
      <c r="Y89" s="127">
        <f t="shared" si="243"/>
        <v>-2100</v>
      </c>
      <c r="Z89" s="128">
        <f t="shared" si="244"/>
        <v>-0.7</v>
      </c>
      <c r="AA89" s="139"/>
      <c r="AB89" s="131"/>
      <c r="AC89" s="131"/>
      <c r="AD89" s="131"/>
      <c r="AE89" s="131"/>
      <c r="AF89" s="131"/>
      <c r="AG89" s="131"/>
    </row>
    <row r="90" spans="1:33" ht="30" customHeight="1" thickBot="1" x14ac:dyDescent="0.25">
      <c r="A90" s="108" t="s">
        <v>76</v>
      </c>
      <c r="B90" s="155" t="s">
        <v>190</v>
      </c>
      <c r="C90" s="140" t="s">
        <v>191</v>
      </c>
      <c r="D90" s="215"/>
      <c r="E90" s="216">
        <f>SUM(E91:E93)</f>
        <v>0</v>
      </c>
      <c r="F90" s="143"/>
      <c r="G90" s="144">
        <f t="shared" ref="G90:H90" si="263">SUM(G91:G93)</f>
        <v>0</v>
      </c>
      <c r="H90" s="216">
        <f t="shared" si="263"/>
        <v>0</v>
      </c>
      <c r="I90" s="143"/>
      <c r="J90" s="144">
        <f t="shared" ref="J90:K90" si="264">SUM(J91:J93)</f>
        <v>0</v>
      </c>
      <c r="K90" s="216">
        <f t="shared" si="264"/>
        <v>16</v>
      </c>
      <c r="L90" s="143"/>
      <c r="M90" s="144">
        <f t="shared" ref="M90:N90" si="265">SUM(M91:M93)</f>
        <v>20800</v>
      </c>
      <c r="N90" s="216">
        <f t="shared" si="265"/>
        <v>16</v>
      </c>
      <c r="O90" s="143"/>
      <c r="P90" s="144">
        <f t="shared" ref="P90:Q90" si="266">SUM(P91:P93)</f>
        <v>28209.599999999999</v>
      </c>
      <c r="Q90" s="216">
        <f t="shared" si="266"/>
        <v>0</v>
      </c>
      <c r="R90" s="143"/>
      <c r="S90" s="144">
        <f t="shared" ref="S90:T90" si="267">SUM(S91:S93)</f>
        <v>0</v>
      </c>
      <c r="T90" s="216">
        <f t="shared" si="267"/>
        <v>0</v>
      </c>
      <c r="U90" s="143"/>
      <c r="V90" s="144">
        <f t="shared" ref="V90:X90" si="268">SUM(V91:V93)</f>
        <v>0</v>
      </c>
      <c r="W90" s="214">
        <f t="shared" si="268"/>
        <v>20800</v>
      </c>
      <c r="X90" s="214">
        <f t="shared" si="268"/>
        <v>28209.599999999999</v>
      </c>
      <c r="Y90" s="214">
        <f t="shared" si="243"/>
        <v>-7409.5999999999985</v>
      </c>
      <c r="Z90" s="214">
        <f t="shared" si="244"/>
        <v>-0.35623076923076918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19" t="s">
        <v>79</v>
      </c>
      <c r="B91" s="120" t="s">
        <v>192</v>
      </c>
      <c r="C91" s="352" t="s">
        <v>470</v>
      </c>
      <c r="D91" s="217" t="s">
        <v>114</v>
      </c>
      <c r="E91" s="123"/>
      <c r="F91" s="124"/>
      <c r="G91" s="125">
        <f t="shared" ref="G91:G93" si="269">E91*F91</f>
        <v>0</v>
      </c>
      <c r="H91" s="123"/>
      <c r="I91" s="124"/>
      <c r="J91" s="125">
        <f t="shared" ref="J91:J93" si="270">H91*I91</f>
        <v>0</v>
      </c>
      <c r="K91" s="354">
        <v>8</v>
      </c>
      <c r="L91" s="355">
        <v>1300</v>
      </c>
      <c r="M91" s="125">
        <f t="shared" ref="M91:M93" si="271">K91*L91</f>
        <v>10400</v>
      </c>
      <c r="N91" s="123">
        <v>8</v>
      </c>
      <c r="O91" s="124">
        <v>1763.1</v>
      </c>
      <c r="P91" s="125">
        <f t="shared" ref="P91:P93" si="272">N91*O91</f>
        <v>14104.8</v>
      </c>
      <c r="Q91" s="123"/>
      <c r="R91" s="124"/>
      <c r="S91" s="125">
        <f t="shared" ref="S91:S93" si="273">Q91*R91</f>
        <v>0</v>
      </c>
      <c r="T91" s="123"/>
      <c r="U91" s="124"/>
      <c r="V91" s="125">
        <f t="shared" ref="V91:V93" si="274">T91*U91</f>
        <v>0</v>
      </c>
      <c r="W91" s="126">
        <f t="shared" ref="W91:W93" si="275">G91+M91+S91</f>
        <v>10400</v>
      </c>
      <c r="X91" s="127">
        <f t="shared" ref="X91:X93" si="276">J91+P91+V91</f>
        <v>14104.8</v>
      </c>
      <c r="Y91" s="127">
        <f t="shared" si="243"/>
        <v>-3704.7999999999993</v>
      </c>
      <c r="Z91" s="128">
        <f t="shared" si="244"/>
        <v>-0.35623076923076918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19" t="s">
        <v>79</v>
      </c>
      <c r="B92" s="120" t="s">
        <v>194</v>
      </c>
      <c r="C92" s="352" t="s">
        <v>471</v>
      </c>
      <c r="D92" s="203" t="s">
        <v>114</v>
      </c>
      <c r="E92" s="123"/>
      <c r="F92" s="124"/>
      <c r="G92" s="125">
        <f t="shared" si="269"/>
        <v>0</v>
      </c>
      <c r="H92" s="123"/>
      <c r="I92" s="124"/>
      <c r="J92" s="125">
        <f t="shared" si="270"/>
        <v>0</v>
      </c>
      <c r="K92" s="354">
        <v>8</v>
      </c>
      <c r="L92" s="355">
        <v>1300</v>
      </c>
      <c r="M92" s="125">
        <f t="shared" si="271"/>
        <v>10400</v>
      </c>
      <c r="N92" s="123">
        <v>8</v>
      </c>
      <c r="O92" s="124">
        <v>1763.1</v>
      </c>
      <c r="P92" s="125">
        <f t="shared" si="272"/>
        <v>14104.8</v>
      </c>
      <c r="Q92" s="123"/>
      <c r="R92" s="124"/>
      <c r="S92" s="125">
        <f t="shared" si="273"/>
        <v>0</v>
      </c>
      <c r="T92" s="123"/>
      <c r="U92" s="124"/>
      <c r="V92" s="125">
        <f t="shared" si="274"/>
        <v>0</v>
      </c>
      <c r="W92" s="126">
        <f t="shared" si="275"/>
        <v>10400</v>
      </c>
      <c r="X92" s="127">
        <f t="shared" si="276"/>
        <v>14104.8</v>
      </c>
      <c r="Y92" s="127">
        <f t="shared" si="243"/>
        <v>-3704.7999999999993</v>
      </c>
      <c r="Z92" s="128">
        <f t="shared" si="244"/>
        <v>-0.35623076923076918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32" t="s">
        <v>79</v>
      </c>
      <c r="B93" s="133" t="s">
        <v>195</v>
      </c>
      <c r="C93" s="164" t="s">
        <v>193</v>
      </c>
      <c r="D93" s="205" t="s">
        <v>114</v>
      </c>
      <c r="E93" s="135"/>
      <c r="F93" s="136"/>
      <c r="G93" s="137">
        <f t="shared" si="269"/>
        <v>0</v>
      </c>
      <c r="H93" s="135"/>
      <c r="I93" s="136"/>
      <c r="J93" s="137">
        <f t="shared" si="270"/>
        <v>0</v>
      </c>
      <c r="K93" s="135"/>
      <c r="L93" s="136"/>
      <c r="M93" s="137">
        <f t="shared" si="271"/>
        <v>0</v>
      </c>
      <c r="N93" s="135"/>
      <c r="O93" s="136"/>
      <c r="P93" s="137">
        <f t="shared" si="272"/>
        <v>0</v>
      </c>
      <c r="Q93" s="135"/>
      <c r="R93" s="136"/>
      <c r="S93" s="137">
        <f t="shared" si="273"/>
        <v>0</v>
      </c>
      <c r="T93" s="135"/>
      <c r="U93" s="136"/>
      <c r="V93" s="137">
        <f t="shared" si="274"/>
        <v>0</v>
      </c>
      <c r="W93" s="138">
        <f t="shared" si="275"/>
        <v>0</v>
      </c>
      <c r="X93" s="127">
        <f t="shared" si="276"/>
        <v>0</v>
      </c>
      <c r="Y93" s="127">
        <f t="shared" si="243"/>
        <v>0</v>
      </c>
      <c r="Z93" s="128" t="e">
        <f t="shared" si="244"/>
        <v>#DIV/0!</v>
      </c>
      <c r="AA93" s="139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08" t="s">
        <v>76</v>
      </c>
      <c r="B94" s="155" t="s">
        <v>196</v>
      </c>
      <c r="C94" s="218" t="s">
        <v>197</v>
      </c>
      <c r="D94" s="219"/>
      <c r="E94" s="216">
        <f>SUM(E95:E97)</f>
        <v>45</v>
      </c>
      <c r="F94" s="143"/>
      <c r="G94" s="144">
        <f t="shared" ref="G94:H94" si="277">SUM(G95:G97)</f>
        <v>10350</v>
      </c>
      <c r="H94" s="216">
        <f t="shared" si="277"/>
        <v>1</v>
      </c>
      <c r="I94" s="143"/>
      <c r="J94" s="144">
        <f t="shared" ref="J94:K94" si="278">SUM(J95:J97)</f>
        <v>10500</v>
      </c>
      <c r="K94" s="216">
        <f t="shared" si="278"/>
        <v>0</v>
      </c>
      <c r="L94" s="143"/>
      <c r="M94" s="144">
        <f t="shared" ref="M94:N94" si="279">SUM(M95:M97)</f>
        <v>0</v>
      </c>
      <c r="N94" s="216">
        <f t="shared" si="279"/>
        <v>1</v>
      </c>
      <c r="O94" s="143"/>
      <c r="P94" s="144">
        <f t="shared" ref="P94:Q94" si="280">SUM(P95:P97)</f>
        <v>16000</v>
      </c>
      <c r="Q94" s="216">
        <f t="shared" si="280"/>
        <v>0</v>
      </c>
      <c r="R94" s="143"/>
      <c r="S94" s="144">
        <f t="shared" ref="S94:T94" si="281">SUM(S95:S97)</f>
        <v>0</v>
      </c>
      <c r="T94" s="216">
        <f t="shared" si="281"/>
        <v>0</v>
      </c>
      <c r="U94" s="143"/>
      <c r="V94" s="144">
        <f t="shared" ref="V94:X94" si="282">SUM(V95:V97)</f>
        <v>0</v>
      </c>
      <c r="W94" s="214">
        <f t="shared" si="282"/>
        <v>10350</v>
      </c>
      <c r="X94" s="214">
        <f t="shared" si="282"/>
        <v>26500</v>
      </c>
      <c r="Y94" s="214">
        <f t="shared" si="243"/>
        <v>-16150</v>
      </c>
      <c r="Z94" s="214">
        <f t="shared" si="244"/>
        <v>-1.5603864734299517</v>
      </c>
      <c r="AA94" s="146"/>
      <c r="AB94" s="131"/>
      <c r="AC94" s="131"/>
      <c r="AD94" s="131"/>
      <c r="AE94" s="131"/>
      <c r="AF94" s="131"/>
      <c r="AG94" s="131"/>
    </row>
    <row r="95" spans="1:33" ht="30" customHeight="1" x14ac:dyDescent="0.2">
      <c r="A95" s="119" t="s">
        <v>79</v>
      </c>
      <c r="B95" s="120" t="s">
        <v>198</v>
      </c>
      <c r="C95" s="353" t="s">
        <v>449</v>
      </c>
      <c r="D95" s="221" t="s">
        <v>121</v>
      </c>
      <c r="E95" s="362">
        <f>3*15</f>
        <v>45</v>
      </c>
      <c r="F95" s="355">
        <v>230</v>
      </c>
      <c r="G95" s="125">
        <f t="shared" ref="G95:G97" si="283">E95*F95</f>
        <v>10350</v>
      </c>
      <c r="H95" s="123">
        <v>1</v>
      </c>
      <c r="I95" s="124">
        <v>10500</v>
      </c>
      <c r="J95" s="125">
        <f t="shared" ref="J95:J97" si="284">H95*I95</f>
        <v>10500</v>
      </c>
      <c r="K95" s="123"/>
      <c r="L95" s="124"/>
      <c r="M95" s="125">
        <f t="shared" ref="M95:M97" si="285">K95*L95</f>
        <v>0</v>
      </c>
      <c r="N95" s="123">
        <v>1</v>
      </c>
      <c r="O95" s="124">
        <v>16000</v>
      </c>
      <c r="P95" s="125">
        <f t="shared" ref="P95:P97" si="286">N95*O95</f>
        <v>16000</v>
      </c>
      <c r="Q95" s="123"/>
      <c r="R95" s="124"/>
      <c r="S95" s="125">
        <f t="shared" ref="S95:S97" si="287">Q95*R95</f>
        <v>0</v>
      </c>
      <c r="T95" s="123"/>
      <c r="U95" s="124"/>
      <c r="V95" s="125">
        <f t="shared" ref="V95:V97" si="288">T95*U95</f>
        <v>0</v>
      </c>
      <c r="W95" s="126">
        <f t="shared" ref="W95:W97" si="289">G95+M95+S95</f>
        <v>10350</v>
      </c>
      <c r="X95" s="127">
        <f t="shared" ref="X95:X97" si="290">J95+P95+V95</f>
        <v>26500</v>
      </c>
      <c r="Y95" s="127">
        <f t="shared" si="243"/>
        <v>-16150</v>
      </c>
      <c r="Z95" s="128">
        <f t="shared" si="244"/>
        <v>-1.5603864734299517</v>
      </c>
      <c r="AA95" s="129"/>
      <c r="AB95" s="130"/>
      <c r="AC95" s="131"/>
      <c r="AD95" s="131"/>
      <c r="AE95" s="131"/>
      <c r="AF95" s="131"/>
      <c r="AG95" s="131"/>
    </row>
    <row r="96" spans="1:33" ht="30" customHeight="1" x14ac:dyDescent="0.2">
      <c r="A96" s="119" t="s">
        <v>79</v>
      </c>
      <c r="B96" s="120" t="s">
        <v>199</v>
      </c>
      <c r="C96" s="220" t="s">
        <v>120</v>
      </c>
      <c r="D96" s="221" t="s">
        <v>121</v>
      </c>
      <c r="E96" s="123"/>
      <c r="F96" s="124"/>
      <c r="G96" s="125">
        <f t="shared" si="283"/>
        <v>0</v>
      </c>
      <c r="H96" s="123"/>
      <c r="I96" s="124"/>
      <c r="J96" s="125">
        <f t="shared" si="284"/>
        <v>0</v>
      </c>
      <c r="K96" s="123"/>
      <c r="L96" s="124"/>
      <c r="M96" s="125">
        <f t="shared" si="285"/>
        <v>0</v>
      </c>
      <c r="N96" s="123"/>
      <c r="O96" s="124"/>
      <c r="P96" s="125">
        <f t="shared" si="286"/>
        <v>0</v>
      </c>
      <c r="Q96" s="123"/>
      <c r="R96" s="124"/>
      <c r="S96" s="125">
        <f t="shared" si="287"/>
        <v>0</v>
      </c>
      <c r="T96" s="123"/>
      <c r="U96" s="124"/>
      <c r="V96" s="125">
        <f t="shared" si="288"/>
        <v>0</v>
      </c>
      <c r="W96" s="126">
        <f t="shared" si="289"/>
        <v>0</v>
      </c>
      <c r="X96" s="127">
        <f t="shared" si="290"/>
        <v>0</v>
      </c>
      <c r="Y96" s="127">
        <f t="shared" si="243"/>
        <v>0</v>
      </c>
      <c r="Z96" s="128" t="e">
        <f t="shared" si="24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32" t="s">
        <v>79</v>
      </c>
      <c r="B97" s="133" t="s">
        <v>200</v>
      </c>
      <c r="C97" s="222" t="s">
        <v>120</v>
      </c>
      <c r="D97" s="221" t="s">
        <v>121</v>
      </c>
      <c r="E97" s="149"/>
      <c r="F97" s="150"/>
      <c r="G97" s="151">
        <f t="shared" si="283"/>
        <v>0</v>
      </c>
      <c r="H97" s="149"/>
      <c r="I97" s="150"/>
      <c r="J97" s="151">
        <f t="shared" si="284"/>
        <v>0</v>
      </c>
      <c r="K97" s="149"/>
      <c r="L97" s="150"/>
      <c r="M97" s="151">
        <f t="shared" si="285"/>
        <v>0</v>
      </c>
      <c r="N97" s="149"/>
      <c r="O97" s="150"/>
      <c r="P97" s="151">
        <f t="shared" si="286"/>
        <v>0</v>
      </c>
      <c r="Q97" s="149"/>
      <c r="R97" s="150"/>
      <c r="S97" s="151">
        <f t="shared" si="287"/>
        <v>0</v>
      </c>
      <c r="T97" s="149"/>
      <c r="U97" s="150"/>
      <c r="V97" s="151">
        <f t="shared" si="288"/>
        <v>0</v>
      </c>
      <c r="W97" s="138">
        <f t="shared" si="289"/>
        <v>0</v>
      </c>
      <c r="X97" s="127">
        <f t="shared" si="290"/>
        <v>0</v>
      </c>
      <c r="Y97" s="127">
        <f t="shared" si="243"/>
        <v>0</v>
      </c>
      <c r="Z97" s="128" t="e">
        <f t="shared" si="244"/>
        <v>#DIV/0!</v>
      </c>
      <c r="AA97" s="152"/>
      <c r="AB97" s="131"/>
      <c r="AC97" s="131"/>
      <c r="AD97" s="131"/>
      <c r="AE97" s="131"/>
      <c r="AF97" s="131"/>
      <c r="AG97" s="131"/>
    </row>
    <row r="98" spans="1:33" ht="39.75" customHeight="1" x14ac:dyDescent="0.2">
      <c r="A98" s="452" t="s">
        <v>201</v>
      </c>
      <c r="B98" s="423"/>
      <c r="C98" s="423"/>
      <c r="D98" s="424"/>
      <c r="E98" s="190"/>
      <c r="F98" s="190"/>
      <c r="G98" s="173">
        <f>G83+G90+G94</f>
        <v>67470</v>
      </c>
      <c r="H98" s="190"/>
      <c r="I98" s="190"/>
      <c r="J98" s="173">
        <f>J83+J90+J94</f>
        <v>79515</v>
      </c>
      <c r="K98" s="190"/>
      <c r="L98" s="190"/>
      <c r="M98" s="173">
        <f>M83+M90+M94</f>
        <v>31080</v>
      </c>
      <c r="N98" s="190"/>
      <c r="O98" s="190"/>
      <c r="P98" s="173">
        <f>P83+P90+P94</f>
        <v>44209.599999999999</v>
      </c>
      <c r="Q98" s="190"/>
      <c r="R98" s="190"/>
      <c r="S98" s="173">
        <f>S83+S90+S94</f>
        <v>0</v>
      </c>
      <c r="T98" s="190"/>
      <c r="U98" s="190"/>
      <c r="V98" s="173">
        <f>V83+V90+V94</f>
        <v>0</v>
      </c>
      <c r="W98" s="192">
        <f>W83+W90+W94</f>
        <v>98550</v>
      </c>
      <c r="X98" s="192">
        <f>X83+X90+X94</f>
        <v>123724.6</v>
      </c>
      <c r="Y98" s="192">
        <f t="shared" si="243"/>
        <v>-25174.600000000006</v>
      </c>
      <c r="Z98" s="192">
        <f t="shared" si="244"/>
        <v>-0.25545002536783362</v>
      </c>
      <c r="AA98" s="178"/>
      <c r="AB98" s="5"/>
      <c r="AC98" s="7"/>
      <c r="AD98" s="7"/>
      <c r="AE98" s="7"/>
      <c r="AF98" s="7"/>
      <c r="AG98" s="7"/>
    </row>
    <row r="99" spans="1:33" ht="30" customHeight="1" x14ac:dyDescent="0.2">
      <c r="A99" s="179" t="s">
        <v>74</v>
      </c>
      <c r="B99" s="180">
        <v>6</v>
      </c>
      <c r="C99" s="181" t="s">
        <v>202</v>
      </c>
      <c r="D99" s="182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6"/>
      <c r="X99" s="106"/>
      <c r="Y99" s="213"/>
      <c r="Z99" s="106"/>
      <c r="AA99" s="107"/>
      <c r="AB99" s="7"/>
      <c r="AC99" s="7"/>
      <c r="AD99" s="7"/>
      <c r="AE99" s="7"/>
      <c r="AF99" s="7"/>
      <c r="AG99" s="7"/>
    </row>
    <row r="100" spans="1:33" ht="30" customHeight="1" x14ac:dyDescent="0.2">
      <c r="A100" s="108" t="s">
        <v>76</v>
      </c>
      <c r="B100" s="155" t="s">
        <v>203</v>
      </c>
      <c r="C100" s="223" t="s">
        <v>204</v>
      </c>
      <c r="D100" s="111"/>
      <c r="E100" s="112">
        <f>SUM(E101:E104)</f>
        <v>180</v>
      </c>
      <c r="F100" s="113"/>
      <c r="G100" s="114">
        <f t="shared" ref="G100:H100" si="291">SUM(G101:G104)</f>
        <v>25150</v>
      </c>
      <c r="H100" s="112">
        <f t="shared" si="291"/>
        <v>180</v>
      </c>
      <c r="I100" s="113"/>
      <c r="J100" s="114">
        <f t="shared" ref="J100:K100" si="292">SUM(J101:J104)</f>
        <v>25150</v>
      </c>
      <c r="K100" s="112">
        <f t="shared" si="292"/>
        <v>10</v>
      </c>
      <c r="L100" s="113"/>
      <c r="M100" s="114">
        <f t="shared" ref="M100:N100" si="293">SUM(M101:M104)</f>
        <v>5600</v>
      </c>
      <c r="N100" s="112">
        <f t="shared" si="293"/>
        <v>1</v>
      </c>
      <c r="O100" s="113"/>
      <c r="P100" s="114">
        <f t="shared" ref="P100:Q100" si="294">SUM(P101:P104)</f>
        <v>13716</v>
      </c>
      <c r="Q100" s="112">
        <f t="shared" si="294"/>
        <v>0</v>
      </c>
      <c r="R100" s="113"/>
      <c r="S100" s="114">
        <f t="shared" ref="S100:T100" si="295">SUM(S101:S104)</f>
        <v>0</v>
      </c>
      <c r="T100" s="112">
        <f t="shared" si="295"/>
        <v>0</v>
      </c>
      <c r="U100" s="113"/>
      <c r="V100" s="114">
        <f t="shared" ref="V100:X100" si="296">SUM(V101:V104)</f>
        <v>0</v>
      </c>
      <c r="W100" s="114">
        <f t="shared" si="296"/>
        <v>30750</v>
      </c>
      <c r="X100" s="114">
        <f t="shared" si="296"/>
        <v>38866</v>
      </c>
      <c r="Y100" s="114">
        <f t="shared" ref="Y100:Y117" si="297">W100-X100</f>
        <v>-8116</v>
      </c>
      <c r="Z100" s="116">
        <f t="shared" ref="Z100:Z117" si="298">Y100/W100</f>
        <v>-0.26393495934959349</v>
      </c>
      <c r="AA100" s="117"/>
      <c r="AB100" s="118"/>
      <c r="AC100" s="118"/>
      <c r="AD100" s="118"/>
      <c r="AE100" s="118"/>
      <c r="AF100" s="118"/>
      <c r="AG100" s="118"/>
    </row>
    <row r="101" spans="1:33" ht="30" customHeight="1" x14ac:dyDescent="0.2">
      <c r="A101" s="119" t="s">
        <v>79</v>
      </c>
      <c r="B101" s="120" t="s">
        <v>205</v>
      </c>
      <c r="C101" s="351" t="s">
        <v>450</v>
      </c>
      <c r="D101" s="122" t="s">
        <v>114</v>
      </c>
      <c r="E101" s="354">
        <v>25</v>
      </c>
      <c r="F101" s="355">
        <v>504</v>
      </c>
      <c r="G101" s="125">
        <f t="shared" ref="G101:G104" si="299">E101*F101</f>
        <v>12600</v>
      </c>
      <c r="H101" s="123">
        <v>25</v>
      </c>
      <c r="I101" s="124">
        <v>504</v>
      </c>
      <c r="J101" s="125">
        <f t="shared" ref="J101:J104" si="300">H101*I101</f>
        <v>12600</v>
      </c>
      <c r="K101" s="354">
        <v>10</v>
      </c>
      <c r="L101" s="355">
        <v>560</v>
      </c>
      <c r="M101" s="125">
        <f t="shared" ref="M101:M104" si="301">K101*L101</f>
        <v>5600</v>
      </c>
      <c r="N101" s="123">
        <v>1</v>
      </c>
      <c r="O101" s="124">
        <v>13716</v>
      </c>
      <c r="P101" s="125">
        <f t="shared" ref="P101:P104" si="302">N101*O101</f>
        <v>13716</v>
      </c>
      <c r="Q101" s="123"/>
      <c r="R101" s="124"/>
      <c r="S101" s="125">
        <f t="shared" ref="S101:S104" si="303">Q101*R101</f>
        <v>0</v>
      </c>
      <c r="T101" s="123"/>
      <c r="U101" s="124"/>
      <c r="V101" s="125">
        <f t="shared" ref="V101:V104" si="304">T101*U101</f>
        <v>0</v>
      </c>
      <c r="W101" s="126">
        <f t="shared" ref="W101:W104" si="305">G101+M101+S101</f>
        <v>18200</v>
      </c>
      <c r="X101" s="127">
        <f t="shared" ref="X101:X104" si="306">J101+P101+V101</f>
        <v>26316</v>
      </c>
      <c r="Y101" s="127">
        <f t="shared" si="297"/>
        <v>-8116</v>
      </c>
      <c r="Z101" s="128">
        <f t="shared" si="298"/>
        <v>-0.44593406593406593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19" t="s">
        <v>79</v>
      </c>
      <c r="B102" s="120" t="s">
        <v>207</v>
      </c>
      <c r="C102" s="351" t="s">
        <v>451</v>
      </c>
      <c r="D102" s="122" t="s">
        <v>114</v>
      </c>
      <c r="E102" s="354">
        <v>5</v>
      </c>
      <c r="F102" s="355">
        <v>1420</v>
      </c>
      <c r="G102" s="125">
        <f t="shared" si="299"/>
        <v>7100</v>
      </c>
      <c r="H102" s="123">
        <v>5</v>
      </c>
      <c r="I102" s="124">
        <v>1420</v>
      </c>
      <c r="J102" s="125">
        <f t="shared" si="300"/>
        <v>7100</v>
      </c>
      <c r="K102" s="123"/>
      <c r="L102" s="124"/>
      <c r="M102" s="125">
        <f t="shared" si="301"/>
        <v>0</v>
      </c>
      <c r="N102" s="123"/>
      <c r="O102" s="124"/>
      <c r="P102" s="125">
        <f t="shared" si="302"/>
        <v>0</v>
      </c>
      <c r="Q102" s="123"/>
      <c r="R102" s="124"/>
      <c r="S102" s="125">
        <f t="shared" si="303"/>
        <v>0</v>
      </c>
      <c r="T102" s="123"/>
      <c r="U102" s="124"/>
      <c r="V102" s="125">
        <f t="shared" si="304"/>
        <v>0</v>
      </c>
      <c r="W102" s="126">
        <f t="shared" si="305"/>
        <v>7100</v>
      </c>
      <c r="X102" s="127">
        <f t="shared" si="306"/>
        <v>7100</v>
      </c>
      <c r="Y102" s="127">
        <f t="shared" si="297"/>
        <v>0</v>
      </c>
      <c r="Z102" s="128">
        <f t="shared" si="298"/>
        <v>0</v>
      </c>
      <c r="AA102" s="129"/>
      <c r="AB102" s="131"/>
      <c r="AC102" s="131"/>
      <c r="AD102" s="131"/>
      <c r="AE102" s="131"/>
      <c r="AF102" s="131"/>
      <c r="AG102" s="131"/>
    </row>
    <row r="103" spans="1:33" s="347" customFormat="1" ht="30" customHeight="1" x14ac:dyDescent="0.2">
      <c r="A103" s="132" t="s">
        <v>79</v>
      </c>
      <c r="B103" s="207" t="s">
        <v>208</v>
      </c>
      <c r="C103" s="356" t="s">
        <v>452</v>
      </c>
      <c r="D103" s="134" t="s">
        <v>114</v>
      </c>
      <c r="E103" s="357">
        <v>100</v>
      </c>
      <c r="F103" s="358">
        <v>47</v>
      </c>
      <c r="G103" s="137">
        <f t="shared" ref="G103" si="307">E103*F103</f>
        <v>4700</v>
      </c>
      <c r="H103" s="135">
        <v>100</v>
      </c>
      <c r="I103" s="136">
        <v>47</v>
      </c>
      <c r="J103" s="137">
        <f t="shared" ref="J103" si="308">H103*I103</f>
        <v>4700</v>
      </c>
      <c r="K103" s="135"/>
      <c r="L103" s="136"/>
      <c r="M103" s="137">
        <f t="shared" ref="M103" si="309">K103*L103</f>
        <v>0</v>
      </c>
      <c r="N103" s="135"/>
      <c r="O103" s="136"/>
      <c r="P103" s="137">
        <f t="shared" ref="P103" si="310">N103*O103</f>
        <v>0</v>
      </c>
      <c r="Q103" s="135"/>
      <c r="R103" s="136"/>
      <c r="S103" s="137">
        <f t="shared" ref="S103" si="311">Q103*R103</f>
        <v>0</v>
      </c>
      <c r="T103" s="135"/>
      <c r="U103" s="136"/>
      <c r="V103" s="137">
        <f t="shared" ref="V103" si="312">T103*U103</f>
        <v>0</v>
      </c>
      <c r="W103" s="138">
        <f t="shared" ref="W103" si="313">G103+M103+S103</f>
        <v>4700</v>
      </c>
      <c r="X103" s="127">
        <f t="shared" ref="X103" si="314">J103+P103+V103</f>
        <v>4700</v>
      </c>
      <c r="Y103" s="127">
        <f t="shared" ref="Y103" si="315">W103-X103</f>
        <v>0</v>
      </c>
      <c r="Z103" s="128">
        <f t="shared" ref="Z103" si="316">Y103/W103</f>
        <v>0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thickBot="1" x14ac:dyDescent="0.25">
      <c r="A104" s="132" t="s">
        <v>79</v>
      </c>
      <c r="B104" s="359" t="s">
        <v>473</v>
      </c>
      <c r="C104" s="356" t="s">
        <v>472</v>
      </c>
      <c r="D104" s="134" t="s">
        <v>114</v>
      </c>
      <c r="E104" s="357">
        <v>50</v>
      </c>
      <c r="F104" s="358">
        <v>15</v>
      </c>
      <c r="G104" s="137">
        <f t="shared" si="299"/>
        <v>750</v>
      </c>
      <c r="H104" s="135">
        <v>50</v>
      </c>
      <c r="I104" s="136">
        <v>15</v>
      </c>
      <c r="J104" s="137">
        <f t="shared" si="300"/>
        <v>750</v>
      </c>
      <c r="K104" s="135"/>
      <c r="L104" s="136"/>
      <c r="M104" s="137">
        <f t="shared" si="301"/>
        <v>0</v>
      </c>
      <c r="N104" s="135"/>
      <c r="O104" s="136"/>
      <c r="P104" s="137">
        <f t="shared" si="302"/>
        <v>0</v>
      </c>
      <c r="Q104" s="135"/>
      <c r="R104" s="136"/>
      <c r="S104" s="137">
        <f t="shared" si="303"/>
        <v>0</v>
      </c>
      <c r="T104" s="135"/>
      <c r="U104" s="136"/>
      <c r="V104" s="137">
        <f t="shared" si="304"/>
        <v>0</v>
      </c>
      <c r="W104" s="138">
        <f t="shared" si="305"/>
        <v>750</v>
      </c>
      <c r="X104" s="127">
        <f t="shared" si="306"/>
        <v>750</v>
      </c>
      <c r="Y104" s="127">
        <f t="shared" si="297"/>
        <v>0</v>
      </c>
      <c r="Z104" s="128">
        <f t="shared" si="298"/>
        <v>0</v>
      </c>
      <c r="AA104" s="13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08" t="s">
        <v>74</v>
      </c>
      <c r="B105" s="155" t="s">
        <v>209</v>
      </c>
      <c r="C105" s="224" t="s">
        <v>210</v>
      </c>
      <c r="D105" s="141"/>
      <c r="E105" s="142">
        <f>SUM(E106:E108)</f>
        <v>0</v>
      </c>
      <c r="F105" s="143"/>
      <c r="G105" s="144">
        <f t="shared" ref="G105:H105" si="317">SUM(G106:G108)</f>
        <v>0</v>
      </c>
      <c r="H105" s="142">
        <f t="shared" si="317"/>
        <v>0</v>
      </c>
      <c r="I105" s="143"/>
      <c r="J105" s="144">
        <f t="shared" ref="J105:K105" si="318">SUM(J106:J108)</f>
        <v>0</v>
      </c>
      <c r="K105" s="142">
        <f t="shared" si="318"/>
        <v>0</v>
      </c>
      <c r="L105" s="143"/>
      <c r="M105" s="144">
        <f t="shared" ref="M105:N105" si="319">SUM(M106:M108)</f>
        <v>0</v>
      </c>
      <c r="N105" s="142">
        <f t="shared" si="319"/>
        <v>0</v>
      </c>
      <c r="O105" s="143"/>
      <c r="P105" s="144">
        <f t="shared" ref="P105:Q105" si="320">SUM(P106:P108)</f>
        <v>0</v>
      </c>
      <c r="Q105" s="142">
        <f t="shared" si="320"/>
        <v>0</v>
      </c>
      <c r="R105" s="143"/>
      <c r="S105" s="144">
        <f t="shared" ref="S105:T105" si="321">SUM(S106:S108)</f>
        <v>0</v>
      </c>
      <c r="T105" s="142">
        <f t="shared" si="321"/>
        <v>0</v>
      </c>
      <c r="U105" s="143"/>
      <c r="V105" s="144">
        <f t="shared" ref="V105:X105" si="322">SUM(V106:V108)</f>
        <v>0</v>
      </c>
      <c r="W105" s="144">
        <f t="shared" si="322"/>
        <v>0</v>
      </c>
      <c r="X105" s="144">
        <f t="shared" si="322"/>
        <v>0</v>
      </c>
      <c r="Y105" s="144">
        <f t="shared" si="297"/>
        <v>0</v>
      </c>
      <c r="Z105" s="144" t="e">
        <f t="shared" si="298"/>
        <v>#DIV/0!</v>
      </c>
      <c r="AA105" s="146"/>
      <c r="AB105" s="118"/>
      <c r="AC105" s="118"/>
      <c r="AD105" s="118"/>
      <c r="AE105" s="118"/>
      <c r="AF105" s="118"/>
      <c r="AG105" s="118"/>
    </row>
    <row r="106" spans="1:33" ht="30" customHeight="1" x14ac:dyDescent="0.2">
      <c r="A106" s="119" t="s">
        <v>79</v>
      </c>
      <c r="B106" s="120" t="s">
        <v>211</v>
      </c>
      <c r="C106" s="188" t="s">
        <v>206</v>
      </c>
      <c r="D106" s="122" t="s">
        <v>114</v>
      </c>
      <c r="E106" s="123"/>
      <c r="F106" s="124"/>
      <c r="G106" s="125">
        <f t="shared" ref="G106:G108" si="323">E106*F106</f>
        <v>0</v>
      </c>
      <c r="H106" s="123"/>
      <c r="I106" s="124"/>
      <c r="J106" s="125">
        <f t="shared" ref="J106:J108" si="324">H106*I106</f>
        <v>0</v>
      </c>
      <c r="K106" s="123"/>
      <c r="L106" s="124"/>
      <c r="M106" s="125">
        <f t="shared" ref="M106:M108" si="325">K106*L106</f>
        <v>0</v>
      </c>
      <c r="N106" s="123"/>
      <c r="O106" s="124"/>
      <c r="P106" s="125">
        <f t="shared" ref="P106:P108" si="326">N106*O106</f>
        <v>0</v>
      </c>
      <c r="Q106" s="123"/>
      <c r="R106" s="124"/>
      <c r="S106" s="125">
        <f t="shared" ref="S106:S108" si="327">Q106*R106</f>
        <v>0</v>
      </c>
      <c r="T106" s="123"/>
      <c r="U106" s="124"/>
      <c r="V106" s="125">
        <f t="shared" ref="V106:V108" si="328">T106*U106</f>
        <v>0</v>
      </c>
      <c r="W106" s="126">
        <f t="shared" ref="W106:W108" si="329">G106+M106+S106</f>
        <v>0</v>
      </c>
      <c r="X106" s="127">
        <f t="shared" ref="X106:X108" si="330">J106+P106+V106</f>
        <v>0</v>
      </c>
      <c r="Y106" s="127">
        <f t="shared" si="297"/>
        <v>0</v>
      </c>
      <c r="Z106" s="128" t="e">
        <f t="shared" si="298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19" t="s">
        <v>79</v>
      </c>
      <c r="B107" s="120" t="s">
        <v>212</v>
      </c>
      <c r="C107" s="188" t="s">
        <v>206</v>
      </c>
      <c r="D107" s="122" t="s">
        <v>114</v>
      </c>
      <c r="E107" s="123"/>
      <c r="F107" s="124"/>
      <c r="G107" s="125">
        <f t="shared" si="323"/>
        <v>0</v>
      </c>
      <c r="H107" s="123"/>
      <c r="I107" s="124"/>
      <c r="J107" s="125">
        <f t="shared" si="324"/>
        <v>0</v>
      </c>
      <c r="K107" s="123"/>
      <c r="L107" s="124"/>
      <c r="M107" s="125">
        <f t="shared" si="325"/>
        <v>0</v>
      </c>
      <c r="N107" s="123"/>
      <c r="O107" s="124"/>
      <c r="P107" s="125">
        <f t="shared" si="326"/>
        <v>0</v>
      </c>
      <c r="Q107" s="123"/>
      <c r="R107" s="124"/>
      <c r="S107" s="125">
        <f t="shared" si="327"/>
        <v>0</v>
      </c>
      <c r="T107" s="123"/>
      <c r="U107" s="124"/>
      <c r="V107" s="125">
        <f t="shared" si="328"/>
        <v>0</v>
      </c>
      <c r="W107" s="126">
        <f t="shared" si="329"/>
        <v>0</v>
      </c>
      <c r="X107" s="127">
        <f t="shared" si="330"/>
        <v>0</v>
      </c>
      <c r="Y107" s="127">
        <f t="shared" si="297"/>
        <v>0</v>
      </c>
      <c r="Z107" s="128" t="e">
        <f t="shared" si="298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32" t="s">
        <v>79</v>
      </c>
      <c r="B108" s="133" t="s">
        <v>213</v>
      </c>
      <c r="C108" s="164" t="s">
        <v>206</v>
      </c>
      <c r="D108" s="134" t="s">
        <v>114</v>
      </c>
      <c r="E108" s="135"/>
      <c r="F108" s="136"/>
      <c r="G108" s="137">
        <f t="shared" si="323"/>
        <v>0</v>
      </c>
      <c r="H108" s="135"/>
      <c r="I108" s="136"/>
      <c r="J108" s="137">
        <f t="shared" si="324"/>
        <v>0</v>
      </c>
      <c r="K108" s="135"/>
      <c r="L108" s="136"/>
      <c r="M108" s="137">
        <f t="shared" si="325"/>
        <v>0</v>
      </c>
      <c r="N108" s="135"/>
      <c r="O108" s="136"/>
      <c r="P108" s="137">
        <f t="shared" si="326"/>
        <v>0</v>
      </c>
      <c r="Q108" s="135"/>
      <c r="R108" s="136"/>
      <c r="S108" s="137">
        <f t="shared" si="327"/>
        <v>0</v>
      </c>
      <c r="T108" s="135"/>
      <c r="U108" s="136"/>
      <c r="V108" s="137">
        <f t="shared" si="328"/>
        <v>0</v>
      </c>
      <c r="W108" s="138">
        <f t="shared" si="329"/>
        <v>0</v>
      </c>
      <c r="X108" s="127">
        <f t="shared" si="330"/>
        <v>0</v>
      </c>
      <c r="Y108" s="127">
        <f t="shared" si="297"/>
        <v>0</v>
      </c>
      <c r="Z108" s="128" t="e">
        <f t="shared" si="298"/>
        <v>#DIV/0!</v>
      </c>
      <c r="AA108" s="139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08" t="s">
        <v>74</v>
      </c>
      <c r="B109" s="155" t="s">
        <v>214</v>
      </c>
      <c r="C109" s="224" t="s">
        <v>215</v>
      </c>
      <c r="D109" s="141"/>
      <c r="E109" s="142">
        <f>SUM(E110:E116)</f>
        <v>147</v>
      </c>
      <c r="F109" s="143"/>
      <c r="G109" s="144">
        <f t="shared" ref="G109:H109" si="331">SUM(G110:G116)</f>
        <v>9750</v>
      </c>
      <c r="H109" s="142">
        <f t="shared" si="331"/>
        <v>346</v>
      </c>
      <c r="I109" s="143"/>
      <c r="J109" s="144">
        <f t="shared" ref="J109:K109" si="332">SUM(J110:J116)</f>
        <v>9292</v>
      </c>
      <c r="K109" s="142">
        <f t="shared" si="332"/>
        <v>60</v>
      </c>
      <c r="L109" s="143"/>
      <c r="M109" s="144">
        <f t="shared" ref="M109:N109" si="333">SUM(M110:M116)</f>
        <v>13500</v>
      </c>
      <c r="N109" s="142">
        <f t="shared" si="333"/>
        <v>60</v>
      </c>
      <c r="O109" s="143"/>
      <c r="P109" s="144">
        <f t="shared" ref="P109:Q109" si="334">SUM(P110:P116)</f>
        <v>13500</v>
      </c>
      <c r="Q109" s="142">
        <f t="shared" si="334"/>
        <v>0</v>
      </c>
      <c r="R109" s="143"/>
      <c r="S109" s="144">
        <f t="shared" ref="S109:T109" si="335">SUM(S110:S116)</f>
        <v>0</v>
      </c>
      <c r="T109" s="142">
        <f t="shared" si="335"/>
        <v>0</v>
      </c>
      <c r="U109" s="143"/>
      <c r="V109" s="144">
        <f t="shared" ref="V109:X109" si="336">SUM(V110:V116)</f>
        <v>0</v>
      </c>
      <c r="W109" s="144">
        <f t="shared" si="336"/>
        <v>23250</v>
      </c>
      <c r="X109" s="144">
        <f t="shared" si="336"/>
        <v>22492</v>
      </c>
      <c r="Y109" s="144">
        <f t="shared" si="297"/>
        <v>758</v>
      </c>
      <c r="Z109" s="144">
        <f t="shared" si="298"/>
        <v>3.2602150537634406E-2</v>
      </c>
      <c r="AA109" s="146"/>
      <c r="AB109" s="118"/>
      <c r="AC109" s="118"/>
      <c r="AD109" s="118"/>
      <c r="AE109" s="118"/>
      <c r="AF109" s="118"/>
      <c r="AG109" s="118"/>
    </row>
    <row r="110" spans="1:33" ht="30" customHeight="1" x14ac:dyDescent="0.2">
      <c r="A110" s="119" t="s">
        <v>79</v>
      </c>
      <c r="B110" s="120" t="s">
        <v>216</v>
      </c>
      <c r="C110" s="351" t="s">
        <v>480</v>
      </c>
      <c r="D110" s="122" t="s">
        <v>114</v>
      </c>
      <c r="E110" s="354">
        <v>5</v>
      </c>
      <c r="F110" s="355">
        <v>420</v>
      </c>
      <c r="G110" s="125">
        <f t="shared" ref="G110:G116" si="337">E110*F110</f>
        <v>2100</v>
      </c>
      <c r="H110" s="123">
        <v>3</v>
      </c>
      <c r="I110" s="124">
        <v>586</v>
      </c>
      <c r="J110" s="125">
        <f t="shared" ref="J110:J116" si="338">H110*I110</f>
        <v>1758</v>
      </c>
      <c r="K110" s="123"/>
      <c r="L110" s="124"/>
      <c r="M110" s="125">
        <f t="shared" ref="M110:M116" si="339">K110*L110</f>
        <v>0</v>
      </c>
      <c r="N110" s="123"/>
      <c r="O110" s="124"/>
      <c r="P110" s="125">
        <f t="shared" ref="P110:P116" si="340">N110*O110</f>
        <v>0</v>
      </c>
      <c r="Q110" s="123"/>
      <c r="R110" s="124"/>
      <c r="S110" s="125">
        <f t="shared" ref="S110:S116" si="341">Q110*R110</f>
        <v>0</v>
      </c>
      <c r="T110" s="123"/>
      <c r="U110" s="124"/>
      <c r="V110" s="125">
        <f t="shared" ref="V110:V116" si="342">T110*U110</f>
        <v>0</v>
      </c>
      <c r="W110" s="126">
        <f t="shared" ref="W110:W116" si="343">G110+M110+S110</f>
        <v>2100</v>
      </c>
      <c r="X110" s="127">
        <f t="shared" ref="X110:X116" si="344">J110+P110+V110</f>
        <v>1758</v>
      </c>
      <c r="Y110" s="127">
        <f t="shared" si="297"/>
        <v>342</v>
      </c>
      <c r="Z110" s="128">
        <f t="shared" si="298"/>
        <v>0.16285714285714287</v>
      </c>
      <c r="AA110" s="129"/>
      <c r="AB110" s="131"/>
      <c r="AC110" s="131"/>
      <c r="AD110" s="131"/>
      <c r="AE110" s="131"/>
      <c r="AF110" s="131"/>
      <c r="AG110" s="131"/>
    </row>
    <row r="111" spans="1:33" s="377" customFormat="1" ht="30" customHeight="1" x14ac:dyDescent="0.2">
      <c r="A111" s="119"/>
      <c r="B111" s="206"/>
      <c r="C111" s="351" t="s">
        <v>579</v>
      </c>
      <c r="D111" s="122" t="s">
        <v>114</v>
      </c>
      <c r="E111" s="354"/>
      <c r="F111" s="355"/>
      <c r="G111" s="125"/>
      <c r="H111" s="123">
        <v>200</v>
      </c>
      <c r="I111" s="124">
        <v>1.5</v>
      </c>
      <c r="J111" s="125">
        <f t="shared" si="338"/>
        <v>300</v>
      </c>
      <c r="K111" s="123"/>
      <c r="L111" s="124"/>
      <c r="M111" s="125"/>
      <c r="N111" s="123"/>
      <c r="O111" s="124"/>
      <c r="P111" s="125"/>
      <c r="Q111" s="123"/>
      <c r="R111" s="124"/>
      <c r="S111" s="125"/>
      <c r="T111" s="123"/>
      <c r="U111" s="124"/>
      <c r="V111" s="125"/>
      <c r="W111" s="126"/>
      <c r="X111" s="127"/>
      <c r="Y111" s="127"/>
      <c r="Z111" s="128"/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79</v>
      </c>
      <c r="B112" s="120" t="s">
        <v>217</v>
      </c>
      <c r="C112" s="351" t="s">
        <v>481</v>
      </c>
      <c r="D112" s="122" t="s">
        <v>114</v>
      </c>
      <c r="E112" s="354">
        <v>17</v>
      </c>
      <c r="F112" s="355">
        <v>210</v>
      </c>
      <c r="G112" s="125">
        <f t="shared" si="337"/>
        <v>3570</v>
      </c>
      <c r="H112" s="123">
        <v>17</v>
      </c>
      <c r="I112" s="124">
        <v>210</v>
      </c>
      <c r="J112" s="125">
        <f t="shared" si="338"/>
        <v>3570</v>
      </c>
      <c r="K112" s="123"/>
      <c r="L112" s="124"/>
      <c r="M112" s="125">
        <f t="shared" si="339"/>
        <v>0</v>
      </c>
      <c r="N112" s="123"/>
      <c r="O112" s="124"/>
      <c r="P112" s="125">
        <f t="shared" si="340"/>
        <v>0</v>
      </c>
      <c r="Q112" s="123"/>
      <c r="R112" s="124"/>
      <c r="S112" s="125">
        <f t="shared" si="341"/>
        <v>0</v>
      </c>
      <c r="T112" s="123"/>
      <c r="U112" s="124"/>
      <c r="V112" s="125">
        <f t="shared" si="342"/>
        <v>0</v>
      </c>
      <c r="W112" s="126">
        <f t="shared" si="343"/>
        <v>3570</v>
      </c>
      <c r="X112" s="127">
        <f t="shared" si="344"/>
        <v>3570</v>
      </c>
      <c r="Y112" s="127">
        <f t="shared" si="297"/>
        <v>0</v>
      </c>
      <c r="Z112" s="128">
        <f t="shared" si="298"/>
        <v>0</v>
      </c>
      <c r="AA112" s="129"/>
      <c r="AB112" s="131"/>
      <c r="AC112" s="131"/>
      <c r="AD112" s="131"/>
      <c r="AE112" s="131"/>
      <c r="AF112" s="131"/>
      <c r="AG112" s="131"/>
    </row>
    <row r="113" spans="1:33" s="347" customFormat="1" ht="30" customHeight="1" thickBot="1" x14ac:dyDescent="0.25">
      <c r="A113" s="132" t="s">
        <v>79</v>
      </c>
      <c r="B113" s="207" t="s">
        <v>218</v>
      </c>
      <c r="C113" s="356" t="s">
        <v>454</v>
      </c>
      <c r="D113" s="134" t="s">
        <v>114</v>
      </c>
      <c r="E113" s="357">
        <v>100</v>
      </c>
      <c r="F113" s="358">
        <v>9.8000000000000007</v>
      </c>
      <c r="G113" s="151">
        <f t="shared" si="337"/>
        <v>980.00000000000011</v>
      </c>
      <c r="H113" s="149">
        <v>100</v>
      </c>
      <c r="I113" s="150">
        <v>9.8000000000000007</v>
      </c>
      <c r="J113" s="151">
        <f t="shared" si="338"/>
        <v>980.00000000000011</v>
      </c>
      <c r="K113" s="149"/>
      <c r="L113" s="150"/>
      <c r="M113" s="151">
        <f t="shared" si="339"/>
        <v>0</v>
      </c>
      <c r="N113" s="149"/>
      <c r="O113" s="150"/>
      <c r="P113" s="151">
        <f t="shared" si="340"/>
        <v>0</v>
      </c>
      <c r="Q113" s="149"/>
      <c r="R113" s="150"/>
      <c r="S113" s="151">
        <f t="shared" si="341"/>
        <v>0</v>
      </c>
      <c r="T113" s="149"/>
      <c r="U113" s="150"/>
      <c r="V113" s="151">
        <f t="shared" si="342"/>
        <v>0</v>
      </c>
      <c r="W113" s="138">
        <f t="shared" si="343"/>
        <v>980.00000000000011</v>
      </c>
      <c r="X113" s="166">
        <f t="shared" si="344"/>
        <v>980.00000000000011</v>
      </c>
      <c r="Y113" s="166">
        <f t="shared" si="297"/>
        <v>0</v>
      </c>
      <c r="Z113" s="225">
        <f t="shared" si="298"/>
        <v>0</v>
      </c>
      <c r="AA113" s="139"/>
      <c r="AB113" s="131"/>
      <c r="AC113" s="131"/>
      <c r="AD113" s="131"/>
      <c r="AE113" s="131"/>
      <c r="AF113" s="131"/>
      <c r="AG113" s="131"/>
    </row>
    <row r="114" spans="1:33" s="347" customFormat="1" ht="30" customHeight="1" thickBot="1" x14ac:dyDescent="0.25">
      <c r="A114" s="132" t="s">
        <v>79</v>
      </c>
      <c r="B114" s="359" t="s">
        <v>431</v>
      </c>
      <c r="C114" s="356" t="s">
        <v>455</v>
      </c>
      <c r="D114" s="134" t="s">
        <v>114</v>
      </c>
      <c r="E114" s="354"/>
      <c r="F114" s="355"/>
      <c r="G114" s="151">
        <f t="shared" ref="G114:G115" si="345">E114*F114</f>
        <v>0</v>
      </c>
      <c r="H114" s="149"/>
      <c r="I114" s="150"/>
      <c r="J114" s="151">
        <f t="shared" ref="J114:J115" si="346">H114*I114</f>
        <v>0</v>
      </c>
      <c r="K114" s="354">
        <v>60</v>
      </c>
      <c r="L114" s="355">
        <v>225</v>
      </c>
      <c r="M114" s="151">
        <f t="shared" ref="M114:M115" si="347">K114*L114</f>
        <v>13500</v>
      </c>
      <c r="N114" s="149">
        <v>60</v>
      </c>
      <c r="O114" s="150">
        <v>225</v>
      </c>
      <c r="P114" s="151">
        <f t="shared" ref="P114:P115" si="348">N114*O114</f>
        <v>13500</v>
      </c>
      <c r="Q114" s="149"/>
      <c r="R114" s="150"/>
      <c r="S114" s="151">
        <f t="shared" ref="S114:S115" si="349">Q114*R114</f>
        <v>0</v>
      </c>
      <c r="T114" s="149"/>
      <c r="U114" s="150"/>
      <c r="V114" s="151">
        <f t="shared" ref="V114:V115" si="350">T114*U114</f>
        <v>0</v>
      </c>
      <c r="W114" s="138">
        <f t="shared" ref="W114:W115" si="351">G114+M114+S114</f>
        <v>13500</v>
      </c>
      <c r="X114" s="166">
        <f t="shared" ref="X114:X115" si="352">J114+P114+V114</f>
        <v>13500</v>
      </c>
      <c r="Y114" s="166">
        <f t="shared" ref="Y114:Y115" si="353">W114-X114</f>
        <v>0</v>
      </c>
      <c r="Z114" s="225">
        <f t="shared" ref="Z114:Z115" si="354">Y114/W114</f>
        <v>0</v>
      </c>
      <c r="AA114" s="139"/>
      <c r="AB114" s="131"/>
      <c r="AC114" s="131"/>
      <c r="AD114" s="131"/>
      <c r="AE114" s="131"/>
      <c r="AF114" s="131"/>
      <c r="AG114" s="131"/>
    </row>
    <row r="115" spans="1:33" s="347" customFormat="1" ht="30" customHeight="1" thickBot="1" x14ac:dyDescent="0.25">
      <c r="A115" s="132" t="s">
        <v>79</v>
      </c>
      <c r="B115" s="359" t="s">
        <v>474</v>
      </c>
      <c r="C115" s="356" t="s">
        <v>482</v>
      </c>
      <c r="D115" s="134" t="s">
        <v>114</v>
      </c>
      <c r="E115" s="354">
        <v>20</v>
      </c>
      <c r="F115" s="355">
        <v>95</v>
      </c>
      <c r="G115" s="151">
        <f t="shared" si="345"/>
        <v>1900</v>
      </c>
      <c r="H115" s="149">
        <v>20</v>
      </c>
      <c r="I115" s="150">
        <v>79</v>
      </c>
      <c r="J115" s="151">
        <f t="shared" si="346"/>
        <v>1580</v>
      </c>
      <c r="K115" s="149"/>
      <c r="L115" s="150"/>
      <c r="M115" s="151">
        <f t="shared" si="347"/>
        <v>0</v>
      </c>
      <c r="N115" s="149"/>
      <c r="O115" s="150"/>
      <c r="P115" s="151">
        <f t="shared" si="348"/>
        <v>0</v>
      </c>
      <c r="Q115" s="149"/>
      <c r="R115" s="150"/>
      <c r="S115" s="151">
        <f t="shared" si="349"/>
        <v>0</v>
      </c>
      <c r="T115" s="149"/>
      <c r="U115" s="150"/>
      <c r="V115" s="151">
        <f t="shared" si="350"/>
        <v>0</v>
      </c>
      <c r="W115" s="138">
        <f t="shared" si="351"/>
        <v>1900</v>
      </c>
      <c r="X115" s="166">
        <f t="shared" si="352"/>
        <v>1580</v>
      </c>
      <c r="Y115" s="166">
        <f t="shared" si="353"/>
        <v>320</v>
      </c>
      <c r="Z115" s="225">
        <f t="shared" si="354"/>
        <v>0.16842105263157894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 thickBot="1" x14ac:dyDescent="0.25">
      <c r="A116" s="132" t="s">
        <v>79</v>
      </c>
      <c r="B116" s="359" t="s">
        <v>475</v>
      </c>
      <c r="C116" s="356" t="s">
        <v>483</v>
      </c>
      <c r="D116" s="134" t="s">
        <v>114</v>
      </c>
      <c r="E116" s="363">
        <v>5</v>
      </c>
      <c r="F116" s="364">
        <v>240</v>
      </c>
      <c r="G116" s="151">
        <f t="shared" si="337"/>
        <v>1200</v>
      </c>
      <c r="H116" s="149">
        <v>6</v>
      </c>
      <c r="I116" s="150">
        <v>184</v>
      </c>
      <c r="J116" s="151">
        <f t="shared" si="338"/>
        <v>1104</v>
      </c>
      <c r="K116" s="149"/>
      <c r="L116" s="150"/>
      <c r="M116" s="151">
        <f t="shared" si="339"/>
        <v>0</v>
      </c>
      <c r="N116" s="149"/>
      <c r="O116" s="150"/>
      <c r="P116" s="151">
        <f t="shared" si="340"/>
        <v>0</v>
      </c>
      <c r="Q116" s="149"/>
      <c r="R116" s="150"/>
      <c r="S116" s="151">
        <f t="shared" si="341"/>
        <v>0</v>
      </c>
      <c r="T116" s="149"/>
      <c r="U116" s="150"/>
      <c r="V116" s="151">
        <f t="shared" si="342"/>
        <v>0</v>
      </c>
      <c r="W116" s="138">
        <f t="shared" si="343"/>
        <v>1200</v>
      </c>
      <c r="X116" s="166">
        <f t="shared" si="344"/>
        <v>1104</v>
      </c>
      <c r="Y116" s="166">
        <f t="shared" si="297"/>
        <v>96</v>
      </c>
      <c r="Z116" s="225">
        <f t="shared" si="298"/>
        <v>0.08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thickBot="1" x14ac:dyDescent="0.25">
      <c r="A117" s="167" t="s">
        <v>219</v>
      </c>
      <c r="B117" s="168"/>
      <c r="C117" s="169"/>
      <c r="D117" s="170"/>
      <c r="E117" s="174">
        <f>E109+E105+E100</f>
        <v>327</v>
      </c>
      <c r="F117" s="190"/>
      <c r="G117" s="173">
        <f t="shared" ref="G117:H117" si="355">G109+G105+G100</f>
        <v>34900</v>
      </c>
      <c r="H117" s="174">
        <f t="shared" si="355"/>
        <v>526</v>
      </c>
      <c r="I117" s="190"/>
      <c r="J117" s="173">
        <f t="shared" ref="J117:K117" si="356">J109+J105+J100</f>
        <v>34442</v>
      </c>
      <c r="K117" s="191">
        <f t="shared" si="356"/>
        <v>70</v>
      </c>
      <c r="L117" s="190"/>
      <c r="M117" s="173">
        <f t="shared" ref="M117:N117" si="357">M109+M105+M100</f>
        <v>19100</v>
      </c>
      <c r="N117" s="191">
        <f t="shared" si="357"/>
        <v>61</v>
      </c>
      <c r="O117" s="190"/>
      <c r="P117" s="173">
        <f t="shared" ref="P117:Q117" si="358">P109+P105+P100</f>
        <v>27216</v>
      </c>
      <c r="Q117" s="191">
        <f t="shared" si="358"/>
        <v>0</v>
      </c>
      <c r="R117" s="190"/>
      <c r="S117" s="173">
        <f t="shared" ref="S117:T117" si="359">S109+S105+S100</f>
        <v>0</v>
      </c>
      <c r="T117" s="191">
        <f t="shared" si="359"/>
        <v>0</v>
      </c>
      <c r="U117" s="190"/>
      <c r="V117" s="175">
        <f t="shared" ref="V117:X117" si="360">V109+V105+V100</f>
        <v>0</v>
      </c>
      <c r="W117" s="226">
        <f t="shared" si="360"/>
        <v>54000</v>
      </c>
      <c r="X117" s="227">
        <f t="shared" si="360"/>
        <v>61358</v>
      </c>
      <c r="Y117" s="227">
        <f t="shared" si="297"/>
        <v>-7358</v>
      </c>
      <c r="Z117" s="227">
        <f t="shared" si="298"/>
        <v>-0.13625925925925925</v>
      </c>
      <c r="AA117" s="228"/>
      <c r="AB117" s="7"/>
      <c r="AC117" s="7"/>
      <c r="AD117" s="7"/>
      <c r="AE117" s="7"/>
      <c r="AF117" s="7"/>
      <c r="AG117" s="7"/>
    </row>
    <row r="118" spans="1:33" ht="30" customHeight="1" x14ac:dyDescent="0.2">
      <c r="A118" s="179" t="s">
        <v>74</v>
      </c>
      <c r="B118" s="211">
        <v>7</v>
      </c>
      <c r="C118" s="181" t="s">
        <v>220</v>
      </c>
      <c r="D118" s="182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229"/>
      <c r="X118" s="229"/>
      <c r="Y118" s="183"/>
      <c r="Z118" s="229"/>
      <c r="AA118" s="230"/>
      <c r="AB118" s="7"/>
      <c r="AC118" s="7"/>
      <c r="AD118" s="7"/>
      <c r="AE118" s="7"/>
      <c r="AF118" s="7"/>
      <c r="AG118" s="7"/>
    </row>
    <row r="119" spans="1:33" ht="30" customHeight="1" x14ac:dyDescent="0.2">
      <c r="A119" s="119" t="s">
        <v>79</v>
      </c>
      <c r="B119" s="120" t="s">
        <v>221</v>
      </c>
      <c r="C119" s="188" t="s">
        <v>222</v>
      </c>
      <c r="D119" s="122" t="s">
        <v>114</v>
      </c>
      <c r="E119" s="123"/>
      <c r="F119" s="124"/>
      <c r="G119" s="125">
        <f t="shared" ref="G119:G129" si="361">E119*F119</f>
        <v>0</v>
      </c>
      <c r="H119" s="123"/>
      <c r="I119" s="124"/>
      <c r="J119" s="125">
        <f t="shared" ref="J119:J129" si="362">H119*I119</f>
        <v>0</v>
      </c>
      <c r="K119" s="123"/>
      <c r="L119" s="124"/>
      <c r="M119" s="125">
        <f t="shared" ref="M119:M129" si="363">K119*L119</f>
        <v>0</v>
      </c>
      <c r="N119" s="123"/>
      <c r="O119" s="124"/>
      <c r="P119" s="125">
        <f t="shared" ref="P119:P129" si="364">N119*O119</f>
        <v>0</v>
      </c>
      <c r="Q119" s="123"/>
      <c r="R119" s="124"/>
      <c r="S119" s="125">
        <f t="shared" ref="S119:S129" si="365">Q119*R119</f>
        <v>0</v>
      </c>
      <c r="T119" s="123"/>
      <c r="U119" s="124"/>
      <c r="V119" s="231">
        <f t="shared" ref="V119:V129" si="366">T119*U119</f>
        <v>0</v>
      </c>
      <c r="W119" s="232">
        <f t="shared" ref="W119:W129" si="367">G119+M119+S119</f>
        <v>0</v>
      </c>
      <c r="X119" s="233">
        <f t="shared" ref="X119:X129" si="368">J119+P119+V119</f>
        <v>0</v>
      </c>
      <c r="Y119" s="233">
        <f t="shared" ref="Y119:Y130" si="369">W119-X119</f>
        <v>0</v>
      </c>
      <c r="Z119" s="234" t="e">
        <f t="shared" ref="Z119:Z130" si="370">Y119/W119</f>
        <v>#DIV/0!</v>
      </c>
      <c r="AA119" s="235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19" t="s">
        <v>79</v>
      </c>
      <c r="B120" s="120" t="s">
        <v>223</v>
      </c>
      <c r="C120" s="188" t="s">
        <v>224</v>
      </c>
      <c r="D120" s="122" t="s">
        <v>114</v>
      </c>
      <c r="E120" s="123"/>
      <c r="F120" s="124"/>
      <c r="G120" s="125">
        <f t="shared" si="361"/>
        <v>0</v>
      </c>
      <c r="H120" s="123"/>
      <c r="I120" s="124"/>
      <c r="J120" s="125">
        <f t="shared" si="362"/>
        <v>0</v>
      </c>
      <c r="K120" s="123"/>
      <c r="L120" s="124"/>
      <c r="M120" s="125">
        <f t="shared" si="363"/>
        <v>0</v>
      </c>
      <c r="N120" s="123"/>
      <c r="O120" s="124"/>
      <c r="P120" s="125">
        <f t="shared" si="364"/>
        <v>0</v>
      </c>
      <c r="Q120" s="123"/>
      <c r="R120" s="124"/>
      <c r="S120" s="125">
        <f t="shared" si="365"/>
        <v>0</v>
      </c>
      <c r="T120" s="123"/>
      <c r="U120" s="124"/>
      <c r="V120" s="231">
        <f t="shared" si="366"/>
        <v>0</v>
      </c>
      <c r="W120" s="236">
        <f t="shared" si="367"/>
        <v>0</v>
      </c>
      <c r="X120" s="127">
        <f t="shared" si="368"/>
        <v>0</v>
      </c>
      <c r="Y120" s="127">
        <f t="shared" si="369"/>
        <v>0</v>
      </c>
      <c r="Z120" s="128" t="e">
        <f t="shared" si="370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">
      <c r="A121" s="119" t="s">
        <v>79</v>
      </c>
      <c r="B121" s="120" t="s">
        <v>225</v>
      </c>
      <c r="C121" s="188" t="s">
        <v>226</v>
      </c>
      <c r="D121" s="122" t="s">
        <v>114</v>
      </c>
      <c r="E121" s="123"/>
      <c r="F121" s="124"/>
      <c r="G121" s="125">
        <f t="shared" si="361"/>
        <v>0</v>
      </c>
      <c r="H121" s="123"/>
      <c r="I121" s="124"/>
      <c r="J121" s="125">
        <f t="shared" si="362"/>
        <v>0</v>
      </c>
      <c r="K121" s="123"/>
      <c r="L121" s="124"/>
      <c r="M121" s="125">
        <f t="shared" si="363"/>
        <v>0</v>
      </c>
      <c r="N121" s="123"/>
      <c r="O121" s="124"/>
      <c r="P121" s="125">
        <f t="shared" si="364"/>
        <v>0</v>
      </c>
      <c r="Q121" s="123"/>
      <c r="R121" s="124"/>
      <c r="S121" s="125">
        <f t="shared" si="365"/>
        <v>0</v>
      </c>
      <c r="T121" s="123"/>
      <c r="U121" s="124"/>
      <c r="V121" s="231">
        <f t="shared" si="366"/>
        <v>0</v>
      </c>
      <c r="W121" s="236">
        <f t="shared" si="367"/>
        <v>0</v>
      </c>
      <c r="X121" s="127">
        <f t="shared" si="368"/>
        <v>0</v>
      </c>
      <c r="Y121" s="127">
        <f t="shared" si="369"/>
        <v>0</v>
      </c>
      <c r="Z121" s="128" t="e">
        <f t="shared" si="370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">
      <c r="A122" s="119" t="s">
        <v>79</v>
      </c>
      <c r="B122" s="120" t="s">
        <v>227</v>
      </c>
      <c r="C122" s="188" t="s">
        <v>228</v>
      </c>
      <c r="D122" s="122" t="s">
        <v>114</v>
      </c>
      <c r="E122" s="123"/>
      <c r="F122" s="124"/>
      <c r="G122" s="125">
        <f t="shared" si="361"/>
        <v>0</v>
      </c>
      <c r="H122" s="123"/>
      <c r="I122" s="124"/>
      <c r="J122" s="125">
        <f t="shared" si="362"/>
        <v>0</v>
      </c>
      <c r="K122" s="123"/>
      <c r="L122" s="124"/>
      <c r="M122" s="125">
        <f t="shared" si="363"/>
        <v>0</v>
      </c>
      <c r="N122" s="123"/>
      <c r="O122" s="124"/>
      <c r="P122" s="125">
        <f t="shared" si="364"/>
        <v>0</v>
      </c>
      <c r="Q122" s="123"/>
      <c r="R122" s="124"/>
      <c r="S122" s="125">
        <f t="shared" si="365"/>
        <v>0</v>
      </c>
      <c r="T122" s="123"/>
      <c r="U122" s="124"/>
      <c r="V122" s="231">
        <f t="shared" si="366"/>
        <v>0</v>
      </c>
      <c r="W122" s="236">
        <f t="shared" si="367"/>
        <v>0</v>
      </c>
      <c r="X122" s="127">
        <f t="shared" si="368"/>
        <v>0</v>
      </c>
      <c r="Y122" s="127">
        <f t="shared" si="369"/>
        <v>0</v>
      </c>
      <c r="Z122" s="128" t="e">
        <f t="shared" si="370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79</v>
      </c>
      <c r="B123" s="120" t="s">
        <v>229</v>
      </c>
      <c r="C123" s="188" t="s">
        <v>230</v>
      </c>
      <c r="D123" s="122" t="s">
        <v>114</v>
      </c>
      <c r="E123" s="123"/>
      <c r="F123" s="124"/>
      <c r="G123" s="125">
        <f t="shared" si="361"/>
        <v>0</v>
      </c>
      <c r="H123" s="123"/>
      <c r="I123" s="124"/>
      <c r="J123" s="125">
        <f t="shared" si="362"/>
        <v>0</v>
      </c>
      <c r="K123" s="123"/>
      <c r="L123" s="124"/>
      <c r="M123" s="125">
        <f t="shared" si="363"/>
        <v>0</v>
      </c>
      <c r="N123" s="123"/>
      <c r="O123" s="124"/>
      <c r="P123" s="125">
        <f t="shared" si="364"/>
        <v>0</v>
      </c>
      <c r="Q123" s="123"/>
      <c r="R123" s="124"/>
      <c r="S123" s="125">
        <f t="shared" si="365"/>
        <v>0</v>
      </c>
      <c r="T123" s="123"/>
      <c r="U123" s="124"/>
      <c r="V123" s="231">
        <f t="shared" si="366"/>
        <v>0</v>
      </c>
      <c r="W123" s="236">
        <f t="shared" si="367"/>
        <v>0</v>
      </c>
      <c r="X123" s="127">
        <f t="shared" si="368"/>
        <v>0</v>
      </c>
      <c r="Y123" s="127">
        <f t="shared" si="369"/>
        <v>0</v>
      </c>
      <c r="Z123" s="128" t="e">
        <f t="shared" si="370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79</v>
      </c>
      <c r="B124" s="120" t="s">
        <v>231</v>
      </c>
      <c r="C124" s="188" t="s">
        <v>232</v>
      </c>
      <c r="D124" s="122" t="s">
        <v>114</v>
      </c>
      <c r="E124" s="123"/>
      <c r="F124" s="124"/>
      <c r="G124" s="125">
        <f t="shared" si="361"/>
        <v>0</v>
      </c>
      <c r="H124" s="123"/>
      <c r="I124" s="124"/>
      <c r="J124" s="125">
        <f t="shared" si="362"/>
        <v>0</v>
      </c>
      <c r="K124" s="123"/>
      <c r="L124" s="124"/>
      <c r="M124" s="125">
        <f t="shared" si="363"/>
        <v>0</v>
      </c>
      <c r="N124" s="123"/>
      <c r="O124" s="124"/>
      <c r="P124" s="125">
        <f t="shared" si="364"/>
        <v>0</v>
      </c>
      <c r="Q124" s="123"/>
      <c r="R124" s="124"/>
      <c r="S124" s="125">
        <f t="shared" si="365"/>
        <v>0</v>
      </c>
      <c r="T124" s="123"/>
      <c r="U124" s="124"/>
      <c r="V124" s="231">
        <f t="shared" si="366"/>
        <v>0</v>
      </c>
      <c r="W124" s="236">
        <f t="shared" si="367"/>
        <v>0</v>
      </c>
      <c r="X124" s="127">
        <f t="shared" si="368"/>
        <v>0</v>
      </c>
      <c r="Y124" s="127">
        <f t="shared" si="369"/>
        <v>0</v>
      </c>
      <c r="Z124" s="128" t="e">
        <f t="shared" si="370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79</v>
      </c>
      <c r="B125" s="120" t="s">
        <v>233</v>
      </c>
      <c r="C125" s="188" t="s">
        <v>234</v>
      </c>
      <c r="D125" s="122" t="s">
        <v>114</v>
      </c>
      <c r="E125" s="123"/>
      <c r="F125" s="124"/>
      <c r="G125" s="125">
        <f t="shared" si="361"/>
        <v>0</v>
      </c>
      <c r="H125" s="123"/>
      <c r="I125" s="124"/>
      <c r="J125" s="125">
        <f t="shared" si="362"/>
        <v>0</v>
      </c>
      <c r="K125" s="123"/>
      <c r="L125" s="124"/>
      <c r="M125" s="125">
        <f t="shared" si="363"/>
        <v>0</v>
      </c>
      <c r="N125" s="123"/>
      <c r="O125" s="124"/>
      <c r="P125" s="125">
        <f t="shared" si="364"/>
        <v>0</v>
      </c>
      <c r="Q125" s="123"/>
      <c r="R125" s="124"/>
      <c r="S125" s="125">
        <f t="shared" si="365"/>
        <v>0</v>
      </c>
      <c r="T125" s="123"/>
      <c r="U125" s="124"/>
      <c r="V125" s="231">
        <f t="shared" si="366"/>
        <v>0</v>
      </c>
      <c r="W125" s="236">
        <f t="shared" si="367"/>
        <v>0</v>
      </c>
      <c r="X125" s="127">
        <f t="shared" si="368"/>
        <v>0</v>
      </c>
      <c r="Y125" s="127">
        <f t="shared" si="369"/>
        <v>0</v>
      </c>
      <c r="Z125" s="128" t="e">
        <f t="shared" si="370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79</v>
      </c>
      <c r="B126" s="120" t="s">
        <v>235</v>
      </c>
      <c r="C126" s="188" t="s">
        <v>236</v>
      </c>
      <c r="D126" s="122" t="s">
        <v>114</v>
      </c>
      <c r="E126" s="123"/>
      <c r="F126" s="124"/>
      <c r="G126" s="125">
        <f t="shared" si="361"/>
        <v>0</v>
      </c>
      <c r="H126" s="123"/>
      <c r="I126" s="124"/>
      <c r="J126" s="125">
        <f t="shared" si="362"/>
        <v>0</v>
      </c>
      <c r="K126" s="123"/>
      <c r="L126" s="124"/>
      <c r="M126" s="125">
        <f t="shared" si="363"/>
        <v>0</v>
      </c>
      <c r="N126" s="123"/>
      <c r="O126" s="124"/>
      <c r="P126" s="125">
        <f t="shared" si="364"/>
        <v>0</v>
      </c>
      <c r="Q126" s="123"/>
      <c r="R126" s="124"/>
      <c r="S126" s="125">
        <f t="shared" si="365"/>
        <v>0</v>
      </c>
      <c r="T126" s="123"/>
      <c r="U126" s="124"/>
      <c r="V126" s="231">
        <f t="shared" si="366"/>
        <v>0</v>
      </c>
      <c r="W126" s="236">
        <f t="shared" si="367"/>
        <v>0</v>
      </c>
      <c r="X126" s="127">
        <f t="shared" si="368"/>
        <v>0</v>
      </c>
      <c r="Y126" s="127">
        <f t="shared" si="369"/>
        <v>0</v>
      </c>
      <c r="Z126" s="128" t="e">
        <f t="shared" si="370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32" t="s">
        <v>79</v>
      </c>
      <c r="B127" s="120" t="s">
        <v>237</v>
      </c>
      <c r="C127" s="164" t="s">
        <v>238</v>
      </c>
      <c r="D127" s="122" t="s">
        <v>114</v>
      </c>
      <c r="E127" s="135"/>
      <c r="F127" s="136"/>
      <c r="G127" s="125">
        <f t="shared" si="361"/>
        <v>0</v>
      </c>
      <c r="H127" s="135"/>
      <c r="I127" s="136"/>
      <c r="J127" s="125">
        <f t="shared" si="362"/>
        <v>0</v>
      </c>
      <c r="K127" s="123"/>
      <c r="L127" s="124"/>
      <c r="M127" s="125">
        <f t="shared" si="363"/>
        <v>0</v>
      </c>
      <c r="N127" s="123"/>
      <c r="O127" s="124"/>
      <c r="P127" s="125">
        <f t="shared" si="364"/>
        <v>0</v>
      </c>
      <c r="Q127" s="123"/>
      <c r="R127" s="124"/>
      <c r="S127" s="125">
        <f t="shared" si="365"/>
        <v>0</v>
      </c>
      <c r="T127" s="123"/>
      <c r="U127" s="124"/>
      <c r="V127" s="231">
        <f t="shared" si="366"/>
        <v>0</v>
      </c>
      <c r="W127" s="236">
        <f t="shared" si="367"/>
        <v>0</v>
      </c>
      <c r="X127" s="127">
        <f t="shared" si="368"/>
        <v>0</v>
      </c>
      <c r="Y127" s="127">
        <f t="shared" si="369"/>
        <v>0</v>
      </c>
      <c r="Z127" s="128" t="e">
        <f t="shared" si="370"/>
        <v>#DIV/0!</v>
      </c>
      <c r="AA127" s="13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32" t="s">
        <v>79</v>
      </c>
      <c r="B128" s="120" t="s">
        <v>239</v>
      </c>
      <c r="C128" s="164" t="s">
        <v>240</v>
      </c>
      <c r="D128" s="134" t="s">
        <v>114</v>
      </c>
      <c r="E128" s="123"/>
      <c r="F128" s="124"/>
      <c r="G128" s="125">
        <f t="shared" si="361"/>
        <v>0</v>
      </c>
      <c r="H128" s="123"/>
      <c r="I128" s="124"/>
      <c r="J128" s="125">
        <f t="shared" si="362"/>
        <v>0</v>
      </c>
      <c r="K128" s="123"/>
      <c r="L128" s="124"/>
      <c r="M128" s="125">
        <f t="shared" si="363"/>
        <v>0</v>
      </c>
      <c r="N128" s="123"/>
      <c r="O128" s="124"/>
      <c r="P128" s="125">
        <f t="shared" si="364"/>
        <v>0</v>
      </c>
      <c r="Q128" s="123"/>
      <c r="R128" s="124"/>
      <c r="S128" s="125">
        <f t="shared" si="365"/>
        <v>0</v>
      </c>
      <c r="T128" s="123"/>
      <c r="U128" s="124"/>
      <c r="V128" s="231">
        <f t="shared" si="366"/>
        <v>0</v>
      </c>
      <c r="W128" s="236">
        <f t="shared" si="367"/>
        <v>0</v>
      </c>
      <c r="X128" s="127">
        <f t="shared" si="368"/>
        <v>0</v>
      </c>
      <c r="Y128" s="127">
        <f t="shared" si="369"/>
        <v>0</v>
      </c>
      <c r="Z128" s="128" t="e">
        <f t="shared" si="370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32" t="s">
        <v>79</v>
      </c>
      <c r="B129" s="120" t="s">
        <v>241</v>
      </c>
      <c r="C129" s="237" t="s">
        <v>242</v>
      </c>
      <c r="D129" s="134"/>
      <c r="E129" s="135"/>
      <c r="F129" s="136">
        <v>0.22</v>
      </c>
      <c r="G129" s="137">
        <f t="shared" si="361"/>
        <v>0</v>
      </c>
      <c r="H129" s="135"/>
      <c r="I129" s="136">
        <v>0.22</v>
      </c>
      <c r="J129" s="137">
        <f t="shared" si="362"/>
        <v>0</v>
      </c>
      <c r="K129" s="135"/>
      <c r="L129" s="136">
        <v>0.22</v>
      </c>
      <c r="M129" s="137">
        <f t="shared" si="363"/>
        <v>0</v>
      </c>
      <c r="N129" s="135"/>
      <c r="O129" s="136">
        <v>0.22</v>
      </c>
      <c r="P129" s="137">
        <f t="shared" si="364"/>
        <v>0</v>
      </c>
      <c r="Q129" s="135"/>
      <c r="R129" s="136">
        <v>0.22</v>
      </c>
      <c r="S129" s="137">
        <f t="shared" si="365"/>
        <v>0</v>
      </c>
      <c r="T129" s="135"/>
      <c r="U129" s="136">
        <v>0.22</v>
      </c>
      <c r="V129" s="238">
        <f t="shared" si="366"/>
        <v>0</v>
      </c>
      <c r="W129" s="239">
        <f t="shared" si="367"/>
        <v>0</v>
      </c>
      <c r="X129" s="240">
        <f t="shared" si="368"/>
        <v>0</v>
      </c>
      <c r="Y129" s="240">
        <f t="shared" si="369"/>
        <v>0</v>
      </c>
      <c r="Z129" s="241" t="e">
        <f t="shared" si="370"/>
        <v>#DIV/0!</v>
      </c>
      <c r="AA129" s="152"/>
      <c r="AB129" s="7"/>
      <c r="AC129" s="7"/>
      <c r="AD129" s="7"/>
      <c r="AE129" s="7"/>
      <c r="AF129" s="7"/>
      <c r="AG129" s="7"/>
    </row>
    <row r="130" spans="1:33" ht="30" customHeight="1" x14ac:dyDescent="0.2">
      <c r="A130" s="167" t="s">
        <v>243</v>
      </c>
      <c r="B130" s="242"/>
      <c r="C130" s="169"/>
      <c r="D130" s="170"/>
      <c r="E130" s="174">
        <f>SUM(E119:E128)</f>
        <v>0</v>
      </c>
      <c r="F130" s="190"/>
      <c r="G130" s="173">
        <f>SUM(G119:G129)</f>
        <v>0</v>
      </c>
      <c r="H130" s="174">
        <f>SUM(H119:H128)</f>
        <v>0</v>
      </c>
      <c r="I130" s="190"/>
      <c r="J130" s="173">
        <f>SUM(J119:J129)</f>
        <v>0</v>
      </c>
      <c r="K130" s="191">
        <f>SUM(K119:K128)</f>
        <v>0</v>
      </c>
      <c r="L130" s="190"/>
      <c r="M130" s="173">
        <f>SUM(M119:M129)</f>
        <v>0</v>
      </c>
      <c r="N130" s="191">
        <f>SUM(N119:N128)</f>
        <v>0</v>
      </c>
      <c r="O130" s="190"/>
      <c r="P130" s="173">
        <f>SUM(P119:P129)</f>
        <v>0</v>
      </c>
      <c r="Q130" s="191">
        <f>SUM(Q119:Q128)</f>
        <v>0</v>
      </c>
      <c r="R130" s="190"/>
      <c r="S130" s="173">
        <f>SUM(S119:S129)</f>
        <v>0</v>
      </c>
      <c r="T130" s="191">
        <f>SUM(T119:T128)</f>
        <v>0</v>
      </c>
      <c r="U130" s="190"/>
      <c r="V130" s="175">
        <f t="shared" ref="V130:X130" si="371">SUM(V119:V129)</f>
        <v>0</v>
      </c>
      <c r="W130" s="226">
        <f t="shared" si="371"/>
        <v>0</v>
      </c>
      <c r="X130" s="227">
        <f t="shared" si="371"/>
        <v>0</v>
      </c>
      <c r="Y130" s="227">
        <f t="shared" si="369"/>
        <v>0</v>
      </c>
      <c r="Z130" s="227" t="e">
        <f t="shared" si="370"/>
        <v>#DIV/0!</v>
      </c>
      <c r="AA130" s="228"/>
      <c r="AB130" s="7"/>
      <c r="AC130" s="7"/>
      <c r="AD130" s="7"/>
      <c r="AE130" s="7"/>
      <c r="AF130" s="7"/>
      <c r="AG130" s="7"/>
    </row>
    <row r="131" spans="1:33" ht="30" customHeight="1" x14ac:dyDescent="0.2">
      <c r="A131" s="243" t="s">
        <v>74</v>
      </c>
      <c r="B131" s="211">
        <v>8</v>
      </c>
      <c r="C131" s="244" t="s">
        <v>244</v>
      </c>
      <c r="D131" s="182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229"/>
      <c r="X131" s="229"/>
      <c r="Y131" s="183"/>
      <c r="Z131" s="229"/>
      <c r="AA131" s="230"/>
      <c r="AB131" s="118"/>
      <c r="AC131" s="118"/>
      <c r="AD131" s="118"/>
      <c r="AE131" s="118"/>
      <c r="AF131" s="118"/>
      <c r="AG131" s="118"/>
    </row>
    <row r="132" spans="1:33" ht="30" customHeight="1" x14ac:dyDescent="0.2">
      <c r="A132" s="119" t="s">
        <v>79</v>
      </c>
      <c r="B132" s="120" t="s">
        <v>245</v>
      </c>
      <c r="C132" s="188" t="s">
        <v>246</v>
      </c>
      <c r="D132" s="122" t="s">
        <v>247</v>
      </c>
      <c r="E132" s="123"/>
      <c r="F132" s="124"/>
      <c r="G132" s="125">
        <f t="shared" ref="G132:G137" si="372">E132*F132</f>
        <v>0</v>
      </c>
      <c r="H132" s="123"/>
      <c r="I132" s="124"/>
      <c r="J132" s="125">
        <f t="shared" ref="J132:J137" si="373">H132*I132</f>
        <v>0</v>
      </c>
      <c r="K132" s="123"/>
      <c r="L132" s="124"/>
      <c r="M132" s="125">
        <f t="shared" ref="M132:M137" si="374">K132*L132</f>
        <v>0</v>
      </c>
      <c r="N132" s="123"/>
      <c r="O132" s="124"/>
      <c r="P132" s="125">
        <f t="shared" ref="P132:P137" si="375">N132*O132</f>
        <v>0</v>
      </c>
      <c r="Q132" s="123"/>
      <c r="R132" s="124"/>
      <c r="S132" s="125">
        <f t="shared" ref="S132:S137" si="376">Q132*R132</f>
        <v>0</v>
      </c>
      <c r="T132" s="123"/>
      <c r="U132" s="124"/>
      <c r="V132" s="231">
        <f t="shared" ref="V132:V137" si="377">T132*U132</f>
        <v>0</v>
      </c>
      <c r="W132" s="232">
        <f t="shared" ref="W132:W137" si="378">G132+M132+S132</f>
        <v>0</v>
      </c>
      <c r="X132" s="233">
        <f t="shared" ref="X132:X137" si="379">J132+P132+V132</f>
        <v>0</v>
      </c>
      <c r="Y132" s="233">
        <f t="shared" ref="Y132:Y138" si="380">W132-X132</f>
        <v>0</v>
      </c>
      <c r="Z132" s="234" t="e">
        <f t="shared" ref="Z132:Z138" si="381">Y132/W132</f>
        <v>#DIV/0!</v>
      </c>
      <c r="AA132" s="235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79</v>
      </c>
      <c r="B133" s="120" t="s">
        <v>248</v>
      </c>
      <c r="C133" s="188" t="s">
        <v>249</v>
      </c>
      <c r="D133" s="122" t="s">
        <v>247</v>
      </c>
      <c r="E133" s="123"/>
      <c r="F133" s="124"/>
      <c r="G133" s="125">
        <f t="shared" si="372"/>
        <v>0</v>
      </c>
      <c r="H133" s="123"/>
      <c r="I133" s="124"/>
      <c r="J133" s="125">
        <f t="shared" si="373"/>
        <v>0</v>
      </c>
      <c r="K133" s="123"/>
      <c r="L133" s="124"/>
      <c r="M133" s="125">
        <f t="shared" si="374"/>
        <v>0</v>
      </c>
      <c r="N133" s="123"/>
      <c r="O133" s="124"/>
      <c r="P133" s="125">
        <f t="shared" si="375"/>
        <v>0</v>
      </c>
      <c r="Q133" s="123"/>
      <c r="R133" s="124"/>
      <c r="S133" s="125">
        <f t="shared" si="376"/>
        <v>0</v>
      </c>
      <c r="T133" s="123"/>
      <c r="U133" s="124"/>
      <c r="V133" s="231">
        <f t="shared" si="377"/>
        <v>0</v>
      </c>
      <c r="W133" s="236">
        <f t="shared" si="378"/>
        <v>0</v>
      </c>
      <c r="X133" s="127">
        <f t="shared" si="379"/>
        <v>0</v>
      </c>
      <c r="Y133" s="127">
        <f t="shared" si="380"/>
        <v>0</v>
      </c>
      <c r="Z133" s="128" t="e">
        <f t="shared" si="381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79</v>
      </c>
      <c r="B134" s="120" t="s">
        <v>250</v>
      </c>
      <c r="C134" s="188" t="s">
        <v>251</v>
      </c>
      <c r="D134" s="122" t="s">
        <v>252</v>
      </c>
      <c r="E134" s="245"/>
      <c r="F134" s="246"/>
      <c r="G134" s="125">
        <f t="shared" si="372"/>
        <v>0</v>
      </c>
      <c r="H134" s="245"/>
      <c r="I134" s="246"/>
      <c r="J134" s="125">
        <f t="shared" si="373"/>
        <v>0</v>
      </c>
      <c r="K134" s="123"/>
      <c r="L134" s="124"/>
      <c r="M134" s="125">
        <f t="shared" si="374"/>
        <v>0</v>
      </c>
      <c r="N134" s="123"/>
      <c r="O134" s="124"/>
      <c r="P134" s="125">
        <f t="shared" si="375"/>
        <v>0</v>
      </c>
      <c r="Q134" s="123"/>
      <c r="R134" s="124"/>
      <c r="S134" s="125">
        <f t="shared" si="376"/>
        <v>0</v>
      </c>
      <c r="T134" s="123"/>
      <c r="U134" s="124"/>
      <c r="V134" s="231">
        <f t="shared" si="377"/>
        <v>0</v>
      </c>
      <c r="W134" s="247">
        <f t="shared" si="378"/>
        <v>0</v>
      </c>
      <c r="X134" s="127">
        <f t="shared" si="379"/>
        <v>0</v>
      </c>
      <c r="Y134" s="127">
        <f t="shared" si="380"/>
        <v>0</v>
      </c>
      <c r="Z134" s="128" t="e">
        <f t="shared" si="381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19" t="s">
        <v>79</v>
      </c>
      <c r="B135" s="120" t="s">
        <v>253</v>
      </c>
      <c r="C135" s="188" t="s">
        <v>254</v>
      </c>
      <c r="D135" s="122" t="s">
        <v>252</v>
      </c>
      <c r="E135" s="123"/>
      <c r="F135" s="124"/>
      <c r="G135" s="125">
        <f t="shared" si="372"/>
        <v>0</v>
      </c>
      <c r="H135" s="123"/>
      <c r="I135" s="124"/>
      <c r="J135" s="125">
        <f t="shared" si="373"/>
        <v>0</v>
      </c>
      <c r="K135" s="245"/>
      <c r="L135" s="246"/>
      <c r="M135" s="125">
        <f t="shared" si="374"/>
        <v>0</v>
      </c>
      <c r="N135" s="245"/>
      <c r="O135" s="246"/>
      <c r="P135" s="125">
        <f t="shared" si="375"/>
        <v>0</v>
      </c>
      <c r="Q135" s="245"/>
      <c r="R135" s="246"/>
      <c r="S135" s="125">
        <f t="shared" si="376"/>
        <v>0</v>
      </c>
      <c r="T135" s="245"/>
      <c r="U135" s="246"/>
      <c r="V135" s="231">
        <f t="shared" si="377"/>
        <v>0</v>
      </c>
      <c r="W135" s="247">
        <f t="shared" si="378"/>
        <v>0</v>
      </c>
      <c r="X135" s="127">
        <f t="shared" si="379"/>
        <v>0</v>
      </c>
      <c r="Y135" s="127">
        <f t="shared" si="380"/>
        <v>0</v>
      </c>
      <c r="Z135" s="128" t="e">
        <f t="shared" si="381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19" t="s">
        <v>79</v>
      </c>
      <c r="B136" s="120" t="s">
        <v>255</v>
      </c>
      <c r="C136" s="188" t="s">
        <v>256</v>
      </c>
      <c r="D136" s="122" t="s">
        <v>252</v>
      </c>
      <c r="E136" s="123"/>
      <c r="F136" s="124"/>
      <c r="G136" s="125">
        <f t="shared" si="372"/>
        <v>0</v>
      </c>
      <c r="H136" s="123"/>
      <c r="I136" s="124"/>
      <c r="J136" s="125">
        <f t="shared" si="373"/>
        <v>0</v>
      </c>
      <c r="K136" s="123"/>
      <c r="L136" s="124"/>
      <c r="M136" s="125">
        <f t="shared" si="374"/>
        <v>0</v>
      </c>
      <c r="N136" s="123"/>
      <c r="O136" s="124"/>
      <c r="P136" s="125">
        <f t="shared" si="375"/>
        <v>0</v>
      </c>
      <c r="Q136" s="123"/>
      <c r="R136" s="124"/>
      <c r="S136" s="125">
        <f t="shared" si="376"/>
        <v>0</v>
      </c>
      <c r="T136" s="123"/>
      <c r="U136" s="124"/>
      <c r="V136" s="231">
        <f t="shared" si="377"/>
        <v>0</v>
      </c>
      <c r="W136" s="236">
        <f t="shared" si="378"/>
        <v>0</v>
      </c>
      <c r="X136" s="127">
        <f t="shared" si="379"/>
        <v>0</v>
      </c>
      <c r="Y136" s="127">
        <f t="shared" si="380"/>
        <v>0</v>
      </c>
      <c r="Z136" s="128" t="e">
        <f t="shared" si="381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32" t="s">
        <v>79</v>
      </c>
      <c r="B137" s="154" t="s">
        <v>257</v>
      </c>
      <c r="C137" s="165" t="s">
        <v>258</v>
      </c>
      <c r="D137" s="134"/>
      <c r="E137" s="135"/>
      <c r="F137" s="136">
        <v>0.22</v>
      </c>
      <c r="G137" s="137">
        <f t="shared" si="372"/>
        <v>0</v>
      </c>
      <c r="H137" s="135"/>
      <c r="I137" s="136">
        <v>0.22</v>
      </c>
      <c r="J137" s="137">
        <f t="shared" si="373"/>
        <v>0</v>
      </c>
      <c r="K137" s="135"/>
      <c r="L137" s="136">
        <v>0.22</v>
      </c>
      <c r="M137" s="137">
        <f t="shared" si="374"/>
        <v>0</v>
      </c>
      <c r="N137" s="135"/>
      <c r="O137" s="136">
        <v>0.22</v>
      </c>
      <c r="P137" s="137">
        <f t="shared" si="375"/>
        <v>0</v>
      </c>
      <c r="Q137" s="135"/>
      <c r="R137" s="136">
        <v>0.22</v>
      </c>
      <c r="S137" s="137">
        <f t="shared" si="376"/>
        <v>0</v>
      </c>
      <c r="T137" s="135"/>
      <c r="U137" s="136">
        <v>0.22</v>
      </c>
      <c r="V137" s="238">
        <f t="shared" si="377"/>
        <v>0</v>
      </c>
      <c r="W137" s="239">
        <f t="shared" si="378"/>
        <v>0</v>
      </c>
      <c r="X137" s="240">
        <f t="shared" si="379"/>
        <v>0</v>
      </c>
      <c r="Y137" s="240">
        <f t="shared" si="380"/>
        <v>0</v>
      </c>
      <c r="Z137" s="241" t="e">
        <f t="shared" si="381"/>
        <v>#DIV/0!</v>
      </c>
      <c r="AA137" s="152"/>
      <c r="AB137" s="7"/>
      <c r="AC137" s="7"/>
      <c r="AD137" s="7"/>
      <c r="AE137" s="7"/>
      <c r="AF137" s="7"/>
      <c r="AG137" s="7"/>
    </row>
    <row r="138" spans="1:33" ht="30" customHeight="1" x14ac:dyDescent="0.2">
      <c r="A138" s="167" t="s">
        <v>259</v>
      </c>
      <c r="B138" s="248"/>
      <c r="C138" s="169"/>
      <c r="D138" s="170"/>
      <c r="E138" s="174">
        <f>SUM(E132:E136)</f>
        <v>0</v>
      </c>
      <c r="F138" s="190"/>
      <c r="G138" s="174">
        <f>SUM(G132:G137)</f>
        <v>0</v>
      </c>
      <c r="H138" s="174">
        <f>SUM(H132:H136)</f>
        <v>0</v>
      </c>
      <c r="I138" s="190"/>
      <c r="J138" s="174">
        <f>SUM(J132:J137)</f>
        <v>0</v>
      </c>
      <c r="K138" s="174">
        <f>SUM(K132:K136)</f>
        <v>0</v>
      </c>
      <c r="L138" s="190"/>
      <c r="M138" s="174">
        <f>SUM(M132:M137)</f>
        <v>0</v>
      </c>
      <c r="N138" s="174">
        <f>SUM(N132:N136)</f>
        <v>0</v>
      </c>
      <c r="O138" s="190"/>
      <c r="P138" s="174">
        <f>SUM(P132:P137)</f>
        <v>0</v>
      </c>
      <c r="Q138" s="174">
        <f>SUM(Q132:Q136)</f>
        <v>0</v>
      </c>
      <c r="R138" s="190"/>
      <c r="S138" s="174">
        <f>SUM(S132:S137)</f>
        <v>0</v>
      </c>
      <c r="T138" s="174">
        <f>SUM(T132:T136)</f>
        <v>0</v>
      </c>
      <c r="U138" s="190"/>
      <c r="V138" s="249">
        <f t="shared" ref="V138:X138" si="382">SUM(V132:V137)</f>
        <v>0</v>
      </c>
      <c r="W138" s="226">
        <f t="shared" si="382"/>
        <v>0</v>
      </c>
      <c r="X138" s="227">
        <f t="shared" si="382"/>
        <v>0</v>
      </c>
      <c r="Y138" s="227">
        <f t="shared" si="380"/>
        <v>0</v>
      </c>
      <c r="Z138" s="227" t="e">
        <f t="shared" si="381"/>
        <v>#DIV/0!</v>
      </c>
      <c r="AA138" s="228"/>
      <c r="AB138" s="7"/>
      <c r="AC138" s="7"/>
      <c r="AD138" s="7"/>
      <c r="AE138" s="7"/>
      <c r="AF138" s="7"/>
      <c r="AG138" s="7"/>
    </row>
    <row r="139" spans="1:33" ht="30" customHeight="1" x14ac:dyDescent="0.2">
      <c r="A139" s="179" t="s">
        <v>74</v>
      </c>
      <c r="B139" s="180">
        <v>9</v>
      </c>
      <c r="C139" s="181" t="s">
        <v>260</v>
      </c>
      <c r="D139" s="182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50"/>
      <c r="X139" s="250"/>
      <c r="Y139" s="213"/>
      <c r="Z139" s="250"/>
      <c r="AA139" s="251"/>
      <c r="AB139" s="7"/>
      <c r="AC139" s="7"/>
      <c r="AD139" s="7"/>
      <c r="AE139" s="7"/>
      <c r="AF139" s="7"/>
      <c r="AG139" s="7"/>
    </row>
    <row r="140" spans="1:33" ht="30" customHeight="1" x14ac:dyDescent="0.2">
      <c r="A140" s="252" t="s">
        <v>79</v>
      </c>
      <c r="B140" s="253">
        <v>43839</v>
      </c>
      <c r="C140" s="365" t="s">
        <v>457</v>
      </c>
      <c r="D140" s="370" t="s">
        <v>477</v>
      </c>
      <c r="E140" s="366">
        <v>1</v>
      </c>
      <c r="F140" s="367">
        <v>2500</v>
      </c>
      <c r="G140" s="257">
        <f t="shared" ref="G140:G145" si="383">E140*F140</f>
        <v>2500</v>
      </c>
      <c r="H140" s="255">
        <v>1</v>
      </c>
      <c r="I140" s="256">
        <v>2500</v>
      </c>
      <c r="J140" s="257">
        <f t="shared" ref="J140:J145" si="384">H140*I140</f>
        <v>2500</v>
      </c>
      <c r="K140" s="258"/>
      <c r="L140" s="256"/>
      <c r="M140" s="257">
        <f t="shared" ref="M140:M145" si="385">K140*L140</f>
        <v>0</v>
      </c>
      <c r="N140" s="258"/>
      <c r="O140" s="256"/>
      <c r="P140" s="257">
        <f t="shared" ref="P140:P145" si="386">N140*O140</f>
        <v>0</v>
      </c>
      <c r="Q140" s="258"/>
      <c r="R140" s="256"/>
      <c r="S140" s="257">
        <f t="shared" ref="S140:S145" si="387">Q140*R140</f>
        <v>0</v>
      </c>
      <c r="T140" s="258"/>
      <c r="U140" s="256"/>
      <c r="V140" s="257">
        <f t="shared" ref="V140:V145" si="388">T140*U140</f>
        <v>0</v>
      </c>
      <c r="W140" s="233">
        <f t="shared" ref="W140:W145" si="389">G140+M140+S140</f>
        <v>2500</v>
      </c>
      <c r="X140" s="127">
        <f t="shared" ref="X140:X145" si="390">J140+P140+V140</f>
        <v>2500</v>
      </c>
      <c r="Y140" s="127">
        <f t="shared" ref="Y140:Y146" si="391">W140-X140</f>
        <v>0</v>
      </c>
      <c r="Z140" s="128">
        <f t="shared" ref="Z140:Z146" si="392">Y140/W140</f>
        <v>0</v>
      </c>
      <c r="AA140" s="235"/>
      <c r="AB140" s="130"/>
      <c r="AC140" s="131"/>
      <c r="AD140" s="131"/>
      <c r="AE140" s="131"/>
      <c r="AF140" s="131"/>
      <c r="AG140" s="131"/>
    </row>
    <row r="141" spans="1:33" ht="30" customHeight="1" x14ac:dyDescent="0.2">
      <c r="A141" s="119" t="s">
        <v>79</v>
      </c>
      <c r="B141" s="259">
        <v>43870</v>
      </c>
      <c r="C141" s="351" t="s">
        <v>458</v>
      </c>
      <c r="D141" s="371" t="s">
        <v>478</v>
      </c>
      <c r="E141" s="362">
        <v>1</v>
      </c>
      <c r="F141" s="355">
        <v>950</v>
      </c>
      <c r="G141" s="125">
        <f t="shared" si="383"/>
        <v>950</v>
      </c>
      <c r="H141" s="261">
        <v>1</v>
      </c>
      <c r="I141" s="124">
        <v>950</v>
      </c>
      <c r="J141" s="125">
        <f t="shared" si="384"/>
        <v>950</v>
      </c>
      <c r="K141" s="123"/>
      <c r="L141" s="124"/>
      <c r="M141" s="125">
        <f t="shared" si="385"/>
        <v>0</v>
      </c>
      <c r="N141" s="123"/>
      <c r="O141" s="124"/>
      <c r="P141" s="125">
        <f t="shared" si="386"/>
        <v>0</v>
      </c>
      <c r="Q141" s="123"/>
      <c r="R141" s="124"/>
      <c r="S141" s="125">
        <f t="shared" si="387"/>
        <v>0</v>
      </c>
      <c r="T141" s="123"/>
      <c r="U141" s="124"/>
      <c r="V141" s="125">
        <f t="shared" si="388"/>
        <v>0</v>
      </c>
      <c r="W141" s="126">
        <f t="shared" si="389"/>
        <v>950</v>
      </c>
      <c r="X141" s="127">
        <f t="shared" si="390"/>
        <v>950</v>
      </c>
      <c r="Y141" s="127">
        <f t="shared" si="391"/>
        <v>0</v>
      </c>
      <c r="Z141" s="128">
        <f t="shared" si="392"/>
        <v>0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19" t="s">
        <v>79</v>
      </c>
      <c r="B142" s="259">
        <v>43899</v>
      </c>
      <c r="C142" s="188" t="s">
        <v>261</v>
      </c>
      <c r="D142" s="260"/>
      <c r="E142" s="261"/>
      <c r="F142" s="124"/>
      <c r="G142" s="125">
        <f t="shared" si="383"/>
        <v>0</v>
      </c>
      <c r="H142" s="261"/>
      <c r="I142" s="124"/>
      <c r="J142" s="125">
        <f t="shared" si="384"/>
        <v>0</v>
      </c>
      <c r="K142" s="123"/>
      <c r="L142" s="124"/>
      <c r="M142" s="125">
        <f t="shared" si="385"/>
        <v>0</v>
      </c>
      <c r="N142" s="123"/>
      <c r="O142" s="124"/>
      <c r="P142" s="125">
        <f t="shared" si="386"/>
        <v>0</v>
      </c>
      <c r="Q142" s="123"/>
      <c r="R142" s="124"/>
      <c r="S142" s="125">
        <f t="shared" si="387"/>
        <v>0</v>
      </c>
      <c r="T142" s="123"/>
      <c r="U142" s="124"/>
      <c r="V142" s="125">
        <f t="shared" si="388"/>
        <v>0</v>
      </c>
      <c r="W142" s="126">
        <f t="shared" si="389"/>
        <v>0</v>
      </c>
      <c r="X142" s="127">
        <f t="shared" si="390"/>
        <v>0</v>
      </c>
      <c r="Y142" s="127">
        <f t="shared" si="391"/>
        <v>0</v>
      </c>
      <c r="Z142" s="128" t="e">
        <f t="shared" si="392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19" t="s">
        <v>79</v>
      </c>
      <c r="B143" s="259">
        <v>43930</v>
      </c>
      <c r="C143" s="188" t="s">
        <v>262</v>
      </c>
      <c r="D143" s="260"/>
      <c r="E143" s="261"/>
      <c r="F143" s="124"/>
      <c r="G143" s="125">
        <f t="shared" si="383"/>
        <v>0</v>
      </c>
      <c r="H143" s="261"/>
      <c r="I143" s="124"/>
      <c r="J143" s="125">
        <f t="shared" si="384"/>
        <v>0</v>
      </c>
      <c r="K143" s="123"/>
      <c r="L143" s="124"/>
      <c r="M143" s="125">
        <f t="shared" si="385"/>
        <v>0</v>
      </c>
      <c r="N143" s="123"/>
      <c r="O143" s="124"/>
      <c r="P143" s="125">
        <f t="shared" si="386"/>
        <v>0</v>
      </c>
      <c r="Q143" s="123"/>
      <c r="R143" s="124"/>
      <c r="S143" s="125">
        <f t="shared" si="387"/>
        <v>0</v>
      </c>
      <c r="T143" s="123"/>
      <c r="U143" s="124"/>
      <c r="V143" s="125">
        <f t="shared" si="388"/>
        <v>0</v>
      </c>
      <c r="W143" s="126">
        <f t="shared" si="389"/>
        <v>0</v>
      </c>
      <c r="X143" s="127">
        <f t="shared" si="390"/>
        <v>0</v>
      </c>
      <c r="Y143" s="127">
        <f t="shared" si="391"/>
        <v>0</v>
      </c>
      <c r="Z143" s="128" t="e">
        <f t="shared" si="392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32" t="s">
        <v>79</v>
      </c>
      <c r="B144" s="259">
        <v>43960</v>
      </c>
      <c r="C144" s="164" t="s">
        <v>263</v>
      </c>
      <c r="D144" s="262"/>
      <c r="E144" s="263"/>
      <c r="F144" s="136"/>
      <c r="G144" s="137">
        <f t="shared" si="383"/>
        <v>0</v>
      </c>
      <c r="H144" s="263"/>
      <c r="I144" s="136"/>
      <c r="J144" s="137">
        <f t="shared" si="384"/>
        <v>0</v>
      </c>
      <c r="K144" s="135"/>
      <c r="L144" s="136"/>
      <c r="M144" s="137">
        <f t="shared" si="385"/>
        <v>0</v>
      </c>
      <c r="N144" s="135"/>
      <c r="O144" s="136"/>
      <c r="P144" s="137">
        <f t="shared" si="386"/>
        <v>0</v>
      </c>
      <c r="Q144" s="135"/>
      <c r="R144" s="136"/>
      <c r="S144" s="137">
        <f t="shared" si="387"/>
        <v>0</v>
      </c>
      <c r="T144" s="135"/>
      <c r="U144" s="136"/>
      <c r="V144" s="137">
        <f t="shared" si="388"/>
        <v>0</v>
      </c>
      <c r="W144" s="138">
        <f t="shared" si="389"/>
        <v>0</v>
      </c>
      <c r="X144" s="127">
        <f t="shared" si="390"/>
        <v>0</v>
      </c>
      <c r="Y144" s="127">
        <f t="shared" si="391"/>
        <v>0</v>
      </c>
      <c r="Z144" s="128" t="e">
        <f t="shared" si="392"/>
        <v>#DIV/0!</v>
      </c>
      <c r="AA144" s="139"/>
      <c r="AB144" s="131"/>
      <c r="AC144" s="131"/>
      <c r="AD144" s="131"/>
      <c r="AE144" s="131"/>
      <c r="AF144" s="131"/>
      <c r="AG144" s="131"/>
    </row>
    <row r="145" spans="1:33" ht="30" customHeight="1" x14ac:dyDescent="0.2">
      <c r="A145" s="132" t="s">
        <v>79</v>
      </c>
      <c r="B145" s="259">
        <v>43991</v>
      </c>
      <c r="C145" s="237" t="s">
        <v>264</v>
      </c>
      <c r="D145" s="148"/>
      <c r="E145" s="135"/>
      <c r="F145" s="136">
        <v>0.22</v>
      </c>
      <c r="G145" s="137">
        <f t="shared" si="383"/>
        <v>0</v>
      </c>
      <c r="H145" s="135"/>
      <c r="I145" s="136">
        <v>0.22</v>
      </c>
      <c r="J145" s="137">
        <f t="shared" si="384"/>
        <v>0</v>
      </c>
      <c r="K145" s="135"/>
      <c r="L145" s="136">
        <v>0.22</v>
      </c>
      <c r="M145" s="137">
        <f t="shared" si="385"/>
        <v>0</v>
      </c>
      <c r="N145" s="135"/>
      <c r="O145" s="136">
        <v>0.22</v>
      </c>
      <c r="P145" s="137">
        <f t="shared" si="386"/>
        <v>0</v>
      </c>
      <c r="Q145" s="135"/>
      <c r="R145" s="136">
        <v>0.22</v>
      </c>
      <c r="S145" s="137">
        <f t="shared" si="387"/>
        <v>0</v>
      </c>
      <c r="T145" s="135"/>
      <c r="U145" s="136">
        <v>0.22</v>
      </c>
      <c r="V145" s="137">
        <f t="shared" si="388"/>
        <v>0</v>
      </c>
      <c r="W145" s="138">
        <f t="shared" si="389"/>
        <v>0</v>
      </c>
      <c r="X145" s="166">
        <f t="shared" si="390"/>
        <v>0</v>
      </c>
      <c r="Y145" s="166">
        <f t="shared" si="391"/>
        <v>0</v>
      </c>
      <c r="Z145" s="225" t="e">
        <f t="shared" si="392"/>
        <v>#DIV/0!</v>
      </c>
      <c r="AA145" s="139"/>
      <c r="AB145" s="7"/>
      <c r="AC145" s="7"/>
      <c r="AD145" s="7"/>
      <c r="AE145" s="7"/>
      <c r="AF145" s="7"/>
      <c r="AG145" s="7"/>
    </row>
    <row r="146" spans="1:33" ht="30" customHeight="1" x14ac:dyDescent="0.2">
      <c r="A146" s="167" t="s">
        <v>265</v>
      </c>
      <c r="B146" s="168"/>
      <c r="C146" s="169"/>
      <c r="D146" s="170"/>
      <c r="E146" s="174">
        <f>SUM(E140:E144)</f>
        <v>2</v>
      </c>
      <c r="F146" s="190"/>
      <c r="G146" s="173">
        <f>SUM(G140:G145)</f>
        <v>3450</v>
      </c>
      <c r="H146" s="174">
        <f>SUM(H140:H144)</f>
        <v>2</v>
      </c>
      <c r="I146" s="190"/>
      <c r="J146" s="173">
        <f>SUM(J140:J145)</f>
        <v>3450</v>
      </c>
      <c r="K146" s="191">
        <f>SUM(K140:K144)</f>
        <v>0</v>
      </c>
      <c r="L146" s="190"/>
      <c r="M146" s="173">
        <f>SUM(M140:M145)</f>
        <v>0</v>
      </c>
      <c r="N146" s="191">
        <f>SUM(N140:N144)</f>
        <v>0</v>
      </c>
      <c r="O146" s="190"/>
      <c r="P146" s="173">
        <f>SUM(P140:P145)</f>
        <v>0</v>
      </c>
      <c r="Q146" s="191">
        <f>SUM(Q140:Q144)</f>
        <v>0</v>
      </c>
      <c r="R146" s="190"/>
      <c r="S146" s="173">
        <f>SUM(S140:S145)</f>
        <v>0</v>
      </c>
      <c r="T146" s="191">
        <f>SUM(T140:T144)</f>
        <v>0</v>
      </c>
      <c r="U146" s="190"/>
      <c r="V146" s="175">
        <f t="shared" ref="V146:X146" si="393">SUM(V140:V145)</f>
        <v>0</v>
      </c>
      <c r="W146" s="226">
        <f t="shared" si="393"/>
        <v>3450</v>
      </c>
      <c r="X146" s="227">
        <f t="shared" si="393"/>
        <v>3450</v>
      </c>
      <c r="Y146" s="227">
        <f t="shared" si="391"/>
        <v>0</v>
      </c>
      <c r="Z146" s="227">
        <f t="shared" si="392"/>
        <v>0</v>
      </c>
      <c r="AA146" s="228"/>
      <c r="AB146" s="7"/>
      <c r="AC146" s="7"/>
      <c r="AD146" s="7"/>
      <c r="AE146" s="7"/>
      <c r="AF146" s="7"/>
      <c r="AG146" s="7"/>
    </row>
    <row r="147" spans="1:33" ht="30" customHeight="1" x14ac:dyDescent="0.2">
      <c r="A147" s="179" t="s">
        <v>74</v>
      </c>
      <c r="B147" s="211">
        <v>10</v>
      </c>
      <c r="C147" s="264" t="s">
        <v>266</v>
      </c>
      <c r="D147" s="182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9"/>
      <c r="X147" s="229"/>
      <c r="Y147" s="183"/>
      <c r="Z147" s="229"/>
      <c r="AA147" s="230"/>
      <c r="AB147" s="7"/>
      <c r="AC147" s="7"/>
      <c r="AD147" s="7"/>
      <c r="AE147" s="7"/>
      <c r="AF147" s="7"/>
      <c r="AG147" s="7"/>
    </row>
    <row r="148" spans="1:33" ht="30" customHeight="1" x14ac:dyDescent="0.2">
      <c r="A148" s="119" t="s">
        <v>79</v>
      </c>
      <c r="B148" s="259">
        <v>43840</v>
      </c>
      <c r="C148" s="265" t="s">
        <v>267</v>
      </c>
      <c r="D148" s="254"/>
      <c r="E148" s="266"/>
      <c r="F148" s="160"/>
      <c r="G148" s="161">
        <f t="shared" ref="G148:G152" si="394">E148*F148</f>
        <v>0</v>
      </c>
      <c r="H148" s="266"/>
      <c r="I148" s="160"/>
      <c r="J148" s="161">
        <f t="shared" ref="J148:J152" si="395">H148*I148</f>
        <v>0</v>
      </c>
      <c r="K148" s="159"/>
      <c r="L148" s="160"/>
      <c r="M148" s="161">
        <f t="shared" ref="M148:M152" si="396">K148*L148</f>
        <v>0</v>
      </c>
      <c r="N148" s="159"/>
      <c r="O148" s="160"/>
      <c r="P148" s="161">
        <f t="shared" ref="P148:P152" si="397">N148*O148</f>
        <v>0</v>
      </c>
      <c r="Q148" s="159"/>
      <c r="R148" s="160"/>
      <c r="S148" s="161">
        <f t="shared" ref="S148:S152" si="398">Q148*R148</f>
        <v>0</v>
      </c>
      <c r="T148" s="159"/>
      <c r="U148" s="160"/>
      <c r="V148" s="267">
        <f t="shared" ref="V148:V152" si="399">T148*U148</f>
        <v>0</v>
      </c>
      <c r="W148" s="268">
        <f t="shared" ref="W148:W152" si="400">G148+M148+S148</f>
        <v>0</v>
      </c>
      <c r="X148" s="233">
        <f t="shared" ref="X148:X152" si="401">J148+P148+V148</f>
        <v>0</v>
      </c>
      <c r="Y148" s="233">
        <f t="shared" ref="Y148:Y153" si="402">W148-X148</f>
        <v>0</v>
      </c>
      <c r="Z148" s="234" t="e">
        <f t="shared" ref="Z148:Z153" si="403">Y148/W148</f>
        <v>#DIV/0!</v>
      </c>
      <c r="AA148" s="269"/>
      <c r="AB148" s="131"/>
      <c r="AC148" s="131"/>
      <c r="AD148" s="131"/>
      <c r="AE148" s="131"/>
      <c r="AF148" s="131"/>
      <c r="AG148" s="131"/>
    </row>
    <row r="149" spans="1:33" ht="30" customHeight="1" x14ac:dyDescent="0.2">
      <c r="A149" s="119" t="s">
        <v>79</v>
      </c>
      <c r="B149" s="259">
        <v>43871</v>
      </c>
      <c r="C149" s="265" t="s">
        <v>267</v>
      </c>
      <c r="D149" s="260"/>
      <c r="E149" s="261"/>
      <c r="F149" s="124"/>
      <c r="G149" s="125">
        <f t="shared" si="394"/>
        <v>0</v>
      </c>
      <c r="H149" s="261"/>
      <c r="I149" s="124"/>
      <c r="J149" s="125">
        <f t="shared" si="395"/>
        <v>0</v>
      </c>
      <c r="K149" s="123"/>
      <c r="L149" s="124"/>
      <c r="M149" s="125">
        <f t="shared" si="396"/>
        <v>0</v>
      </c>
      <c r="N149" s="123"/>
      <c r="O149" s="124"/>
      <c r="P149" s="125">
        <f t="shared" si="397"/>
        <v>0</v>
      </c>
      <c r="Q149" s="123"/>
      <c r="R149" s="124"/>
      <c r="S149" s="125">
        <f t="shared" si="398"/>
        <v>0</v>
      </c>
      <c r="T149" s="123"/>
      <c r="U149" s="124"/>
      <c r="V149" s="231">
        <f t="shared" si="399"/>
        <v>0</v>
      </c>
      <c r="W149" s="236">
        <f t="shared" si="400"/>
        <v>0</v>
      </c>
      <c r="X149" s="127">
        <f t="shared" si="401"/>
        <v>0</v>
      </c>
      <c r="Y149" s="127">
        <f t="shared" si="402"/>
        <v>0</v>
      </c>
      <c r="Z149" s="128" t="e">
        <f t="shared" si="403"/>
        <v>#DIV/0!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79</v>
      </c>
      <c r="B150" s="259">
        <v>43900</v>
      </c>
      <c r="C150" s="265" t="s">
        <v>267</v>
      </c>
      <c r="D150" s="260"/>
      <c r="E150" s="261"/>
      <c r="F150" s="124"/>
      <c r="G150" s="125">
        <f t="shared" si="394"/>
        <v>0</v>
      </c>
      <c r="H150" s="261"/>
      <c r="I150" s="124"/>
      <c r="J150" s="125">
        <f t="shared" si="395"/>
        <v>0</v>
      </c>
      <c r="K150" s="123"/>
      <c r="L150" s="124"/>
      <c r="M150" s="125">
        <f t="shared" si="396"/>
        <v>0</v>
      </c>
      <c r="N150" s="123"/>
      <c r="O150" s="124"/>
      <c r="P150" s="125">
        <f t="shared" si="397"/>
        <v>0</v>
      </c>
      <c r="Q150" s="123"/>
      <c r="R150" s="124"/>
      <c r="S150" s="125">
        <f t="shared" si="398"/>
        <v>0</v>
      </c>
      <c r="T150" s="123"/>
      <c r="U150" s="124"/>
      <c r="V150" s="231">
        <f t="shared" si="399"/>
        <v>0</v>
      </c>
      <c r="W150" s="236">
        <f t="shared" si="400"/>
        <v>0</v>
      </c>
      <c r="X150" s="127">
        <f t="shared" si="401"/>
        <v>0</v>
      </c>
      <c r="Y150" s="127">
        <f t="shared" si="402"/>
        <v>0</v>
      </c>
      <c r="Z150" s="128" t="e">
        <f t="shared" si="403"/>
        <v>#DIV/0!</v>
      </c>
      <c r="AA150" s="129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79</v>
      </c>
      <c r="B151" s="270">
        <v>43931</v>
      </c>
      <c r="C151" s="164" t="s">
        <v>268</v>
      </c>
      <c r="D151" s="262" t="s">
        <v>82</v>
      </c>
      <c r="E151" s="263"/>
      <c r="F151" s="136"/>
      <c r="G151" s="125">
        <f t="shared" si="394"/>
        <v>0</v>
      </c>
      <c r="H151" s="263"/>
      <c r="I151" s="136"/>
      <c r="J151" s="125">
        <f t="shared" si="395"/>
        <v>0</v>
      </c>
      <c r="K151" s="135"/>
      <c r="L151" s="136"/>
      <c r="M151" s="137">
        <f t="shared" si="396"/>
        <v>0</v>
      </c>
      <c r="N151" s="135"/>
      <c r="O151" s="136"/>
      <c r="P151" s="137">
        <f t="shared" si="397"/>
        <v>0</v>
      </c>
      <c r="Q151" s="135"/>
      <c r="R151" s="136"/>
      <c r="S151" s="137">
        <f t="shared" si="398"/>
        <v>0</v>
      </c>
      <c r="T151" s="135"/>
      <c r="U151" s="136"/>
      <c r="V151" s="238">
        <f t="shared" si="399"/>
        <v>0</v>
      </c>
      <c r="W151" s="271">
        <f t="shared" si="400"/>
        <v>0</v>
      </c>
      <c r="X151" s="127">
        <f t="shared" si="401"/>
        <v>0</v>
      </c>
      <c r="Y151" s="127">
        <f t="shared" si="402"/>
        <v>0</v>
      </c>
      <c r="Z151" s="128" t="e">
        <f t="shared" si="403"/>
        <v>#DIV/0!</v>
      </c>
      <c r="AA151" s="222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79</v>
      </c>
      <c r="B152" s="272">
        <v>43961</v>
      </c>
      <c r="C152" s="237" t="s">
        <v>269</v>
      </c>
      <c r="D152" s="273"/>
      <c r="E152" s="135"/>
      <c r="F152" s="136">
        <v>0.22</v>
      </c>
      <c r="G152" s="137">
        <f t="shared" si="394"/>
        <v>0</v>
      </c>
      <c r="H152" s="135"/>
      <c r="I152" s="136">
        <v>0.22</v>
      </c>
      <c r="J152" s="137">
        <f t="shared" si="395"/>
        <v>0</v>
      </c>
      <c r="K152" s="135"/>
      <c r="L152" s="136">
        <v>0.22</v>
      </c>
      <c r="M152" s="137">
        <f t="shared" si="396"/>
        <v>0</v>
      </c>
      <c r="N152" s="135"/>
      <c r="O152" s="136">
        <v>0.22</v>
      </c>
      <c r="P152" s="137">
        <f t="shared" si="397"/>
        <v>0</v>
      </c>
      <c r="Q152" s="135"/>
      <c r="R152" s="136">
        <v>0.22</v>
      </c>
      <c r="S152" s="137">
        <f t="shared" si="398"/>
        <v>0</v>
      </c>
      <c r="T152" s="135"/>
      <c r="U152" s="136">
        <v>0.22</v>
      </c>
      <c r="V152" s="238">
        <f t="shared" si="399"/>
        <v>0</v>
      </c>
      <c r="W152" s="239">
        <f t="shared" si="400"/>
        <v>0</v>
      </c>
      <c r="X152" s="240">
        <f t="shared" si="401"/>
        <v>0</v>
      </c>
      <c r="Y152" s="240">
        <f t="shared" si="402"/>
        <v>0</v>
      </c>
      <c r="Z152" s="241" t="e">
        <f t="shared" si="403"/>
        <v>#DIV/0!</v>
      </c>
      <c r="AA152" s="274"/>
      <c r="AB152" s="7"/>
      <c r="AC152" s="7"/>
      <c r="AD152" s="7"/>
      <c r="AE152" s="7"/>
      <c r="AF152" s="7"/>
      <c r="AG152" s="7"/>
    </row>
    <row r="153" spans="1:33" ht="30" customHeight="1" x14ac:dyDescent="0.2">
      <c r="A153" s="167" t="s">
        <v>270</v>
      </c>
      <c r="B153" s="168"/>
      <c r="C153" s="169"/>
      <c r="D153" s="170"/>
      <c r="E153" s="174">
        <f>SUM(E148:E151)</f>
        <v>0</v>
      </c>
      <c r="F153" s="190"/>
      <c r="G153" s="173">
        <f>SUM(G148:G152)</f>
        <v>0</v>
      </c>
      <c r="H153" s="174">
        <f>SUM(H148:H151)</f>
        <v>0</v>
      </c>
      <c r="I153" s="190"/>
      <c r="J153" s="173">
        <f>SUM(J148:J152)</f>
        <v>0</v>
      </c>
      <c r="K153" s="191">
        <f>SUM(K148:K151)</f>
        <v>0</v>
      </c>
      <c r="L153" s="190"/>
      <c r="M153" s="173">
        <f>SUM(M148:M152)</f>
        <v>0</v>
      </c>
      <c r="N153" s="191">
        <f>SUM(N148:N151)</f>
        <v>0</v>
      </c>
      <c r="O153" s="190"/>
      <c r="P153" s="173">
        <f>SUM(P148:P152)</f>
        <v>0</v>
      </c>
      <c r="Q153" s="191">
        <f>SUM(Q148:Q151)</f>
        <v>0</v>
      </c>
      <c r="R153" s="190"/>
      <c r="S153" s="173">
        <f>SUM(S148:S152)</f>
        <v>0</v>
      </c>
      <c r="T153" s="191">
        <f>SUM(T148:T151)</f>
        <v>0</v>
      </c>
      <c r="U153" s="190"/>
      <c r="V153" s="175">
        <f t="shared" ref="V153:X153" si="404">SUM(V148:V152)</f>
        <v>0</v>
      </c>
      <c r="W153" s="226">
        <f t="shared" si="404"/>
        <v>0</v>
      </c>
      <c r="X153" s="227">
        <f t="shared" si="404"/>
        <v>0</v>
      </c>
      <c r="Y153" s="227">
        <f t="shared" si="402"/>
        <v>0</v>
      </c>
      <c r="Z153" s="227" t="e">
        <f t="shared" si="403"/>
        <v>#DIV/0!</v>
      </c>
      <c r="AA153" s="228"/>
      <c r="AB153" s="7"/>
      <c r="AC153" s="7"/>
      <c r="AD153" s="7"/>
      <c r="AE153" s="7"/>
      <c r="AF153" s="7"/>
      <c r="AG153" s="7"/>
    </row>
    <row r="154" spans="1:33" ht="30" customHeight="1" x14ac:dyDescent="0.2">
      <c r="A154" s="179" t="s">
        <v>74</v>
      </c>
      <c r="B154" s="211">
        <v>11</v>
      </c>
      <c r="C154" s="181" t="s">
        <v>271</v>
      </c>
      <c r="D154" s="182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29"/>
      <c r="X154" s="229"/>
      <c r="Y154" s="183"/>
      <c r="Z154" s="229"/>
      <c r="AA154" s="230"/>
      <c r="AB154" s="7"/>
      <c r="AC154" s="7"/>
      <c r="AD154" s="7"/>
      <c r="AE154" s="7"/>
      <c r="AF154" s="7"/>
      <c r="AG154" s="7"/>
    </row>
    <row r="155" spans="1:33" ht="30" customHeight="1" x14ac:dyDescent="0.2">
      <c r="A155" s="275" t="s">
        <v>79</v>
      </c>
      <c r="B155" s="259">
        <v>43841</v>
      </c>
      <c r="C155" s="265" t="s">
        <v>272</v>
      </c>
      <c r="D155" s="158" t="s">
        <v>114</v>
      </c>
      <c r="E155" s="159"/>
      <c r="F155" s="160"/>
      <c r="G155" s="161">
        <f t="shared" ref="G155:G156" si="405">E155*F155</f>
        <v>0</v>
      </c>
      <c r="H155" s="159"/>
      <c r="I155" s="160"/>
      <c r="J155" s="161">
        <f t="shared" ref="J155:J156" si="406">H155*I155</f>
        <v>0</v>
      </c>
      <c r="K155" s="159"/>
      <c r="L155" s="160"/>
      <c r="M155" s="161">
        <f t="shared" ref="M155:M156" si="407">K155*L155</f>
        <v>0</v>
      </c>
      <c r="N155" s="159"/>
      <c r="O155" s="160"/>
      <c r="P155" s="161">
        <f t="shared" ref="P155:P156" si="408">N155*O155</f>
        <v>0</v>
      </c>
      <c r="Q155" s="159"/>
      <c r="R155" s="160"/>
      <c r="S155" s="161">
        <f t="shared" ref="S155:S156" si="409">Q155*R155</f>
        <v>0</v>
      </c>
      <c r="T155" s="159"/>
      <c r="U155" s="160"/>
      <c r="V155" s="267">
        <f t="shared" ref="V155:V156" si="410">T155*U155</f>
        <v>0</v>
      </c>
      <c r="W155" s="268">
        <f t="shared" ref="W155:W156" si="411">G155+M155+S155</f>
        <v>0</v>
      </c>
      <c r="X155" s="233">
        <f t="shared" ref="X155:X156" si="412">J155+P155+V155</f>
        <v>0</v>
      </c>
      <c r="Y155" s="233">
        <f t="shared" ref="Y155:Y157" si="413">W155-X155</f>
        <v>0</v>
      </c>
      <c r="Z155" s="234" t="e">
        <f t="shared" ref="Z155:Z157" si="414">Y155/W155</f>
        <v>#DIV/0!</v>
      </c>
      <c r="AA155" s="269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276" t="s">
        <v>79</v>
      </c>
      <c r="B156" s="259">
        <v>43872</v>
      </c>
      <c r="C156" s="164" t="s">
        <v>272</v>
      </c>
      <c r="D156" s="134" t="s">
        <v>114</v>
      </c>
      <c r="E156" s="135"/>
      <c r="F156" s="136"/>
      <c r="G156" s="125">
        <f t="shared" si="405"/>
        <v>0</v>
      </c>
      <c r="H156" s="135"/>
      <c r="I156" s="136"/>
      <c r="J156" s="125">
        <f t="shared" si="406"/>
        <v>0</v>
      </c>
      <c r="K156" s="135"/>
      <c r="L156" s="136"/>
      <c r="M156" s="137">
        <f t="shared" si="407"/>
        <v>0</v>
      </c>
      <c r="N156" s="135"/>
      <c r="O156" s="136"/>
      <c r="P156" s="137">
        <f t="shared" si="408"/>
        <v>0</v>
      </c>
      <c r="Q156" s="135"/>
      <c r="R156" s="136"/>
      <c r="S156" s="137">
        <f t="shared" si="409"/>
        <v>0</v>
      </c>
      <c r="T156" s="135"/>
      <c r="U156" s="136"/>
      <c r="V156" s="238">
        <f t="shared" si="410"/>
        <v>0</v>
      </c>
      <c r="W156" s="277">
        <f t="shared" si="411"/>
        <v>0</v>
      </c>
      <c r="X156" s="240">
        <f t="shared" si="412"/>
        <v>0</v>
      </c>
      <c r="Y156" s="240">
        <f t="shared" si="413"/>
        <v>0</v>
      </c>
      <c r="Z156" s="241" t="e">
        <f t="shared" si="414"/>
        <v>#DIV/0!</v>
      </c>
      <c r="AA156" s="274"/>
      <c r="AB156" s="130"/>
      <c r="AC156" s="131"/>
      <c r="AD156" s="131"/>
      <c r="AE156" s="131"/>
      <c r="AF156" s="131"/>
      <c r="AG156" s="131"/>
    </row>
    <row r="157" spans="1:33" ht="30" customHeight="1" x14ac:dyDescent="0.2">
      <c r="A157" s="441" t="s">
        <v>273</v>
      </c>
      <c r="B157" s="442"/>
      <c r="C157" s="442"/>
      <c r="D157" s="443"/>
      <c r="E157" s="174">
        <f>SUM(E155:E156)</f>
        <v>0</v>
      </c>
      <c r="F157" s="190"/>
      <c r="G157" s="173">
        <f t="shared" ref="G157:H157" si="415">SUM(G155:G156)</f>
        <v>0</v>
      </c>
      <c r="H157" s="174">
        <f t="shared" si="415"/>
        <v>0</v>
      </c>
      <c r="I157" s="190"/>
      <c r="J157" s="173">
        <f t="shared" ref="J157:K157" si="416">SUM(J155:J156)</f>
        <v>0</v>
      </c>
      <c r="K157" s="191">
        <f t="shared" si="416"/>
        <v>0</v>
      </c>
      <c r="L157" s="190"/>
      <c r="M157" s="173">
        <f t="shared" ref="M157:N157" si="417">SUM(M155:M156)</f>
        <v>0</v>
      </c>
      <c r="N157" s="191">
        <f t="shared" si="417"/>
        <v>0</v>
      </c>
      <c r="O157" s="190"/>
      <c r="P157" s="173">
        <f t="shared" ref="P157:Q157" si="418">SUM(P155:P156)</f>
        <v>0</v>
      </c>
      <c r="Q157" s="191">
        <f t="shared" si="418"/>
        <v>0</v>
      </c>
      <c r="R157" s="190"/>
      <c r="S157" s="173">
        <f t="shared" ref="S157:T157" si="419">SUM(S155:S156)</f>
        <v>0</v>
      </c>
      <c r="T157" s="191">
        <f t="shared" si="419"/>
        <v>0</v>
      </c>
      <c r="U157" s="190"/>
      <c r="V157" s="175">
        <f t="shared" ref="V157:X157" si="420">SUM(V155:V156)</f>
        <v>0</v>
      </c>
      <c r="W157" s="226">
        <f t="shared" si="420"/>
        <v>0</v>
      </c>
      <c r="X157" s="227">
        <f t="shared" si="420"/>
        <v>0</v>
      </c>
      <c r="Y157" s="227">
        <f t="shared" si="413"/>
        <v>0</v>
      </c>
      <c r="Z157" s="227" t="e">
        <f t="shared" si="414"/>
        <v>#DIV/0!</v>
      </c>
      <c r="AA157" s="228"/>
      <c r="AB157" s="7"/>
      <c r="AC157" s="7"/>
      <c r="AD157" s="7"/>
      <c r="AE157" s="7"/>
      <c r="AF157" s="7"/>
      <c r="AG157" s="7"/>
    </row>
    <row r="158" spans="1:33" ht="30" customHeight="1" x14ac:dyDescent="0.2">
      <c r="A158" s="210" t="s">
        <v>74</v>
      </c>
      <c r="B158" s="211">
        <v>12</v>
      </c>
      <c r="C158" s="212" t="s">
        <v>274</v>
      </c>
      <c r="D158" s="278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29"/>
      <c r="X158" s="229"/>
      <c r="Y158" s="183"/>
      <c r="Z158" s="229"/>
      <c r="AA158" s="230"/>
      <c r="AB158" s="7"/>
      <c r="AC158" s="7"/>
      <c r="AD158" s="7"/>
      <c r="AE158" s="7"/>
      <c r="AF158" s="7"/>
      <c r="AG158" s="7"/>
    </row>
    <row r="159" spans="1:33" ht="30" customHeight="1" x14ac:dyDescent="0.2">
      <c r="A159" s="156" t="s">
        <v>79</v>
      </c>
      <c r="B159" s="279">
        <v>43842</v>
      </c>
      <c r="C159" s="280" t="s">
        <v>275</v>
      </c>
      <c r="D159" s="254" t="s">
        <v>276</v>
      </c>
      <c r="E159" s="266"/>
      <c r="F159" s="160"/>
      <c r="G159" s="161">
        <f t="shared" ref="G159:G162" si="421">E159*F159</f>
        <v>0</v>
      </c>
      <c r="H159" s="266"/>
      <c r="I159" s="160"/>
      <c r="J159" s="161">
        <f t="shared" ref="J159:J162" si="422">H159*I159</f>
        <v>0</v>
      </c>
      <c r="K159" s="159"/>
      <c r="L159" s="160"/>
      <c r="M159" s="161">
        <f t="shared" ref="M159:M162" si="423">K159*L159</f>
        <v>0</v>
      </c>
      <c r="N159" s="159"/>
      <c r="O159" s="160"/>
      <c r="P159" s="161">
        <f t="shared" ref="P159:P162" si="424">N159*O159</f>
        <v>0</v>
      </c>
      <c r="Q159" s="159"/>
      <c r="R159" s="160"/>
      <c r="S159" s="161">
        <f t="shared" ref="S159:S162" si="425">Q159*R159</f>
        <v>0</v>
      </c>
      <c r="T159" s="159"/>
      <c r="U159" s="160"/>
      <c r="V159" s="267">
        <f t="shared" ref="V159:V162" si="426">T159*U159</f>
        <v>0</v>
      </c>
      <c r="W159" s="268">
        <f t="shared" ref="W159:W162" si="427">G159+M159+S159</f>
        <v>0</v>
      </c>
      <c r="X159" s="233">
        <f t="shared" ref="X159:X162" si="428">J159+P159+V159</f>
        <v>0</v>
      </c>
      <c r="Y159" s="233">
        <f t="shared" ref="Y159:Y163" si="429">W159-X159</f>
        <v>0</v>
      </c>
      <c r="Z159" s="234" t="e">
        <f t="shared" ref="Z159:Z163" si="430">Y159/W159</f>
        <v>#DIV/0!</v>
      </c>
      <c r="AA159" s="281"/>
      <c r="AB159" s="130"/>
      <c r="AC159" s="131"/>
      <c r="AD159" s="131"/>
      <c r="AE159" s="131"/>
      <c r="AF159" s="131"/>
      <c r="AG159" s="131"/>
    </row>
    <row r="160" spans="1:33" ht="30" customHeight="1" x14ac:dyDescent="0.2">
      <c r="A160" s="119" t="s">
        <v>79</v>
      </c>
      <c r="B160" s="259">
        <v>43873</v>
      </c>
      <c r="C160" s="188" t="s">
        <v>277</v>
      </c>
      <c r="D160" s="260" t="s">
        <v>247</v>
      </c>
      <c r="E160" s="261"/>
      <c r="F160" s="124"/>
      <c r="G160" s="125">
        <f t="shared" si="421"/>
        <v>0</v>
      </c>
      <c r="H160" s="261"/>
      <c r="I160" s="124"/>
      <c r="J160" s="125">
        <f t="shared" si="422"/>
        <v>0</v>
      </c>
      <c r="K160" s="123"/>
      <c r="L160" s="124"/>
      <c r="M160" s="125">
        <f t="shared" si="423"/>
        <v>0</v>
      </c>
      <c r="N160" s="123"/>
      <c r="O160" s="124"/>
      <c r="P160" s="125">
        <f t="shared" si="424"/>
        <v>0</v>
      </c>
      <c r="Q160" s="123"/>
      <c r="R160" s="124"/>
      <c r="S160" s="125">
        <f t="shared" si="425"/>
        <v>0</v>
      </c>
      <c r="T160" s="123"/>
      <c r="U160" s="124"/>
      <c r="V160" s="231">
        <f t="shared" si="426"/>
        <v>0</v>
      </c>
      <c r="W160" s="282">
        <f t="shared" si="427"/>
        <v>0</v>
      </c>
      <c r="X160" s="127">
        <f t="shared" si="428"/>
        <v>0</v>
      </c>
      <c r="Y160" s="127">
        <f t="shared" si="429"/>
        <v>0</v>
      </c>
      <c r="Z160" s="128" t="e">
        <f t="shared" si="430"/>
        <v>#DIV/0!</v>
      </c>
      <c r="AA160" s="283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132" t="s">
        <v>79</v>
      </c>
      <c r="B161" s="270">
        <v>43902</v>
      </c>
      <c r="C161" s="164" t="s">
        <v>278</v>
      </c>
      <c r="D161" s="262" t="s">
        <v>247</v>
      </c>
      <c r="E161" s="263"/>
      <c r="F161" s="136"/>
      <c r="G161" s="137">
        <f t="shared" si="421"/>
        <v>0</v>
      </c>
      <c r="H161" s="263"/>
      <c r="I161" s="136"/>
      <c r="J161" s="137">
        <f t="shared" si="422"/>
        <v>0</v>
      </c>
      <c r="K161" s="135"/>
      <c r="L161" s="136"/>
      <c r="M161" s="137">
        <f t="shared" si="423"/>
        <v>0</v>
      </c>
      <c r="N161" s="135"/>
      <c r="O161" s="136"/>
      <c r="P161" s="137">
        <f t="shared" si="424"/>
        <v>0</v>
      </c>
      <c r="Q161" s="135"/>
      <c r="R161" s="136"/>
      <c r="S161" s="137">
        <f t="shared" si="425"/>
        <v>0</v>
      </c>
      <c r="T161" s="135"/>
      <c r="U161" s="136"/>
      <c r="V161" s="238">
        <f t="shared" si="426"/>
        <v>0</v>
      </c>
      <c r="W161" s="271">
        <f t="shared" si="427"/>
        <v>0</v>
      </c>
      <c r="X161" s="127">
        <f t="shared" si="428"/>
        <v>0</v>
      </c>
      <c r="Y161" s="127">
        <f t="shared" si="429"/>
        <v>0</v>
      </c>
      <c r="Z161" s="128" t="e">
        <f t="shared" si="430"/>
        <v>#DIV/0!</v>
      </c>
      <c r="AA161" s="284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32" t="s">
        <v>79</v>
      </c>
      <c r="B162" s="270">
        <v>43933</v>
      </c>
      <c r="C162" s="237" t="s">
        <v>279</v>
      </c>
      <c r="D162" s="273"/>
      <c r="E162" s="263"/>
      <c r="F162" s="136">
        <v>0.22</v>
      </c>
      <c r="G162" s="137">
        <f t="shared" si="421"/>
        <v>0</v>
      </c>
      <c r="H162" s="263"/>
      <c r="I162" s="136">
        <v>0.22</v>
      </c>
      <c r="J162" s="137">
        <f t="shared" si="422"/>
        <v>0</v>
      </c>
      <c r="K162" s="135"/>
      <c r="L162" s="136">
        <v>0.22</v>
      </c>
      <c r="M162" s="137">
        <f t="shared" si="423"/>
        <v>0</v>
      </c>
      <c r="N162" s="135"/>
      <c r="O162" s="136">
        <v>0.22</v>
      </c>
      <c r="P162" s="137">
        <f t="shared" si="424"/>
        <v>0</v>
      </c>
      <c r="Q162" s="135"/>
      <c r="R162" s="136">
        <v>0.22</v>
      </c>
      <c r="S162" s="137">
        <f t="shared" si="425"/>
        <v>0</v>
      </c>
      <c r="T162" s="135"/>
      <c r="U162" s="136">
        <v>0.22</v>
      </c>
      <c r="V162" s="238">
        <f t="shared" si="426"/>
        <v>0</v>
      </c>
      <c r="W162" s="239">
        <f t="shared" si="427"/>
        <v>0</v>
      </c>
      <c r="X162" s="240">
        <f t="shared" si="428"/>
        <v>0</v>
      </c>
      <c r="Y162" s="240">
        <f t="shared" si="429"/>
        <v>0</v>
      </c>
      <c r="Z162" s="241" t="e">
        <f t="shared" si="430"/>
        <v>#DIV/0!</v>
      </c>
      <c r="AA162" s="152"/>
      <c r="AB162" s="7"/>
      <c r="AC162" s="7"/>
      <c r="AD162" s="7"/>
      <c r="AE162" s="7"/>
      <c r="AF162" s="7"/>
      <c r="AG162" s="7"/>
    </row>
    <row r="163" spans="1:33" ht="30" customHeight="1" x14ac:dyDescent="0.2">
      <c r="A163" s="167" t="s">
        <v>280</v>
      </c>
      <c r="B163" s="168"/>
      <c r="C163" s="169"/>
      <c r="D163" s="285"/>
      <c r="E163" s="174">
        <f>SUM(E159:E161)</f>
        <v>0</v>
      </c>
      <c r="F163" s="190"/>
      <c r="G163" s="173">
        <f>SUM(G159:G162)</f>
        <v>0</v>
      </c>
      <c r="H163" s="174">
        <f>SUM(H159:H161)</f>
        <v>0</v>
      </c>
      <c r="I163" s="190"/>
      <c r="J163" s="173">
        <f>SUM(J159:J162)</f>
        <v>0</v>
      </c>
      <c r="K163" s="191">
        <f>SUM(K159:K161)</f>
        <v>0</v>
      </c>
      <c r="L163" s="190"/>
      <c r="M163" s="173">
        <f>SUM(M159:M162)</f>
        <v>0</v>
      </c>
      <c r="N163" s="191">
        <f>SUM(N159:N161)</f>
        <v>0</v>
      </c>
      <c r="O163" s="190"/>
      <c r="P163" s="173">
        <f>SUM(P159:P162)</f>
        <v>0</v>
      </c>
      <c r="Q163" s="191">
        <f>SUM(Q159:Q161)</f>
        <v>0</v>
      </c>
      <c r="R163" s="190"/>
      <c r="S163" s="173">
        <f>SUM(S159:S162)</f>
        <v>0</v>
      </c>
      <c r="T163" s="191">
        <f>SUM(T159:T161)</f>
        <v>0</v>
      </c>
      <c r="U163" s="190"/>
      <c r="V163" s="175">
        <f t="shared" ref="V163:X163" si="431">SUM(V159:V162)</f>
        <v>0</v>
      </c>
      <c r="W163" s="226">
        <f t="shared" si="431"/>
        <v>0</v>
      </c>
      <c r="X163" s="227">
        <f t="shared" si="431"/>
        <v>0</v>
      </c>
      <c r="Y163" s="227">
        <f t="shared" si="429"/>
        <v>0</v>
      </c>
      <c r="Z163" s="227" t="e">
        <f t="shared" si="430"/>
        <v>#DIV/0!</v>
      </c>
      <c r="AA163" s="228"/>
      <c r="AB163" s="7"/>
      <c r="AC163" s="7"/>
      <c r="AD163" s="7"/>
      <c r="AE163" s="7"/>
      <c r="AF163" s="7"/>
      <c r="AG163" s="7"/>
    </row>
    <row r="164" spans="1:33" ht="30" customHeight="1" x14ac:dyDescent="0.2">
      <c r="A164" s="210" t="s">
        <v>74</v>
      </c>
      <c r="B164" s="286">
        <v>13</v>
      </c>
      <c r="C164" s="212" t="s">
        <v>281</v>
      </c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229"/>
      <c r="X164" s="229"/>
      <c r="Y164" s="183"/>
      <c r="Z164" s="229"/>
      <c r="AA164" s="230"/>
      <c r="AB164" s="6"/>
      <c r="AC164" s="7"/>
      <c r="AD164" s="7"/>
      <c r="AE164" s="7"/>
      <c r="AF164" s="7"/>
      <c r="AG164" s="7"/>
    </row>
    <row r="165" spans="1:33" ht="30" customHeight="1" x14ac:dyDescent="0.2">
      <c r="A165" s="108" t="s">
        <v>76</v>
      </c>
      <c r="B165" s="287" t="s">
        <v>282</v>
      </c>
      <c r="C165" s="288" t="s">
        <v>283</v>
      </c>
      <c r="D165" s="141"/>
      <c r="E165" s="142">
        <f>SUM(E166:E168)</f>
        <v>0</v>
      </c>
      <c r="F165" s="143"/>
      <c r="G165" s="144">
        <f>SUM(G166:G169)</f>
        <v>0</v>
      </c>
      <c r="H165" s="142">
        <f>SUM(H166:H168)</f>
        <v>0</v>
      </c>
      <c r="I165" s="143"/>
      <c r="J165" s="144">
        <f>SUM(J166:J169)</f>
        <v>0</v>
      </c>
      <c r="K165" s="142">
        <f>SUM(K166:K168)</f>
        <v>1</v>
      </c>
      <c r="L165" s="143"/>
      <c r="M165" s="144">
        <f>SUM(M166:M169)</f>
        <v>2800</v>
      </c>
      <c r="N165" s="142">
        <f>SUM(N166:N168)</f>
        <v>1</v>
      </c>
      <c r="O165" s="143"/>
      <c r="P165" s="144">
        <f>SUM(P166:P169)</f>
        <v>17000</v>
      </c>
      <c r="Q165" s="142">
        <f>SUM(Q166:Q168)</f>
        <v>0</v>
      </c>
      <c r="R165" s="143"/>
      <c r="S165" s="144">
        <f>SUM(S166:S169)</f>
        <v>0</v>
      </c>
      <c r="T165" s="142">
        <f>SUM(T166:T168)</f>
        <v>0</v>
      </c>
      <c r="U165" s="143"/>
      <c r="V165" s="289">
        <f t="shared" ref="V165:X165" si="432">SUM(V166:V169)</f>
        <v>0</v>
      </c>
      <c r="W165" s="290">
        <f t="shared" si="432"/>
        <v>2800</v>
      </c>
      <c r="X165" s="144">
        <f t="shared" si="432"/>
        <v>17000</v>
      </c>
      <c r="Y165" s="144">
        <f t="shared" ref="Y165:Y188" si="433">W165-X165</f>
        <v>-14200</v>
      </c>
      <c r="Z165" s="144">
        <f t="shared" ref="Z165:Z189" si="434">Y165/W165</f>
        <v>-5.0714285714285712</v>
      </c>
      <c r="AA165" s="146"/>
      <c r="AB165" s="118"/>
      <c r="AC165" s="118"/>
      <c r="AD165" s="118"/>
      <c r="AE165" s="118"/>
      <c r="AF165" s="118"/>
      <c r="AG165" s="118"/>
    </row>
    <row r="166" spans="1:33" ht="30" customHeight="1" x14ac:dyDescent="0.2">
      <c r="A166" s="119" t="s">
        <v>79</v>
      </c>
      <c r="B166" s="120" t="s">
        <v>284</v>
      </c>
      <c r="C166" s="291" t="s">
        <v>285</v>
      </c>
      <c r="D166" s="122" t="s">
        <v>144</v>
      </c>
      <c r="E166" s="123"/>
      <c r="F166" s="124"/>
      <c r="G166" s="125">
        <f t="shared" ref="G166:G169" si="435">E166*F166</f>
        <v>0</v>
      </c>
      <c r="H166" s="123"/>
      <c r="I166" s="124"/>
      <c r="J166" s="125">
        <f t="shared" ref="J166:J169" si="436">H166*I166</f>
        <v>0</v>
      </c>
      <c r="K166" s="123"/>
      <c r="L166" s="124"/>
      <c r="M166" s="125">
        <f t="shared" ref="M166:M169" si="437">K166*L166</f>
        <v>0</v>
      </c>
      <c r="N166" s="123"/>
      <c r="O166" s="124"/>
      <c r="P166" s="125">
        <f t="shared" ref="P166:P169" si="438">N166*O166</f>
        <v>0</v>
      </c>
      <c r="Q166" s="123"/>
      <c r="R166" s="124"/>
      <c r="S166" s="125">
        <f t="shared" ref="S166:S169" si="439">Q166*R166</f>
        <v>0</v>
      </c>
      <c r="T166" s="123"/>
      <c r="U166" s="124"/>
      <c r="V166" s="231">
        <f t="shared" ref="V166:V169" si="440">T166*U166</f>
        <v>0</v>
      </c>
      <c r="W166" s="236">
        <f t="shared" ref="W166:W169" si="441">G166+M166+S166</f>
        <v>0</v>
      </c>
      <c r="X166" s="127">
        <f t="shared" ref="X166:X169" si="442">J166+P166+V166</f>
        <v>0</v>
      </c>
      <c r="Y166" s="127">
        <f t="shared" si="433"/>
        <v>0</v>
      </c>
      <c r="Z166" s="128" t="e">
        <f t="shared" si="434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19" t="s">
        <v>79</v>
      </c>
      <c r="B167" s="120" t="s">
        <v>286</v>
      </c>
      <c r="C167" s="292" t="s">
        <v>287</v>
      </c>
      <c r="D167" s="122" t="s">
        <v>144</v>
      </c>
      <c r="E167" s="123"/>
      <c r="F167" s="124"/>
      <c r="G167" s="125">
        <f t="shared" si="435"/>
        <v>0</v>
      </c>
      <c r="H167" s="123"/>
      <c r="I167" s="124"/>
      <c r="J167" s="125">
        <f t="shared" si="436"/>
        <v>0</v>
      </c>
      <c r="K167" s="123"/>
      <c r="L167" s="124"/>
      <c r="M167" s="125">
        <f t="shared" si="437"/>
        <v>0</v>
      </c>
      <c r="N167" s="123"/>
      <c r="O167" s="124"/>
      <c r="P167" s="125">
        <f t="shared" si="438"/>
        <v>0</v>
      </c>
      <c r="Q167" s="123"/>
      <c r="R167" s="124"/>
      <c r="S167" s="125">
        <f t="shared" si="439"/>
        <v>0</v>
      </c>
      <c r="T167" s="123"/>
      <c r="U167" s="124"/>
      <c r="V167" s="231">
        <f t="shared" si="440"/>
        <v>0</v>
      </c>
      <c r="W167" s="236">
        <f t="shared" si="441"/>
        <v>0</v>
      </c>
      <c r="X167" s="127">
        <f t="shared" si="442"/>
        <v>0</v>
      </c>
      <c r="Y167" s="127">
        <f t="shared" si="433"/>
        <v>0</v>
      </c>
      <c r="Z167" s="128" t="e">
        <f t="shared" si="434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19" t="s">
        <v>79</v>
      </c>
      <c r="B168" s="120" t="s">
        <v>288</v>
      </c>
      <c r="C168" s="292" t="s">
        <v>289</v>
      </c>
      <c r="D168" s="122" t="s">
        <v>144</v>
      </c>
      <c r="E168" s="123"/>
      <c r="F168" s="124"/>
      <c r="G168" s="125">
        <f t="shared" si="435"/>
        <v>0</v>
      </c>
      <c r="H168" s="123"/>
      <c r="I168" s="124"/>
      <c r="J168" s="125">
        <f t="shared" si="436"/>
        <v>0</v>
      </c>
      <c r="K168" s="354">
        <v>1</v>
      </c>
      <c r="L168" s="355">
        <v>2800</v>
      </c>
      <c r="M168" s="125">
        <f t="shared" si="437"/>
        <v>2800</v>
      </c>
      <c r="N168" s="123">
        <v>1</v>
      </c>
      <c r="O168" s="124">
        <v>17000</v>
      </c>
      <c r="P168" s="125">
        <f t="shared" si="438"/>
        <v>17000</v>
      </c>
      <c r="Q168" s="123"/>
      <c r="R168" s="124"/>
      <c r="S168" s="125">
        <f t="shared" si="439"/>
        <v>0</v>
      </c>
      <c r="T168" s="123"/>
      <c r="U168" s="124"/>
      <c r="V168" s="231">
        <f t="shared" si="440"/>
        <v>0</v>
      </c>
      <c r="W168" s="236">
        <f t="shared" si="441"/>
        <v>2800</v>
      </c>
      <c r="X168" s="127">
        <f t="shared" si="442"/>
        <v>17000</v>
      </c>
      <c r="Y168" s="127">
        <f t="shared" si="433"/>
        <v>-14200</v>
      </c>
      <c r="Z168" s="128">
        <f t="shared" si="434"/>
        <v>-5.0714285714285712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47" t="s">
        <v>79</v>
      </c>
      <c r="B169" s="154" t="s">
        <v>290</v>
      </c>
      <c r="C169" s="292" t="s">
        <v>291</v>
      </c>
      <c r="D169" s="148"/>
      <c r="E169" s="149"/>
      <c r="F169" s="150">
        <v>0.22</v>
      </c>
      <c r="G169" s="151">
        <f t="shared" si="435"/>
        <v>0</v>
      </c>
      <c r="H169" s="149"/>
      <c r="I169" s="150">
        <v>0.22</v>
      </c>
      <c r="J169" s="151">
        <f t="shared" si="436"/>
        <v>0</v>
      </c>
      <c r="K169" s="149"/>
      <c r="L169" s="150">
        <v>0.22</v>
      </c>
      <c r="M169" s="151">
        <f t="shared" si="437"/>
        <v>0</v>
      </c>
      <c r="N169" s="149"/>
      <c r="O169" s="150">
        <v>0.22</v>
      </c>
      <c r="P169" s="151">
        <f t="shared" si="438"/>
        <v>0</v>
      </c>
      <c r="Q169" s="149"/>
      <c r="R169" s="150">
        <v>0.22</v>
      </c>
      <c r="S169" s="151">
        <f t="shared" si="439"/>
        <v>0</v>
      </c>
      <c r="T169" s="149"/>
      <c r="U169" s="150">
        <v>0.22</v>
      </c>
      <c r="V169" s="293">
        <f t="shared" si="440"/>
        <v>0</v>
      </c>
      <c r="W169" s="239">
        <f t="shared" si="441"/>
        <v>0</v>
      </c>
      <c r="X169" s="240">
        <f t="shared" si="442"/>
        <v>0</v>
      </c>
      <c r="Y169" s="240">
        <f t="shared" si="433"/>
        <v>0</v>
      </c>
      <c r="Z169" s="241" t="e">
        <f t="shared" si="434"/>
        <v>#DIV/0!</v>
      </c>
      <c r="AA169" s="152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294" t="s">
        <v>76</v>
      </c>
      <c r="B170" s="295" t="s">
        <v>292</v>
      </c>
      <c r="C170" s="224" t="s">
        <v>293</v>
      </c>
      <c r="D170" s="111"/>
      <c r="E170" s="112">
        <f>SUM(E171:E173)</f>
        <v>1</v>
      </c>
      <c r="F170" s="113"/>
      <c r="G170" s="114">
        <f>SUM(G171:G174)</f>
        <v>8000</v>
      </c>
      <c r="H170" s="112">
        <f>SUM(H171:H173)</f>
        <v>1</v>
      </c>
      <c r="I170" s="113"/>
      <c r="J170" s="114">
        <f>SUM(J171:J174)</f>
        <v>8000</v>
      </c>
      <c r="K170" s="112">
        <f>SUM(K171:K173)</f>
        <v>1</v>
      </c>
      <c r="L170" s="113"/>
      <c r="M170" s="114">
        <f>SUM(M171:M174)</f>
        <v>10000</v>
      </c>
      <c r="N170" s="112">
        <f>SUM(N171:N173)</f>
        <v>1</v>
      </c>
      <c r="O170" s="113"/>
      <c r="P170" s="114">
        <f>SUM(P171:P174)</f>
        <v>10000</v>
      </c>
      <c r="Q170" s="112">
        <f>SUM(Q171:Q173)</f>
        <v>0</v>
      </c>
      <c r="R170" s="113"/>
      <c r="S170" s="114">
        <f>SUM(S171:S174)</f>
        <v>0</v>
      </c>
      <c r="T170" s="112">
        <f>SUM(T171:T173)</f>
        <v>0</v>
      </c>
      <c r="U170" s="113"/>
      <c r="V170" s="114">
        <f t="shared" ref="V170:X170" si="443">SUM(V171:V174)</f>
        <v>0</v>
      </c>
      <c r="W170" s="114">
        <f t="shared" si="443"/>
        <v>18000</v>
      </c>
      <c r="X170" s="114">
        <f t="shared" si="443"/>
        <v>18000</v>
      </c>
      <c r="Y170" s="114">
        <f t="shared" si="433"/>
        <v>0</v>
      </c>
      <c r="Z170" s="114">
        <f t="shared" si="434"/>
        <v>0</v>
      </c>
      <c r="AA170" s="114"/>
      <c r="AB170" s="118"/>
      <c r="AC170" s="118"/>
      <c r="AD170" s="118"/>
      <c r="AE170" s="118"/>
      <c r="AF170" s="118"/>
      <c r="AG170" s="118"/>
    </row>
    <row r="171" spans="1:33" ht="30" customHeight="1" x14ac:dyDescent="0.2">
      <c r="A171" s="119" t="s">
        <v>79</v>
      </c>
      <c r="B171" s="120" t="s">
        <v>294</v>
      </c>
      <c r="C171" s="351" t="s">
        <v>459</v>
      </c>
      <c r="D171" s="122" t="s">
        <v>144</v>
      </c>
      <c r="E171" s="354">
        <v>1</v>
      </c>
      <c r="F171" s="355">
        <v>8000</v>
      </c>
      <c r="G171" s="125">
        <f t="shared" ref="G171:G174" si="444">E171*F171</f>
        <v>8000</v>
      </c>
      <c r="H171" s="123">
        <v>1</v>
      </c>
      <c r="I171" s="124">
        <v>8000</v>
      </c>
      <c r="J171" s="125">
        <f t="shared" ref="J171:J174" si="445">H171*I171</f>
        <v>8000</v>
      </c>
      <c r="K171" s="354">
        <v>1</v>
      </c>
      <c r="L171" s="355">
        <v>10000</v>
      </c>
      <c r="M171" s="125">
        <f t="shared" ref="M171:M174" si="446">K171*L171</f>
        <v>10000</v>
      </c>
      <c r="N171" s="123">
        <v>1</v>
      </c>
      <c r="O171" s="124">
        <v>10000</v>
      </c>
      <c r="P171" s="125">
        <f t="shared" ref="P171:P174" si="447">N171*O171</f>
        <v>10000</v>
      </c>
      <c r="Q171" s="123"/>
      <c r="R171" s="124"/>
      <c r="S171" s="125">
        <f t="shared" ref="S171:S174" si="448">Q171*R171</f>
        <v>0</v>
      </c>
      <c r="T171" s="123"/>
      <c r="U171" s="124"/>
      <c r="V171" s="125">
        <f t="shared" ref="V171:V174" si="449">T171*U171</f>
        <v>0</v>
      </c>
      <c r="W171" s="126">
        <f t="shared" ref="W171:W174" si="450">G171+M171+S171</f>
        <v>18000</v>
      </c>
      <c r="X171" s="127">
        <f t="shared" ref="X171:X174" si="451">J171+P171+V171</f>
        <v>18000</v>
      </c>
      <c r="Y171" s="127">
        <f t="shared" si="433"/>
        <v>0</v>
      </c>
      <c r="Z171" s="128">
        <f t="shared" si="434"/>
        <v>0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79</v>
      </c>
      <c r="B172" s="120" t="s">
        <v>296</v>
      </c>
      <c r="C172" s="188" t="s">
        <v>295</v>
      </c>
      <c r="D172" s="122"/>
      <c r="E172" s="123"/>
      <c r="F172" s="124"/>
      <c r="G172" s="125">
        <f t="shared" si="444"/>
        <v>0</v>
      </c>
      <c r="H172" s="123"/>
      <c r="I172" s="124"/>
      <c r="J172" s="125">
        <f t="shared" si="445"/>
        <v>0</v>
      </c>
      <c r="K172" s="123"/>
      <c r="L172" s="124"/>
      <c r="M172" s="125">
        <f t="shared" si="446"/>
        <v>0</v>
      </c>
      <c r="N172" s="123"/>
      <c r="O172" s="124"/>
      <c r="P172" s="125">
        <f t="shared" si="447"/>
        <v>0</v>
      </c>
      <c r="Q172" s="123"/>
      <c r="R172" s="124"/>
      <c r="S172" s="125">
        <f t="shared" si="448"/>
        <v>0</v>
      </c>
      <c r="T172" s="123"/>
      <c r="U172" s="124"/>
      <c r="V172" s="125">
        <f t="shared" si="449"/>
        <v>0</v>
      </c>
      <c r="W172" s="126">
        <f t="shared" si="450"/>
        <v>0</v>
      </c>
      <c r="X172" s="127">
        <f t="shared" si="451"/>
        <v>0</v>
      </c>
      <c r="Y172" s="127">
        <f t="shared" si="433"/>
        <v>0</v>
      </c>
      <c r="Z172" s="128" t="e">
        <f t="shared" si="434"/>
        <v>#DIV/0!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32" t="s">
        <v>79</v>
      </c>
      <c r="B173" s="133" t="s">
        <v>297</v>
      </c>
      <c r="C173" s="188" t="s">
        <v>295</v>
      </c>
      <c r="D173" s="134"/>
      <c r="E173" s="135"/>
      <c r="F173" s="136"/>
      <c r="G173" s="137">
        <f t="shared" si="444"/>
        <v>0</v>
      </c>
      <c r="H173" s="135"/>
      <c r="I173" s="136"/>
      <c r="J173" s="137">
        <f t="shared" si="445"/>
        <v>0</v>
      </c>
      <c r="K173" s="135"/>
      <c r="L173" s="136"/>
      <c r="M173" s="137">
        <f t="shared" si="446"/>
        <v>0</v>
      </c>
      <c r="N173" s="135"/>
      <c r="O173" s="136"/>
      <c r="P173" s="137">
        <f t="shared" si="447"/>
        <v>0</v>
      </c>
      <c r="Q173" s="135"/>
      <c r="R173" s="136"/>
      <c r="S173" s="137">
        <f t="shared" si="448"/>
        <v>0</v>
      </c>
      <c r="T173" s="135"/>
      <c r="U173" s="136"/>
      <c r="V173" s="137">
        <f t="shared" si="449"/>
        <v>0</v>
      </c>
      <c r="W173" s="138">
        <f t="shared" si="450"/>
        <v>0</v>
      </c>
      <c r="X173" s="127">
        <f t="shared" si="451"/>
        <v>0</v>
      </c>
      <c r="Y173" s="127">
        <f t="shared" si="433"/>
        <v>0</v>
      </c>
      <c r="Z173" s="128" t="e">
        <f t="shared" si="434"/>
        <v>#DIV/0!</v>
      </c>
      <c r="AA173" s="139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32" t="s">
        <v>79</v>
      </c>
      <c r="B174" s="133" t="s">
        <v>298</v>
      </c>
      <c r="C174" s="189" t="s">
        <v>299</v>
      </c>
      <c r="D174" s="148"/>
      <c r="E174" s="135"/>
      <c r="F174" s="136">
        <v>0.22</v>
      </c>
      <c r="G174" s="137">
        <f t="shared" si="444"/>
        <v>0</v>
      </c>
      <c r="H174" s="135"/>
      <c r="I174" s="136">
        <v>0.22</v>
      </c>
      <c r="J174" s="137">
        <f t="shared" si="445"/>
        <v>0</v>
      </c>
      <c r="K174" s="135"/>
      <c r="L174" s="136">
        <v>0.22</v>
      </c>
      <c r="M174" s="137">
        <f t="shared" si="446"/>
        <v>0</v>
      </c>
      <c r="N174" s="135"/>
      <c r="O174" s="136">
        <v>0.22</v>
      </c>
      <c r="P174" s="137">
        <f t="shared" si="447"/>
        <v>0</v>
      </c>
      <c r="Q174" s="135"/>
      <c r="R174" s="136">
        <v>0.22</v>
      </c>
      <c r="S174" s="137">
        <f t="shared" si="448"/>
        <v>0</v>
      </c>
      <c r="T174" s="135"/>
      <c r="U174" s="136">
        <v>0.22</v>
      </c>
      <c r="V174" s="137">
        <f t="shared" si="449"/>
        <v>0</v>
      </c>
      <c r="W174" s="138">
        <f t="shared" si="450"/>
        <v>0</v>
      </c>
      <c r="X174" s="127">
        <f t="shared" si="451"/>
        <v>0</v>
      </c>
      <c r="Y174" s="127">
        <f t="shared" si="433"/>
        <v>0</v>
      </c>
      <c r="Z174" s="128" t="e">
        <f t="shared" si="434"/>
        <v>#DIV/0!</v>
      </c>
      <c r="AA174" s="152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08" t="s">
        <v>76</v>
      </c>
      <c r="B175" s="155" t="s">
        <v>300</v>
      </c>
      <c r="C175" s="224" t="s">
        <v>301</v>
      </c>
      <c r="D175" s="141"/>
      <c r="E175" s="142">
        <f>SUM(E176:E178)</f>
        <v>0</v>
      </c>
      <c r="F175" s="143"/>
      <c r="G175" s="144">
        <f t="shared" ref="G175:H175" si="452">SUM(G176:G178)</f>
        <v>0</v>
      </c>
      <c r="H175" s="142">
        <f t="shared" si="452"/>
        <v>0</v>
      </c>
      <c r="I175" s="143"/>
      <c r="J175" s="144">
        <f t="shared" ref="J175:K175" si="453">SUM(J176:J178)</f>
        <v>0</v>
      </c>
      <c r="K175" s="142">
        <f t="shared" si="453"/>
        <v>0</v>
      </c>
      <c r="L175" s="143"/>
      <c r="M175" s="144">
        <f t="shared" ref="M175:N175" si="454">SUM(M176:M178)</f>
        <v>0</v>
      </c>
      <c r="N175" s="142">
        <f t="shared" si="454"/>
        <v>0</v>
      </c>
      <c r="O175" s="143"/>
      <c r="P175" s="144">
        <f t="shared" ref="P175:Q175" si="455">SUM(P176:P178)</f>
        <v>0</v>
      </c>
      <c r="Q175" s="142">
        <f t="shared" si="455"/>
        <v>0</v>
      </c>
      <c r="R175" s="143"/>
      <c r="S175" s="144">
        <f t="shared" ref="S175:T175" si="456">SUM(S176:S178)</f>
        <v>0</v>
      </c>
      <c r="T175" s="142">
        <f t="shared" si="456"/>
        <v>0</v>
      </c>
      <c r="U175" s="143"/>
      <c r="V175" s="144">
        <f t="shared" ref="V175:X175" si="457">SUM(V176:V178)</f>
        <v>0</v>
      </c>
      <c r="W175" s="144">
        <f t="shared" si="457"/>
        <v>0</v>
      </c>
      <c r="X175" s="144">
        <f t="shared" si="457"/>
        <v>0</v>
      </c>
      <c r="Y175" s="144">
        <f t="shared" si="433"/>
        <v>0</v>
      </c>
      <c r="Z175" s="144" t="e">
        <f t="shared" si="434"/>
        <v>#DIV/0!</v>
      </c>
      <c r="AA175" s="296"/>
      <c r="AB175" s="118"/>
      <c r="AC175" s="118"/>
      <c r="AD175" s="118"/>
      <c r="AE175" s="118"/>
      <c r="AF175" s="118"/>
      <c r="AG175" s="118"/>
    </row>
    <row r="176" spans="1:33" ht="30" customHeight="1" x14ac:dyDescent="0.2">
      <c r="A176" s="119" t="s">
        <v>79</v>
      </c>
      <c r="B176" s="120" t="s">
        <v>302</v>
      </c>
      <c r="C176" s="188" t="s">
        <v>303</v>
      </c>
      <c r="D176" s="122"/>
      <c r="E176" s="123"/>
      <c r="F176" s="124"/>
      <c r="G176" s="125">
        <f t="shared" ref="G176:G178" si="458">E176*F176</f>
        <v>0</v>
      </c>
      <c r="H176" s="123"/>
      <c r="I176" s="124"/>
      <c r="J176" s="125">
        <f t="shared" ref="J176:J178" si="459">H176*I176</f>
        <v>0</v>
      </c>
      <c r="K176" s="123"/>
      <c r="L176" s="124"/>
      <c r="M176" s="125">
        <f t="shared" ref="M176:M178" si="460">K176*L176</f>
        <v>0</v>
      </c>
      <c r="N176" s="123"/>
      <c r="O176" s="124"/>
      <c r="P176" s="125">
        <f t="shared" ref="P176:P178" si="461">N176*O176</f>
        <v>0</v>
      </c>
      <c r="Q176" s="123"/>
      <c r="R176" s="124"/>
      <c r="S176" s="125">
        <f t="shared" ref="S176:S178" si="462">Q176*R176</f>
        <v>0</v>
      </c>
      <c r="T176" s="123"/>
      <c r="U176" s="124"/>
      <c r="V176" s="125">
        <f t="shared" ref="V176:V178" si="463">T176*U176</f>
        <v>0</v>
      </c>
      <c r="W176" s="126">
        <f t="shared" ref="W176:W178" si="464">G176+M176+S176</f>
        <v>0</v>
      </c>
      <c r="X176" s="127">
        <f t="shared" ref="X176:X178" si="465">J176+P176+V176</f>
        <v>0</v>
      </c>
      <c r="Y176" s="127">
        <f t="shared" si="433"/>
        <v>0</v>
      </c>
      <c r="Z176" s="128" t="e">
        <f t="shared" si="434"/>
        <v>#DIV/0!</v>
      </c>
      <c r="AA176" s="283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19" t="s">
        <v>79</v>
      </c>
      <c r="B177" s="120" t="s">
        <v>304</v>
      </c>
      <c r="C177" s="188" t="s">
        <v>303</v>
      </c>
      <c r="D177" s="122"/>
      <c r="E177" s="123"/>
      <c r="F177" s="124"/>
      <c r="G177" s="125">
        <f t="shared" si="458"/>
        <v>0</v>
      </c>
      <c r="H177" s="123"/>
      <c r="I177" s="124"/>
      <c r="J177" s="125">
        <f t="shared" si="459"/>
        <v>0</v>
      </c>
      <c r="K177" s="123"/>
      <c r="L177" s="124"/>
      <c r="M177" s="125">
        <f t="shared" si="460"/>
        <v>0</v>
      </c>
      <c r="N177" s="123"/>
      <c r="O177" s="124"/>
      <c r="P177" s="125">
        <f t="shared" si="461"/>
        <v>0</v>
      </c>
      <c r="Q177" s="123"/>
      <c r="R177" s="124"/>
      <c r="S177" s="125">
        <f t="shared" si="462"/>
        <v>0</v>
      </c>
      <c r="T177" s="123"/>
      <c r="U177" s="124"/>
      <c r="V177" s="125">
        <f t="shared" si="463"/>
        <v>0</v>
      </c>
      <c r="W177" s="126">
        <f t="shared" si="464"/>
        <v>0</v>
      </c>
      <c r="X177" s="127">
        <f t="shared" si="465"/>
        <v>0</v>
      </c>
      <c r="Y177" s="127">
        <f t="shared" si="433"/>
        <v>0</v>
      </c>
      <c r="Z177" s="128" t="e">
        <f t="shared" si="434"/>
        <v>#DIV/0!</v>
      </c>
      <c r="AA177" s="283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32" t="s">
        <v>79</v>
      </c>
      <c r="B178" s="133" t="s">
        <v>305</v>
      </c>
      <c r="C178" s="164" t="s">
        <v>303</v>
      </c>
      <c r="D178" s="134"/>
      <c r="E178" s="135"/>
      <c r="F178" s="136"/>
      <c r="G178" s="137">
        <f t="shared" si="458"/>
        <v>0</v>
      </c>
      <c r="H178" s="135"/>
      <c r="I178" s="136"/>
      <c r="J178" s="137">
        <f t="shared" si="459"/>
        <v>0</v>
      </c>
      <c r="K178" s="135"/>
      <c r="L178" s="136"/>
      <c r="M178" s="137">
        <f t="shared" si="460"/>
        <v>0</v>
      </c>
      <c r="N178" s="135"/>
      <c r="O178" s="136"/>
      <c r="P178" s="137">
        <f t="shared" si="461"/>
        <v>0</v>
      </c>
      <c r="Q178" s="135"/>
      <c r="R178" s="136"/>
      <c r="S178" s="137">
        <f t="shared" si="462"/>
        <v>0</v>
      </c>
      <c r="T178" s="135"/>
      <c r="U178" s="136"/>
      <c r="V178" s="137">
        <f t="shared" si="463"/>
        <v>0</v>
      </c>
      <c r="W178" s="138">
        <f t="shared" si="464"/>
        <v>0</v>
      </c>
      <c r="X178" s="127">
        <f t="shared" si="465"/>
        <v>0</v>
      </c>
      <c r="Y178" s="127">
        <f t="shared" si="433"/>
        <v>0</v>
      </c>
      <c r="Z178" s="128" t="e">
        <f t="shared" si="434"/>
        <v>#DIV/0!</v>
      </c>
      <c r="AA178" s="284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08" t="s">
        <v>76</v>
      </c>
      <c r="B179" s="155" t="s">
        <v>306</v>
      </c>
      <c r="C179" s="297" t="s">
        <v>281</v>
      </c>
      <c r="D179" s="141"/>
      <c r="E179" s="142">
        <f>SUM(E180:E186)</f>
        <v>3</v>
      </c>
      <c r="F179" s="143"/>
      <c r="G179" s="144">
        <f>SUM(G180:G187)</f>
        <v>52000</v>
      </c>
      <c r="H179" s="142">
        <f>SUM(H180:H186)</f>
        <v>3</v>
      </c>
      <c r="I179" s="143"/>
      <c r="J179" s="144">
        <f>SUM(J180:J187)</f>
        <v>43200</v>
      </c>
      <c r="K179" s="142">
        <f>SUM(K180:K186)</f>
        <v>15</v>
      </c>
      <c r="L179" s="143"/>
      <c r="M179" s="144">
        <f>SUM(M180:M187)</f>
        <v>11636</v>
      </c>
      <c r="N179" s="142">
        <f>SUM(N180:N186)</f>
        <v>13</v>
      </c>
      <c r="O179" s="143"/>
      <c r="P179" s="144">
        <f>SUM(P180:P187)</f>
        <v>6636</v>
      </c>
      <c r="Q179" s="142">
        <f>SUM(Q180:Q186)</f>
        <v>0</v>
      </c>
      <c r="R179" s="143"/>
      <c r="S179" s="144">
        <f>SUM(S180:S187)</f>
        <v>0</v>
      </c>
      <c r="T179" s="142">
        <f>SUM(T180:T186)</f>
        <v>0</v>
      </c>
      <c r="U179" s="143"/>
      <c r="V179" s="144">
        <f t="shared" ref="V179:X179" si="466">SUM(V180:V187)</f>
        <v>0</v>
      </c>
      <c r="W179" s="144">
        <f t="shared" si="466"/>
        <v>63636</v>
      </c>
      <c r="X179" s="144">
        <f t="shared" si="466"/>
        <v>49836</v>
      </c>
      <c r="Y179" s="144">
        <f t="shared" si="433"/>
        <v>13800</v>
      </c>
      <c r="Z179" s="144">
        <f t="shared" si="434"/>
        <v>0.21685838204789742</v>
      </c>
      <c r="AA179" s="296"/>
      <c r="AB179" s="118"/>
      <c r="AC179" s="118"/>
      <c r="AD179" s="118"/>
      <c r="AE179" s="118"/>
      <c r="AF179" s="118"/>
      <c r="AG179" s="118"/>
    </row>
    <row r="180" spans="1:33" ht="30" customHeight="1" x14ac:dyDescent="0.2">
      <c r="A180" s="119" t="s">
        <v>79</v>
      </c>
      <c r="B180" s="120" t="s">
        <v>307</v>
      </c>
      <c r="C180" s="351" t="s">
        <v>460</v>
      </c>
      <c r="D180" s="369" t="s">
        <v>144</v>
      </c>
      <c r="E180" s="354">
        <v>1</v>
      </c>
      <c r="F180" s="355">
        <v>8000</v>
      </c>
      <c r="G180" s="125">
        <f t="shared" ref="G180:G187" si="467">E180*F180</f>
        <v>8000</v>
      </c>
      <c r="H180" s="123">
        <v>1</v>
      </c>
      <c r="I180" s="124">
        <v>8000</v>
      </c>
      <c r="J180" s="125">
        <f t="shared" ref="J180:J187" si="468">H180*I180</f>
        <v>8000</v>
      </c>
      <c r="K180" s="354">
        <v>2</v>
      </c>
      <c r="L180" s="355">
        <v>2500</v>
      </c>
      <c r="M180" s="125">
        <f t="shared" ref="M180:M187" si="469">K180*L180</f>
        <v>5000</v>
      </c>
      <c r="N180" s="123">
        <v>0</v>
      </c>
      <c r="O180" s="124">
        <v>0</v>
      </c>
      <c r="P180" s="125">
        <f t="shared" ref="P180:P187" si="470">N180*O180</f>
        <v>0</v>
      </c>
      <c r="Q180" s="123"/>
      <c r="R180" s="124"/>
      <c r="S180" s="125">
        <f t="shared" ref="S180:S187" si="471">Q180*R180</f>
        <v>0</v>
      </c>
      <c r="T180" s="123"/>
      <c r="U180" s="124"/>
      <c r="V180" s="125">
        <f t="shared" ref="V180:V187" si="472">T180*U180</f>
        <v>0</v>
      </c>
      <c r="W180" s="126">
        <f t="shared" ref="W180:W187" si="473">G180+M180+S180</f>
        <v>13000</v>
      </c>
      <c r="X180" s="127">
        <f t="shared" ref="X180:X187" si="474">J180+P180+V180</f>
        <v>8000</v>
      </c>
      <c r="Y180" s="127">
        <f t="shared" si="433"/>
        <v>5000</v>
      </c>
      <c r="Z180" s="128">
        <f t="shared" si="434"/>
        <v>0.38461538461538464</v>
      </c>
      <c r="AA180" s="283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19" t="s">
        <v>79</v>
      </c>
      <c r="B181" s="120" t="s">
        <v>308</v>
      </c>
      <c r="C181" s="351" t="s">
        <v>461</v>
      </c>
      <c r="D181" s="369" t="s">
        <v>144</v>
      </c>
      <c r="E181" s="354"/>
      <c r="F181" s="355"/>
      <c r="G181" s="125">
        <f t="shared" si="467"/>
        <v>0</v>
      </c>
      <c r="H181" s="123"/>
      <c r="I181" s="124"/>
      <c r="J181" s="125">
        <f t="shared" si="468"/>
        <v>0</v>
      </c>
      <c r="K181" s="354">
        <v>1</v>
      </c>
      <c r="L181" s="355">
        <v>636</v>
      </c>
      <c r="M181" s="125">
        <f t="shared" si="469"/>
        <v>636</v>
      </c>
      <c r="N181" s="123">
        <v>1</v>
      </c>
      <c r="O181" s="124">
        <v>636</v>
      </c>
      <c r="P181" s="125">
        <f t="shared" si="470"/>
        <v>636</v>
      </c>
      <c r="Q181" s="123"/>
      <c r="R181" s="124"/>
      <c r="S181" s="125">
        <f t="shared" si="471"/>
        <v>0</v>
      </c>
      <c r="T181" s="123"/>
      <c r="U181" s="124"/>
      <c r="V181" s="125">
        <f t="shared" si="472"/>
        <v>0</v>
      </c>
      <c r="W181" s="138">
        <f t="shared" si="473"/>
        <v>636</v>
      </c>
      <c r="X181" s="127">
        <f t="shared" si="474"/>
        <v>636</v>
      </c>
      <c r="Y181" s="127">
        <f t="shared" si="433"/>
        <v>0</v>
      </c>
      <c r="Z181" s="128">
        <f t="shared" si="434"/>
        <v>0</v>
      </c>
      <c r="AA181" s="283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19" t="s">
        <v>79</v>
      </c>
      <c r="B182" s="120" t="s">
        <v>309</v>
      </c>
      <c r="C182" s="368" t="s">
        <v>462</v>
      </c>
      <c r="D182" s="369" t="s">
        <v>144</v>
      </c>
      <c r="E182" s="354">
        <v>2</v>
      </c>
      <c r="F182" s="355">
        <v>22000</v>
      </c>
      <c r="G182" s="125">
        <f t="shared" si="467"/>
        <v>44000</v>
      </c>
      <c r="H182" s="123">
        <v>2</v>
      </c>
      <c r="I182" s="124">
        <v>17600</v>
      </c>
      <c r="J182" s="125">
        <f t="shared" si="468"/>
        <v>35200</v>
      </c>
      <c r="K182" s="354"/>
      <c r="L182" s="355"/>
      <c r="M182" s="125">
        <f t="shared" si="469"/>
        <v>0</v>
      </c>
      <c r="N182" s="123"/>
      <c r="O182" s="124"/>
      <c r="P182" s="125">
        <f t="shared" si="470"/>
        <v>0</v>
      </c>
      <c r="Q182" s="123"/>
      <c r="R182" s="124"/>
      <c r="S182" s="125">
        <f t="shared" si="471"/>
        <v>0</v>
      </c>
      <c r="T182" s="123"/>
      <c r="U182" s="124"/>
      <c r="V182" s="125">
        <f t="shared" si="472"/>
        <v>0</v>
      </c>
      <c r="W182" s="138">
        <f t="shared" si="473"/>
        <v>44000</v>
      </c>
      <c r="X182" s="127">
        <f t="shared" si="474"/>
        <v>35200</v>
      </c>
      <c r="Y182" s="127">
        <f t="shared" si="433"/>
        <v>8800</v>
      </c>
      <c r="Z182" s="128">
        <f t="shared" si="434"/>
        <v>0.2</v>
      </c>
      <c r="AA182" s="283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19" t="s">
        <v>79</v>
      </c>
      <c r="B183" s="120" t="s">
        <v>310</v>
      </c>
      <c r="C183" s="351" t="s">
        <v>476</v>
      </c>
      <c r="D183" s="369" t="s">
        <v>144</v>
      </c>
      <c r="E183" s="123"/>
      <c r="F183" s="124"/>
      <c r="G183" s="125">
        <f t="shared" si="467"/>
        <v>0</v>
      </c>
      <c r="H183" s="123"/>
      <c r="I183" s="124"/>
      <c r="J183" s="125">
        <f t="shared" si="468"/>
        <v>0</v>
      </c>
      <c r="K183" s="354">
        <v>12</v>
      </c>
      <c r="L183" s="355">
        <v>500</v>
      </c>
      <c r="M183" s="125">
        <f t="shared" si="469"/>
        <v>6000</v>
      </c>
      <c r="N183" s="123">
        <v>12</v>
      </c>
      <c r="O183" s="124">
        <v>500</v>
      </c>
      <c r="P183" s="125">
        <f t="shared" si="470"/>
        <v>6000</v>
      </c>
      <c r="Q183" s="123"/>
      <c r="R183" s="124"/>
      <c r="S183" s="125">
        <f t="shared" si="471"/>
        <v>0</v>
      </c>
      <c r="T183" s="123"/>
      <c r="U183" s="124"/>
      <c r="V183" s="125">
        <f t="shared" si="472"/>
        <v>0</v>
      </c>
      <c r="W183" s="138">
        <f t="shared" si="473"/>
        <v>6000</v>
      </c>
      <c r="X183" s="127">
        <f t="shared" si="474"/>
        <v>6000</v>
      </c>
      <c r="Y183" s="127">
        <f t="shared" si="433"/>
        <v>0</v>
      </c>
      <c r="Z183" s="128">
        <f t="shared" si="434"/>
        <v>0</v>
      </c>
      <c r="AA183" s="283"/>
      <c r="AB183" s="131"/>
      <c r="AC183" s="131"/>
      <c r="AD183" s="131"/>
      <c r="AE183" s="131"/>
      <c r="AF183" s="131"/>
      <c r="AG183" s="131"/>
    </row>
    <row r="184" spans="1:33" ht="30" customHeight="1" x14ac:dyDescent="0.2">
      <c r="A184" s="119" t="s">
        <v>79</v>
      </c>
      <c r="B184" s="120" t="s">
        <v>311</v>
      </c>
      <c r="C184" s="164" t="s">
        <v>312</v>
      </c>
      <c r="D184" s="122"/>
      <c r="E184" s="123"/>
      <c r="F184" s="124"/>
      <c r="G184" s="125">
        <f t="shared" si="467"/>
        <v>0</v>
      </c>
      <c r="H184" s="123"/>
      <c r="I184" s="124"/>
      <c r="J184" s="125">
        <f t="shared" si="468"/>
        <v>0</v>
      </c>
      <c r="K184" s="123"/>
      <c r="L184" s="124"/>
      <c r="M184" s="125">
        <f t="shared" si="469"/>
        <v>0</v>
      </c>
      <c r="N184" s="123"/>
      <c r="O184" s="124"/>
      <c r="P184" s="125">
        <f t="shared" si="470"/>
        <v>0</v>
      </c>
      <c r="Q184" s="123"/>
      <c r="R184" s="124"/>
      <c r="S184" s="125">
        <f t="shared" si="471"/>
        <v>0</v>
      </c>
      <c r="T184" s="123"/>
      <c r="U184" s="124"/>
      <c r="V184" s="125">
        <f t="shared" si="472"/>
        <v>0</v>
      </c>
      <c r="W184" s="138">
        <f t="shared" si="473"/>
        <v>0</v>
      </c>
      <c r="X184" s="127">
        <f t="shared" si="474"/>
        <v>0</v>
      </c>
      <c r="Y184" s="127">
        <f t="shared" si="433"/>
        <v>0</v>
      </c>
      <c r="Z184" s="128" t="e">
        <f t="shared" si="434"/>
        <v>#DIV/0!</v>
      </c>
      <c r="AA184" s="283"/>
      <c r="AB184" s="130"/>
      <c r="AC184" s="131"/>
      <c r="AD184" s="131"/>
      <c r="AE184" s="131"/>
      <c r="AF184" s="131"/>
      <c r="AG184" s="131"/>
    </row>
    <row r="185" spans="1:33" ht="30" customHeight="1" x14ac:dyDescent="0.2">
      <c r="A185" s="119" t="s">
        <v>79</v>
      </c>
      <c r="B185" s="120" t="s">
        <v>313</v>
      </c>
      <c r="C185" s="164" t="s">
        <v>312</v>
      </c>
      <c r="D185" s="122"/>
      <c r="E185" s="123"/>
      <c r="F185" s="124"/>
      <c r="G185" s="125">
        <f t="shared" si="467"/>
        <v>0</v>
      </c>
      <c r="H185" s="123"/>
      <c r="I185" s="124"/>
      <c r="J185" s="125">
        <f t="shared" si="468"/>
        <v>0</v>
      </c>
      <c r="K185" s="123"/>
      <c r="L185" s="124"/>
      <c r="M185" s="125">
        <f t="shared" si="469"/>
        <v>0</v>
      </c>
      <c r="N185" s="123"/>
      <c r="O185" s="124"/>
      <c r="P185" s="125">
        <f t="shared" si="470"/>
        <v>0</v>
      </c>
      <c r="Q185" s="123"/>
      <c r="R185" s="124"/>
      <c r="S185" s="125">
        <f t="shared" si="471"/>
        <v>0</v>
      </c>
      <c r="T185" s="123"/>
      <c r="U185" s="124"/>
      <c r="V185" s="125">
        <f t="shared" si="472"/>
        <v>0</v>
      </c>
      <c r="W185" s="138">
        <f t="shared" si="473"/>
        <v>0</v>
      </c>
      <c r="X185" s="127">
        <f t="shared" si="474"/>
        <v>0</v>
      </c>
      <c r="Y185" s="127">
        <f t="shared" si="433"/>
        <v>0</v>
      </c>
      <c r="Z185" s="128" t="e">
        <f t="shared" si="434"/>
        <v>#DIV/0!</v>
      </c>
      <c r="AA185" s="283"/>
      <c r="AB185" s="131"/>
      <c r="AC185" s="131"/>
      <c r="AD185" s="131"/>
      <c r="AE185" s="131"/>
      <c r="AF185" s="131"/>
      <c r="AG185" s="131"/>
    </row>
    <row r="186" spans="1:33" ht="30" customHeight="1" x14ac:dyDescent="0.2">
      <c r="A186" s="132" t="s">
        <v>79</v>
      </c>
      <c r="B186" s="133" t="s">
        <v>314</v>
      </c>
      <c r="C186" s="164" t="s">
        <v>312</v>
      </c>
      <c r="D186" s="134"/>
      <c r="E186" s="135"/>
      <c r="F186" s="136"/>
      <c r="G186" s="137">
        <f t="shared" si="467"/>
        <v>0</v>
      </c>
      <c r="H186" s="135"/>
      <c r="I186" s="136"/>
      <c r="J186" s="137">
        <f t="shared" si="468"/>
        <v>0</v>
      </c>
      <c r="K186" s="135"/>
      <c r="L186" s="136"/>
      <c r="M186" s="137">
        <f t="shared" si="469"/>
        <v>0</v>
      </c>
      <c r="N186" s="135"/>
      <c r="O186" s="136"/>
      <c r="P186" s="137">
        <f t="shared" si="470"/>
        <v>0</v>
      </c>
      <c r="Q186" s="135"/>
      <c r="R186" s="136"/>
      <c r="S186" s="137">
        <f t="shared" si="471"/>
        <v>0</v>
      </c>
      <c r="T186" s="135"/>
      <c r="U186" s="136"/>
      <c r="V186" s="137">
        <f t="shared" si="472"/>
        <v>0</v>
      </c>
      <c r="W186" s="138">
        <f t="shared" si="473"/>
        <v>0</v>
      </c>
      <c r="X186" s="127">
        <f t="shared" si="474"/>
        <v>0</v>
      </c>
      <c r="Y186" s="127">
        <f t="shared" si="433"/>
        <v>0</v>
      </c>
      <c r="Z186" s="128" t="e">
        <f t="shared" si="434"/>
        <v>#DIV/0!</v>
      </c>
      <c r="AA186" s="284"/>
      <c r="AB186" s="131"/>
      <c r="AC186" s="131"/>
      <c r="AD186" s="131"/>
      <c r="AE186" s="131"/>
      <c r="AF186" s="131"/>
      <c r="AG186" s="131"/>
    </row>
    <row r="187" spans="1:33" ht="30" customHeight="1" x14ac:dyDescent="0.2">
      <c r="A187" s="132" t="s">
        <v>79</v>
      </c>
      <c r="B187" s="154" t="s">
        <v>315</v>
      </c>
      <c r="C187" s="189" t="s">
        <v>316</v>
      </c>
      <c r="D187" s="148"/>
      <c r="E187" s="135"/>
      <c r="F187" s="136">
        <v>0.22</v>
      </c>
      <c r="G187" s="137">
        <f t="shared" si="467"/>
        <v>0</v>
      </c>
      <c r="H187" s="135"/>
      <c r="I187" s="136">
        <v>0.22</v>
      </c>
      <c r="J187" s="137">
        <f t="shared" si="468"/>
        <v>0</v>
      </c>
      <c r="K187" s="135"/>
      <c r="L187" s="136">
        <v>0.22</v>
      </c>
      <c r="M187" s="137">
        <f t="shared" si="469"/>
        <v>0</v>
      </c>
      <c r="N187" s="135"/>
      <c r="O187" s="136">
        <v>0.22</v>
      </c>
      <c r="P187" s="137">
        <f t="shared" si="470"/>
        <v>0</v>
      </c>
      <c r="Q187" s="135"/>
      <c r="R187" s="136">
        <v>0.22</v>
      </c>
      <c r="S187" s="137">
        <f t="shared" si="471"/>
        <v>0</v>
      </c>
      <c r="T187" s="135"/>
      <c r="U187" s="136">
        <v>0.22</v>
      </c>
      <c r="V187" s="137">
        <f t="shared" si="472"/>
        <v>0</v>
      </c>
      <c r="W187" s="138">
        <f t="shared" si="473"/>
        <v>0</v>
      </c>
      <c r="X187" s="127">
        <f t="shared" si="474"/>
        <v>0</v>
      </c>
      <c r="Y187" s="127">
        <f t="shared" si="433"/>
        <v>0</v>
      </c>
      <c r="Z187" s="128" t="e">
        <f t="shared" si="434"/>
        <v>#DIV/0!</v>
      </c>
      <c r="AA187" s="152"/>
      <c r="AB187" s="7"/>
      <c r="AC187" s="7"/>
      <c r="AD187" s="7"/>
      <c r="AE187" s="7"/>
      <c r="AF187" s="7"/>
      <c r="AG187" s="7"/>
    </row>
    <row r="188" spans="1:33" ht="30" customHeight="1" x14ac:dyDescent="0.2">
      <c r="A188" s="298" t="s">
        <v>317</v>
      </c>
      <c r="B188" s="299"/>
      <c r="C188" s="300"/>
      <c r="D188" s="301"/>
      <c r="E188" s="174">
        <f>E179+E175+E170+E165</f>
        <v>4</v>
      </c>
      <c r="F188" s="190"/>
      <c r="G188" s="302">
        <f t="shared" ref="G188:H188" si="475">G179+G175+G170+G165</f>
        <v>60000</v>
      </c>
      <c r="H188" s="174">
        <f t="shared" si="475"/>
        <v>4</v>
      </c>
      <c r="I188" s="190"/>
      <c r="J188" s="302">
        <f t="shared" ref="J188:K188" si="476">J179+J175+J170+J165</f>
        <v>51200</v>
      </c>
      <c r="K188" s="174">
        <f t="shared" si="476"/>
        <v>17</v>
      </c>
      <c r="L188" s="190"/>
      <c r="M188" s="302">
        <f t="shared" ref="M188:N188" si="477">M179+M175+M170+M165</f>
        <v>24436</v>
      </c>
      <c r="N188" s="174">
        <f t="shared" si="477"/>
        <v>15</v>
      </c>
      <c r="O188" s="190"/>
      <c r="P188" s="302">
        <f t="shared" ref="P188:Q188" si="478">P179+P175+P170+P165</f>
        <v>33636</v>
      </c>
      <c r="Q188" s="174">
        <f t="shared" si="478"/>
        <v>0</v>
      </c>
      <c r="R188" s="190"/>
      <c r="S188" s="302">
        <f t="shared" ref="S188:T188" si="479">S179+S175+S170+S165</f>
        <v>0</v>
      </c>
      <c r="T188" s="174">
        <f t="shared" si="479"/>
        <v>0</v>
      </c>
      <c r="U188" s="190"/>
      <c r="V188" s="302">
        <f>V179+V175+V170+V165</f>
        <v>0</v>
      </c>
      <c r="W188" s="227">
        <f t="shared" ref="W188:X188" si="480">W179+W165+W175+W170</f>
        <v>84436</v>
      </c>
      <c r="X188" s="227">
        <f t="shared" si="480"/>
        <v>84836</v>
      </c>
      <c r="Y188" s="227">
        <f t="shared" si="433"/>
        <v>-400</v>
      </c>
      <c r="Z188" s="227">
        <f t="shared" si="434"/>
        <v>-4.7373158368468424E-3</v>
      </c>
      <c r="AA188" s="228"/>
      <c r="AB188" s="7"/>
      <c r="AC188" s="7"/>
      <c r="AD188" s="7"/>
      <c r="AE188" s="7"/>
      <c r="AF188" s="7"/>
      <c r="AG188" s="7"/>
    </row>
    <row r="189" spans="1:33" ht="30" customHeight="1" x14ac:dyDescent="0.2">
      <c r="A189" s="303" t="s">
        <v>318</v>
      </c>
      <c r="B189" s="304"/>
      <c r="C189" s="305"/>
      <c r="D189" s="306"/>
      <c r="E189" s="307"/>
      <c r="F189" s="308"/>
      <c r="G189" s="309">
        <f>G33+G47+G59+G81+G98+G117+G130+G138+G146+G153+G157+G163+G188</f>
        <v>256470</v>
      </c>
      <c r="H189" s="307"/>
      <c r="I189" s="308"/>
      <c r="J189" s="309">
        <f>J33+J47+J59+J81+J98+J117+J130+J138+J146+J153+J157+J163+J188</f>
        <v>254311</v>
      </c>
      <c r="K189" s="307"/>
      <c r="L189" s="308"/>
      <c r="M189" s="309">
        <f>M33+M47+M59+M81+M98+M117+M130+M138+M146+M153+M157+M163+M188</f>
        <v>86116</v>
      </c>
      <c r="N189" s="307"/>
      <c r="O189" s="308"/>
      <c r="P189" s="309">
        <f>P33+P47+P59+P81+P98+P117+P130+P138+P146+P153+P157+P163+P188</f>
        <v>118068.6</v>
      </c>
      <c r="Q189" s="307"/>
      <c r="R189" s="308"/>
      <c r="S189" s="309">
        <f>S33+S47+S59+S81+S98+S117+S130+S138+S146+S153+S157+S163+S188</f>
        <v>0</v>
      </c>
      <c r="T189" s="307"/>
      <c r="U189" s="308"/>
      <c r="V189" s="309">
        <f>V33+V47+V59+V81+V98+V117+V130+V138+V146+V153+V157+V163+V188</f>
        <v>0</v>
      </c>
      <c r="W189" s="309">
        <f>W33+W47+W59+W81+W98+W117+W130+W138+W146+W153+W157+W163+W188</f>
        <v>342586</v>
      </c>
      <c r="X189" s="309">
        <f>X33+X47+X59+X81+X98+X117+X130+X138+X146+X153+X157+X163+X188</f>
        <v>371871.6</v>
      </c>
      <c r="Y189" s="309">
        <f>Y33+Y47+Y59+Y81+Y98+Y117+Y130+Y138+Y146+Y153+Y157+Y163+Y188</f>
        <v>-29285.600000000006</v>
      </c>
      <c r="Z189" s="310">
        <f t="shared" si="434"/>
        <v>-8.5483936880082684E-2</v>
      </c>
      <c r="AA189" s="311"/>
      <c r="AB189" s="7"/>
      <c r="AC189" s="7"/>
      <c r="AD189" s="7"/>
      <c r="AE189" s="7"/>
      <c r="AF189" s="7"/>
      <c r="AG189" s="7"/>
    </row>
    <row r="190" spans="1:33" ht="15" customHeight="1" x14ac:dyDescent="0.2">
      <c r="A190" s="444"/>
      <c r="B190" s="411"/>
      <c r="C190" s="411"/>
      <c r="D190" s="74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312"/>
      <c r="X190" s="312"/>
      <c r="Y190" s="312"/>
      <c r="Z190" s="312"/>
      <c r="AA190" s="83"/>
      <c r="AB190" s="7"/>
      <c r="AC190" s="7"/>
      <c r="AD190" s="7"/>
      <c r="AE190" s="7"/>
      <c r="AF190" s="7"/>
      <c r="AG190" s="7"/>
    </row>
    <row r="191" spans="1:33" ht="30" customHeight="1" x14ac:dyDescent="0.2">
      <c r="A191" s="445" t="s">
        <v>319</v>
      </c>
      <c r="B191" s="423"/>
      <c r="C191" s="446"/>
      <c r="D191" s="313"/>
      <c r="E191" s="307"/>
      <c r="F191" s="308"/>
      <c r="G191" s="314">
        <f>Фінансування!C27-'Кошторис  витрат'!G189</f>
        <v>0</v>
      </c>
      <c r="H191" s="307"/>
      <c r="I191" s="308"/>
      <c r="J191" s="314">
        <f>Фінансування!C28-'Кошторис  витрат'!J189</f>
        <v>0</v>
      </c>
      <c r="K191" s="307"/>
      <c r="L191" s="308"/>
      <c r="M191" s="314" t="e">
        <f>Фінансування!J27-'Кошторис  витрат'!M189</f>
        <v>#VALUE!</v>
      </c>
      <c r="N191" s="307"/>
      <c r="O191" s="308"/>
      <c r="P191" s="314" t="e">
        <f>Фінансування!J28-'Кошторис  витрат'!P189</f>
        <v>#VALUE!</v>
      </c>
      <c r="Q191" s="307"/>
      <c r="R191" s="308"/>
      <c r="S191" s="314">
        <f>Фінансування!L27-'Кошторис  витрат'!S189</f>
        <v>0</v>
      </c>
      <c r="T191" s="307"/>
      <c r="U191" s="308"/>
      <c r="V191" s="314">
        <f>Фінансування!L28-'Кошторис  витрат'!V189</f>
        <v>0</v>
      </c>
      <c r="W191" s="315" t="e">
        <f>Фінансування!N27-'Кошторис  витрат'!W189</f>
        <v>#VALUE!</v>
      </c>
      <c r="X191" s="315" t="e">
        <f>Фінансування!N28-'Кошторис  витрат'!X189</f>
        <v>#VALUE!</v>
      </c>
      <c r="Y191" s="315"/>
      <c r="Z191" s="315"/>
      <c r="AA191" s="316"/>
      <c r="AB191" s="7"/>
      <c r="AC191" s="7"/>
      <c r="AD191" s="7"/>
      <c r="AE191" s="7"/>
      <c r="AF191" s="7"/>
      <c r="AG191" s="7"/>
    </row>
    <row r="192" spans="1:33" ht="15.75" customHeight="1" x14ac:dyDescent="0.2">
      <c r="A192" s="1"/>
      <c r="B192" s="317"/>
      <c r="C192" s="2"/>
      <c r="D192" s="31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7"/>
      <c r="C193" s="2"/>
      <c r="D193" s="318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7"/>
      <c r="C194" s="2"/>
      <c r="D194" s="31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319"/>
      <c r="B195" s="320"/>
      <c r="C195" s="321"/>
      <c r="D195" s="318"/>
      <c r="E195" s="322"/>
      <c r="F195" s="322"/>
      <c r="G195" s="70"/>
      <c r="H195" s="323"/>
      <c r="I195" s="319"/>
      <c r="J195" s="322"/>
      <c r="K195" s="324"/>
      <c r="L195" s="2"/>
      <c r="M195" s="70"/>
      <c r="N195" s="324"/>
      <c r="O195" s="2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2"/>
      <c r="AD195" s="1"/>
      <c r="AE195" s="1"/>
      <c r="AF195" s="1"/>
      <c r="AG195" s="1"/>
    </row>
    <row r="196" spans="1:33" ht="15.75" customHeight="1" x14ac:dyDescent="0.2">
      <c r="A196" s="325"/>
      <c r="B196" s="326"/>
      <c r="C196" s="327" t="s">
        <v>320</v>
      </c>
      <c r="D196" s="328"/>
      <c r="E196" s="329" t="s">
        <v>321</v>
      </c>
      <c r="F196" s="329"/>
      <c r="G196" s="330"/>
      <c r="H196" s="331"/>
      <c r="I196" s="332" t="s">
        <v>322</v>
      </c>
      <c r="J196" s="330"/>
      <c r="K196" s="331"/>
      <c r="L196" s="332"/>
      <c r="M196" s="330"/>
      <c r="N196" s="331"/>
      <c r="O196" s="332"/>
      <c r="P196" s="330"/>
      <c r="Q196" s="330"/>
      <c r="R196" s="330"/>
      <c r="S196" s="330"/>
      <c r="T196" s="330"/>
      <c r="U196" s="330"/>
      <c r="V196" s="330"/>
      <c r="W196" s="333"/>
      <c r="X196" s="333"/>
      <c r="Y196" s="333"/>
      <c r="Z196" s="333"/>
      <c r="AA196" s="334"/>
      <c r="AB196" s="335"/>
      <c r="AC196" s="334"/>
      <c r="AD196" s="335"/>
      <c r="AE196" s="335"/>
      <c r="AF196" s="335"/>
      <c r="AG196" s="335"/>
    </row>
    <row r="197" spans="1:33" ht="15.75" customHeight="1" x14ac:dyDescent="0.2">
      <c r="A197" s="1"/>
      <c r="B197" s="317"/>
      <c r="C197" s="2"/>
      <c r="D197" s="318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7"/>
      <c r="C198" s="2"/>
      <c r="D198" s="31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7"/>
      <c r="C199" s="2"/>
      <c r="D199" s="31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7"/>
      <c r="C200" s="2"/>
      <c r="D200" s="31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6"/>
      <c r="X200" s="336"/>
      <c r="Y200" s="336"/>
      <c r="Z200" s="336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7"/>
      <c r="C201" s="2"/>
      <c r="D201" s="318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6"/>
      <c r="X201" s="336"/>
      <c r="Y201" s="336"/>
      <c r="Z201" s="336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7"/>
      <c r="C202" s="2"/>
      <c r="D202" s="31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6"/>
      <c r="X202" s="336"/>
      <c r="Y202" s="336"/>
      <c r="Z202" s="336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7"/>
      <c r="C203" s="2"/>
      <c r="D203" s="31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6"/>
      <c r="X203" s="336"/>
      <c r="Y203" s="336"/>
      <c r="Z203" s="336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7"/>
      <c r="C204" s="2"/>
      <c r="D204" s="31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6"/>
      <c r="X204" s="336"/>
      <c r="Y204" s="336"/>
      <c r="Z204" s="336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7"/>
      <c r="C205" s="2"/>
      <c r="D205" s="318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6"/>
      <c r="X205" s="336"/>
      <c r="Y205" s="336"/>
      <c r="Z205" s="336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7"/>
      <c r="C206" s="2"/>
      <c r="D206" s="31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6"/>
      <c r="X206" s="336"/>
      <c r="Y206" s="336"/>
      <c r="Z206" s="336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7"/>
      <c r="C207" s="2"/>
      <c r="D207" s="31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6"/>
      <c r="X207" s="336"/>
      <c r="Y207" s="336"/>
      <c r="Z207" s="336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7"/>
      <c r="C208" s="2"/>
      <c r="D208" s="31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6"/>
      <c r="X208" s="336"/>
      <c r="Y208" s="336"/>
      <c r="Z208" s="336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7"/>
      <c r="C209" s="2"/>
      <c r="D209" s="318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6"/>
      <c r="X209" s="336"/>
      <c r="Y209" s="336"/>
      <c r="Z209" s="336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7"/>
      <c r="C210" s="2"/>
      <c r="D210" s="31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6"/>
      <c r="X210" s="336"/>
      <c r="Y210" s="336"/>
      <c r="Z210" s="336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7"/>
      <c r="C211" s="2"/>
      <c r="D211" s="31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6"/>
      <c r="X211" s="336"/>
      <c r="Y211" s="336"/>
      <c r="Z211" s="336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7"/>
      <c r="C212" s="2"/>
      <c r="D212" s="31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6"/>
      <c r="X212" s="336"/>
      <c r="Y212" s="336"/>
      <c r="Z212" s="336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7"/>
      <c r="C213" s="2"/>
      <c r="D213" s="318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6"/>
      <c r="X213" s="336"/>
      <c r="Y213" s="336"/>
      <c r="Z213" s="336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7"/>
      <c r="C214" s="2"/>
      <c r="D214" s="31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6"/>
      <c r="X214" s="336"/>
      <c r="Y214" s="336"/>
      <c r="Z214" s="336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7"/>
      <c r="C215" s="2"/>
      <c r="D215" s="31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6"/>
      <c r="X215" s="336"/>
      <c r="Y215" s="336"/>
      <c r="Z215" s="336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7"/>
      <c r="C216" s="2"/>
      <c r="D216" s="31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6"/>
      <c r="X216" s="336"/>
      <c r="Y216" s="336"/>
      <c r="Z216" s="336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7"/>
      <c r="C217" s="2"/>
      <c r="D217" s="318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6"/>
      <c r="X217" s="336"/>
      <c r="Y217" s="336"/>
      <c r="Z217" s="336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7"/>
      <c r="C218" s="2"/>
      <c r="D218" s="31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6"/>
      <c r="X218" s="336"/>
      <c r="Y218" s="336"/>
      <c r="Z218" s="336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7"/>
      <c r="C219" s="2"/>
      <c r="D219" s="31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6"/>
      <c r="X219" s="336"/>
      <c r="Y219" s="336"/>
      <c r="Z219" s="336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7"/>
      <c r="C220" s="2"/>
      <c r="D220" s="31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6"/>
      <c r="X220" s="336"/>
      <c r="Y220" s="336"/>
      <c r="Z220" s="336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7"/>
      <c r="C221" s="2"/>
      <c r="D221" s="318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6"/>
      <c r="X221" s="336"/>
      <c r="Y221" s="336"/>
      <c r="Z221" s="336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7"/>
      <c r="C222" s="2"/>
      <c r="D222" s="31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6"/>
      <c r="X222" s="336"/>
      <c r="Y222" s="336"/>
      <c r="Z222" s="336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7"/>
      <c r="C223" s="2"/>
      <c r="D223" s="31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6"/>
      <c r="X223" s="336"/>
      <c r="Y223" s="336"/>
      <c r="Z223" s="336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7"/>
      <c r="C224" s="2"/>
      <c r="D224" s="31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6"/>
      <c r="X224" s="336"/>
      <c r="Y224" s="336"/>
      <c r="Z224" s="336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7"/>
      <c r="C225" s="2"/>
      <c r="D225" s="318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6"/>
      <c r="X225" s="336"/>
      <c r="Y225" s="336"/>
      <c r="Z225" s="336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7"/>
      <c r="C226" s="2"/>
      <c r="D226" s="31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6"/>
      <c r="X226" s="336"/>
      <c r="Y226" s="336"/>
      <c r="Z226" s="33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7"/>
      <c r="C227" s="2"/>
      <c r="D227" s="31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6"/>
      <c r="X227" s="336"/>
      <c r="Y227" s="336"/>
      <c r="Z227" s="33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7"/>
      <c r="C228" s="2"/>
      <c r="D228" s="31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6"/>
      <c r="X228" s="336"/>
      <c r="Y228" s="336"/>
      <c r="Z228" s="336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7"/>
      <c r="C229" s="2"/>
      <c r="D229" s="318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6"/>
      <c r="X229" s="336"/>
      <c r="Y229" s="336"/>
      <c r="Z229" s="336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7"/>
      <c r="C230" s="2"/>
      <c r="D230" s="31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6"/>
      <c r="X230" s="336"/>
      <c r="Y230" s="336"/>
      <c r="Z230" s="336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7"/>
      <c r="C231" s="2"/>
      <c r="D231" s="31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6"/>
      <c r="X231" s="336"/>
      <c r="Y231" s="336"/>
      <c r="Z231" s="336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7"/>
      <c r="C232" s="2"/>
      <c r="D232" s="31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6"/>
      <c r="X232" s="336"/>
      <c r="Y232" s="336"/>
      <c r="Z232" s="336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7"/>
      <c r="C233" s="2"/>
      <c r="D233" s="318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6"/>
      <c r="X233" s="336"/>
      <c r="Y233" s="336"/>
      <c r="Z233" s="336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7"/>
      <c r="C234" s="2"/>
      <c r="D234" s="31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6"/>
      <c r="X234" s="336"/>
      <c r="Y234" s="336"/>
      <c r="Z234" s="336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7"/>
      <c r="C235" s="2"/>
      <c r="D235" s="31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6"/>
      <c r="X235" s="336"/>
      <c r="Y235" s="336"/>
      <c r="Z235" s="336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7"/>
      <c r="C236" s="2"/>
      <c r="D236" s="31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6"/>
      <c r="X236" s="336"/>
      <c r="Y236" s="336"/>
      <c r="Z236" s="336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7"/>
      <c r="C237" s="2"/>
      <c r="D237" s="318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6"/>
      <c r="X237" s="336"/>
      <c r="Y237" s="336"/>
      <c r="Z237" s="336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7"/>
      <c r="C238" s="2"/>
      <c r="D238" s="31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6"/>
      <c r="X238" s="336"/>
      <c r="Y238" s="336"/>
      <c r="Z238" s="336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7"/>
      <c r="C239" s="2"/>
      <c r="D239" s="31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6"/>
      <c r="X239" s="336"/>
      <c r="Y239" s="336"/>
      <c r="Z239" s="336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7"/>
      <c r="C240" s="2"/>
      <c r="D240" s="31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6"/>
      <c r="X240" s="336"/>
      <c r="Y240" s="336"/>
      <c r="Z240" s="336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7"/>
      <c r="C241" s="2"/>
      <c r="D241" s="318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6"/>
      <c r="X241" s="336"/>
      <c r="Y241" s="336"/>
      <c r="Z241" s="336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7"/>
      <c r="C242" s="2"/>
      <c r="D242" s="31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6"/>
      <c r="X242" s="336"/>
      <c r="Y242" s="336"/>
      <c r="Z242" s="336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7"/>
      <c r="C243" s="2"/>
      <c r="D243" s="31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6"/>
      <c r="X243" s="336"/>
      <c r="Y243" s="336"/>
      <c r="Z243" s="336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7"/>
      <c r="C244" s="2"/>
      <c r="D244" s="31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6"/>
      <c r="X244" s="336"/>
      <c r="Y244" s="336"/>
      <c r="Z244" s="336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7"/>
      <c r="C245" s="2"/>
      <c r="D245" s="318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6"/>
      <c r="X245" s="336"/>
      <c r="Y245" s="336"/>
      <c r="Z245" s="336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7"/>
      <c r="C246" s="2"/>
      <c r="D246" s="31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6"/>
      <c r="X246" s="336"/>
      <c r="Y246" s="336"/>
      <c r="Z246" s="336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7"/>
      <c r="C247" s="2"/>
      <c r="D247" s="31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6"/>
      <c r="X247" s="336"/>
      <c r="Y247" s="336"/>
      <c r="Z247" s="336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7"/>
      <c r="C248" s="2"/>
      <c r="D248" s="31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6"/>
      <c r="X248" s="336"/>
      <c r="Y248" s="336"/>
      <c r="Z248" s="336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7"/>
      <c r="C249" s="2"/>
      <c r="D249" s="318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6"/>
      <c r="X249" s="336"/>
      <c r="Y249" s="336"/>
      <c r="Z249" s="336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7"/>
      <c r="C250" s="2"/>
      <c r="D250" s="31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6"/>
      <c r="X250" s="336"/>
      <c r="Y250" s="336"/>
      <c r="Z250" s="336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7"/>
      <c r="C251" s="2"/>
      <c r="D251" s="31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6"/>
      <c r="X251" s="336"/>
      <c r="Y251" s="336"/>
      <c r="Z251" s="336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7"/>
      <c r="C252" s="2"/>
      <c r="D252" s="31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6"/>
      <c r="X252" s="336"/>
      <c r="Y252" s="336"/>
      <c r="Z252" s="336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7"/>
      <c r="C253" s="2"/>
      <c r="D253" s="318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6"/>
      <c r="X253" s="336"/>
      <c r="Y253" s="336"/>
      <c r="Z253" s="336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7"/>
      <c r="C254" s="2"/>
      <c r="D254" s="31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6"/>
      <c r="X254" s="336"/>
      <c r="Y254" s="336"/>
      <c r="Z254" s="336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7"/>
      <c r="C255" s="2"/>
      <c r="D255" s="31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6"/>
      <c r="X255" s="336"/>
      <c r="Y255" s="336"/>
      <c r="Z255" s="336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7"/>
      <c r="C256" s="2"/>
      <c r="D256" s="31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6"/>
      <c r="X256" s="336"/>
      <c r="Y256" s="336"/>
      <c r="Z256" s="336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7"/>
      <c r="C257" s="2"/>
      <c r="D257" s="318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6"/>
      <c r="X257" s="336"/>
      <c r="Y257" s="336"/>
      <c r="Z257" s="336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7"/>
      <c r="C258" s="2"/>
      <c r="D258" s="31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6"/>
      <c r="X258" s="336"/>
      <c r="Y258" s="336"/>
      <c r="Z258" s="336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7"/>
      <c r="C259" s="2"/>
      <c r="D259" s="31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6"/>
      <c r="X259" s="336"/>
      <c r="Y259" s="336"/>
      <c r="Z259" s="336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7"/>
      <c r="C260" s="2"/>
      <c r="D260" s="31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6"/>
      <c r="X260" s="336"/>
      <c r="Y260" s="336"/>
      <c r="Z260" s="336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7"/>
      <c r="C261" s="2"/>
      <c r="D261" s="318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6"/>
      <c r="X261" s="336"/>
      <c r="Y261" s="336"/>
      <c r="Z261" s="336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7"/>
      <c r="C262" s="2"/>
      <c r="D262" s="31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6"/>
      <c r="X262" s="336"/>
      <c r="Y262" s="336"/>
      <c r="Z262" s="336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7"/>
      <c r="C263" s="2"/>
      <c r="D263" s="31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6"/>
      <c r="X263" s="336"/>
      <c r="Y263" s="336"/>
      <c r="Z263" s="336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7"/>
      <c r="C264" s="2"/>
      <c r="D264" s="31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6"/>
      <c r="X264" s="336"/>
      <c r="Y264" s="336"/>
      <c r="Z264" s="336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7"/>
      <c r="C265" s="2"/>
      <c r="D265" s="318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6"/>
      <c r="X265" s="336"/>
      <c r="Y265" s="336"/>
      <c r="Z265" s="336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7"/>
      <c r="C266" s="2"/>
      <c r="D266" s="31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6"/>
      <c r="X266" s="336"/>
      <c r="Y266" s="336"/>
      <c r="Z266" s="336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7"/>
      <c r="C267" s="2"/>
      <c r="D267" s="31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6"/>
      <c r="X267" s="336"/>
      <c r="Y267" s="336"/>
      <c r="Z267" s="336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7"/>
      <c r="C268" s="2"/>
      <c r="D268" s="31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6"/>
      <c r="X268" s="336"/>
      <c r="Y268" s="336"/>
      <c r="Z268" s="336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7"/>
      <c r="C269" s="2"/>
      <c r="D269" s="318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6"/>
      <c r="X269" s="336"/>
      <c r="Y269" s="336"/>
      <c r="Z269" s="336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7"/>
      <c r="C270" s="2"/>
      <c r="D270" s="31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6"/>
      <c r="X270" s="336"/>
      <c r="Y270" s="336"/>
      <c r="Z270" s="336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7"/>
      <c r="C271" s="2"/>
      <c r="D271" s="31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6"/>
      <c r="X271" s="336"/>
      <c r="Y271" s="336"/>
      <c r="Z271" s="336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7"/>
      <c r="C272" s="2"/>
      <c r="D272" s="31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6"/>
      <c r="X272" s="336"/>
      <c r="Y272" s="336"/>
      <c r="Z272" s="336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7"/>
      <c r="C273" s="2"/>
      <c r="D273" s="318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6"/>
      <c r="X273" s="336"/>
      <c r="Y273" s="336"/>
      <c r="Z273" s="336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7"/>
      <c r="C274" s="2"/>
      <c r="D274" s="31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6"/>
      <c r="X274" s="336"/>
      <c r="Y274" s="336"/>
      <c r="Z274" s="336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7"/>
      <c r="C275" s="2"/>
      <c r="D275" s="31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6"/>
      <c r="X275" s="336"/>
      <c r="Y275" s="336"/>
      <c r="Z275" s="336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7"/>
      <c r="C276" s="2"/>
      <c r="D276" s="31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6"/>
      <c r="X276" s="336"/>
      <c r="Y276" s="336"/>
      <c r="Z276" s="336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7"/>
      <c r="C277" s="2"/>
      <c r="D277" s="318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6"/>
      <c r="X277" s="336"/>
      <c r="Y277" s="336"/>
      <c r="Z277" s="336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7"/>
      <c r="C278" s="2"/>
      <c r="D278" s="31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6"/>
      <c r="X278" s="336"/>
      <c r="Y278" s="336"/>
      <c r="Z278" s="336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7"/>
      <c r="C279" s="2"/>
      <c r="D279" s="31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6"/>
      <c r="X279" s="336"/>
      <c r="Y279" s="336"/>
      <c r="Z279" s="336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7"/>
      <c r="C280" s="2"/>
      <c r="D280" s="31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6"/>
      <c r="X280" s="336"/>
      <c r="Y280" s="336"/>
      <c r="Z280" s="336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7"/>
      <c r="C281" s="2"/>
      <c r="D281" s="318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6"/>
      <c r="X281" s="336"/>
      <c r="Y281" s="336"/>
      <c r="Z281" s="336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7"/>
      <c r="C282" s="2"/>
      <c r="D282" s="31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6"/>
      <c r="X282" s="336"/>
      <c r="Y282" s="336"/>
      <c r="Z282" s="336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7"/>
      <c r="C283" s="2"/>
      <c r="D283" s="31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6"/>
      <c r="X283" s="336"/>
      <c r="Y283" s="336"/>
      <c r="Z283" s="336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7"/>
      <c r="C284" s="2"/>
      <c r="D284" s="31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6"/>
      <c r="X284" s="336"/>
      <c r="Y284" s="336"/>
      <c r="Z284" s="336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7"/>
      <c r="C285" s="2"/>
      <c r="D285" s="318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6"/>
      <c r="X285" s="336"/>
      <c r="Y285" s="336"/>
      <c r="Z285" s="336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7"/>
      <c r="C286" s="2"/>
      <c r="D286" s="31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6"/>
      <c r="X286" s="336"/>
      <c r="Y286" s="336"/>
      <c r="Z286" s="336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7"/>
      <c r="C287" s="2"/>
      <c r="D287" s="31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6"/>
      <c r="X287" s="336"/>
      <c r="Y287" s="336"/>
      <c r="Z287" s="336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7"/>
      <c r="C288" s="2"/>
      <c r="D288" s="31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6"/>
      <c r="X288" s="336"/>
      <c r="Y288" s="336"/>
      <c r="Z288" s="336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7"/>
      <c r="C289" s="2"/>
      <c r="D289" s="318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6"/>
      <c r="X289" s="336"/>
      <c r="Y289" s="336"/>
      <c r="Z289" s="336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7"/>
      <c r="C290" s="2"/>
      <c r="D290" s="31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6"/>
      <c r="X290" s="336"/>
      <c r="Y290" s="336"/>
      <c r="Z290" s="336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7"/>
      <c r="C291" s="2"/>
      <c r="D291" s="31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6"/>
      <c r="X291" s="336"/>
      <c r="Y291" s="336"/>
      <c r="Z291" s="336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7"/>
      <c r="C292" s="2"/>
      <c r="D292" s="31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6"/>
      <c r="X292" s="336"/>
      <c r="Y292" s="336"/>
      <c r="Z292" s="336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7"/>
      <c r="C293" s="2"/>
      <c r="D293" s="318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6"/>
      <c r="X293" s="336"/>
      <c r="Y293" s="336"/>
      <c r="Z293" s="336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7"/>
      <c r="C294" s="2"/>
      <c r="D294" s="31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6"/>
      <c r="X294" s="336"/>
      <c r="Y294" s="336"/>
      <c r="Z294" s="336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7"/>
      <c r="C295" s="2"/>
      <c r="D295" s="31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6"/>
      <c r="X295" s="336"/>
      <c r="Y295" s="336"/>
      <c r="Z295" s="336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7"/>
      <c r="C296" s="2"/>
      <c r="D296" s="31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6"/>
      <c r="X296" s="336"/>
      <c r="Y296" s="336"/>
      <c r="Z296" s="336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7"/>
      <c r="C297" s="2"/>
      <c r="D297" s="318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6"/>
      <c r="X297" s="336"/>
      <c r="Y297" s="336"/>
      <c r="Z297" s="336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7"/>
      <c r="C298" s="2"/>
      <c r="D298" s="31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6"/>
      <c r="X298" s="336"/>
      <c r="Y298" s="336"/>
      <c r="Z298" s="336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7"/>
      <c r="C299" s="2"/>
      <c r="D299" s="318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6"/>
      <c r="X299" s="336"/>
      <c r="Y299" s="336"/>
      <c r="Z299" s="336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7"/>
      <c r="C300" s="2"/>
      <c r="D300" s="318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6"/>
      <c r="X300" s="336"/>
      <c r="Y300" s="336"/>
      <c r="Z300" s="336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7"/>
      <c r="C301" s="2"/>
      <c r="D301" s="318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6"/>
      <c r="X301" s="336"/>
      <c r="Y301" s="336"/>
      <c r="Z301" s="336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7"/>
      <c r="C302" s="2"/>
      <c r="D302" s="318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6"/>
      <c r="X302" s="336"/>
      <c r="Y302" s="336"/>
      <c r="Z302" s="336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7"/>
      <c r="C303" s="2"/>
      <c r="D303" s="31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6"/>
      <c r="X303" s="336"/>
      <c r="Y303" s="336"/>
      <c r="Z303" s="336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7"/>
      <c r="C304" s="2"/>
      <c r="D304" s="31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6"/>
      <c r="X304" s="336"/>
      <c r="Y304" s="336"/>
      <c r="Z304" s="336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7"/>
      <c r="C305" s="2"/>
      <c r="D305" s="318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6"/>
      <c r="X305" s="336"/>
      <c r="Y305" s="336"/>
      <c r="Z305" s="336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7"/>
      <c r="C306" s="2"/>
      <c r="D306" s="31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6"/>
      <c r="X306" s="336"/>
      <c r="Y306" s="336"/>
      <c r="Z306" s="336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7"/>
      <c r="C307" s="2"/>
      <c r="D307" s="31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6"/>
      <c r="X307" s="336"/>
      <c r="Y307" s="336"/>
      <c r="Z307" s="336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7"/>
      <c r="C308" s="2"/>
      <c r="D308" s="31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6"/>
      <c r="X308" s="336"/>
      <c r="Y308" s="336"/>
      <c r="Z308" s="336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7"/>
      <c r="C309" s="2"/>
      <c r="D309" s="318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6"/>
      <c r="X309" s="336"/>
      <c r="Y309" s="336"/>
      <c r="Z309" s="336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7"/>
      <c r="C310" s="2"/>
      <c r="D310" s="31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6"/>
      <c r="X310" s="336"/>
      <c r="Y310" s="336"/>
      <c r="Z310" s="336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7"/>
      <c r="C311" s="2"/>
      <c r="D311" s="31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6"/>
      <c r="X311" s="336"/>
      <c r="Y311" s="336"/>
      <c r="Z311" s="336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7"/>
      <c r="C312" s="2"/>
      <c r="D312" s="31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6"/>
      <c r="X312" s="336"/>
      <c r="Y312" s="336"/>
      <c r="Z312" s="336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7"/>
      <c r="C313" s="2"/>
      <c r="D313" s="318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6"/>
      <c r="X313" s="336"/>
      <c r="Y313" s="336"/>
      <c r="Z313" s="336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7"/>
      <c r="C314" s="2"/>
      <c r="D314" s="31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6"/>
      <c r="X314" s="336"/>
      <c r="Y314" s="336"/>
      <c r="Z314" s="336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7"/>
      <c r="C315" s="2"/>
      <c r="D315" s="31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6"/>
      <c r="X315" s="336"/>
      <c r="Y315" s="336"/>
      <c r="Z315" s="336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7"/>
      <c r="C316" s="2"/>
      <c r="D316" s="31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6"/>
      <c r="X316" s="336"/>
      <c r="Y316" s="336"/>
      <c r="Z316" s="336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7"/>
      <c r="C317" s="2"/>
      <c r="D317" s="318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6"/>
      <c r="X317" s="336"/>
      <c r="Y317" s="336"/>
      <c r="Z317" s="336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7"/>
      <c r="C318" s="2"/>
      <c r="D318" s="31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6"/>
      <c r="X318" s="336"/>
      <c r="Y318" s="336"/>
      <c r="Z318" s="336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7"/>
      <c r="C319" s="2"/>
      <c r="D319" s="31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6"/>
      <c r="X319" s="336"/>
      <c r="Y319" s="336"/>
      <c r="Z319" s="336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7"/>
      <c r="C320" s="2"/>
      <c r="D320" s="31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6"/>
      <c r="X320" s="336"/>
      <c r="Y320" s="336"/>
      <c r="Z320" s="336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7"/>
      <c r="C321" s="2"/>
      <c r="D321" s="318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6"/>
      <c r="X321" s="336"/>
      <c r="Y321" s="336"/>
      <c r="Z321" s="336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7"/>
      <c r="C322" s="2"/>
      <c r="D322" s="31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6"/>
      <c r="X322" s="336"/>
      <c r="Y322" s="336"/>
      <c r="Z322" s="336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7"/>
      <c r="C323" s="2"/>
      <c r="D323" s="31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6"/>
      <c r="X323" s="336"/>
      <c r="Y323" s="336"/>
      <c r="Z323" s="336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7"/>
      <c r="C324" s="2"/>
      <c r="D324" s="31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6"/>
      <c r="X324" s="336"/>
      <c r="Y324" s="336"/>
      <c r="Z324" s="336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7"/>
      <c r="C325" s="2"/>
      <c r="D325" s="318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6"/>
      <c r="X325" s="336"/>
      <c r="Y325" s="336"/>
      <c r="Z325" s="336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7"/>
      <c r="C326" s="2"/>
      <c r="D326" s="31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6"/>
      <c r="X326" s="336"/>
      <c r="Y326" s="336"/>
      <c r="Z326" s="336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7"/>
      <c r="C327" s="2"/>
      <c r="D327" s="31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6"/>
      <c r="X327" s="336"/>
      <c r="Y327" s="336"/>
      <c r="Z327" s="336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7"/>
      <c r="C328" s="2"/>
      <c r="D328" s="31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6"/>
      <c r="X328" s="336"/>
      <c r="Y328" s="336"/>
      <c r="Z328" s="336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7"/>
      <c r="C329" s="2"/>
      <c r="D329" s="318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6"/>
      <c r="X329" s="336"/>
      <c r="Y329" s="336"/>
      <c r="Z329" s="336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7"/>
      <c r="C330" s="2"/>
      <c r="D330" s="31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6"/>
      <c r="X330" s="336"/>
      <c r="Y330" s="336"/>
      <c r="Z330" s="336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7"/>
      <c r="C331" s="2"/>
      <c r="D331" s="31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6"/>
      <c r="X331" s="336"/>
      <c r="Y331" s="336"/>
      <c r="Z331" s="336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7"/>
      <c r="C332" s="2"/>
      <c r="D332" s="31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6"/>
      <c r="X332" s="336"/>
      <c r="Y332" s="336"/>
      <c r="Z332" s="336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7"/>
      <c r="C333" s="2"/>
      <c r="D333" s="318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6"/>
      <c r="X333" s="336"/>
      <c r="Y333" s="336"/>
      <c r="Z333" s="336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7"/>
      <c r="C334" s="2"/>
      <c r="D334" s="31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6"/>
      <c r="X334" s="336"/>
      <c r="Y334" s="336"/>
      <c r="Z334" s="336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7"/>
      <c r="C335" s="2"/>
      <c r="D335" s="31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6"/>
      <c r="X335" s="336"/>
      <c r="Y335" s="336"/>
      <c r="Z335" s="336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7"/>
      <c r="C336" s="2"/>
      <c r="D336" s="31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6"/>
      <c r="X336" s="336"/>
      <c r="Y336" s="336"/>
      <c r="Z336" s="336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7"/>
      <c r="C337" s="2"/>
      <c r="D337" s="318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6"/>
      <c r="X337" s="336"/>
      <c r="Y337" s="336"/>
      <c r="Z337" s="336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7"/>
      <c r="C338" s="2"/>
      <c r="D338" s="31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6"/>
      <c r="X338" s="336"/>
      <c r="Y338" s="336"/>
      <c r="Z338" s="336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7"/>
      <c r="C339" s="2"/>
      <c r="D339" s="31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6"/>
      <c r="X339" s="336"/>
      <c r="Y339" s="336"/>
      <c r="Z339" s="336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7"/>
      <c r="C340" s="2"/>
      <c r="D340" s="31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6"/>
      <c r="X340" s="336"/>
      <c r="Y340" s="336"/>
      <c r="Z340" s="336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7"/>
      <c r="C341" s="2"/>
      <c r="D341" s="318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6"/>
      <c r="X341" s="336"/>
      <c r="Y341" s="336"/>
      <c r="Z341" s="336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7"/>
      <c r="C342" s="2"/>
      <c r="D342" s="31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6"/>
      <c r="X342" s="336"/>
      <c r="Y342" s="336"/>
      <c r="Z342" s="336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7"/>
      <c r="C343" s="2"/>
      <c r="D343" s="31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6"/>
      <c r="X343" s="336"/>
      <c r="Y343" s="336"/>
      <c r="Z343" s="336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7"/>
      <c r="C344" s="2"/>
      <c r="D344" s="31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6"/>
      <c r="X344" s="336"/>
      <c r="Y344" s="336"/>
      <c r="Z344" s="336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7"/>
      <c r="C345" s="2"/>
      <c r="D345" s="318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6"/>
      <c r="X345" s="336"/>
      <c r="Y345" s="336"/>
      <c r="Z345" s="336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7"/>
      <c r="C346" s="2"/>
      <c r="D346" s="31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6"/>
      <c r="X346" s="336"/>
      <c r="Y346" s="336"/>
      <c r="Z346" s="336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7"/>
      <c r="C347" s="2"/>
      <c r="D347" s="31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6"/>
      <c r="X347" s="336"/>
      <c r="Y347" s="336"/>
      <c r="Z347" s="336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7"/>
      <c r="C348" s="2"/>
      <c r="D348" s="31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6"/>
      <c r="X348" s="336"/>
      <c r="Y348" s="336"/>
      <c r="Z348" s="336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7"/>
      <c r="C349" s="2"/>
      <c r="D349" s="318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6"/>
      <c r="X349" s="336"/>
      <c r="Y349" s="336"/>
      <c r="Z349" s="336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7"/>
      <c r="C350" s="2"/>
      <c r="D350" s="31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6"/>
      <c r="X350" s="336"/>
      <c r="Y350" s="336"/>
      <c r="Z350" s="336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7"/>
      <c r="C351" s="2"/>
      <c r="D351" s="31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6"/>
      <c r="X351" s="336"/>
      <c r="Y351" s="336"/>
      <c r="Z351" s="336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7"/>
      <c r="C352" s="2"/>
      <c r="D352" s="31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6"/>
      <c r="X352" s="336"/>
      <c r="Y352" s="336"/>
      <c r="Z352" s="336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7"/>
      <c r="C353" s="2"/>
      <c r="D353" s="318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6"/>
      <c r="X353" s="336"/>
      <c r="Y353" s="336"/>
      <c r="Z353" s="336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7"/>
      <c r="C354" s="2"/>
      <c r="D354" s="31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6"/>
      <c r="X354" s="336"/>
      <c r="Y354" s="336"/>
      <c r="Z354" s="336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7"/>
      <c r="C355" s="2"/>
      <c r="D355" s="31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6"/>
      <c r="X355" s="336"/>
      <c r="Y355" s="336"/>
      <c r="Z355" s="336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7"/>
      <c r="C356" s="2"/>
      <c r="D356" s="31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6"/>
      <c r="X356" s="336"/>
      <c r="Y356" s="336"/>
      <c r="Z356" s="336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7"/>
      <c r="C357" s="2"/>
      <c r="D357" s="318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6"/>
      <c r="X357" s="336"/>
      <c r="Y357" s="336"/>
      <c r="Z357" s="336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7"/>
      <c r="C358" s="2"/>
      <c r="D358" s="31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6"/>
      <c r="X358" s="336"/>
      <c r="Y358" s="336"/>
      <c r="Z358" s="336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7"/>
      <c r="C359" s="2"/>
      <c r="D359" s="31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6"/>
      <c r="X359" s="336"/>
      <c r="Y359" s="336"/>
      <c r="Z359" s="336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7"/>
      <c r="C360" s="2"/>
      <c r="D360" s="31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6"/>
      <c r="X360" s="336"/>
      <c r="Y360" s="336"/>
      <c r="Z360" s="336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7"/>
      <c r="C361" s="2"/>
      <c r="D361" s="318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6"/>
      <c r="X361" s="336"/>
      <c r="Y361" s="336"/>
      <c r="Z361" s="336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7"/>
      <c r="C362" s="2"/>
      <c r="D362" s="31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6"/>
      <c r="X362" s="336"/>
      <c r="Y362" s="336"/>
      <c r="Z362" s="336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7"/>
      <c r="C363" s="2"/>
      <c r="D363" s="318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6"/>
      <c r="X363" s="336"/>
      <c r="Y363" s="336"/>
      <c r="Z363" s="336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7"/>
      <c r="C364" s="2"/>
      <c r="D364" s="318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6"/>
      <c r="X364" s="336"/>
      <c r="Y364" s="336"/>
      <c r="Z364" s="336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7"/>
      <c r="C365" s="2"/>
      <c r="D365" s="318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6"/>
      <c r="X365" s="336"/>
      <c r="Y365" s="336"/>
      <c r="Z365" s="336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7"/>
      <c r="C366" s="2"/>
      <c r="D366" s="318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6"/>
      <c r="X366" s="336"/>
      <c r="Y366" s="336"/>
      <c r="Z366" s="336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7"/>
      <c r="C367" s="2"/>
      <c r="D367" s="318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6"/>
      <c r="X367" s="336"/>
      <c r="Y367" s="336"/>
      <c r="Z367" s="336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7"/>
      <c r="C368" s="2"/>
      <c r="D368" s="318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6"/>
      <c r="X368" s="336"/>
      <c r="Y368" s="336"/>
      <c r="Z368" s="336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7"/>
      <c r="C369" s="2"/>
      <c r="D369" s="318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6"/>
      <c r="X369" s="336"/>
      <c r="Y369" s="336"/>
      <c r="Z369" s="336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7"/>
      <c r="C370" s="2"/>
      <c r="D370" s="318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6"/>
      <c r="X370" s="336"/>
      <c r="Y370" s="336"/>
      <c r="Z370" s="336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7"/>
      <c r="C371" s="2"/>
      <c r="D371" s="318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6"/>
      <c r="X371" s="336"/>
      <c r="Y371" s="336"/>
      <c r="Z371" s="336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7"/>
      <c r="C372" s="2"/>
      <c r="D372" s="318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6"/>
      <c r="X372" s="336"/>
      <c r="Y372" s="336"/>
      <c r="Z372" s="336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7"/>
      <c r="C373" s="2"/>
      <c r="D373" s="318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6"/>
      <c r="X373" s="336"/>
      <c r="Y373" s="336"/>
      <c r="Z373" s="336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7"/>
      <c r="C374" s="2"/>
      <c r="D374" s="318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6"/>
      <c r="X374" s="336"/>
      <c r="Y374" s="336"/>
      <c r="Z374" s="336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7"/>
      <c r="C375" s="2"/>
      <c r="D375" s="318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6"/>
      <c r="X375" s="336"/>
      <c r="Y375" s="336"/>
      <c r="Z375" s="336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7"/>
      <c r="C376" s="2"/>
      <c r="D376" s="318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6"/>
      <c r="X376" s="336"/>
      <c r="Y376" s="336"/>
      <c r="Z376" s="336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7"/>
      <c r="C377" s="2"/>
      <c r="D377" s="318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6"/>
      <c r="X377" s="336"/>
      <c r="Y377" s="336"/>
      <c r="Z377" s="336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7"/>
      <c r="C378" s="2"/>
      <c r="D378" s="318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6"/>
      <c r="X378" s="336"/>
      <c r="Y378" s="336"/>
      <c r="Z378" s="336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7"/>
      <c r="C379" s="2"/>
      <c r="D379" s="318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6"/>
      <c r="X379" s="336"/>
      <c r="Y379" s="336"/>
      <c r="Z379" s="336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7"/>
      <c r="C380" s="2"/>
      <c r="D380" s="318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6"/>
      <c r="X380" s="336"/>
      <c r="Y380" s="336"/>
      <c r="Z380" s="336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7"/>
      <c r="C381" s="2"/>
      <c r="D381" s="318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6"/>
      <c r="X381" s="336"/>
      <c r="Y381" s="336"/>
      <c r="Z381" s="336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7"/>
      <c r="C382" s="2"/>
      <c r="D382" s="318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6"/>
      <c r="X382" s="336"/>
      <c r="Y382" s="336"/>
      <c r="Z382" s="336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7"/>
      <c r="C383" s="2"/>
      <c r="D383" s="318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6"/>
      <c r="X383" s="336"/>
      <c r="Y383" s="336"/>
      <c r="Z383" s="336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7"/>
      <c r="C384" s="2"/>
      <c r="D384" s="318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6"/>
      <c r="X384" s="336"/>
      <c r="Y384" s="336"/>
      <c r="Z384" s="336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7"/>
      <c r="C385" s="2"/>
      <c r="D385" s="318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6"/>
      <c r="X385" s="336"/>
      <c r="Y385" s="336"/>
      <c r="Z385" s="336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7"/>
      <c r="C386" s="2"/>
      <c r="D386" s="318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6"/>
      <c r="X386" s="336"/>
      <c r="Y386" s="336"/>
      <c r="Z386" s="336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7"/>
      <c r="C387" s="2"/>
      <c r="D387" s="318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6"/>
      <c r="X387" s="336"/>
      <c r="Y387" s="336"/>
      <c r="Z387" s="336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7"/>
      <c r="C388" s="2"/>
      <c r="D388" s="318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6"/>
      <c r="X388" s="336"/>
      <c r="Y388" s="336"/>
      <c r="Z388" s="336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7"/>
      <c r="C389" s="2"/>
      <c r="D389" s="318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6"/>
      <c r="X389" s="336"/>
      <c r="Y389" s="336"/>
      <c r="Z389" s="336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7"/>
      <c r="C390" s="2"/>
      <c r="D390" s="318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6"/>
      <c r="X390" s="336"/>
      <c r="Y390" s="336"/>
      <c r="Z390" s="336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7"/>
      <c r="C391" s="2"/>
      <c r="D391" s="318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6"/>
      <c r="X391" s="336"/>
      <c r="Y391" s="336"/>
      <c r="Z391" s="336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318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6"/>
      <c r="X392" s="336"/>
      <c r="Y392" s="336"/>
      <c r="Z392" s="336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318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6"/>
      <c r="X393" s="336"/>
      <c r="Y393" s="336"/>
      <c r="Z393" s="336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318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6"/>
      <c r="X394" s="336"/>
      <c r="Y394" s="336"/>
      <c r="Z394" s="336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318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6"/>
      <c r="X395" s="336"/>
      <c r="Y395" s="336"/>
      <c r="Z395" s="336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318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6"/>
      <c r="X396" s="336"/>
      <c r="Y396" s="336"/>
      <c r="Z396" s="336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7:D157"/>
    <mergeCell ref="A190:C190"/>
    <mergeCell ref="A191:C191"/>
    <mergeCell ref="K8:M8"/>
    <mergeCell ref="N8:P8"/>
    <mergeCell ref="E8:G8"/>
    <mergeCell ref="H8:J8"/>
    <mergeCell ref="E57:G58"/>
    <mergeCell ref="H57:J58"/>
    <mergeCell ref="A98:D98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4"/>
  <sheetViews>
    <sheetView tabSelected="1" zoomScale="70" zoomScaleNormal="70" workbookViewId="0">
      <selection activeCell="C3" sqref="C3"/>
    </sheetView>
  </sheetViews>
  <sheetFormatPr defaultColWidth="12.625" defaultRowHeight="15" customHeight="1" x14ac:dyDescent="0.2"/>
  <cols>
    <col min="1" max="1" width="0.875" customWidth="1"/>
    <col min="2" max="2" width="12.125" style="408" customWidth="1"/>
    <col min="3" max="3" width="37.375" style="408" customWidth="1"/>
    <col min="4" max="4" width="14.375" style="408" customWidth="1"/>
    <col min="5" max="5" width="18.875" style="408" customWidth="1"/>
    <col min="6" max="6" width="14.375" style="408" customWidth="1"/>
    <col min="7" max="7" width="17.75" style="408" customWidth="1"/>
    <col min="8" max="8" width="17.75" style="383" customWidth="1"/>
    <col min="9" max="9" width="12" style="408" customWidth="1"/>
    <col min="10" max="10" width="20.5" style="408" customWidth="1"/>
    <col min="11" max="11" width="10.5" customWidth="1"/>
    <col min="12" max="26" width="7.625" customWidth="1"/>
  </cols>
  <sheetData>
    <row r="1" spans="1:26" ht="14.25" customHeight="1" x14ac:dyDescent="0.25">
      <c r="A1" s="337"/>
      <c r="B1" s="382"/>
      <c r="C1" s="382"/>
      <c r="D1" s="381"/>
      <c r="E1" s="382"/>
      <c r="F1" s="381"/>
      <c r="G1" s="382"/>
      <c r="I1" s="374"/>
      <c r="J1" s="384" t="s">
        <v>323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7"/>
      <c r="B2" s="382"/>
      <c r="C2" s="382"/>
      <c r="D2" s="381"/>
      <c r="E2" s="382"/>
      <c r="F2" s="381"/>
      <c r="G2" s="382"/>
      <c r="H2" s="457" t="s">
        <v>324</v>
      </c>
      <c r="I2" s="458"/>
      <c r="J2" s="45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7"/>
      <c r="B3" s="382"/>
      <c r="C3" s="382"/>
      <c r="D3" s="381"/>
      <c r="E3" s="382"/>
      <c r="F3" s="381"/>
      <c r="G3" s="382"/>
      <c r="I3" s="374"/>
      <c r="J3" s="37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7"/>
      <c r="B4" s="459" t="s">
        <v>325</v>
      </c>
      <c r="C4" s="458"/>
      <c r="D4" s="458"/>
      <c r="E4" s="458"/>
      <c r="F4" s="458"/>
      <c r="G4" s="458"/>
      <c r="H4" s="458"/>
      <c r="I4" s="458"/>
      <c r="J4" s="45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7"/>
      <c r="B5" s="460" t="s">
        <v>341</v>
      </c>
      <c r="C5" s="458"/>
      <c r="D5" s="458"/>
      <c r="E5" s="458"/>
      <c r="F5" s="458"/>
      <c r="G5" s="458"/>
      <c r="H5" s="458"/>
      <c r="I5" s="458"/>
      <c r="J5" s="45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 x14ac:dyDescent="0.3">
      <c r="A6" s="337"/>
      <c r="B6" s="461" t="s">
        <v>326</v>
      </c>
      <c r="C6" s="458"/>
      <c r="D6" s="458"/>
      <c r="E6" s="458"/>
      <c r="F6" s="458"/>
      <c r="G6" s="458"/>
      <c r="H6" s="458"/>
      <c r="I6" s="458"/>
      <c r="J6" s="45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7"/>
      <c r="B7" s="460" t="s">
        <v>577</v>
      </c>
      <c r="C7" s="458"/>
      <c r="D7" s="458"/>
      <c r="E7" s="458"/>
      <c r="F7" s="458"/>
      <c r="G7" s="458"/>
      <c r="H7" s="458"/>
      <c r="I7" s="458"/>
      <c r="J7" s="45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7"/>
      <c r="B8" s="382"/>
      <c r="C8" s="382"/>
      <c r="D8" s="381"/>
      <c r="E8" s="382"/>
      <c r="F8" s="381"/>
      <c r="G8" s="382"/>
      <c r="I8" s="374"/>
      <c r="J8" s="37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62" t="s">
        <v>327</v>
      </c>
      <c r="C9" s="456"/>
      <c r="D9" s="463"/>
      <c r="E9" s="464" t="s">
        <v>328</v>
      </c>
      <c r="F9" s="456"/>
      <c r="G9" s="456"/>
      <c r="H9" s="456"/>
      <c r="I9" s="456"/>
      <c r="J9" s="46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338" t="s">
        <v>329</v>
      </c>
      <c r="B10" s="385" t="s">
        <v>330</v>
      </c>
      <c r="C10" s="385" t="s">
        <v>50</v>
      </c>
      <c r="D10" s="386" t="s">
        <v>331</v>
      </c>
      <c r="E10" s="385" t="s">
        <v>332</v>
      </c>
      <c r="F10" s="386" t="s">
        <v>331</v>
      </c>
      <c r="G10" s="385" t="s">
        <v>333</v>
      </c>
      <c r="H10" s="387" t="s">
        <v>334</v>
      </c>
      <c r="I10" s="385" t="s">
        <v>335</v>
      </c>
      <c r="J10" s="385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90" customHeight="1" x14ac:dyDescent="0.2">
      <c r="A11" s="339"/>
      <c r="B11" s="388" t="s">
        <v>105</v>
      </c>
      <c r="C11" s="389" t="s">
        <v>350</v>
      </c>
      <c r="D11" s="373">
        <v>37500</v>
      </c>
      <c r="E11" s="390" t="s">
        <v>351</v>
      </c>
      <c r="F11" s="373">
        <v>37500</v>
      </c>
      <c r="G11" s="379" t="s">
        <v>595</v>
      </c>
      <c r="H11" s="391" t="s">
        <v>362</v>
      </c>
      <c r="I11" s="373"/>
      <c r="J11" s="390"/>
      <c r="K11" s="37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90" customHeight="1" x14ac:dyDescent="0.2">
      <c r="A12" s="339"/>
      <c r="B12" s="388" t="s">
        <v>106</v>
      </c>
      <c r="C12" s="389" t="s">
        <v>437</v>
      </c>
      <c r="D12" s="373">
        <v>24000</v>
      </c>
      <c r="E12" s="379" t="s">
        <v>361</v>
      </c>
      <c r="F12" s="373">
        <v>24000</v>
      </c>
      <c r="G12" s="379" t="s">
        <v>596</v>
      </c>
      <c r="H12" s="391" t="s">
        <v>365</v>
      </c>
      <c r="I12" s="373">
        <v>24000</v>
      </c>
      <c r="J12" s="392" t="s">
        <v>485</v>
      </c>
      <c r="K12" s="37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x14ac:dyDescent="0.2">
      <c r="A13" s="339"/>
      <c r="B13" s="393" t="s">
        <v>488</v>
      </c>
      <c r="C13" s="394" t="s">
        <v>439</v>
      </c>
      <c r="D13" s="373">
        <v>9000</v>
      </c>
      <c r="E13" s="379" t="s">
        <v>360</v>
      </c>
      <c r="F13" s="373">
        <v>9000</v>
      </c>
      <c r="G13" s="379" t="s">
        <v>397</v>
      </c>
      <c r="H13" s="395" t="s">
        <v>364</v>
      </c>
      <c r="I13" s="373">
        <v>9000</v>
      </c>
      <c r="J13" s="378" t="s">
        <v>363</v>
      </c>
      <c r="K13" s="37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43" customFormat="1" ht="205.5" customHeight="1" x14ac:dyDescent="0.2">
      <c r="A14" s="339"/>
      <c r="B14" s="393" t="s">
        <v>368</v>
      </c>
      <c r="C14" s="379" t="s">
        <v>456</v>
      </c>
      <c r="D14" s="373">
        <v>8296</v>
      </c>
      <c r="E14" s="379" t="s">
        <v>369</v>
      </c>
      <c r="F14" s="373">
        <v>8296</v>
      </c>
      <c r="G14" s="379" t="s">
        <v>396</v>
      </c>
      <c r="H14" s="395" t="s">
        <v>601</v>
      </c>
      <c r="I14" s="373">
        <v>8296</v>
      </c>
      <c r="J14" s="378" t="s">
        <v>367</v>
      </c>
      <c r="K14" s="37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43" customFormat="1" ht="161.25" customHeight="1" x14ac:dyDescent="0.2">
      <c r="A15" s="339"/>
      <c r="B15" s="393" t="s">
        <v>371</v>
      </c>
      <c r="C15" s="390" t="s">
        <v>441</v>
      </c>
      <c r="D15" s="373">
        <v>6900</v>
      </c>
      <c r="E15" s="379" t="s">
        <v>369</v>
      </c>
      <c r="F15" s="373">
        <v>6900</v>
      </c>
      <c r="G15" s="379" t="s">
        <v>394</v>
      </c>
      <c r="H15" s="396" t="s">
        <v>581</v>
      </c>
      <c r="I15" s="373">
        <v>6900</v>
      </c>
      <c r="J15" s="378" t="s">
        <v>370</v>
      </c>
      <c r="K15" s="37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43" customFormat="1" ht="44.25" customHeight="1" x14ac:dyDescent="0.2">
      <c r="A16" s="339"/>
      <c r="B16" s="393" t="s">
        <v>166</v>
      </c>
      <c r="C16" s="379" t="s">
        <v>442</v>
      </c>
      <c r="D16" s="373">
        <v>5500</v>
      </c>
      <c r="E16" s="379" t="s">
        <v>373</v>
      </c>
      <c r="F16" s="373">
        <v>5500</v>
      </c>
      <c r="G16" s="379" t="s">
        <v>489</v>
      </c>
      <c r="H16" s="391" t="s">
        <v>490</v>
      </c>
      <c r="I16" s="373">
        <v>5500</v>
      </c>
      <c r="J16" s="378" t="s">
        <v>372</v>
      </c>
      <c r="K16" s="37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43" customFormat="1" ht="31.5" customHeight="1" x14ac:dyDescent="0.2">
      <c r="A17" s="339"/>
      <c r="B17" s="393" t="s">
        <v>186</v>
      </c>
      <c r="C17" s="397" t="s">
        <v>443</v>
      </c>
      <c r="D17" s="373">
        <v>12000</v>
      </c>
      <c r="E17" s="379" t="s">
        <v>380</v>
      </c>
      <c r="F17" s="373">
        <v>12000</v>
      </c>
      <c r="G17" s="379" t="s">
        <v>374</v>
      </c>
      <c r="H17" s="391" t="s">
        <v>375</v>
      </c>
      <c r="I17" s="373">
        <v>12000</v>
      </c>
      <c r="J17" s="378" t="s">
        <v>376</v>
      </c>
      <c r="K17" s="37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43" customFormat="1" ht="86.25" customHeight="1" x14ac:dyDescent="0.2">
      <c r="A18" s="339"/>
      <c r="B18" s="393" t="s">
        <v>188</v>
      </c>
      <c r="C18" s="397" t="s">
        <v>444</v>
      </c>
      <c r="D18" s="373">
        <v>2550</v>
      </c>
      <c r="E18" s="379" t="s">
        <v>388</v>
      </c>
      <c r="F18" s="373">
        <v>2550</v>
      </c>
      <c r="G18" s="379" t="s">
        <v>395</v>
      </c>
      <c r="H18" s="391" t="s">
        <v>597</v>
      </c>
      <c r="I18" s="373">
        <v>2550</v>
      </c>
      <c r="J18" s="378" t="s">
        <v>379</v>
      </c>
      <c r="K18" s="37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43" customFormat="1" ht="58.5" customHeight="1" x14ac:dyDescent="0.2">
      <c r="A19" s="339"/>
      <c r="B19" s="393" t="s">
        <v>188</v>
      </c>
      <c r="C19" s="397" t="s">
        <v>444</v>
      </c>
      <c r="D19" s="373">
        <v>17045</v>
      </c>
      <c r="E19" s="379" t="s">
        <v>389</v>
      </c>
      <c r="F19" s="373">
        <v>8805</v>
      </c>
      <c r="G19" s="379" t="s">
        <v>491</v>
      </c>
      <c r="H19" s="391" t="s">
        <v>493</v>
      </c>
      <c r="I19" s="373">
        <v>8805</v>
      </c>
      <c r="J19" s="379" t="s">
        <v>495</v>
      </c>
      <c r="K19" s="37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0" customFormat="1" ht="58.5" customHeight="1" x14ac:dyDescent="0.2">
      <c r="A20" s="339"/>
      <c r="B20" s="393"/>
      <c r="C20" s="397"/>
      <c r="D20" s="373"/>
      <c r="E20" s="379"/>
      <c r="F20" s="373">
        <v>8240</v>
      </c>
      <c r="G20" s="379"/>
      <c r="H20" s="391" t="s">
        <v>492</v>
      </c>
      <c r="I20" s="373">
        <v>8240</v>
      </c>
      <c r="J20" s="379" t="s">
        <v>494</v>
      </c>
      <c r="K20" s="37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5" customHeight="1" x14ac:dyDescent="0.2">
      <c r="A21" s="339"/>
      <c r="B21" s="393" t="s">
        <v>189</v>
      </c>
      <c r="C21" s="390" t="s">
        <v>445</v>
      </c>
      <c r="D21" s="373">
        <v>1200</v>
      </c>
      <c r="E21" s="379" t="s">
        <v>390</v>
      </c>
      <c r="F21" s="373">
        <v>1200</v>
      </c>
      <c r="G21" s="379" t="s">
        <v>384</v>
      </c>
      <c r="H21" s="391" t="s">
        <v>381</v>
      </c>
      <c r="I21" s="373">
        <v>1200</v>
      </c>
      <c r="J21" s="379" t="s">
        <v>382</v>
      </c>
      <c r="K21" s="37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43" customFormat="1" ht="107.25" customHeight="1" x14ac:dyDescent="0.2">
      <c r="A22" s="339"/>
      <c r="B22" s="393" t="s">
        <v>378</v>
      </c>
      <c r="C22" s="390" t="s">
        <v>446</v>
      </c>
      <c r="D22" s="373">
        <v>5100</v>
      </c>
      <c r="E22" s="379" t="s">
        <v>369</v>
      </c>
      <c r="F22" s="373">
        <v>5100</v>
      </c>
      <c r="G22" s="379" t="s">
        <v>385</v>
      </c>
      <c r="H22" s="391" t="s">
        <v>602</v>
      </c>
      <c r="I22" s="373">
        <v>5100</v>
      </c>
      <c r="J22" s="379" t="s">
        <v>383</v>
      </c>
      <c r="K22" s="37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3" customFormat="1" ht="93.75" customHeight="1" x14ac:dyDescent="0.2">
      <c r="A23" s="339"/>
      <c r="B23" s="393" t="s">
        <v>378</v>
      </c>
      <c r="C23" s="390" t="s">
        <v>446</v>
      </c>
      <c r="D23" s="373">
        <v>23920</v>
      </c>
      <c r="E23" s="379" t="s">
        <v>399</v>
      </c>
      <c r="F23" s="373">
        <v>23920</v>
      </c>
      <c r="G23" s="379" t="s">
        <v>387</v>
      </c>
      <c r="H23" s="391" t="s">
        <v>603</v>
      </c>
      <c r="I23" s="373">
        <v>23920</v>
      </c>
      <c r="J23" s="379" t="s">
        <v>386</v>
      </c>
      <c r="K23" s="37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43" customFormat="1" ht="143.25" customHeight="1" x14ac:dyDescent="0.2">
      <c r="A24" s="339"/>
      <c r="B24" s="393" t="s">
        <v>198</v>
      </c>
      <c r="C24" s="390" t="s">
        <v>449</v>
      </c>
      <c r="D24" s="373">
        <v>10500</v>
      </c>
      <c r="E24" s="379" t="s">
        <v>369</v>
      </c>
      <c r="F24" s="373">
        <v>10500</v>
      </c>
      <c r="G24" s="379" t="s">
        <v>496</v>
      </c>
      <c r="H24" s="391" t="s">
        <v>605</v>
      </c>
      <c r="I24" s="373">
        <v>10500</v>
      </c>
      <c r="J24" s="379" t="s">
        <v>391</v>
      </c>
      <c r="K24" s="37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43" customFormat="1" ht="30.75" customHeight="1" x14ac:dyDescent="0.2">
      <c r="A25" s="339"/>
      <c r="B25" s="393" t="s">
        <v>377</v>
      </c>
      <c r="C25" s="390" t="s">
        <v>464</v>
      </c>
      <c r="D25" s="373">
        <v>7200</v>
      </c>
      <c r="E25" s="379" t="s">
        <v>400</v>
      </c>
      <c r="F25" s="373">
        <v>7200</v>
      </c>
      <c r="G25" s="379" t="s">
        <v>403</v>
      </c>
      <c r="H25" s="391" t="s">
        <v>402</v>
      </c>
      <c r="I25" s="373">
        <v>7200</v>
      </c>
      <c r="J25" s="379" t="s">
        <v>401</v>
      </c>
      <c r="K25" s="37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43" customFormat="1" ht="90" customHeight="1" x14ac:dyDescent="0.2">
      <c r="A26" s="339"/>
      <c r="B26" s="393" t="s">
        <v>205</v>
      </c>
      <c r="C26" s="379" t="s">
        <v>463</v>
      </c>
      <c r="D26" s="373">
        <v>12600</v>
      </c>
      <c r="E26" s="379" t="s">
        <v>353</v>
      </c>
      <c r="F26" s="373">
        <v>12600</v>
      </c>
      <c r="G26" s="379" t="s">
        <v>404</v>
      </c>
      <c r="H26" s="391" t="s">
        <v>582</v>
      </c>
      <c r="I26" s="373">
        <v>12600</v>
      </c>
      <c r="J26" s="379" t="s">
        <v>405</v>
      </c>
      <c r="K26" s="37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43" customFormat="1" ht="104.25" customHeight="1" x14ac:dyDescent="0.2">
      <c r="A27" s="339"/>
      <c r="B27" s="393" t="s">
        <v>207</v>
      </c>
      <c r="C27" s="379" t="s">
        <v>451</v>
      </c>
      <c r="D27" s="373">
        <v>7100</v>
      </c>
      <c r="E27" s="379" t="s">
        <v>407</v>
      </c>
      <c r="F27" s="373">
        <v>7100</v>
      </c>
      <c r="G27" s="379" t="s">
        <v>408</v>
      </c>
      <c r="H27" s="391" t="s">
        <v>584</v>
      </c>
      <c r="I27" s="373">
        <v>7100</v>
      </c>
      <c r="J27" s="379" t="s">
        <v>406</v>
      </c>
      <c r="K27" s="37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43" customFormat="1" ht="74.25" customHeight="1" x14ac:dyDescent="0.2">
      <c r="A28" s="339"/>
      <c r="B28" s="393" t="s">
        <v>208</v>
      </c>
      <c r="C28" s="379" t="s">
        <v>452</v>
      </c>
      <c r="D28" s="373">
        <v>4700</v>
      </c>
      <c r="E28" s="379" t="s">
        <v>411</v>
      </c>
      <c r="F28" s="373">
        <v>4700</v>
      </c>
      <c r="G28" s="379" t="s">
        <v>410</v>
      </c>
      <c r="H28" s="391" t="s">
        <v>585</v>
      </c>
      <c r="I28" s="373">
        <v>4700</v>
      </c>
      <c r="J28" s="379" t="s">
        <v>409</v>
      </c>
      <c r="K28" s="37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43" customFormat="1" ht="88.5" customHeight="1" x14ac:dyDescent="0.2">
      <c r="A29" s="339"/>
      <c r="B29" s="393" t="s">
        <v>217</v>
      </c>
      <c r="C29" s="379" t="s">
        <v>453</v>
      </c>
      <c r="D29" s="373">
        <v>3570</v>
      </c>
      <c r="E29" s="379" t="s">
        <v>353</v>
      </c>
      <c r="F29" s="373">
        <v>3570</v>
      </c>
      <c r="G29" s="379" t="s">
        <v>413</v>
      </c>
      <c r="H29" s="391" t="s">
        <v>586</v>
      </c>
      <c r="I29" s="373">
        <v>3570</v>
      </c>
      <c r="J29" s="379" t="s">
        <v>412</v>
      </c>
      <c r="K29" s="37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43" customFormat="1" ht="89.25" customHeight="1" x14ac:dyDescent="0.2">
      <c r="A30" s="339"/>
      <c r="B30" s="393" t="s">
        <v>218</v>
      </c>
      <c r="C30" s="379" t="s">
        <v>454</v>
      </c>
      <c r="D30" s="373">
        <v>980</v>
      </c>
      <c r="E30" s="379" t="s">
        <v>411</v>
      </c>
      <c r="F30" s="373">
        <v>980</v>
      </c>
      <c r="G30" s="379" t="s">
        <v>604</v>
      </c>
      <c r="H30" s="391" t="s">
        <v>587</v>
      </c>
      <c r="I30" s="373">
        <v>980</v>
      </c>
      <c r="J30" s="379" t="s">
        <v>414</v>
      </c>
      <c r="K30" s="37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43" customFormat="1" ht="103.5" customHeight="1" x14ac:dyDescent="0.2">
      <c r="A31" s="339"/>
      <c r="B31" s="393" t="s">
        <v>417</v>
      </c>
      <c r="C31" s="379" t="s">
        <v>457</v>
      </c>
      <c r="D31" s="373">
        <v>2500</v>
      </c>
      <c r="E31" s="378" t="s">
        <v>418</v>
      </c>
      <c r="F31" s="373">
        <v>2500</v>
      </c>
      <c r="G31" s="379" t="s">
        <v>594</v>
      </c>
      <c r="H31" s="391" t="s">
        <v>416</v>
      </c>
      <c r="I31" s="373">
        <v>2500</v>
      </c>
      <c r="J31" s="379" t="s">
        <v>415</v>
      </c>
      <c r="K31" s="37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43" customFormat="1" ht="189.75" customHeight="1" x14ac:dyDescent="0.2">
      <c r="A32" s="339"/>
      <c r="B32" s="393" t="s">
        <v>359</v>
      </c>
      <c r="C32" s="379" t="s">
        <v>458</v>
      </c>
      <c r="D32" s="373">
        <v>950</v>
      </c>
      <c r="E32" s="379" t="s">
        <v>358</v>
      </c>
      <c r="F32" s="373">
        <v>950</v>
      </c>
      <c r="G32" s="379" t="s">
        <v>419</v>
      </c>
      <c r="H32" s="391" t="s">
        <v>580</v>
      </c>
      <c r="I32" s="373">
        <v>950</v>
      </c>
      <c r="J32" s="378" t="s">
        <v>422</v>
      </c>
      <c r="K32" s="37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43" customFormat="1" ht="99.75" customHeight="1" x14ac:dyDescent="0.2">
      <c r="A33" s="339"/>
      <c r="B33" s="393" t="s">
        <v>294</v>
      </c>
      <c r="C33" s="379" t="s">
        <v>459</v>
      </c>
      <c r="D33" s="373">
        <v>8000</v>
      </c>
      <c r="E33" s="379" t="s">
        <v>356</v>
      </c>
      <c r="F33" s="373">
        <v>8000</v>
      </c>
      <c r="G33" s="379" t="s">
        <v>592</v>
      </c>
      <c r="H33" s="391" t="s">
        <v>497</v>
      </c>
      <c r="I33" s="373">
        <v>8000</v>
      </c>
      <c r="J33" s="378" t="s">
        <v>423</v>
      </c>
      <c r="K33" s="37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43" customFormat="1" ht="102.75" customHeight="1" x14ac:dyDescent="0.2">
      <c r="A34" s="339"/>
      <c r="B34" s="393" t="s">
        <v>307</v>
      </c>
      <c r="C34" s="379" t="s">
        <v>460</v>
      </c>
      <c r="D34" s="373">
        <v>8000</v>
      </c>
      <c r="E34" s="378" t="s">
        <v>418</v>
      </c>
      <c r="F34" s="373">
        <v>8000</v>
      </c>
      <c r="G34" s="379" t="s">
        <v>592</v>
      </c>
      <c r="H34" s="391" t="s">
        <v>425</v>
      </c>
      <c r="I34" s="373">
        <v>8000</v>
      </c>
      <c r="J34" s="378" t="s">
        <v>424</v>
      </c>
      <c r="K34" s="37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5.75" customHeight="1" x14ac:dyDescent="0.2">
      <c r="A35" s="339"/>
      <c r="B35" s="393" t="s">
        <v>309</v>
      </c>
      <c r="C35" s="379" t="s">
        <v>462</v>
      </c>
      <c r="D35" s="373">
        <v>35200</v>
      </c>
      <c r="E35" s="379" t="s">
        <v>357</v>
      </c>
      <c r="F35" s="373">
        <v>35200</v>
      </c>
      <c r="G35" s="379" t="s">
        <v>501</v>
      </c>
      <c r="H35" s="391" t="s">
        <v>500</v>
      </c>
      <c r="I35" s="373">
        <v>10741</v>
      </c>
      <c r="J35" s="378" t="s">
        <v>426</v>
      </c>
      <c r="K35" s="37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40"/>
      <c r="B36" s="455" t="s">
        <v>337</v>
      </c>
      <c r="C36" s="456"/>
      <c r="D36" s="398">
        <f>SUM(D11:D35)</f>
        <v>254311</v>
      </c>
      <c r="E36" s="399"/>
      <c r="F36" s="398">
        <f>SUM(F11:F35)</f>
        <v>254311</v>
      </c>
      <c r="G36" s="399"/>
      <c r="H36" s="400"/>
      <c r="I36" s="398">
        <f>SUM(I11:I35)</f>
        <v>192352</v>
      </c>
      <c r="J36" s="399"/>
      <c r="K36" s="375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</row>
    <row r="37" spans="1:26" ht="14.25" customHeight="1" x14ac:dyDescent="0.2">
      <c r="A37" s="337"/>
      <c r="B37" s="382"/>
      <c r="C37" s="382"/>
      <c r="D37" s="381"/>
      <c r="E37" s="382"/>
      <c r="F37" s="381"/>
      <c r="G37" s="382"/>
      <c r="I37" s="374"/>
      <c r="J37" s="374"/>
      <c r="K37" s="37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15"/>
      <c r="B38" s="462" t="s">
        <v>338</v>
      </c>
      <c r="C38" s="456"/>
      <c r="D38" s="463"/>
      <c r="E38" s="464" t="s">
        <v>328</v>
      </c>
      <c r="F38" s="456"/>
      <c r="G38" s="456"/>
      <c r="H38" s="456"/>
      <c r="I38" s="456"/>
      <c r="J38" s="463"/>
      <c r="K38" s="37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 x14ac:dyDescent="0.2">
      <c r="A39" s="338" t="s">
        <v>329</v>
      </c>
      <c r="B39" s="385" t="s">
        <v>330</v>
      </c>
      <c r="C39" s="385" t="s">
        <v>50</v>
      </c>
      <c r="D39" s="386" t="s">
        <v>331</v>
      </c>
      <c r="E39" s="385" t="s">
        <v>332</v>
      </c>
      <c r="F39" s="386" t="s">
        <v>331</v>
      </c>
      <c r="G39" s="385" t="s">
        <v>333</v>
      </c>
      <c r="H39" s="387" t="s">
        <v>334</v>
      </c>
      <c r="I39" s="385" t="s">
        <v>335</v>
      </c>
      <c r="J39" s="385" t="s">
        <v>336</v>
      </c>
      <c r="K39" s="37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4.5" customHeight="1" x14ac:dyDescent="0.2">
      <c r="A40" s="339"/>
      <c r="B40" s="388" t="s">
        <v>135</v>
      </c>
      <c r="C40" s="394" t="s">
        <v>438</v>
      </c>
      <c r="D40" s="373">
        <v>13007</v>
      </c>
      <c r="E40" s="379" t="s">
        <v>366</v>
      </c>
      <c r="F40" s="373">
        <v>13007</v>
      </c>
      <c r="G40" s="379" t="s">
        <v>599</v>
      </c>
      <c r="H40" s="391" t="s">
        <v>600</v>
      </c>
      <c r="I40" s="373">
        <v>11839</v>
      </c>
      <c r="J40" s="379" t="s">
        <v>487</v>
      </c>
      <c r="K40" s="381">
        <f>I40+I41</f>
        <v>13007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50" customFormat="1" ht="45.75" customHeight="1" x14ac:dyDescent="0.2">
      <c r="A41" s="339"/>
      <c r="B41" s="388"/>
      <c r="C41" s="394"/>
      <c r="D41" s="373"/>
      <c r="E41" s="379"/>
      <c r="F41" s="373"/>
      <c r="G41" s="379"/>
      <c r="H41" s="391"/>
      <c r="I41" s="373">
        <v>1168</v>
      </c>
      <c r="J41" s="379" t="s">
        <v>486</v>
      </c>
      <c r="K41" s="37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48" customHeight="1" x14ac:dyDescent="0.2">
      <c r="A42" s="339"/>
      <c r="B42" s="393" t="s">
        <v>447</v>
      </c>
      <c r="C42" s="379" t="s">
        <v>448</v>
      </c>
      <c r="D42" s="373">
        <v>28209.61</v>
      </c>
      <c r="E42" s="390" t="s">
        <v>352</v>
      </c>
      <c r="F42" s="378"/>
      <c r="G42" s="379" t="s">
        <v>576</v>
      </c>
      <c r="H42" s="380"/>
      <c r="I42" s="378"/>
      <c r="J42" s="401" t="s">
        <v>575</v>
      </c>
      <c r="K42" s="381">
        <v>28209.61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72" customFormat="1" ht="89.25" customHeight="1" x14ac:dyDescent="0.2">
      <c r="A43" s="339"/>
      <c r="B43" s="393"/>
      <c r="C43" s="402"/>
      <c r="D43" s="373"/>
      <c r="E43" s="390"/>
      <c r="F43" s="373">
        <v>423.42</v>
      </c>
      <c r="G43" s="390"/>
      <c r="H43" s="391" t="s">
        <v>502</v>
      </c>
      <c r="I43" s="378">
        <v>1666.96</v>
      </c>
      <c r="J43" s="401" t="s">
        <v>564</v>
      </c>
      <c r="K43" s="37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372" customFormat="1" ht="89.25" customHeight="1" x14ac:dyDescent="0.2">
      <c r="A44" s="339"/>
      <c r="B44" s="393"/>
      <c r="C44" s="402"/>
      <c r="D44" s="373"/>
      <c r="E44" s="390"/>
      <c r="F44" s="373">
        <v>833.48</v>
      </c>
      <c r="G44" s="390"/>
      <c r="H44" s="391" t="s">
        <v>503</v>
      </c>
      <c r="I44" s="378">
        <v>4663.18</v>
      </c>
      <c r="J44" s="401" t="s">
        <v>565</v>
      </c>
      <c r="K44" s="37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72" customFormat="1" ht="89.25" customHeight="1" x14ac:dyDescent="0.2">
      <c r="A45" s="339"/>
      <c r="B45" s="393"/>
      <c r="C45" s="402"/>
      <c r="D45" s="373"/>
      <c r="E45" s="390"/>
      <c r="F45" s="373">
        <v>516.48</v>
      </c>
      <c r="G45" s="390"/>
      <c r="H45" s="391" t="s">
        <v>504</v>
      </c>
      <c r="I45" s="378">
        <v>2932.35</v>
      </c>
      <c r="J45" s="401" t="s">
        <v>566</v>
      </c>
      <c r="K45" s="37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72" customFormat="1" ht="89.25" customHeight="1" x14ac:dyDescent="0.2">
      <c r="A46" s="339"/>
      <c r="B46" s="393"/>
      <c r="C46" s="402"/>
      <c r="D46" s="373"/>
      <c r="E46" s="390"/>
      <c r="F46" s="373">
        <v>460.97</v>
      </c>
      <c r="G46" s="390"/>
      <c r="H46" s="391" t="s">
        <v>505</v>
      </c>
      <c r="I46" s="378">
        <v>846.84</v>
      </c>
      <c r="J46" s="401" t="s">
        <v>567</v>
      </c>
      <c r="K46" s="37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72" customFormat="1" ht="89.25" customHeight="1" x14ac:dyDescent="0.2">
      <c r="A47" s="339"/>
      <c r="B47" s="393"/>
      <c r="C47" s="402"/>
      <c r="D47" s="373"/>
      <c r="E47" s="390"/>
      <c r="F47" s="373">
        <v>516.48</v>
      </c>
      <c r="G47" s="390"/>
      <c r="H47" s="391" t="s">
        <v>506</v>
      </c>
      <c r="I47" s="378">
        <v>4663.18</v>
      </c>
      <c r="J47" s="401" t="s">
        <v>568</v>
      </c>
      <c r="K47" s="37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72" customFormat="1" ht="89.25" customHeight="1" x14ac:dyDescent="0.2">
      <c r="A48" s="339"/>
      <c r="B48" s="393"/>
      <c r="C48" s="402"/>
      <c r="D48" s="373"/>
      <c r="E48" s="390"/>
      <c r="F48" s="373">
        <v>460.97</v>
      </c>
      <c r="G48" s="390"/>
      <c r="H48" s="391" t="s">
        <v>507</v>
      </c>
      <c r="I48" s="378">
        <v>1256.9000000000001</v>
      </c>
      <c r="J48" s="401" t="s">
        <v>569</v>
      </c>
      <c r="K48" s="37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72" customFormat="1" ht="89.25" customHeight="1" x14ac:dyDescent="0.2">
      <c r="A49" s="339"/>
      <c r="B49" s="393"/>
      <c r="C49" s="402"/>
      <c r="D49" s="373"/>
      <c r="E49" s="390"/>
      <c r="F49" s="373">
        <v>516.48</v>
      </c>
      <c r="G49" s="390"/>
      <c r="H49" s="391" t="s">
        <v>508</v>
      </c>
      <c r="I49" s="378">
        <v>3561.04</v>
      </c>
      <c r="J49" s="401" t="s">
        <v>570</v>
      </c>
      <c r="K49" s="37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72" customFormat="1" ht="89.25" customHeight="1" x14ac:dyDescent="0.2">
      <c r="A50" s="339"/>
      <c r="B50" s="393"/>
      <c r="C50" s="402"/>
      <c r="D50" s="373"/>
      <c r="E50" s="390"/>
      <c r="F50" s="373">
        <v>460.97</v>
      </c>
      <c r="G50" s="390"/>
      <c r="H50" s="391" t="s">
        <v>509</v>
      </c>
      <c r="I50" s="378">
        <v>3798.04</v>
      </c>
      <c r="J50" s="401" t="s">
        <v>571</v>
      </c>
      <c r="K50" s="37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72" customFormat="1" ht="89.25" customHeight="1" x14ac:dyDescent="0.2">
      <c r="A51" s="339"/>
      <c r="B51" s="393"/>
      <c r="C51" s="402"/>
      <c r="D51" s="373"/>
      <c r="E51" s="390"/>
      <c r="F51" s="373">
        <v>474.57</v>
      </c>
      <c r="G51" s="390"/>
      <c r="H51" s="391" t="s">
        <v>510</v>
      </c>
      <c r="I51" s="378">
        <v>2335.62</v>
      </c>
      <c r="J51" s="401" t="s">
        <v>572</v>
      </c>
      <c r="K51" s="37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372" customFormat="1" ht="89.25" customHeight="1" x14ac:dyDescent="0.2">
      <c r="A52" s="339"/>
      <c r="B52" s="393"/>
      <c r="C52" s="402"/>
      <c r="D52" s="373"/>
      <c r="E52" s="390"/>
      <c r="F52" s="373">
        <v>833.48</v>
      </c>
      <c r="G52" s="390"/>
      <c r="H52" s="391" t="s">
        <v>511</v>
      </c>
      <c r="I52" s="378">
        <v>1250.94</v>
      </c>
      <c r="J52" s="401" t="s">
        <v>573</v>
      </c>
      <c r="K52" s="37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372" customFormat="1" ht="89.25" customHeight="1" x14ac:dyDescent="0.2">
      <c r="A53" s="339"/>
      <c r="B53" s="393"/>
      <c r="C53" s="402"/>
      <c r="D53" s="373"/>
      <c r="E53" s="390"/>
      <c r="F53" s="373">
        <v>377.18</v>
      </c>
      <c r="G53" s="390"/>
      <c r="H53" s="391" t="s">
        <v>512</v>
      </c>
      <c r="I53" s="378">
        <v>1234.56</v>
      </c>
      <c r="J53" s="401" t="s">
        <v>574</v>
      </c>
      <c r="K53" s="37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372" customFormat="1" ht="89.25" customHeight="1" x14ac:dyDescent="0.2">
      <c r="A54" s="339"/>
      <c r="B54" s="393"/>
      <c r="C54" s="402"/>
      <c r="D54" s="373"/>
      <c r="E54" s="390"/>
      <c r="F54" s="373">
        <v>646.36</v>
      </c>
      <c r="G54" s="390"/>
      <c r="H54" s="391" t="s">
        <v>513</v>
      </c>
      <c r="I54" s="378"/>
      <c r="J54" s="401"/>
      <c r="K54" s="37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372" customFormat="1" ht="89.25" customHeight="1" x14ac:dyDescent="0.2">
      <c r="A55" s="339"/>
      <c r="B55" s="393"/>
      <c r="C55" s="402"/>
      <c r="D55" s="373"/>
      <c r="E55" s="390"/>
      <c r="F55" s="373">
        <v>474.57</v>
      </c>
      <c r="G55" s="390"/>
      <c r="H55" s="391" t="s">
        <v>514</v>
      </c>
      <c r="I55" s="378"/>
      <c r="J55" s="401"/>
      <c r="K55" s="37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372" customFormat="1" ht="89.25" customHeight="1" x14ac:dyDescent="0.2">
      <c r="A56" s="339"/>
      <c r="B56" s="393"/>
      <c r="C56" s="402"/>
      <c r="D56" s="373"/>
      <c r="E56" s="390"/>
      <c r="F56" s="373">
        <v>833.48</v>
      </c>
      <c r="G56" s="390"/>
      <c r="H56" s="391" t="s">
        <v>515</v>
      </c>
      <c r="I56" s="378"/>
      <c r="J56" s="401"/>
      <c r="K56" s="37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72" customFormat="1" ht="89.25" customHeight="1" x14ac:dyDescent="0.2">
      <c r="A57" s="339"/>
      <c r="B57" s="393"/>
      <c r="C57" s="402"/>
      <c r="D57" s="373"/>
      <c r="E57" s="390"/>
      <c r="F57" s="373">
        <v>377.18</v>
      </c>
      <c r="G57" s="390"/>
      <c r="H57" s="391" t="s">
        <v>516</v>
      </c>
      <c r="I57" s="378"/>
      <c r="J57" s="401"/>
      <c r="K57" s="37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372" customFormat="1" ht="89.25" customHeight="1" x14ac:dyDescent="0.2">
      <c r="A58" s="339"/>
      <c r="B58" s="393"/>
      <c r="C58" s="402"/>
      <c r="D58" s="373"/>
      <c r="E58" s="390"/>
      <c r="F58" s="373">
        <v>646.36</v>
      </c>
      <c r="G58" s="390"/>
      <c r="H58" s="391" t="s">
        <v>517</v>
      </c>
      <c r="I58" s="378"/>
      <c r="J58" s="401"/>
      <c r="K58" s="37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372" customFormat="1" ht="89.25" customHeight="1" x14ac:dyDescent="0.2">
      <c r="A59" s="339"/>
      <c r="B59" s="393"/>
      <c r="C59" s="402"/>
      <c r="D59" s="373"/>
      <c r="E59" s="390"/>
      <c r="F59" s="373">
        <v>377.18</v>
      </c>
      <c r="G59" s="390"/>
      <c r="H59" s="391" t="s">
        <v>518</v>
      </c>
      <c r="I59" s="378"/>
      <c r="J59" s="401"/>
      <c r="K59" s="3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372" customFormat="1" ht="89.25" customHeight="1" x14ac:dyDescent="0.2">
      <c r="A60" s="339"/>
      <c r="B60" s="393"/>
      <c r="C60" s="402"/>
      <c r="D60" s="373"/>
      <c r="E60" s="390"/>
      <c r="F60" s="373">
        <v>646.36</v>
      </c>
      <c r="G60" s="390"/>
      <c r="H60" s="391" t="s">
        <v>519</v>
      </c>
      <c r="I60" s="378"/>
      <c r="J60" s="401"/>
      <c r="K60" s="37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372" customFormat="1" ht="89.25" customHeight="1" x14ac:dyDescent="0.2">
      <c r="A61" s="339"/>
      <c r="B61" s="393"/>
      <c r="C61" s="402"/>
      <c r="D61" s="373"/>
      <c r="E61" s="390"/>
      <c r="F61" s="373">
        <v>377.18</v>
      </c>
      <c r="G61" s="390"/>
      <c r="H61" s="391" t="s">
        <v>520</v>
      </c>
      <c r="I61" s="378"/>
      <c r="J61" s="401"/>
      <c r="K61" s="37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372" customFormat="1" ht="89.25" customHeight="1" x14ac:dyDescent="0.2">
      <c r="A62" s="339"/>
      <c r="B62" s="393"/>
      <c r="C62" s="402"/>
      <c r="D62" s="373"/>
      <c r="E62" s="390"/>
      <c r="F62" s="373">
        <v>646.36</v>
      </c>
      <c r="G62" s="390"/>
      <c r="H62" s="391" t="s">
        <v>521</v>
      </c>
      <c r="I62" s="378"/>
      <c r="J62" s="401"/>
      <c r="K62" s="37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372" customFormat="1" ht="89.25" customHeight="1" x14ac:dyDescent="0.2">
      <c r="A63" s="339"/>
      <c r="B63" s="393"/>
      <c r="C63" s="402"/>
      <c r="D63" s="373"/>
      <c r="E63" s="390"/>
      <c r="F63" s="373">
        <v>474.57</v>
      </c>
      <c r="G63" s="390"/>
      <c r="H63" s="391" t="s">
        <v>522</v>
      </c>
      <c r="I63" s="378"/>
      <c r="J63" s="401"/>
      <c r="K63" s="37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372" customFormat="1" ht="89.25" customHeight="1" x14ac:dyDescent="0.2">
      <c r="A64" s="339"/>
      <c r="B64" s="393"/>
      <c r="C64" s="402"/>
      <c r="D64" s="373"/>
      <c r="E64" s="390"/>
      <c r="F64" s="373">
        <v>833.48</v>
      </c>
      <c r="G64" s="390"/>
      <c r="H64" s="391" t="s">
        <v>523</v>
      </c>
      <c r="I64" s="378"/>
      <c r="J64" s="401"/>
      <c r="K64" s="37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372" customFormat="1" ht="89.25" customHeight="1" x14ac:dyDescent="0.2">
      <c r="A65" s="339"/>
      <c r="B65" s="393"/>
      <c r="C65" s="402"/>
      <c r="D65" s="373"/>
      <c r="E65" s="390"/>
      <c r="F65" s="373">
        <v>474.57</v>
      </c>
      <c r="G65" s="390"/>
      <c r="H65" s="391" t="s">
        <v>524</v>
      </c>
      <c r="I65" s="378"/>
      <c r="J65" s="401"/>
      <c r="K65" s="37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372" customFormat="1" ht="89.25" customHeight="1" x14ac:dyDescent="0.2">
      <c r="A66" s="339"/>
      <c r="B66" s="393"/>
      <c r="C66" s="402"/>
      <c r="D66" s="373"/>
      <c r="E66" s="390"/>
      <c r="F66" s="373">
        <v>833.48</v>
      </c>
      <c r="G66" s="390"/>
      <c r="H66" s="391" t="s">
        <v>525</v>
      </c>
      <c r="I66" s="378"/>
      <c r="J66" s="401"/>
      <c r="K66" s="37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372" customFormat="1" ht="89.25" customHeight="1" x14ac:dyDescent="0.2">
      <c r="A67" s="339"/>
      <c r="B67" s="393"/>
      <c r="C67" s="402"/>
      <c r="D67" s="373"/>
      <c r="E67" s="390"/>
      <c r="F67" s="373">
        <v>363.26</v>
      </c>
      <c r="G67" s="390"/>
      <c r="H67" s="391" t="s">
        <v>526</v>
      </c>
      <c r="I67" s="378"/>
      <c r="J67" s="401"/>
      <c r="K67" s="37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372" customFormat="1" ht="89.25" customHeight="1" x14ac:dyDescent="0.2">
      <c r="A68" s="339"/>
      <c r="B68" s="393"/>
      <c r="C68" s="402"/>
      <c r="D68" s="373"/>
      <c r="E68" s="390"/>
      <c r="F68" s="373">
        <v>467.75</v>
      </c>
      <c r="G68" s="390"/>
      <c r="H68" s="391" t="s">
        <v>527</v>
      </c>
      <c r="I68" s="378"/>
      <c r="J68" s="401"/>
      <c r="K68" s="37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372" customFormat="1" ht="89.25" customHeight="1" x14ac:dyDescent="0.2">
      <c r="A69" s="339"/>
      <c r="B69" s="393"/>
      <c r="C69" s="402"/>
      <c r="D69" s="373"/>
      <c r="E69" s="390"/>
      <c r="F69" s="373">
        <v>363.26</v>
      </c>
      <c r="G69" s="390"/>
      <c r="H69" s="391" t="s">
        <v>528</v>
      </c>
      <c r="I69" s="378"/>
      <c r="J69" s="401"/>
      <c r="K69" s="37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372" customFormat="1" ht="89.25" customHeight="1" x14ac:dyDescent="0.2">
      <c r="A70" s="339"/>
      <c r="B70" s="393"/>
      <c r="C70" s="402"/>
      <c r="D70" s="373"/>
      <c r="E70" s="390"/>
      <c r="F70" s="373">
        <v>467.75</v>
      </c>
      <c r="G70" s="390"/>
      <c r="H70" s="391" t="s">
        <v>529</v>
      </c>
      <c r="I70" s="378"/>
      <c r="J70" s="401"/>
      <c r="K70" s="37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372" customFormat="1" ht="89.25" customHeight="1" x14ac:dyDescent="0.2">
      <c r="A71" s="339"/>
      <c r="B71" s="393"/>
      <c r="C71" s="402"/>
      <c r="D71" s="373"/>
      <c r="E71" s="390"/>
      <c r="F71" s="373">
        <v>472.69</v>
      </c>
      <c r="G71" s="390"/>
      <c r="H71" s="391" t="s">
        <v>530</v>
      </c>
      <c r="I71" s="378"/>
      <c r="J71" s="401"/>
      <c r="K71" s="37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372" customFormat="1" ht="89.25" customHeight="1" x14ac:dyDescent="0.2">
      <c r="A72" s="339"/>
      <c r="B72" s="393"/>
      <c r="C72" s="402"/>
      <c r="D72" s="373"/>
      <c r="E72" s="390"/>
      <c r="F72" s="373">
        <v>595.32000000000005</v>
      </c>
      <c r="G72" s="390"/>
      <c r="H72" s="391" t="s">
        <v>531</v>
      </c>
      <c r="I72" s="378"/>
      <c r="J72" s="401"/>
      <c r="K72" s="37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372" customFormat="1" ht="89.25" customHeight="1" x14ac:dyDescent="0.2">
      <c r="A73" s="339"/>
      <c r="B73" s="393"/>
      <c r="C73" s="402"/>
      <c r="D73" s="373"/>
      <c r="E73" s="390"/>
      <c r="F73" s="373">
        <v>472.69</v>
      </c>
      <c r="G73" s="390"/>
      <c r="H73" s="391" t="s">
        <v>532</v>
      </c>
      <c r="I73" s="378"/>
      <c r="J73" s="401"/>
      <c r="K73" s="37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372" customFormat="1" ht="89.25" customHeight="1" x14ac:dyDescent="0.2">
      <c r="A74" s="339"/>
      <c r="B74" s="393"/>
      <c r="C74" s="402"/>
      <c r="D74" s="373"/>
      <c r="E74" s="390"/>
      <c r="F74" s="373">
        <v>595.32000000000005</v>
      </c>
      <c r="G74" s="390"/>
      <c r="H74" s="391" t="s">
        <v>533</v>
      </c>
      <c r="I74" s="378"/>
      <c r="J74" s="401"/>
      <c r="K74" s="37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372" customFormat="1" ht="89.25" customHeight="1" x14ac:dyDescent="0.2">
      <c r="A75" s="339"/>
      <c r="B75" s="393"/>
      <c r="C75" s="402"/>
      <c r="D75" s="373"/>
      <c r="E75" s="390"/>
      <c r="F75" s="373">
        <v>204.35</v>
      </c>
      <c r="G75" s="390"/>
      <c r="H75" s="391" t="s">
        <v>534</v>
      </c>
      <c r="I75" s="378"/>
      <c r="J75" s="401"/>
      <c r="K75" s="37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372" customFormat="1" ht="89.25" customHeight="1" x14ac:dyDescent="0.2">
      <c r="A76" s="339"/>
      <c r="B76" s="393"/>
      <c r="C76" s="402"/>
      <c r="D76" s="373"/>
      <c r="E76" s="390"/>
      <c r="F76" s="373">
        <v>346.18</v>
      </c>
      <c r="G76" s="390"/>
      <c r="H76" s="391" t="s">
        <v>535</v>
      </c>
      <c r="I76" s="378"/>
      <c r="J76" s="401"/>
      <c r="K76" s="37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372" customFormat="1" ht="89.25" customHeight="1" x14ac:dyDescent="0.2">
      <c r="A77" s="339"/>
      <c r="B77" s="393"/>
      <c r="C77" s="402"/>
      <c r="D77" s="373"/>
      <c r="E77" s="390"/>
      <c r="F77" s="373">
        <v>247.46</v>
      </c>
      <c r="G77" s="390"/>
      <c r="H77" s="391" t="s">
        <v>536</v>
      </c>
      <c r="I77" s="378"/>
      <c r="J77" s="401"/>
      <c r="K77" s="37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372" customFormat="1" ht="89.25" customHeight="1" x14ac:dyDescent="0.2">
      <c r="A78" s="339"/>
      <c r="B78" s="393"/>
      <c r="C78" s="402"/>
      <c r="D78" s="373"/>
      <c r="E78" s="390"/>
      <c r="F78" s="373">
        <v>436.57</v>
      </c>
      <c r="G78" s="390"/>
      <c r="H78" s="391" t="s">
        <v>537</v>
      </c>
      <c r="I78" s="378"/>
      <c r="J78" s="401"/>
      <c r="K78" s="37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372" customFormat="1" ht="89.25" customHeight="1" x14ac:dyDescent="0.2">
      <c r="A79" s="339"/>
      <c r="B79" s="393"/>
      <c r="C79" s="402"/>
      <c r="D79" s="373"/>
      <c r="E79" s="390"/>
      <c r="F79" s="373">
        <v>204.35</v>
      </c>
      <c r="G79" s="390"/>
      <c r="H79" s="391" t="s">
        <v>538</v>
      </c>
      <c r="I79" s="378"/>
      <c r="J79" s="401"/>
      <c r="K79" s="37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372" customFormat="1" ht="89.25" customHeight="1" x14ac:dyDescent="0.2">
      <c r="A80" s="339"/>
      <c r="B80" s="393"/>
      <c r="C80" s="402"/>
      <c r="D80" s="373"/>
      <c r="E80" s="390"/>
      <c r="F80" s="373">
        <v>346.18</v>
      </c>
      <c r="G80" s="390"/>
      <c r="H80" s="391" t="s">
        <v>539</v>
      </c>
      <c r="I80" s="378"/>
      <c r="J80" s="401"/>
      <c r="K80" s="37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372" customFormat="1" ht="89.25" customHeight="1" x14ac:dyDescent="0.2">
      <c r="A81" s="339"/>
      <c r="B81" s="393"/>
      <c r="C81" s="402"/>
      <c r="D81" s="373"/>
      <c r="E81" s="390"/>
      <c r="F81" s="373">
        <v>204.35</v>
      </c>
      <c r="G81" s="390"/>
      <c r="H81" s="391" t="s">
        <v>540</v>
      </c>
      <c r="I81" s="378"/>
      <c r="J81" s="401"/>
      <c r="K81" s="37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372" customFormat="1" ht="89.25" customHeight="1" x14ac:dyDescent="0.2">
      <c r="A82" s="339"/>
      <c r="B82" s="393"/>
      <c r="C82" s="402"/>
      <c r="D82" s="373"/>
      <c r="E82" s="390"/>
      <c r="F82" s="373">
        <v>346.18</v>
      </c>
      <c r="G82" s="390"/>
      <c r="H82" s="391" t="s">
        <v>541</v>
      </c>
      <c r="I82" s="378"/>
      <c r="J82" s="401"/>
      <c r="K82" s="37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372" customFormat="1" ht="89.25" customHeight="1" x14ac:dyDescent="0.2">
      <c r="A83" s="339"/>
      <c r="B83" s="393"/>
      <c r="C83" s="402"/>
      <c r="D83" s="373"/>
      <c r="E83" s="390"/>
      <c r="F83" s="373">
        <v>204.35</v>
      </c>
      <c r="G83" s="390"/>
      <c r="H83" s="391" t="s">
        <v>542</v>
      </c>
      <c r="I83" s="378"/>
      <c r="J83" s="401"/>
      <c r="K83" s="37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372" customFormat="1" ht="89.25" customHeight="1" x14ac:dyDescent="0.2">
      <c r="A84" s="339"/>
      <c r="B84" s="393"/>
      <c r="C84" s="402"/>
      <c r="D84" s="373"/>
      <c r="E84" s="390"/>
      <c r="F84" s="373">
        <v>346.18</v>
      </c>
      <c r="G84" s="390"/>
      <c r="H84" s="391" t="s">
        <v>543</v>
      </c>
      <c r="I84" s="378"/>
      <c r="J84" s="401"/>
      <c r="K84" s="37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372" customFormat="1" ht="89.25" customHeight="1" x14ac:dyDescent="0.2">
      <c r="A85" s="339"/>
      <c r="B85" s="393"/>
      <c r="C85" s="402"/>
      <c r="D85" s="373"/>
      <c r="E85" s="390"/>
      <c r="F85" s="373">
        <v>247.46</v>
      </c>
      <c r="G85" s="390"/>
      <c r="H85" s="391" t="s">
        <v>544</v>
      </c>
      <c r="I85" s="378"/>
      <c r="J85" s="401"/>
      <c r="K85" s="37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372" customFormat="1" ht="89.25" customHeight="1" x14ac:dyDescent="0.2">
      <c r="A86" s="339"/>
      <c r="B86" s="393"/>
      <c r="C86" s="402"/>
      <c r="D86" s="373"/>
      <c r="E86" s="390"/>
      <c r="F86" s="373">
        <v>436.57</v>
      </c>
      <c r="G86" s="390"/>
      <c r="H86" s="391" t="s">
        <v>545</v>
      </c>
      <c r="I86" s="378"/>
      <c r="J86" s="401"/>
      <c r="K86" s="37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372" customFormat="1" ht="89.25" customHeight="1" x14ac:dyDescent="0.2">
      <c r="A87" s="339"/>
      <c r="B87" s="393"/>
      <c r="C87" s="402"/>
      <c r="D87" s="373"/>
      <c r="E87" s="390"/>
      <c r="F87" s="373">
        <v>243.19</v>
      </c>
      <c r="G87" s="390"/>
      <c r="H87" s="391" t="s">
        <v>546</v>
      </c>
      <c r="I87" s="378"/>
      <c r="J87" s="401"/>
      <c r="K87" s="37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372" customFormat="1" ht="89.25" customHeight="1" x14ac:dyDescent="0.2">
      <c r="A88" s="339"/>
      <c r="B88" s="393"/>
      <c r="C88" s="402"/>
      <c r="D88" s="373"/>
      <c r="E88" s="390"/>
      <c r="F88" s="373">
        <v>191.14</v>
      </c>
      <c r="G88" s="390"/>
      <c r="H88" s="391" t="s">
        <v>547</v>
      </c>
      <c r="I88" s="378"/>
      <c r="J88" s="401"/>
      <c r="K88" s="37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372" customFormat="1" ht="89.25" customHeight="1" x14ac:dyDescent="0.2">
      <c r="A89" s="339"/>
      <c r="B89" s="393"/>
      <c r="C89" s="402"/>
      <c r="D89" s="373"/>
      <c r="E89" s="390"/>
      <c r="F89" s="373">
        <v>243.19</v>
      </c>
      <c r="G89" s="390"/>
      <c r="H89" s="391" t="s">
        <v>548</v>
      </c>
      <c r="I89" s="378"/>
      <c r="J89" s="401"/>
      <c r="K89" s="37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372" customFormat="1" ht="89.25" customHeight="1" x14ac:dyDescent="0.2">
      <c r="A90" s="339"/>
      <c r="B90" s="393"/>
      <c r="C90" s="402"/>
      <c r="D90" s="373"/>
      <c r="E90" s="390"/>
      <c r="F90" s="373">
        <v>191.14</v>
      </c>
      <c r="G90" s="390"/>
      <c r="H90" s="391" t="s">
        <v>549</v>
      </c>
      <c r="I90" s="378"/>
      <c r="J90" s="401"/>
      <c r="K90" s="37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372" customFormat="1" ht="89.25" customHeight="1" x14ac:dyDescent="0.2">
      <c r="A91" s="339"/>
      <c r="B91" s="393"/>
      <c r="C91" s="402"/>
      <c r="D91" s="373"/>
      <c r="E91" s="390"/>
      <c r="F91" s="373">
        <v>191.14</v>
      </c>
      <c r="G91" s="390"/>
      <c r="H91" s="391" t="s">
        <v>550</v>
      </c>
      <c r="I91" s="378"/>
      <c r="J91" s="401"/>
      <c r="K91" s="37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372" customFormat="1" ht="89.25" customHeight="1" x14ac:dyDescent="0.2">
      <c r="A92" s="339"/>
      <c r="B92" s="393"/>
      <c r="C92" s="402"/>
      <c r="D92" s="373"/>
      <c r="E92" s="390"/>
      <c r="F92" s="373">
        <v>191.14</v>
      </c>
      <c r="G92" s="390"/>
      <c r="H92" s="391" t="s">
        <v>551</v>
      </c>
      <c r="I92" s="378"/>
      <c r="J92" s="401"/>
      <c r="K92" s="37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372" customFormat="1" ht="89.25" customHeight="1" x14ac:dyDescent="0.2">
      <c r="A93" s="339"/>
      <c r="B93" s="393"/>
      <c r="C93" s="402"/>
      <c r="D93" s="373"/>
      <c r="E93" s="390"/>
      <c r="F93" s="373">
        <v>472.69</v>
      </c>
      <c r="G93" s="390"/>
      <c r="H93" s="391" t="s">
        <v>554</v>
      </c>
      <c r="I93" s="378"/>
      <c r="J93" s="401"/>
      <c r="K93" s="37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372" customFormat="1" ht="89.25" customHeight="1" x14ac:dyDescent="0.2">
      <c r="A94" s="339"/>
      <c r="B94" s="393"/>
      <c r="C94" s="402"/>
      <c r="D94" s="373"/>
      <c r="E94" s="390"/>
      <c r="F94" s="373">
        <v>595.32000000000005</v>
      </c>
      <c r="G94" s="390"/>
      <c r="H94" s="391" t="s">
        <v>553</v>
      </c>
      <c r="I94" s="378"/>
      <c r="J94" s="401"/>
      <c r="K94" s="37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372" customFormat="1" ht="89.25" customHeight="1" x14ac:dyDescent="0.2">
      <c r="A95" s="339"/>
      <c r="B95" s="393"/>
      <c r="C95" s="402"/>
      <c r="D95" s="373"/>
      <c r="E95" s="390"/>
      <c r="F95" s="373">
        <v>363.26</v>
      </c>
      <c r="G95" s="390"/>
      <c r="H95" s="391" t="s">
        <v>552</v>
      </c>
      <c r="I95" s="378"/>
      <c r="J95" s="401"/>
      <c r="K95" s="37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372" customFormat="1" ht="89.25" customHeight="1" x14ac:dyDescent="0.2">
      <c r="A96" s="339"/>
      <c r="B96" s="393"/>
      <c r="C96" s="402"/>
      <c r="D96" s="373"/>
      <c r="E96" s="390"/>
      <c r="F96" s="373">
        <v>467.75</v>
      </c>
      <c r="G96" s="390"/>
      <c r="H96" s="391" t="s">
        <v>555</v>
      </c>
      <c r="I96" s="378"/>
      <c r="J96" s="401"/>
      <c r="K96" s="37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372" customFormat="1" ht="89.25" customHeight="1" x14ac:dyDescent="0.2">
      <c r="A97" s="339"/>
      <c r="B97" s="393"/>
      <c r="C97" s="402"/>
      <c r="D97" s="373"/>
      <c r="E97" s="390"/>
      <c r="F97" s="373">
        <v>363.26</v>
      </c>
      <c r="G97" s="390"/>
      <c r="H97" s="391" t="s">
        <v>556</v>
      </c>
      <c r="I97" s="378"/>
      <c r="J97" s="401"/>
      <c r="K97" s="37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372" customFormat="1" ht="89.25" customHeight="1" x14ac:dyDescent="0.2">
      <c r="A98" s="339"/>
      <c r="B98" s="393"/>
      <c r="C98" s="402"/>
      <c r="D98" s="373"/>
      <c r="E98" s="390"/>
      <c r="F98" s="373">
        <v>467.75</v>
      </c>
      <c r="G98" s="390"/>
      <c r="H98" s="391" t="s">
        <v>557</v>
      </c>
      <c r="I98" s="378"/>
      <c r="J98" s="401"/>
      <c r="K98" s="37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372" customFormat="1" ht="89.25" customHeight="1" x14ac:dyDescent="0.2">
      <c r="A99" s="339"/>
      <c r="B99" s="393"/>
      <c r="C99" s="402"/>
      <c r="D99" s="373"/>
      <c r="E99" s="390"/>
      <c r="F99" s="373">
        <v>363.26</v>
      </c>
      <c r="G99" s="390"/>
      <c r="H99" s="391" t="s">
        <v>558</v>
      </c>
      <c r="I99" s="378"/>
      <c r="J99" s="401"/>
      <c r="K99" s="37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372" customFormat="1" ht="89.25" customHeight="1" x14ac:dyDescent="0.2">
      <c r="A100" s="339"/>
      <c r="B100" s="393"/>
      <c r="C100" s="402"/>
      <c r="D100" s="373"/>
      <c r="E100" s="390"/>
      <c r="F100" s="373">
        <v>467.75</v>
      </c>
      <c r="G100" s="390"/>
      <c r="H100" s="391" t="s">
        <v>559</v>
      </c>
      <c r="I100" s="378"/>
      <c r="J100" s="401"/>
      <c r="K100" s="37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372" customFormat="1" ht="89.25" customHeight="1" x14ac:dyDescent="0.2">
      <c r="A101" s="339"/>
      <c r="B101" s="393"/>
      <c r="C101" s="402"/>
      <c r="D101" s="373"/>
      <c r="E101" s="390"/>
      <c r="F101" s="373">
        <v>423.42</v>
      </c>
      <c r="G101" s="390"/>
      <c r="H101" s="391" t="s">
        <v>560</v>
      </c>
      <c r="I101" s="378"/>
      <c r="J101" s="401"/>
      <c r="K101" s="37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372" customFormat="1" ht="89.25" customHeight="1" x14ac:dyDescent="0.2">
      <c r="A102" s="339"/>
      <c r="B102" s="393"/>
      <c r="C102" s="402"/>
      <c r="D102" s="373"/>
      <c r="E102" s="390"/>
      <c r="F102" s="373">
        <v>423.42</v>
      </c>
      <c r="G102" s="390"/>
      <c r="H102" s="391" t="s">
        <v>561</v>
      </c>
      <c r="I102" s="378"/>
      <c r="J102" s="401"/>
      <c r="K102" s="37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372" customFormat="1" ht="89.25" customHeight="1" x14ac:dyDescent="0.2">
      <c r="A103" s="339"/>
      <c r="B103" s="393"/>
      <c r="C103" s="402"/>
      <c r="D103" s="373"/>
      <c r="E103" s="390"/>
      <c r="F103" s="373">
        <v>833.48</v>
      </c>
      <c r="G103" s="390"/>
      <c r="H103" s="391" t="s">
        <v>562</v>
      </c>
      <c r="I103" s="378"/>
      <c r="J103" s="401"/>
      <c r="K103" s="37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372" customFormat="1" ht="89.25" customHeight="1" x14ac:dyDescent="0.2">
      <c r="A104" s="339"/>
      <c r="B104" s="393"/>
      <c r="C104" s="402"/>
      <c r="D104" s="373"/>
      <c r="E104" s="390"/>
      <c r="F104" s="373">
        <v>833.48</v>
      </c>
      <c r="G104" s="390"/>
      <c r="H104" s="391" t="s">
        <v>563</v>
      </c>
      <c r="I104" s="378"/>
      <c r="J104" s="401"/>
      <c r="K104" s="37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3.5" customHeight="1" x14ac:dyDescent="0.2">
      <c r="A105" s="339"/>
      <c r="B105" s="393" t="s">
        <v>198</v>
      </c>
      <c r="C105" s="403" t="s">
        <v>449</v>
      </c>
      <c r="D105" s="373">
        <v>16000</v>
      </c>
      <c r="E105" s="379" t="s">
        <v>392</v>
      </c>
      <c r="F105" s="373">
        <v>16000</v>
      </c>
      <c r="G105" s="379" t="s">
        <v>598</v>
      </c>
      <c r="H105" s="391" t="s">
        <v>393</v>
      </c>
      <c r="I105" s="373">
        <v>16000</v>
      </c>
      <c r="J105" s="379" t="s">
        <v>398</v>
      </c>
      <c r="K105" s="37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89.25" customHeight="1" x14ac:dyDescent="0.2">
      <c r="A106" s="339"/>
      <c r="B106" s="393" t="s">
        <v>205</v>
      </c>
      <c r="C106" s="379" t="s">
        <v>463</v>
      </c>
      <c r="D106" s="373">
        <v>13716</v>
      </c>
      <c r="E106" s="390" t="s">
        <v>353</v>
      </c>
      <c r="F106" s="373">
        <v>13716</v>
      </c>
      <c r="G106" s="379" t="s">
        <v>427</v>
      </c>
      <c r="H106" s="391" t="s">
        <v>583</v>
      </c>
      <c r="I106" s="373">
        <v>13716</v>
      </c>
      <c r="J106" s="379" t="s">
        <v>428</v>
      </c>
      <c r="K106" s="374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90.5" customHeight="1" x14ac:dyDescent="0.2">
      <c r="A107" s="339"/>
      <c r="B107" s="393" t="s">
        <v>431</v>
      </c>
      <c r="C107" s="379" t="s">
        <v>455</v>
      </c>
      <c r="D107" s="373">
        <v>13500</v>
      </c>
      <c r="E107" s="390" t="s">
        <v>354</v>
      </c>
      <c r="F107" s="373">
        <v>13500</v>
      </c>
      <c r="G107" s="379" t="s">
        <v>429</v>
      </c>
      <c r="H107" s="391" t="s">
        <v>588</v>
      </c>
      <c r="I107" s="373">
        <v>13500</v>
      </c>
      <c r="J107" s="379" t="s">
        <v>430</v>
      </c>
      <c r="K107" s="374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343" customFormat="1" ht="89.25" customHeight="1" x14ac:dyDescent="0.2">
      <c r="A108" s="339"/>
      <c r="B108" s="393" t="s">
        <v>288</v>
      </c>
      <c r="C108" s="379" t="s">
        <v>289</v>
      </c>
      <c r="D108" s="373">
        <v>17000</v>
      </c>
      <c r="E108" s="390" t="s">
        <v>355</v>
      </c>
      <c r="F108" s="373">
        <v>17000</v>
      </c>
      <c r="G108" s="379" t="s">
        <v>421</v>
      </c>
      <c r="H108" s="409" t="s">
        <v>606</v>
      </c>
      <c r="I108" s="373">
        <v>8500</v>
      </c>
      <c r="J108" s="379" t="s">
        <v>420</v>
      </c>
      <c r="K108" s="374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78.75" customHeight="1" x14ac:dyDescent="0.2">
      <c r="A109" s="339"/>
      <c r="B109" s="393" t="s">
        <v>294</v>
      </c>
      <c r="C109" s="379" t="s">
        <v>459</v>
      </c>
      <c r="D109" s="373">
        <v>10000</v>
      </c>
      <c r="E109" s="379" t="s">
        <v>356</v>
      </c>
      <c r="F109" s="373">
        <v>10000</v>
      </c>
      <c r="G109" s="379" t="s">
        <v>593</v>
      </c>
      <c r="H109" s="391" t="s">
        <v>498</v>
      </c>
      <c r="I109" s="373">
        <v>10000</v>
      </c>
      <c r="J109" s="379" t="s">
        <v>432</v>
      </c>
      <c r="K109" s="374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s="343" customFormat="1" ht="84.75" customHeight="1" x14ac:dyDescent="0.2">
      <c r="A110" s="349"/>
      <c r="B110" s="393" t="s">
        <v>433</v>
      </c>
      <c r="C110" s="402" t="s">
        <v>461</v>
      </c>
      <c r="D110" s="373">
        <v>6636</v>
      </c>
      <c r="E110" s="379" t="s">
        <v>436</v>
      </c>
      <c r="F110" s="373">
        <v>6636</v>
      </c>
      <c r="G110" s="379" t="s">
        <v>499</v>
      </c>
      <c r="H110" s="391" t="s">
        <v>435</v>
      </c>
      <c r="I110" s="373">
        <v>6636</v>
      </c>
      <c r="J110" s="379" t="s">
        <v>434</v>
      </c>
      <c r="K110" s="374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40"/>
      <c r="B111" s="455" t="s">
        <v>337</v>
      </c>
      <c r="C111" s="456"/>
      <c r="D111" s="398">
        <f>SUM(D40:D110)</f>
        <v>118068.61</v>
      </c>
      <c r="E111" s="399"/>
      <c r="F111" s="398">
        <f>SUM(F40:F110)</f>
        <v>118068.61</v>
      </c>
      <c r="G111" s="399"/>
      <c r="H111" s="400"/>
      <c r="I111" s="398">
        <f>SUM(I40:I110)</f>
        <v>109568.61</v>
      </c>
      <c r="J111" s="399"/>
      <c r="K111" s="341"/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1"/>
      <c r="Z111" s="341"/>
    </row>
    <row r="112" spans="1:26" ht="14.25" customHeight="1" x14ac:dyDescent="0.2">
      <c r="A112" s="337"/>
      <c r="B112" s="382"/>
      <c r="C112" s="382"/>
      <c r="D112" s="381"/>
      <c r="E112" s="382"/>
      <c r="F112" s="381"/>
      <c r="G112" s="382"/>
      <c r="I112" s="374"/>
      <c r="J112" s="37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15"/>
      <c r="B113" s="462" t="s">
        <v>339</v>
      </c>
      <c r="C113" s="456"/>
      <c r="D113" s="463"/>
      <c r="E113" s="464" t="s">
        <v>328</v>
      </c>
      <c r="F113" s="456"/>
      <c r="G113" s="456"/>
      <c r="H113" s="456"/>
      <c r="I113" s="456"/>
      <c r="J113" s="463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.25" customHeight="1" x14ac:dyDescent="0.2">
      <c r="A114" s="338" t="s">
        <v>329</v>
      </c>
      <c r="B114" s="385" t="s">
        <v>330</v>
      </c>
      <c r="C114" s="385" t="s">
        <v>50</v>
      </c>
      <c r="D114" s="386" t="s">
        <v>331</v>
      </c>
      <c r="E114" s="385" t="s">
        <v>332</v>
      </c>
      <c r="F114" s="386" t="s">
        <v>331</v>
      </c>
      <c r="G114" s="385" t="s">
        <v>333</v>
      </c>
      <c r="H114" s="387" t="s">
        <v>334</v>
      </c>
      <c r="I114" s="385" t="s">
        <v>335</v>
      </c>
      <c r="J114" s="385" t="s">
        <v>336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.25" customHeight="1" x14ac:dyDescent="0.2">
      <c r="A115" s="339"/>
      <c r="B115" s="388" t="s">
        <v>77</v>
      </c>
      <c r="C115" s="390"/>
      <c r="D115" s="373"/>
      <c r="E115" s="390"/>
      <c r="F115" s="373"/>
      <c r="G115" s="390"/>
      <c r="H115" s="380"/>
      <c r="I115" s="373"/>
      <c r="J115" s="390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9"/>
      <c r="B116" s="388" t="s">
        <v>110</v>
      </c>
      <c r="C116" s="390"/>
      <c r="D116" s="373"/>
      <c r="E116" s="390"/>
      <c r="F116" s="373"/>
      <c r="G116" s="390"/>
      <c r="H116" s="380"/>
      <c r="I116" s="373"/>
      <c r="J116" s="390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9"/>
      <c r="B117" s="388" t="s">
        <v>117</v>
      </c>
      <c r="C117" s="390"/>
      <c r="D117" s="373"/>
      <c r="E117" s="390"/>
      <c r="F117" s="373"/>
      <c r="G117" s="390"/>
      <c r="H117" s="380"/>
      <c r="I117" s="373"/>
      <c r="J117" s="390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9"/>
      <c r="B118" s="388" t="s">
        <v>133</v>
      </c>
      <c r="C118" s="390"/>
      <c r="D118" s="373"/>
      <c r="E118" s="390"/>
      <c r="F118" s="373"/>
      <c r="G118" s="390"/>
      <c r="H118" s="380"/>
      <c r="I118" s="373"/>
      <c r="J118" s="390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9"/>
      <c r="B119" s="388" t="s">
        <v>150</v>
      </c>
      <c r="C119" s="390"/>
      <c r="D119" s="373"/>
      <c r="E119" s="390"/>
      <c r="F119" s="373"/>
      <c r="G119" s="390"/>
      <c r="H119" s="380"/>
      <c r="I119" s="373"/>
      <c r="J119" s="390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9"/>
      <c r="B120" s="388"/>
      <c r="C120" s="390"/>
      <c r="D120" s="373"/>
      <c r="E120" s="390"/>
      <c r="F120" s="373"/>
      <c r="G120" s="390"/>
      <c r="H120" s="380"/>
      <c r="I120" s="373"/>
      <c r="J120" s="390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40"/>
      <c r="B121" s="455" t="s">
        <v>337</v>
      </c>
      <c r="C121" s="456"/>
      <c r="D121" s="398">
        <f>SUM(D115:D120)</f>
        <v>0</v>
      </c>
      <c r="E121" s="399"/>
      <c r="F121" s="398">
        <f>SUM(F115:F120)</f>
        <v>0</v>
      </c>
      <c r="G121" s="399"/>
      <c r="H121" s="400"/>
      <c r="I121" s="398">
        <f>SUM(I115:I120)</f>
        <v>0</v>
      </c>
      <c r="J121" s="399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</row>
    <row r="122" spans="1:26" ht="14.25" customHeight="1" x14ac:dyDescent="0.2">
      <c r="A122" s="337"/>
      <c r="B122" s="382"/>
      <c r="C122" s="382"/>
      <c r="D122" s="381"/>
      <c r="E122" s="382"/>
      <c r="F122" s="381"/>
      <c r="G122" s="382"/>
      <c r="I122" s="374"/>
      <c r="J122" s="374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42"/>
      <c r="B123" s="404" t="s">
        <v>340</v>
      </c>
      <c r="C123" s="405"/>
      <c r="D123" s="406"/>
      <c r="E123" s="405"/>
      <c r="F123" s="406"/>
      <c r="G123" s="405"/>
      <c r="H123" s="407"/>
      <c r="I123" s="405"/>
      <c r="J123" s="405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42"/>
    </row>
    <row r="124" spans="1:26" ht="14.25" customHeight="1" x14ac:dyDescent="0.2">
      <c r="A124" s="337"/>
      <c r="B124" s="382"/>
      <c r="C124" s="382"/>
      <c r="D124" s="381"/>
      <c r="E124" s="382"/>
      <c r="F124" s="381"/>
      <c r="G124" s="382"/>
      <c r="I124" s="374"/>
      <c r="J124" s="374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7"/>
      <c r="B125" s="382"/>
      <c r="C125" s="382"/>
      <c r="D125" s="381"/>
      <c r="E125" s="382"/>
      <c r="F125" s="381"/>
      <c r="G125" s="382"/>
      <c r="I125" s="374"/>
      <c r="J125" s="374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7"/>
      <c r="B126" s="382"/>
      <c r="C126" s="382"/>
      <c r="D126" s="381"/>
      <c r="E126" s="382"/>
      <c r="F126" s="381"/>
      <c r="G126" s="382"/>
      <c r="I126" s="374"/>
      <c r="J126" s="374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7"/>
      <c r="B127" s="382"/>
      <c r="C127" s="382"/>
      <c r="D127" s="381"/>
      <c r="E127" s="382"/>
      <c r="F127" s="381"/>
      <c r="G127" s="382"/>
      <c r="I127" s="374"/>
      <c r="J127" s="374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7"/>
      <c r="B128" s="382"/>
      <c r="C128" s="382"/>
      <c r="D128" s="381"/>
      <c r="E128" s="382"/>
      <c r="F128" s="381"/>
      <c r="G128" s="382"/>
      <c r="I128" s="374"/>
      <c r="J128" s="374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7"/>
      <c r="B129" s="382"/>
      <c r="C129" s="382"/>
      <c r="D129" s="381"/>
      <c r="E129" s="382"/>
      <c r="F129" s="381"/>
      <c r="G129" s="382"/>
      <c r="I129" s="374"/>
      <c r="J129" s="374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7"/>
      <c r="B130" s="382"/>
      <c r="C130" s="382"/>
      <c r="D130" s="381"/>
      <c r="E130" s="382"/>
      <c r="F130" s="381"/>
      <c r="G130" s="382"/>
      <c r="I130" s="374"/>
      <c r="J130" s="374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7"/>
      <c r="B131" s="382"/>
      <c r="C131" s="382"/>
      <c r="D131" s="381"/>
      <c r="E131" s="382"/>
      <c r="F131" s="381"/>
      <c r="G131" s="382"/>
      <c r="I131" s="374"/>
      <c r="J131" s="374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7"/>
      <c r="B132" s="382"/>
      <c r="C132" s="382"/>
      <c r="D132" s="381"/>
      <c r="E132" s="382"/>
      <c r="F132" s="381"/>
      <c r="G132" s="382"/>
      <c r="I132" s="374"/>
      <c r="J132" s="374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7"/>
      <c r="B133" s="382"/>
      <c r="C133" s="382"/>
      <c r="D133" s="381"/>
      <c r="E133" s="382"/>
      <c r="F133" s="381"/>
      <c r="G133" s="382"/>
      <c r="I133" s="374"/>
      <c r="J133" s="374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7"/>
      <c r="B134" s="382"/>
      <c r="C134" s="382"/>
      <c r="D134" s="381"/>
      <c r="E134" s="382"/>
      <c r="F134" s="381"/>
      <c r="G134" s="382"/>
      <c r="I134" s="374"/>
      <c r="J134" s="374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7"/>
      <c r="B135" s="382"/>
      <c r="C135" s="382"/>
      <c r="D135" s="381"/>
      <c r="E135" s="382"/>
      <c r="F135" s="381"/>
      <c r="G135" s="382"/>
      <c r="I135" s="374"/>
      <c r="J135" s="374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7"/>
      <c r="B136" s="382"/>
      <c r="C136" s="382"/>
      <c r="D136" s="381"/>
      <c r="E136" s="382"/>
      <c r="F136" s="381"/>
      <c r="G136" s="382"/>
      <c r="I136" s="374"/>
      <c r="J136" s="374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7"/>
      <c r="B137" s="382"/>
      <c r="C137" s="382"/>
      <c r="D137" s="381"/>
      <c r="E137" s="382"/>
      <c r="F137" s="381"/>
      <c r="G137" s="382"/>
      <c r="I137" s="374"/>
      <c r="J137" s="37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7"/>
      <c r="B138" s="382"/>
      <c r="C138" s="382"/>
      <c r="D138" s="381"/>
      <c r="E138" s="382"/>
      <c r="F138" s="381"/>
      <c r="G138" s="382"/>
      <c r="I138" s="374"/>
      <c r="J138" s="374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7"/>
      <c r="B139" s="382"/>
      <c r="C139" s="382"/>
      <c r="D139" s="381"/>
      <c r="E139" s="382"/>
      <c r="F139" s="381"/>
      <c r="G139" s="382"/>
      <c r="I139" s="374"/>
      <c r="J139" s="374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7"/>
      <c r="B140" s="382"/>
      <c r="C140" s="382"/>
      <c r="D140" s="381"/>
      <c r="E140" s="382"/>
      <c r="F140" s="381"/>
      <c r="G140" s="382"/>
      <c r="I140" s="374"/>
      <c r="J140" s="374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7"/>
      <c r="B141" s="382"/>
      <c r="C141" s="382"/>
      <c r="D141" s="381"/>
      <c r="E141" s="382"/>
      <c r="F141" s="381"/>
      <c r="G141" s="382"/>
      <c r="I141" s="374"/>
      <c r="J141" s="37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7"/>
      <c r="B142" s="382"/>
      <c r="C142" s="382"/>
      <c r="D142" s="381"/>
      <c r="E142" s="382"/>
      <c r="F142" s="381"/>
      <c r="G142" s="382"/>
      <c r="I142" s="374"/>
      <c r="J142" s="374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7"/>
      <c r="B143" s="382"/>
      <c r="C143" s="382"/>
      <c r="D143" s="381"/>
      <c r="E143" s="382"/>
      <c r="F143" s="381"/>
      <c r="G143" s="382"/>
      <c r="I143" s="374"/>
      <c r="J143" s="374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7"/>
      <c r="B144" s="382"/>
      <c r="C144" s="382"/>
      <c r="D144" s="381"/>
      <c r="E144" s="382"/>
      <c r="F144" s="381"/>
      <c r="G144" s="382"/>
      <c r="I144" s="374"/>
      <c r="J144" s="374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7"/>
      <c r="B145" s="382"/>
      <c r="C145" s="382"/>
      <c r="D145" s="381"/>
      <c r="E145" s="382"/>
      <c r="F145" s="381"/>
      <c r="G145" s="382"/>
      <c r="I145" s="374"/>
      <c r="J145" s="37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7"/>
      <c r="B146" s="382"/>
      <c r="C146" s="382"/>
      <c r="D146" s="381"/>
      <c r="E146" s="382"/>
      <c r="F146" s="381"/>
      <c r="G146" s="382"/>
      <c r="I146" s="374"/>
      <c r="J146" s="374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7"/>
      <c r="B147" s="382"/>
      <c r="C147" s="382"/>
      <c r="D147" s="381"/>
      <c r="E147" s="382"/>
      <c r="F147" s="381"/>
      <c r="G147" s="382"/>
      <c r="I147" s="374"/>
      <c r="J147" s="374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7"/>
      <c r="B148" s="382"/>
      <c r="C148" s="382"/>
      <c r="D148" s="381"/>
      <c r="E148" s="382"/>
      <c r="F148" s="381"/>
      <c r="G148" s="382"/>
      <c r="I148" s="374"/>
      <c r="J148" s="374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7"/>
      <c r="B149" s="382"/>
      <c r="C149" s="382"/>
      <c r="D149" s="381"/>
      <c r="E149" s="382"/>
      <c r="F149" s="381"/>
      <c r="G149" s="382"/>
      <c r="I149" s="374"/>
      <c r="J149" s="374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7"/>
      <c r="B150" s="382"/>
      <c r="C150" s="382"/>
      <c r="D150" s="381"/>
      <c r="E150" s="382"/>
      <c r="F150" s="381"/>
      <c r="G150" s="382"/>
      <c r="I150" s="374"/>
      <c r="J150" s="374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7"/>
      <c r="B151" s="382"/>
      <c r="C151" s="382"/>
      <c r="D151" s="381"/>
      <c r="E151" s="382"/>
      <c r="F151" s="381"/>
      <c r="G151" s="382"/>
      <c r="I151" s="374"/>
      <c r="J151" s="374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7"/>
      <c r="B152" s="382"/>
      <c r="C152" s="382"/>
      <c r="D152" s="381"/>
      <c r="E152" s="382"/>
      <c r="F152" s="381"/>
      <c r="G152" s="382"/>
      <c r="I152" s="374"/>
      <c r="J152" s="374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7"/>
      <c r="B153" s="382"/>
      <c r="C153" s="382"/>
      <c r="D153" s="381"/>
      <c r="E153" s="382"/>
      <c r="F153" s="381"/>
      <c r="G153" s="382"/>
      <c r="I153" s="374"/>
      <c r="J153" s="37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7"/>
      <c r="B154" s="382"/>
      <c r="C154" s="382"/>
      <c r="D154" s="381"/>
      <c r="E154" s="382"/>
      <c r="F154" s="381"/>
      <c r="G154" s="382"/>
      <c r="I154" s="374"/>
      <c r="J154" s="374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7"/>
      <c r="B155" s="382"/>
      <c r="C155" s="382"/>
      <c r="D155" s="381"/>
      <c r="E155" s="382"/>
      <c r="F155" s="381"/>
      <c r="G155" s="382"/>
      <c r="I155" s="374"/>
      <c r="J155" s="37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7"/>
      <c r="B156" s="382"/>
      <c r="C156" s="382"/>
      <c r="D156" s="381"/>
      <c r="E156" s="382"/>
      <c r="F156" s="381"/>
      <c r="G156" s="382"/>
      <c r="I156" s="374"/>
      <c r="J156" s="374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7"/>
      <c r="B157" s="382"/>
      <c r="C157" s="382"/>
      <c r="D157" s="381"/>
      <c r="E157" s="382"/>
      <c r="F157" s="381"/>
      <c r="G157" s="382"/>
      <c r="I157" s="374"/>
      <c r="J157" s="374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7"/>
      <c r="B158" s="382"/>
      <c r="C158" s="382"/>
      <c r="D158" s="381"/>
      <c r="E158" s="382"/>
      <c r="F158" s="381"/>
      <c r="G158" s="382"/>
      <c r="I158" s="374"/>
      <c r="J158" s="374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7"/>
      <c r="B159" s="382"/>
      <c r="C159" s="382"/>
      <c r="D159" s="381"/>
      <c r="E159" s="382"/>
      <c r="F159" s="381"/>
      <c r="G159" s="382"/>
      <c r="I159" s="374"/>
      <c r="J159" s="374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7"/>
      <c r="B160" s="382"/>
      <c r="C160" s="382"/>
      <c r="D160" s="381"/>
      <c r="E160" s="382"/>
      <c r="F160" s="381"/>
      <c r="G160" s="382"/>
      <c r="I160" s="374"/>
      <c r="J160" s="374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7"/>
      <c r="B161" s="382"/>
      <c r="C161" s="382"/>
      <c r="D161" s="381"/>
      <c r="E161" s="382"/>
      <c r="F161" s="381"/>
      <c r="G161" s="382"/>
      <c r="I161" s="374"/>
      <c r="J161" s="374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7"/>
      <c r="B162" s="382"/>
      <c r="C162" s="382"/>
      <c r="D162" s="381"/>
      <c r="E162" s="382"/>
      <c r="F162" s="381"/>
      <c r="G162" s="382"/>
      <c r="I162" s="374"/>
      <c r="J162" s="374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7"/>
      <c r="B163" s="382"/>
      <c r="C163" s="382"/>
      <c r="D163" s="381"/>
      <c r="E163" s="382"/>
      <c r="F163" s="381"/>
      <c r="G163" s="382"/>
      <c r="I163" s="374"/>
      <c r="J163" s="37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7"/>
      <c r="B164" s="382"/>
      <c r="C164" s="382"/>
      <c r="D164" s="381"/>
      <c r="E164" s="382"/>
      <c r="F164" s="381"/>
      <c r="G164" s="382"/>
      <c r="I164" s="374"/>
      <c r="J164" s="374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7"/>
      <c r="B165" s="382"/>
      <c r="C165" s="382"/>
      <c r="D165" s="381"/>
      <c r="E165" s="382"/>
      <c r="F165" s="381"/>
      <c r="G165" s="382"/>
      <c r="I165" s="374"/>
      <c r="J165" s="374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7"/>
      <c r="B166" s="382"/>
      <c r="C166" s="382"/>
      <c r="D166" s="381"/>
      <c r="E166" s="382"/>
      <c r="F166" s="381"/>
      <c r="G166" s="382"/>
      <c r="I166" s="374"/>
      <c r="J166" s="374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7"/>
      <c r="B167" s="382"/>
      <c r="C167" s="382"/>
      <c r="D167" s="381"/>
      <c r="E167" s="382"/>
      <c r="F167" s="381"/>
      <c r="G167" s="382"/>
      <c r="I167" s="374"/>
      <c r="J167" s="374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7"/>
      <c r="B168" s="382"/>
      <c r="C168" s="382"/>
      <c r="D168" s="381"/>
      <c r="E168" s="382"/>
      <c r="F168" s="381"/>
      <c r="G168" s="382"/>
      <c r="I168" s="374"/>
      <c r="J168" s="374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7"/>
      <c r="B169" s="382"/>
      <c r="C169" s="382"/>
      <c r="D169" s="381"/>
      <c r="E169" s="382"/>
      <c r="F169" s="381"/>
      <c r="G169" s="382"/>
      <c r="I169" s="374"/>
      <c r="J169" s="37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7"/>
      <c r="B170" s="382"/>
      <c r="C170" s="382"/>
      <c r="D170" s="381"/>
      <c r="E170" s="382"/>
      <c r="F170" s="381"/>
      <c r="G170" s="382"/>
      <c r="I170" s="374"/>
      <c r="J170" s="374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7"/>
      <c r="B171" s="382"/>
      <c r="C171" s="382"/>
      <c r="D171" s="381"/>
      <c r="E171" s="382"/>
      <c r="F171" s="381"/>
      <c r="G171" s="382"/>
      <c r="I171" s="374"/>
      <c r="J171" s="374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7"/>
      <c r="B172" s="382"/>
      <c r="C172" s="382"/>
      <c r="D172" s="381"/>
      <c r="E172" s="382"/>
      <c r="F172" s="381"/>
      <c r="G172" s="382"/>
      <c r="I172" s="374"/>
      <c r="J172" s="374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7"/>
      <c r="B173" s="382"/>
      <c r="C173" s="382"/>
      <c r="D173" s="381"/>
      <c r="E173" s="382"/>
      <c r="F173" s="381"/>
      <c r="G173" s="382"/>
      <c r="I173" s="374"/>
      <c r="J173" s="374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7"/>
      <c r="B174" s="382"/>
      <c r="C174" s="382"/>
      <c r="D174" s="381"/>
      <c r="E174" s="382"/>
      <c r="F174" s="381"/>
      <c r="G174" s="382"/>
      <c r="I174" s="374"/>
      <c r="J174" s="374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7"/>
      <c r="B175" s="382"/>
      <c r="C175" s="382"/>
      <c r="D175" s="381"/>
      <c r="E175" s="382"/>
      <c r="F175" s="381"/>
      <c r="G175" s="382"/>
      <c r="I175" s="374"/>
      <c r="J175" s="374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7"/>
      <c r="B176" s="382"/>
      <c r="C176" s="382"/>
      <c r="D176" s="381"/>
      <c r="E176" s="382"/>
      <c r="F176" s="381"/>
      <c r="G176" s="382"/>
      <c r="I176" s="374"/>
      <c r="J176" s="374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7"/>
      <c r="B177" s="382"/>
      <c r="C177" s="382"/>
      <c r="D177" s="381"/>
      <c r="E177" s="382"/>
      <c r="F177" s="381"/>
      <c r="G177" s="382"/>
      <c r="I177" s="374"/>
      <c r="J177" s="374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7"/>
      <c r="B178" s="382"/>
      <c r="C178" s="382"/>
      <c r="D178" s="381"/>
      <c r="E178" s="382"/>
      <c r="F178" s="381"/>
      <c r="G178" s="382"/>
      <c r="I178" s="374"/>
      <c r="J178" s="374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7"/>
      <c r="B179" s="382"/>
      <c r="C179" s="382"/>
      <c r="D179" s="381"/>
      <c r="E179" s="382"/>
      <c r="F179" s="381"/>
      <c r="G179" s="382"/>
      <c r="I179" s="374"/>
      <c r="J179" s="374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7"/>
      <c r="B180" s="382"/>
      <c r="C180" s="382"/>
      <c r="D180" s="381"/>
      <c r="E180" s="382"/>
      <c r="F180" s="381"/>
      <c r="G180" s="382"/>
      <c r="I180" s="374"/>
      <c r="J180" s="374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7"/>
      <c r="B181" s="382"/>
      <c r="C181" s="382"/>
      <c r="D181" s="381"/>
      <c r="E181" s="382"/>
      <c r="F181" s="381"/>
      <c r="G181" s="382"/>
      <c r="I181" s="374"/>
      <c r="J181" s="374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7"/>
      <c r="B182" s="382"/>
      <c r="C182" s="382"/>
      <c r="D182" s="381"/>
      <c r="E182" s="382"/>
      <c r="F182" s="381"/>
      <c r="G182" s="382"/>
      <c r="I182" s="374"/>
      <c r="J182" s="37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7"/>
      <c r="B183" s="382"/>
      <c r="C183" s="382"/>
      <c r="D183" s="381"/>
      <c r="E183" s="382"/>
      <c r="F183" s="381"/>
      <c r="G183" s="382"/>
      <c r="I183" s="374"/>
      <c r="J183" s="374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7"/>
      <c r="B184" s="382"/>
      <c r="C184" s="382"/>
      <c r="D184" s="381"/>
      <c r="E184" s="382"/>
      <c r="F184" s="381"/>
      <c r="G184" s="382"/>
      <c r="I184" s="374"/>
      <c r="J184" s="374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7"/>
      <c r="B185" s="382"/>
      <c r="C185" s="382"/>
      <c r="D185" s="381"/>
      <c r="E185" s="382"/>
      <c r="F185" s="381"/>
      <c r="G185" s="382"/>
      <c r="I185" s="374"/>
      <c r="J185" s="374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7"/>
      <c r="B186" s="382"/>
      <c r="C186" s="382"/>
      <c r="D186" s="381"/>
      <c r="E186" s="382"/>
      <c r="F186" s="381"/>
      <c r="G186" s="382"/>
      <c r="I186" s="374"/>
      <c r="J186" s="37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7"/>
      <c r="B187" s="382"/>
      <c r="C187" s="382"/>
      <c r="D187" s="381"/>
      <c r="E187" s="382"/>
      <c r="F187" s="381"/>
      <c r="G187" s="382"/>
      <c r="I187" s="374"/>
      <c r="J187" s="37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7"/>
      <c r="B188" s="382"/>
      <c r="C188" s="382"/>
      <c r="D188" s="381"/>
      <c r="E188" s="382"/>
      <c r="F188" s="381"/>
      <c r="G188" s="382"/>
      <c r="I188" s="374"/>
      <c r="J188" s="37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7"/>
      <c r="B189" s="382"/>
      <c r="C189" s="382"/>
      <c r="D189" s="381"/>
      <c r="E189" s="382"/>
      <c r="F189" s="381"/>
      <c r="G189" s="382"/>
      <c r="I189" s="374"/>
      <c r="J189" s="37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7"/>
      <c r="B190" s="382"/>
      <c r="C190" s="382"/>
      <c r="D190" s="381"/>
      <c r="E190" s="382"/>
      <c r="F190" s="381"/>
      <c r="G190" s="382"/>
      <c r="I190" s="374"/>
      <c r="J190" s="37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7"/>
      <c r="B191" s="382"/>
      <c r="C191" s="382"/>
      <c r="D191" s="381"/>
      <c r="E191" s="382"/>
      <c r="F191" s="381"/>
      <c r="G191" s="382"/>
      <c r="I191" s="374"/>
      <c r="J191" s="37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7"/>
      <c r="B192" s="382"/>
      <c r="C192" s="382"/>
      <c r="D192" s="381"/>
      <c r="E192" s="382"/>
      <c r="F192" s="381"/>
      <c r="G192" s="382"/>
      <c r="I192" s="374"/>
      <c r="J192" s="37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7"/>
      <c r="B193" s="382"/>
      <c r="C193" s="382"/>
      <c r="D193" s="381"/>
      <c r="E193" s="382"/>
      <c r="F193" s="381"/>
      <c r="G193" s="382"/>
      <c r="I193" s="374"/>
      <c r="J193" s="37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7"/>
      <c r="B194" s="382"/>
      <c r="C194" s="382"/>
      <c r="D194" s="381"/>
      <c r="E194" s="382"/>
      <c r="F194" s="381"/>
      <c r="G194" s="382"/>
      <c r="I194" s="374"/>
      <c r="J194" s="37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7"/>
      <c r="B195" s="382"/>
      <c r="C195" s="382"/>
      <c r="D195" s="381"/>
      <c r="E195" s="382"/>
      <c r="F195" s="381"/>
      <c r="G195" s="382"/>
      <c r="I195" s="374"/>
      <c r="J195" s="37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7"/>
      <c r="B196" s="382"/>
      <c r="C196" s="382"/>
      <c r="D196" s="381"/>
      <c r="E196" s="382"/>
      <c r="F196" s="381"/>
      <c r="G196" s="382"/>
      <c r="I196" s="374"/>
      <c r="J196" s="37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7"/>
      <c r="B197" s="382"/>
      <c r="C197" s="382"/>
      <c r="D197" s="381"/>
      <c r="E197" s="382"/>
      <c r="F197" s="381"/>
      <c r="G197" s="382"/>
      <c r="I197" s="374"/>
      <c r="J197" s="37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7"/>
      <c r="B198" s="382"/>
      <c r="C198" s="382"/>
      <c r="D198" s="381"/>
      <c r="E198" s="382"/>
      <c r="F198" s="381"/>
      <c r="G198" s="382"/>
      <c r="I198" s="374"/>
      <c r="J198" s="37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7"/>
      <c r="B199" s="382"/>
      <c r="C199" s="382"/>
      <c r="D199" s="381"/>
      <c r="E199" s="382"/>
      <c r="F199" s="381"/>
      <c r="G199" s="382"/>
      <c r="I199" s="374"/>
      <c r="J199" s="37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7"/>
      <c r="B200" s="382"/>
      <c r="C200" s="382"/>
      <c r="D200" s="381"/>
      <c r="E200" s="382"/>
      <c r="F200" s="381"/>
      <c r="G200" s="382"/>
      <c r="I200" s="374"/>
      <c r="J200" s="37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7"/>
      <c r="B201" s="382"/>
      <c r="C201" s="382"/>
      <c r="D201" s="381"/>
      <c r="E201" s="382"/>
      <c r="F201" s="381"/>
      <c r="G201" s="382"/>
      <c r="I201" s="374"/>
      <c r="J201" s="37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7"/>
      <c r="B202" s="382"/>
      <c r="C202" s="382"/>
      <c r="D202" s="381"/>
      <c r="E202" s="382"/>
      <c r="F202" s="381"/>
      <c r="G202" s="382"/>
      <c r="I202" s="374"/>
      <c r="J202" s="37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7"/>
      <c r="B203" s="382"/>
      <c r="C203" s="382"/>
      <c r="D203" s="381"/>
      <c r="E203" s="382"/>
      <c r="F203" s="381"/>
      <c r="G203" s="382"/>
      <c r="I203" s="374"/>
      <c r="J203" s="37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7"/>
      <c r="B204" s="382"/>
      <c r="C204" s="382"/>
      <c r="D204" s="381"/>
      <c r="E204" s="382"/>
      <c r="F204" s="381"/>
      <c r="G204" s="382"/>
      <c r="I204" s="374"/>
      <c r="J204" s="37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7"/>
      <c r="B205" s="382"/>
      <c r="C205" s="382"/>
      <c r="D205" s="381"/>
      <c r="E205" s="382"/>
      <c r="F205" s="381"/>
      <c r="G205" s="382"/>
      <c r="I205" s="374"/>
      <c r="J205" s="37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7"/>
      <c r="B206" s="382"/>
      <c r="C206" s="382"/>
      <c r="D206" s="381"/>
      <c r="E206" s="382"/>
      <c r="F206" s="381"/>
      <c r="G206" s="382"/>
      <c r="I206" s="374"/>
      <c r="J206" s="37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7"/>
      <c r="B207" s="382"/>
      <c r="C207" s="382"/>
      <c r="D207" s="381"/>
      <c r="E207" s="382"/>
      <c r="F207" s="381"/>
      <c r="G207" s="382"/>
      <c r="I207" s="374"/>
      <c r="J207" s="37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7"/>
      <c r="B208" s="382"/>
      <c r="C208" s="382"/>
      <c r="D208" s="381"/>
      <c r="E208" s="382"/>
      <c r="F208" s="381"/>
      <c r="G208" s="382"/>
      <c r="I208" s="374"/>
      <c r="J208" s="37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7"/>
      <c r="B209" s="382"/>
      <c r="C209" s="382"/>
      <c r="D209" s="381"/>
      <c r="E209" s="382"/>
      <c r="F209" s="381"/>
      <c r="G209" s="382"/>
      <c r="I209" s="374"/>
      <c r="J209" s="37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7"/>
      <c r="B210" s="382"/>
      <c r="C210" s="382"/>
      <c r="D210" s="381"/>
      <c r="E210" s="382"/>
      <c r="F210" s="381"/>
      <c r="G210" s="382"/>
      <c r="I210" s="374"/>
      <c r="J210" s="37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7"/>
      <c r="B211" s="382"/>
      <c r="C211" s="382"/>
      <c r="D211" s="381"/>
      <c r="E211" s="382"/>
      <c r="F211" s="381"/>
      <c r="G211" s="382"/>
      <c r="I211" s="374"/>
      <c r="J211" s="37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7"/>
      <c r="B212" s="382"/>
      <c r="C212" s="382"/>
      <c r="D212" s="381"/>
      <c r="E212" s="382"/>
      <c r="F212" s="381"/>
      <c r="G212" s="382"/>
      <c r="I212" s="374"/>
      <c r="J212" s="37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7"/>
      <c r="B213" s="382"/>
      <c r="C213" s="382"/>
      <c r="D213" s="381"/>
      <c r="E213" s="382"/>
      <c r="F213" s="381"/>
      <c r="G213" s="382"/>
      <c r="I213" s="374"/>
      <c r="J213" s="37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7"/>
      <c r="B214" s="382"/>
      <c r="C214" s="382"/>
      <c r="D214" s="381"/>
      <c r="E214" s="382"/>
      <c r="F214" s="381"/>
      <c r="G214" s="382"/>
      <c r="I214" s="374"/>
      <c r="J214" s="37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7"/>
      <c r="B215" s="382"/>
      <c r="C215" s="382"/>
      <c r="D215" s="381"/>
      <c r="E215" s="382"/>
      <c r="F215" s="381"/>
      <c r="G215" s="382"/>
      <c r="I215" s="374"/>
      <c r="J215" s="37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7"/>
      <c r="B216" s="382"/>
      <c r="C216" s="382"/>
      <c r="D216" s="381"/>
      <c r="E216" s="382"/>
      <c r="F216" s="381"/>
      <c r="G216" s="382"/>
      <c r="I216" s="374"/>
      <c r="J216" s="37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7"/>
      <c r="B217" s="382"/>
      <c r="C217" s="382"/>
      <c r="D217" s="381"/>
      <c r="E217" s="382"/>
      <c r="F217" s="381"/>
      <c r="G217" s="382"/>
      <c r="I217" s="374"/>
      <c r="J217" s="37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7"/>
      <c r="B218" s="382"/>
      <c r="C218" s="382"/>
      <c r="D218" s="381"/>
      <c r="E218" s="382"/>
      <c r="F218" s="381"/>
      <c r="G218" s="382"/>
      <c r="I218" s="374"/>
      <c r="J218" s="37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7"/>
      <c r="B219" s="382"/>
      <c r="C219" s="382"/>
      <c r="D219" s="381"/>
      <c r="E219" s="382"/>
      <c r="F219" s="381"/>
      <c r="G219" s="382"/>
      <c r="I219" s="374"/>
      <c r="J219" s="37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7"/>
      <c r="B220" s="382"/>
      <c r="C220" s="382"/>
      <c r="D220" s="381"/>
      <c r="E220" s="382"/>
      <c r="F220" s="381"/>
      <c r="G220" s="382"/>
      <c r="I220" s="374"/>
      <c r="J220" s="37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7"/>
      <c r="B221" s="382"/>
      <c r="C221" s="382"/>
      <c r="D221" s="381"/>
      <c r="E221" s="382"/>
      <c r="F221" s="381"/>
      <c r="G221" s="382"/>
      <c r="I221" s="374"/>
      <c r="J221" s="37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7"/>
      <c r="B222" s="382"/>
      <c r="C222" s="382"/>
      <c r="D222" s="381"/>
      <c r="E222" s="382"/>
      <c r="F222" s="381"/>
      <c r="G222" s="382"/>
      <c r="I222" s="374"/>
      <c r="J222" s="37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7"/>
      <c r="B223" s="382"/>
      <c r="C223" s="382"/>
      <c r="D223" s="381"/>
      <c r="E223" s="382"/>
      <c r="F223" s="381"/>
      <c r="G223" s="382"/>
      <c r="I223" s="374"/>
      <c r="J223" s="37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7"/>
      <c r="B224" s="382"/>
      <c r="C224" s="382"/>
      <c r="D224" s="381"/>
      <c r="E224" s="382"/>
      <c r="F224" s="381"/>
      <c r="G224" s="382"/>
      <c r="I224" s="374"/>
      <c r="J224" s="37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7"/>
      <c r="B225" s="382"/>
      <c r="C225" s="382"/>
      <c r="D225" s="381"/>
      <c r="E225" s="382"/>
      <c r="F225" s="381"/>
      <c r="G225" s="382"/>
      <c r="I225" s="374"/>
      <c r="J225" s="37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7"/>
      <c r="B226" s="382"/>
      <c r="C226" s="382"/>
      <c r="D226" s="381"/>
      <c r="E226" s="382"/>
      <c r="F226" s="381"/>
      <c r="G226" s="382"/>
      <c r="I226" s="374"/>
      <c r="J226" s="37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7"/>
      <c r="B227" s="382"/>
      <c r="C227" s="382"/>
      <c r="D227" s="381"/>
      <c r="E227" s="382"/>
      <c r="F227" s="381"/>
      <c r="G227" s="382"/>
      <c r="I227" s="374"/>
      <c r="J227" s="37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7"/>
      <c r="B228" s="382"/>
      <c r="C228" s="382"/>
      <c r="D228" s="381"/>
      <c r="E228" s="382"/>
      <c r="F228" s="381"/>
      <c r="G228" s="382"/>
      <c r="I228" s="374"/>
      <c r="J228" s="37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7"/>
      <c r="B229" s="382"/>
      <c r="C229" s="382"/>
      <c r="D229" s="381"/>
      <c r="E229" s="382"/>
      <c r="F229" s="381"/>
      <c r="G229" s="382"/>
      <c r="I229" s="374"/>
      <c r="J229" s="37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7"/>
      <c r="B230" s="382"/>
      <c r="C230" s="382"/>
      <c r="D230" s="381"/>
      <c r="E230" s="382"/>
      <c r="F230" s="381"/>
      <c r="G230" s="382"/>
      <c r="I230" s="374"/>
      <c r="J230" s="37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7"/>
      <c r="B231" s="382"/>
      <c r="C231" s="382"/>
      <c r="D231" s="381"/>
      <c r="E231" s="382"/>
      <c r="F231" s="381"/>
      <c r="G231" s="382"/>
      <c r="I231" s="374"/>
      <c r="J231" s="37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7"/>
      <c r="B232" s="382"/>
      <c r="C232" s="382"/>
      <c r="D232" s="381"/>
      <c r="E232" s="382"/>
      <c r="F232" s="381"/>
      <c r="G232" s="382"/>
      <c r="I232" s="374"/>
      <c r="J232" s="37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7"/>
      <c r="B233" s="382"/>
      <c r="C233" s="382"/>
      <c r="D233" s="381"/>
      <c r="E233" s="382"/>
      <c r="F233" s="381"/>
      <c r="G233" s="382"/>
      <c r="I233" s="374"/>
      <c r="J233" s="37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7"/>
      <c r="B234" s="382"/>
      <c r="C234" s="382"/>
      <c r="D234" s="381"/>
      <c r="E234" s="382"/>
      <c r="F234" s="381"/>
      <c r="G234" s="382"/>
      <c r="I234" s="374"/>
      <c r="J234" s="37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7"/>
      <c r="B235" s="382"/>
      <c r="C235" s="382"/>
      <c r="D235" s="381"/>
      <c r="E235" s="382"/>
      <c r="F235" s="381"/>
      <c r="G235" s="382"/>
      <c r="I235" s="374"/>
      <c r="J235" s="37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7"/>
      <c r="B236" s="382"/>
      <c r="C236" s="382"/>
      <c r="D236" s="381"/>
      <c r="E236" s="382"/>
      <c r="F236" s="381"/>
      <c r="G236" s="382"/>
      <c r="I236" s="374"/>
      <c r="J236" s="37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7"/>
      <c r="B237" s="382"/>
      <c r="C237" s="382"/>
      <c r="D237" s="381"/>
      <c r="E237" s="382"/>
      <c r="F237" s="381"/>
      <c r="G237" s="382"/>
      <c r="I237" s="374"/>
      <c r="J237" s="37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7"/>
      <c r="B238" s="382"/>
      <c r="C238" s="382"/>
      <c r="D238" s="381"/>
      <c r="E238" s="382"/>
      <c r="F238" s="381"/>
      <c r="G238" s="382"/>
      <c r="I238" s="374"/>
      <c r="J238" s="37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7"/>
      <c r="B239" s="382"/>
      <c r="C239" s="382"/>
      <c r="D239" s="381"/>
      <c r="E239" s="382"/>
      <c r="F239" s="381"/>
      <c r="G239" s="382"/>
      <c r="I239" s="374"/>
      <c r="J239" s="37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7"/>
      <c r="B240" s="382"/>
      <c r="C240" s="382"/>
      <c r="D240" s="381"/>
      <c r="E240" s="382"/>
      <c r="F240" s="381"/>
      <c r="G240" s="382"/>
      <c r="I240" s="374"/>
      <c r="J240" s="37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7"/>
      <c r="B241" s="382"/>
      <c r="C241" s="382"/>
      <c r="D241" s="381"/>
      <c r="E241" s="382"/>
      <c r="F241" s="381"/>
      <c r="G241" s="382"/>
      <c r="I241" s="374"/>
      <c r="J241" s="37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7"/>
      <c r="B242" s="382"/>
      <c r="C242" s="382"/>
      <c r="D242" s="381"/>
      <c r="E242" s="382"/>
      <c r="F242" s="381"/>
      <c r="G242" s="382"/>
      <c r="I242" s="374"/>
      <c r="J242" s="37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7"/>
      <c r="B243" s="382"/>
      <c r="C243" s="382"/>
      <c r="D243" s="381"/>
      <c r="E243" s="382"/>
      <c r="F243" s="381"/>
      <c r="G243" s="382"/>
      <c r="I243" s="374"/>
      <c r="J243" s="37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7"/>
      <c r="B244" s="382"/>
      <c r="C244" s="382"/>
      <c r="D244" s="381"/>
      <c r="E244" s="382"/>
      <c r="F244" s="381"/>
      <c r="G244" s="382"/>
      <c r="I244" s="374"/>
      <c r="J244" s="37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7"/>
      <c r="B245" s="382"/>
      <c r="C245" s="382"/>
      <c r="D245" s="381"/>
      <c r="E245" s="382"/>
      <c r="F245" s="381"/>
      <c r="G245" s="382"/>
      <c r="I245" s="374"/>
      <c r="J245" s="37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7"/>
      <c r="B246" s="382"/>
      <c r="C246" s="382"/>
      <c r="D246" s="381"/>
      <c r="E246" s="382"/>
      <c r="F246" s="381"/>
      <c r="G246" s="382"/>
      <c r="I246" s="374"/>
      <c r="J246" s="37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7"/>
      <c r="B247" s="382"/>
      <c r="C247" s="382"/>
      <c r="D247" s="381"/>
      <c r="E247" s="382"/>
      <c r="F247" s="381"/>
      <c r="G247" s="382"/>
      <c r="I247" s="374"/>
      <c r="J247" s="37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7"/>
      <c r="B248" s="382"/>
      <c r="C248" s="382"/>
      <c r="D248" s="381"/>
      <c r="E248" s="382"/>
      <c r="F248" s="381"/>
      <c r="G248" s="382"/>
      <c r="I248" s="374"/>
      <c r="J248" s="37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7"/>
      <c r="B249" s="382"/>
      <c r="C249" s="382"/>
      <c r="D249" s="381"/>
      <c r="E249" s="382"/>
      <c r="F249" s="381"/>
      <c r="G249" s="382"/>
      <c r="I249" s="374"/>
      <c r="J249" s="37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7"/>
      <c r="B250" s="382"/>
      <c r="C250" s="382"/>
      <c r="D250" s="381"/>
      <c r="E250" s="382"/>
      <c r="F250" s="381"/>
      <c r="G250" s="382"/>
      <c r="I250" s="374"/>
      <c r="J250" s="37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7"/>
      <c r="B251" s="382"/>
      <c r="C251" s="382"/>
      <c r="D251" s="381"/>
      <c r="E251" s="382"/>
      <c r="F251" s="381"/>
      <c r="G251" s="382"/>
      <c r="I251" s="374"/>
      <c r="J251" s="37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7"/>
      <c r="B252" s="382"/>
      <c r="C252" s="382"/>
      <c r="D252" s="381"/>
      <c r="E252" s="382"/>
      <c r="F252" s="381"/>
      <c r="G252" s="382"/>
      <c r="I252" s="374"/>
      <c r="J252" s="37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7"/>
      <c r="B253" s="382"/>
      <c r="C253" s="382"/>
      <c r="D253" s="381"/>
      <c r="E253" s="382"/>
      <c r="F253" s="381"/>
      <c r="G253" s="382"/>
      <c r="I253" s="374"/>
      <c r="J253" s="37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7"/>
      <c r="B254" s="382"/>
      <c r="C254" s="382"/>
      <c r="D254" s="381"/>
      <c r="E254" s="382"/>
      <c r="F254" s="381"/>
      <c r="G254" s="382"/>
      <c r="I254" s="374"/>
      <c r="J254" s="37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7"/>
      <c r="B255" s="382"/>
      <c r="C255" s="382"/>
      <c r="D255" s="381"/>
      <c r="E255" s="382"/>
      <c r="F255" s="381"/>
      <c r="G255" s="382"/>
      <c r="I255" s="374"/>
      <c r="J255" s="37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7"/>
      <c r="B256" s="382"/>
      <c r="C256" s="382"/>
      <c r="D256" s="381"/>
      <c r="E256" s="382"/>
      <c r="F256" s="381"/>
      <c r="G256" s="382"/>
      <c r="I256" s="374"/>
      <c r="J256" s="37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7"/>
      <c r="B257" s="382"/>
      <c r="C257" s="382"/>
      <c r="D257" s="381"/>
      <c r="E257" s="382"/>
      <c r="F257" s="381"/>
      <c r="G257" s="382"/>
      <c r="I257" s="374"/>
      <c r="J257" s="37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7"/>
      <c r="B258" s="382"/>
      <c r="C258" s="382"/>
      <c r="D258" s="381"/>
      <c r="E258" s="382"/>
      <c r="F258" s="381"/>
      <c r="G258" s="382"/>
      <c r="I258" s="374"/>
      <c r="J258" s="37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7"/>
      <c r="B259" s="382"/>
      <c r="C259" s="382"/>
      <c r="D259" s="381"/>
      <c r="E259" s="382"/>
      <c r="F259" s="381"/>
      <c r="G259" s="382"/>
      <c r="I259" s="374"/>
      <c r="J259" s="37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7"/>
      <c r="B260" s="382"/>
      <c r="C260" s="382"/>
      <c r="D260" s="381"/>
      <c r="E260" s="382"/>
      <c r="F260" s="381"/>
      <c r="G260" s="382"/>
      <c r="I260" s="374"/>
      <c r="J260" s="37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7"/>
      <c r="B261" s="382"/>
      <c r="C261" s="382"/>
      <c r="D261" s="381"/>
      <c r="E261" s="382"/>
      <c r="F261" s="381"/>
      <c r="G261" s="382"/>
      <c r="I261" s="374"/>
      <c r="J261" s="37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7"/>
      <c r="B262" s="382"/>
      <c r="C262" s="382"/>
      <c r="D262" s="381"/>
      <c r="E262" s="382"/>
      <c r="F262" s="381"/>
      <c r="G262" s="382"/>
      <c r="I262" s="374"/>
      <c r="J262" s="37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7"/>
      <c r="B263" s="382"/>
      <c r="C263" s="382"/>
      <c r="D263" s="381"/>
      <c r="E263" s="382"/>
      <c r="F263" s="381"/>
      <c r="G263" s="382"/>
      <c r="I263" s="374"/>
      <c r="J263" s="37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7"/>
      <c r="B264" s="382"/>
      <c r="C264" s="382"/>
      <c r="D264" s="381"/>
      <c r="E264" s="382"/>
      <c r="F264" s="381"/>
      <c r="G264" s="382"/>
      <c r="I264" s="374"/>
      <c r="J264" s="37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7"/>
      <c r="B265" s="382"/>
      <c r="C265" s="382"/>
      <c r="D265" s="381"/>
      <c r="E265" s="382"/>
      <c r="F265" s="381"/>
      <c r="G265" s="382"/>
      <c r="I265" s="374"/>
      <c r="J265" s="37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7"/>
      <c r="B266" s="382"/>
      <c r="C266" s="382"/>
      <c r="D266" s="381"/>
      <c r="E266" s="382"/>
      <c r="F266" s="381"/>
      <c r="G266" s="382"/>
      <c r="I266" s="374"/>
      <c r="J266" s="37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7"/>
      <c r="B267" s="382"/>
      <c r="C267" s="382"/>
      <c r="D267" s="381"/>
      <c r="E267" s="382"/>
      <c r="F267" s="381"/>
      <c r="G267" s="382"/>
      <c r="I267" s="374"/>
      <c r="J267" s="37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7"/>
      <c r="B268" s="382"/>
      <c r="C268" s="382"/>
      <c r="D268" s="381"/>
      <c r="E268" s="382"/>
      <c r="F268" s="381"/>
      <c r="G268" s="382"/>
      <c r="I268" s="374"/>
      <c r="J268" s="37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7"/>
      <c r="B269" s="382"/>
      <c r="C269" s="382"/>
      <c r="D269" s="381"/>
      <c r="E269" s="382"/>
      <c r="F269" s="381"/>
      <c r="G269" s="382"/>
      <c r="I269" s="374"/>
      <c r="J269" s="37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7"/>
      <c r="B270" s="382"/>
      <c r="C270" s="382"/>
      <c r="D270" s="381"/>
      <c r="E270" s="382"/>
      <c r="F270" s="381"/>
      <c r="G270" s="382"/>
      <c r="I270" s="374"/>
      <c r="J270" s="37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7"/>
      <c r="B271" s="382"/>
      <c r="C271" s="382"/>
      <c r="D271" s="381"/>
      <c r="E271" s="382"/>
      <c r="F271" s="381"/>
      <c r="G271" s="382"/>
      <c r="I271" s="374"/>
      <c r="J271" s="37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7"/>
      <c r="B272" s="382"/>
      <c r="C272" s="382"/>
      <c r="D272" s="381"/>
      <c r="E272" s="382"/>
      <c r="F272" s="381"/>
      <c r="G272" s="382"/>
      <c r="I272" s="374"/>
      <c r="J272" s="37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7"/>
      <c r="B273" s="382"/>
      <c r="C273" s="382"/>
      <c r="D273" s="381"/>
      <c r="E273" s="382"/>
      <c r="F273" s="381"/>
      <c r="G273" s="382"/>
      <c r="I273" s="374"/>
      <c r="J273" s="37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7"/>
      <c r="B274" s="382"/>
      <c r="C274" s="382"/>
      <c r="D274" s="381"/>
      <c r="E274" s="382"/>
      <c r="F274" s="381"/>
      <c r="G274" s="382"/>
      <c r="I274" s="374"/>
      <c r="J274" s="37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7"/>
      <c r="B275" s="382"/>
      <c r="C275" s="382"/>
      <c r="D275" s="381"/>
      <c r="E275" s="382"/>
      <c r="F275" s="381"/>
      <c r="G275" s="382"/>
      <c r="I275" s="374"/>
      <c r="J275" s="37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7"/>
      <c r="B276" s="382"/>
      <c r="C276" s="382"/>
      <c r="D276" s="381"/>
      <c r="E276" s="382"/>
      <c r="F276" s="381"/>
      <c r="G276" s="382"/>
      <c r="I276" s="374"/>
      <c r="J276" s="37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7"/>
      <c r="B277" s="382"/>
      <c r="C277" s="382"/>
      <c r="D277" s="381"/>
      <c r="E277" s="382"/>
      <c r="F277" s="381"/>
      <c r="G277" s="382"/>
      <c r="I277" s="374"/>
      <c r="J277" s="37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7"/>
      <c r="B278" s="382"/>
      <c r="C278" s="382"/>
      <c r="D278" s="381"/>
      <c r="E278" s="382"/>
      <c r="F278" s="381"/>
      <c r="G278" s="382"/>
      <c r="I278" s="374"/>
      <c r="J278" s="37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7"/>
      <c r="B279" s="382"/>
      <c r="C279" s="382"/>
      <c r="D279" s="381"/>
      <c r="E279" s="382"/>
      <c r="F279" s="381"/>
      <c r="G279" s="382"/>
      <c r="I279" s="374"/>
      <c r="J279" s="37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7"/>
      <c r="B280" s="382"/>
      <c r="C280" s="382"/>
      <c r="D280" s="381"/>
      <c r="E280" s="382"/>
      <c r="F280" s="381"/>
      <c r="G280" s="382"/>
      <c r="I280" s="374"/>
      <c r="J280" s="37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7"/>
      <c r="B281" s="382"/>
      <c r="C281" s="382"/>
      <c r="D281" s="381"/>
      <c r="E281" s="382"/>
      <c r="F281" s="381"/>
      <c r="G281" s="382"/>
      <c r="I281" s="374"/>
      <c r="J281" s="37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7"/>
      <c r="B282" s="382"/>
      <c r="C282" s="382"/>
      <c r="D282" s="381"/>
      <c r="E282" s="382"/>
      <c r="F282" s="381"/>
      <c r="G282" s="382"/>
      <c r="I282" s="374"/>
      <c r="J282" s="37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7"/>
      <c r="B283" s="382"/>
      <c r="C283" s="382"/>
      <c r="D283" s="381"/>
      <c r="E283" s="382"/>
      <c r="F283" s="381"/>
      <c r="G283" s="382"/>
      <c r="I283" s="374"/>
      <c r="J283" s="37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7"/>
      <c r="B284" s="382"/>
      <c r="C284" s="382"/>
      <c r="D284" s="381"/>
      <c r="E284" s="382"/>
      <c r="F284" s="381"/>
      <c r="G284" s="382"/>
      <c r="I284" s="374"/>
      <c r="J284" s="37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7"/>
      <c r="B285" s="382"/>
      <c r="C285" s="382"/>
      <c r="D285" s="381"/>
      <c r="E285" s="382"/>
      <c r="F285" s="381"/>
      <c r="G285" s="382"/>
      <c r="I285" s="374"/>
      <c r="J285" s="37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7"/>
      <c r="B286" s="382"/>
      <c r="C286" s="382"/>
      <c r="D286" s="381"/>
      <c r="E286" s="382"/>
      <c r="F286" s="381"/>
      <c r="G286" s="382"/>
      <c r="I286" s="374"/>
      <c r="J286" s="37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7"/>
      <c r="B287" s="382"/>
      <c r="C287" s="382"/>
      <c r="D287" s="381"/>
      <c r="E287" s="382"/>
      <c r="F287" s="381"/>
      <c r="G287" s="382"/>
      <c r="I287" s="374"/>
      <c r="J287" s="37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7"/>
      <c r="B288" s="382"/>
      <c r="C288" s="382"/>
      <c r="D288" s="381"/>
      <c r="E288" s="382"/>
      <c r="F288" s="381"/>
      <c r="G288" s="382"/>
      <c r="I288" s="374"/>
      <c r="J288" s="37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7"/>
      <c r="B289" s="382"/>
      <c r="C289" s="382"/>
      <c r="D289" s="381"/>
      <c r="E289" s="382"/>
      <c r="F289" s="381"/>
      <c r="G289" s="382"/>
      <c r="I289" s="374"/>
      <c r="J289" s="37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7"/>
      <c r="B290" s="382"/>
      <c r="C290" s="382"/>
      <c r="D290" s="381"/>
      <c r="E290" s="382"/>
      <c r="F290" s="381"/>
      <c r="G290" s="382"/>
      <c r="I290" s="374"/>
      <c r="J290" s="37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7"/>
      <c r="B291" s="382"/>
      <c r="C291" s="382"/>
      <c r="D291" s="381"/>
      <c r="E291" s="382"/>
      <c r="F291" s="381"/>
      <c r="G291" s="382"/>
      <c r="I291" s="374"/>
      <c r="J291" s="37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7"/>
      <c r="B292" s="382"/>
      <c r="C292" s="382"/>
      <c r="D292" s="381"/>
      <c r="E292" s="382"/>
      <c r="F292" s="381"/>
      <c r="G292" s="382"/>
      <c r="I292" s="374"/>
      <c r="J292" s="37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7"/>
      <c r="B293" s="382"/>
      <c r="C293" s="382"/>
      <c r="D293" s="381"/>
      <c r="E293" s="382"/>
      <c r="F293" s="381"/>
      <c r="G293" s="382"/>
      <c r="I293" s="374"/>
      <c r="J293" s="37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7"/>
      <c r="B294" s="382"/>
      <c r="C294" s="382"/>
      <c r="D294" s="381"/>
      <c r="E294" s="382"/>
      <c r="F294" s="381"/>
      <c r="G294" s="382"/>
      <c r="I294" s="374"/>
      <c r="J294" s="37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7"/>
      <c r="B295" s="382"/>
      <c r="C295" s="382"/>
      <c r="D295" s="381"/>
      <c r="E295" s="382"/>
      <c r="F295" s="381"/>
      <c r="G295" s="382"/>
      <c r="I295" s="374"/>
      <c r="J295" s="37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7"/>
      <c r="B296" s="382"/>
      <c r="C296" s="382"/>
      <c r="D296" s="381"/>
      <c r="E296" s="382"/>
      <c r="F296" s="381"/>
      <c r="G296" s="382"/>
      <c r="I296" s="374"/>
      <c r="J296" s="37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7"/>
      <c r="B297" s="382"/>
      <c r="C297" s="382"/>
      <c r="D297" s="381"/>
      <c r="E297" s="382"/>
      <c r="F297" s="381"/>
      <c r="G297" s="382"/>
      <c r="I297" s="374"/>
      <c r="J297" s="37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7"/>
      <c r="B298" s="382"/>
      <c r="C298" s="382"/>
      <c r="D298" s="381"/>
      <c r="E298" s="382"/>
      <c r="F298" s="381"/>
      <c r="G298" s="382"/>
      <c r="I298" s="374"/>
      <c r="J298" s="37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7"/>
      <c r="B299" s="382"/>
      <c r="C299" s="382"/>
      <c r="D299" s="381"/>
      <c r="E299" s="382"/>
      <c r="F299" s="381"/>
      <c r="G299" s="382"/>
      <c r="I299" s="374"/>
      <c r="J299" s="37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7"/>
      <c r="B300" s="382"/>
      <c r="C300" s="382"/>
      <c r="D300" s="381"/>
      <c r="E300" s="382"/>
      <c r="F300" s="381"/>
      <c r="G300" s="382"/>
      <c r="I300" s="374"/>
      <c r="J300" s="37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7"/>
      <c r="B301" s="382"/>
      <c r="C301" s="382"/>
      <c r="D301" s="381"/>
      <c r="E301" s="382"/>
      <c r="F301" s="381"/>
      <c r="G301" s="382"/>
      <c r="I301" s="374"/>
      <c r="J301" s="37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7"/>
      <c r="B302" s="382"/>
      <c r="C302" s="382"/>
      <c r="D302" s="381"/>
      <c r="E302" s="382"/>
      <c r="F302" s="381"/>
      <c r="G302" s="382"/>
      <c r="I302" s="374"/>
      <c r="J302" s="37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7"/>
      <c r="B303" s="382"/>
      <c r="C303" s="382"/>
      <c r="D303" s="381"/>
      <c r="E303" s="382"/>
      <c r="F303" s="381"/>
      <c r="G303" s="382"/>
      <c r="I303" s="374"/>
      <c r="J303" s="37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7"/>
      <c r="B304" s="382"/>
      <c r="C304" s="382"/>
      <c r="D304" s="381"/>
      <c r="E304" s="382"/>
      <c r="F304" s="381"/>
      <c r="G304" s="382"/>
      <c r="I304" s="374"/>
      <c r="J304" s="37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7"/>
      <c r="B305" s="382"/>
      <c r="C305" s="382"/>
      <c r="D305" s="381"/>
      <c r="E305" s="382"/>
      <c r="F305" s="381"/>
      <c r="G305" s="382"/>
      <c r="I305" s="374"/>
      <c r="J305" s="37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7"/>
      <c r="B306" s="382"/>
      <c r="C306" s="382"/>
      <c r="D306" s="381"/>
      <c r="E306" s="382"/>
      <c r="F306" s="381"/>
      <c r="G306" s="382"/>
      <c r="I306" s="374"/>
      <c r="J306" s="37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7"/>
      <c r="B307" s="382"/>
      <c r="C307" s="382"/>
      <c r="D307" s="381"/>
      <c r="E307" s="382"/>
      <c r="F307" s="381"/>
      <c r="G307" s="382"/>
      <c r="I307" s="374"/>
      <c r="J307" s="37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7"/>
      <c r="B308" s="382"/>
      <c r="C308" s="382"/>
      <c r="D308" s="381"/>
      <c r="E308" s="382"/>
      <c r="F308" s="381"/>
      <c r="G308" s="382"/>
      <c r="I308" s="374"/>
      <c r="J308" s="37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7"/>
      <c r="B309" s="382"/>
      <c r="C309" s="382"/>
      <c r="D309" s="381"/>
      <c r="E309" s="382"/>
      <c r="F309" s="381"/>
      <c r="G309" s="382"/>
      <c r="I309" s="374"/>
      <c r="J309" s="37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7"/>
      <c r="B310" s="382"/>
      <c r="C310" s="382"/>
      <c r="D310" s="381"/>
      <c r="E310" s="382"/>
      <c r="F310" s="381"/>
      <c r="G310" s="382"/>
      <c r="I310" s="374"/>
      <c r="J310" s="37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7"/>
      <c r="B311" s="382"/>
      <c r="C311" s="382"/>
      <c r="D311" s="381"/>
      <c r="E311" s="382"/>
      <c r="F311" s="381"/>
      <c r="G311" s="382"/>
      <c r="I311" s="374"/>
      <c r="J311" s="37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7"/>
      <c r="B312" s="382"/>
      <c r="C312" s="382"/>
      <c r="D312" s="381"/>
      <c r="E312" s="382"/>
      <c r="F312" s="381"/>
      <c r="G312" s="382"/>
      <c r="I312" s="374"/>
      <c r="J312" s="37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7"/>
      <c r="B313" s="382"/>
      <c r="C313" s="382"/>
      <c r="D313" s="381"/>
      <c r="E313" s="382"/>
      <c r="F313" s="381"/>
      <c r="G313" s="382"/>
      <c r="I313" s="374"/>
      <c r="J313" s="37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7"/>
      <c r="B314" s="382"/>
      <c r="C314" s="382"/>
      <c r="D314" s="381"/>
      <c r="E314" s="382"/>
      <c r="F314" s="381"/>
      <c r="G314" s="382"/>
      <c r="I314" s="374"/>
      <c r="J314" s="37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7"/>
      <c r="B315" s="382"/>
      <c r="C315" s="382"/>
      <c r="D315" s="381"/>
      <c r="E315" s="382"/>
      <c r="F315" s="381"/>
      <c r="G315" s="382"/>
      <c r="I315" s="374"/>
      <c r="J315" s="37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7"/>
      <c r="B316" s="382"/>
      <c r="C316" s="382"/>
      <c r="D316" s="381"/>
      <c r="E316" s="382"/>
      <c r="F316" s="381"/>
      <c r="G316" s="382"/>
      <c r="I316" s="374"/>
      <c r="J316" s="37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7"/>
      <c r="B317" s="382"/>
      <c r="C317" s="382"/>
      <c r="D317" s="381"/>
      <c r="E317" s="382"/>
      <c r="F317" s="381"/>
      <c r="G317" s="382"/>
      <c r="I317" s="374"/>
      <c r="J317" s="37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7"/>
      <c r="B318" s="382"/>
      <c r="C318" s="382"/>
      <c r="D318" s="381"/>
      <c r="E318" s="382"/>
      <c r="F318" s="381"/>
      <c r="G318" s="382"/>
      <c r="I318" s="374"/>
      <c r="J318" s="37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7"/>
      <c r="B319" s="382"/>
      <c r="C319" s="382"/>
      <c r="D319" s="381"/>
      <c r="E319" s="382"/>
      <c r="F319" s="381"/>
      <c r="G319" s="382"/>
      <c r="I319" s="374"/>
      <c r="J319" s="37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7"/>
      <c r="B320" s="382"/>
      <c r="C320" s="382"/>
      <c r="D320" s="381"/>
      <c r="E320" s="382"/>
      <c r="F320" s="381"/>
      <c r="G320" s="382"/>
      <c r="I320" s="374"/>
      <c r="J320" s="37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7"/>
      <c r="B321" s="382"/>
      <c r="C321" s="382"/>
      <c r="D321" s="381"/>
      <c r="E321" s="382"/>
      <c r="F321" s="381"/>
      <c r="G321" s="382"/>
      <c r="I321" s="374"/>
      <c r="J321" s="37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7"/>
      <c r="B322" s="382"/>
      <c r="C322" s="382"/>
      <c r="D322" s="381"/>
      <c r="E322" s="382"/>
      <c r="F322" s="381"/>
      <c r="G322" s="382"/>
      <c r="I322" s="374"/>
      <c r="J322" s="37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7"/>
      <c r="B323" s="382"/>
      <c r="C323" s="382"/>
      <c r="D323" s="381"/>
      <c r="E323" s="382"/>
      <c r="F323" s="381"/>
      <c r="G323" s="382"/>
      <c r="I323" s="374"/>
      <c r="J323" s="37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7"/>
      <c r="B324" s="382"/>
      <c r="C324" s="382"/>
      <c r="D324" s="381"/>
      <c r="E324" s="382"/>
      <c r="F324" s="381"/>
      <c r="G324" s="382"/>
      <c r="I324" s="374"/>
      <c r="J324" s="37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7"/>
      <c r="B325" s="382"/>
      <c r="C325" s="382"/>
      <c r="D325" s="381"/>
      <c r="E325" s="382"/>
      <c r="F325" s="381"/>
      <c r="G325" s="382"/>
      <c r="I325" s="374"/>
      <c r="J325" s="37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7"/>
      <c r="B326" s="382"/>
      <c r="C326" s="382"/>
      <c r="D326" s="381"/>
      <c r="E326" s="382"/>
      <c r="F326" s="381"/>
      <c r="G326" s="382"/>
      <c r="I326" s="374"/>
      <c r="J326" s="37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7"/>
      <c r="B327" s="382"/>
      <c r="C327" s="382"/>
      <c r="D327" s="381"/>
      <c r="E327" s="382"/>
      <c r="F327" s="381"/>
      <c r="G327" s="382"/>
      <c r="I327" s="374"/>
      <c r="J327" s="37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7"/>
      <c r="B328" s="382"/>
      <c r="C328" s="382"/>
      <c r="D328" s="381"/>
      <c r="E328" s="382"/>
      <c r="F328" s="381"/>
      <c r="G328" s="382"/>
      <c r="I328" s="374"/>
      <c r="J328" s="37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7"/>
      <c r="B329" s="382"/>
      <c r="C329" s="382"/>
      <c r="D329" s="381"/>
      <c r="E329" s="382"/>
      <c r="F329" s="381"/>
      <c r="G329" s="382"/>
      <c r="I329" s="374"/>
      <c r="J329" s="37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7"/>
      <c r="B330" s="382"/>
      <c r="C330" s="382"/>
      <c r="D330" s="381"/>
      <c r="E330" s="382"/>
      <c r="F330" s="381"/>
      <c r="G330" s="382"/>
      <c r="I330" s="374"/>
      <c r="J330" s="37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7"/>
      <c r="B331" s="382"/>
      <c r="C331" s="382"/>
      <c r="D331" s="381"/>
      <c r="E331" s="382"/>
      <c r="F331" s="381"/>
      <c r="G331" s="382"/>
      <c r="I331" s="374"/>
      <c r="J331" s="37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7"/>
      <c r="B332" s="382"/>
      <c r="C332" s="382"/>
      <c r="D332" s="381"/>
      <c r="E332" s="382"/>
      <c r="F332" s="381"/>
      <c r="G332" s="382"/>
      <c r="I332" s="374"/>
      <c r="J332" s="37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7"/>
      <c r="B333" s="382"/>
      <c r="C333" s="382"/>
      <c r="D333" s="381"/>
      <c r="E333" s="382"/>
      <c r="F333" s="381"/>
      <c r="G333" s="382"/>
      <c r="I333" s="374"/>
      <c r="J333" s="37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7"/>
      <c r="B334" s="382"/>
      <c r="C334" s="382"/>
      <c r="D334" s="381"/>
      <c r="E334" s="382"/>
      <c r="F334" s="381"/>
      <c r="G334" s="382"/>
      <c r="I334" s="374"/>
      <c r="J334" s="374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7"/>
      <c r="B335" s="382"/>
      <c r="C335" s="382"/>
      <c r="D335" s="381"/>
      <c r="E335" s="382"/>
      <c r="F335" s="381"/>
      <c r="G335" s="382"/>
      <c r="I335" s="374"/>
      <c r="J335" s="374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7"/>
      <c r="B336" s="382"/>
      <c r="C336" s="382"/>
      <c r="D336" s="381"/>
      <c r="E336" s="382"/>
      <c r="F336" s="381"/>
      <c r="G336" s="382"/>
      <c r="I336" s="374"/>
      <c r="J336" s="374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7"/>
      <c r="B337" s="382"/>
      <c r="C337" s="382"/>
      <c r="D337" s="381"/>
      <c r="E337" s="382"/>
      <c r="F337" s="381"/>
      <c r="G337" s="382"/>
      <c r="I337" s="374"/>
      <c r="J337" s="374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7"/>
      <c r="B338" s="382"/>
      <c r="C338" s="382"/>
      <c r="D338" s="381"/>
      <c r="E338" s="382"/>
      <c r="F338" s="381"/>
      <c r="G338" s="382"/>
      <c r="I338" s="374"/>
      <c r="J338" s="374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7"/>
      <c r="B339" s="382"/>
      <c r="C339" s="382"/>
      <c r="D339" s="381"/>
      <c r="E339" s="382"/>
      <c r="F339" s="381"/>
      <c r="G339" s="382"/>
      <c r="I339" s="374"/>
      <c r="J339" s="374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7"/>
      <c r="B340" s="382"/>
      <c r="C340" s="382"/>
      <c r="D340" s="381"/>
      <c r="E340" s="382"/>
      <c r="F340" s="381"/>
      <c r="G340" s="382"/>
      <c r="I340" s="374"/>
      <c r="J340" s="374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7"/>
      <c r="B341" s="382"/>
      <c r="C341" s="382"/>
      <c r="D341" s="381"/>
      <c r="E341" s="382"/>
      <c r="F341" s="381"/>
      <c r="G341" s="382"/>
      <c r="I341" s="374"/>
      <c r="J341" s="374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7"/>
      <c r="B342" s="382"/>
      <c r="C342" s="382"/>
      <c r="D342" s="381"/>
      <c r="E342" s="382"/>
      <c r="F342" s="381"/>
      <c r="G342" s="382"/>
      <c r="I342" s="374"/>
      <c r="J342" s="374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7"/>
      <c r="B343" s="382"/>
      <c r="C343" s="382"/>
      <c r="D343" s="381"/>
      <c r="E343" s="382"/>
      <c r="F343" s="381"/>
      <c r="G343" s="382"/>
      <c r="I343" s="374"/>
      <c r="J343" s="374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7"/>
      <c r="B344" s="382"/>
      <c r="C344" s="382"/>
      <c r="D344" s="381"/>
      <c r="E344" s="382"/>
      <c r="F344" s="381"/>
      <c r="G344" s="382"/>
      <c r="I344" s="374"/>
      <c r="J344" s="374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7"/>
      <c r="B345" s="382"/>
      <c r="C345" s="382"/>
      <c r="D345" s="381"/>
      <c r="E345" s="382"/>
      <c r="F345" s="381"/>
      <c r="G345" s="382"/>
      <c r="I345" s="374"/>
      <c r="J345" s="374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7"/>
      <c r="B346" s="382"/>
      <c r="C346" s="382"/>
      <c r="D346" s="381"/>
      <c r="E346" s="382"/>
      <c r="F346" s="381"/>
      <c r="G346" s="382"/>
      <c r="I346" s="374"/>
      <c r="J346" s="374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7"/>
      <c r="B347" s="382"/>
      <c r="C347" s="382"/>
      <c r="D347" s="381"/>
      <c r="E347" s="382"/>
      <c r="F347" s="381"/>
      <c r="G347" s="382"/>
      <c r="I347" s="374"/>
      <c r="J347" s="374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7"/>
      <c r="B348" s="382"/>
      <c r="C348" s="382"/>
      <c r="D348" s="381"/>
      <c r="E348" s="382"/>
      <c r="F348" s="381"/>
      <c r="G348" s="382"/>
      <c r="I348" s="374"/>
      <c r="J348" s="374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7"/>
      <c r="B349" s="382"/>
      <c r="C349" s="382"/>
      <c r="D349" s="381"/>
      <c r="E349" s="382"/>
      <c r="F349" s="381"/>
      <c r="G349" s="382"/>
      <c r="I349" s="374"/>
      <c r="J349" s="374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7"/>
      <c r="B350" s="382"/>
      <c r="C350" s="382"/>
      <c r="D350" s="381"/>
      <c r="E350" s="382"/>
      <c r="F350" s="381"/>
      <c r="G350" s="382"/>
      <c r="I350" s="374"/>
      <c r="J350" s="374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7"/>
      <c r="B351" s="382"/>
      <c r="C351" s="382"/>
      <c r="D351" s="381"/>
      <c r="E351" s="382"/>
      <c r="F351" s="381"/>
      <c r="G351" s="382"/>
      <c r="I351" s="374"/>
      <c r="J351" s="374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7"/>
      <c r="B352" s="382"/>
      <c r="C352" s="382"/>
      <c r="D352" s="381"/>
      <c r="E352" s="382"/>
      <c r="F352" s="381"/>
      <c r="G352" s="382"/>
      <c r="I352" s="374"/>
      <c r="J352" s="374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7"/>
      <c r="B353" s="382"/>
      <c r="C353" s="382"/>
      <c r="D353" s="381"/>
      <c r="E353" s="382"/>
      <c r="F353" s="381"/>
      <c r="G353" s="382"/>
      <c r="I353" s="374"/>
      <c r="J353" s="374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7"/>
      <c r="B354" s="382"/>
      <c r="C354" s="382"/>
      <c r="D354" s="381"/>
      <c r="E354" s="382"/>
      <c r="F354" s="381"/>
      <c r="G354" s="382"/>
      <c r="I354" s="374"/>
      <c r="J354" s="374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7"/>
      <c r="B355" s="382"/>
      <c r="C355" s="382"/>
      <c r="D355" s="381"/>
      <c r="E355" s="382"/>
      <c r="F355" s="381"/>
      <c r="G355" s="382"/>
      <c r="I355" s="374"/>
      <c r="J355" s="374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7"/>
      <c r="B356" s="382"/>
      <c r="C356" s="382"/>
      <c r="D356" s="381"/>
      <c r="E356" s="382"/>
      <c r="F356" s="381"/>
      <c r="G356" s="382"/>
      <c r="I356" s="374"/>
      <c r="J356" s="374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7"/>
      <c r="B357" s="382"/>
      <c r="C357" s="382"/>
      <c r="D357" s="381"/>
      <c r="E357" s="382"/>
      <c r="F357" s="381"/>
      <c r="G357" s="382"/>
      <c r="I357" s="374"/>
      <c r="J357" s="374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7"/>
      <c r="B358" s="382"/>
      <c r="C358" s="382"/>
      <c r="D358" s="381"/>
      <c r="E358" s="382"/>
      <c r="F358" s="381"/>
      <c r="G358" s="382"/>
      <c r="I358" s="374"/>
      <c r="J358" s="374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7"/>
      <c r="B359" s="382"/>
      <c r="C359" s="382"/>
      <c r="D359" s="381"/>
      <c r="E359" s="382"/>
      <c r="F359" s="381"/>
      <c r="G359" s="382"/>
      <c r="I359" s="374"/>
      <c r="J359" s="374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7"/>
      <c r="B360" s="382"/>
      <c r="C360" s="382"/>
      <c r="D360" s="381"/>
      <c r="E360" s="382"/>
      <c r="F360" s="381"/>
      <c r="G360" s="382"/>
      <c r="I360" s="374"/>
      <c r="J360" s="374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7"/>
      <c r="B361" s="382"/>
      <c r="C361" s="382"/>
      <c r="D361" s="381"/>
      <c r="E361" s="382"/>
      <c r="F361" s="381"/>
      <c r="G361" s="382"/>
      <c r="I361" s="374"/>
      <c r="J361" s="374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7"/>
      <c r="B362" s="382"/>
      <c r="C362" s="382"/>
      <c r="D362" s="381"/>
      <c r="E362" s="382"/>
      <c r="F362" s="381"/>
      <c r="G362" s="382"/>
      <c r="I362" s="374"/>
      <c r="J362" s="374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7"/>
      <c r="B363" s="382"/>
      <c r="C363" s="382"/>
      <c r="D363" s="381"/>
      <c r="E363" s="382"/>
      <c r="F363" s="381"/>
      <c r="G363" s="382"/>
      <c r="I363" s="374"/>
      <c r="J363" s="374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7"/>
      <c r="B364" s="382"/>
      <c r="C364" s="382"/>
      <c r="D364" s="381"/>
      <c r="E364" s="382"/>
      <c r="F364" s="381"/>
      <c r="G364" s="382"/>
      <c r="I364" s="374"/>
      <c r="J364" s="374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7"/>
      <c r="B365" s="382"/>
      <c r="C365" s="382"/>
      <c r="D365" s="381"/>
      <c r="E365" s="382"/>
      <c r="F365" s="381"/>
      <c r="G365" s="382"/>
      <c r="I365" s="374"/>
      <c r="J365" s="374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7"/>
      <c r="B366" s="382"/>
      <c r="C366" s="382"/>
      <c r="D366" s="381"/>
      <c r="E366" s="382"/>
      <c r="F366" s="381"/>
      <c r="G366" s="382"/>
      <c r="I366" s="374"/>
      <c r="J366" s="374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7"/>
      <c r="B367" s="382"/>
      <c r="C367" s="382"/>
      <c r="D367" s="381"/>
      <c r="E367" s="382"/>
      <c r="F367" s="381"/>
      <c r="G367" s="382"/>
      <c r="I367" s="374"/>
      <c r="J367" s="374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7"/>
      <c r="B368" s="382"/>
      <c r="C368" s="382"/>
      <c r="D368" s="381"/>
      <c r="E368" s="382"/>
      <c r="F368" s="381"/>
      <c r="G368" s="382"/>
      <c r="I368" s="374"/>
      <c r="J368" s="374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7"/>
      <c r="B369" s="382"/>
      <c r="C369" s="382"/>
      <c r="D369" s="381"/>
      <c r="E369" s="382"/>
      <c r="F369" s="381"/>
      <c r="G369" s="382"/>
      <c r="I369" s="374"/>
      <c r="J369" s="374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7"/>
      <c r="B370" s="382"/>
      <c r="C370" s="382"/>
      <c r="D370" s="381"/>
      <c r="E370" s="382"/>
      <c r="F370" s="381"/>
      <c r="G370" s="382"/>
      <c r="I370" s="374"/>
      <c r="J370" s="374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7"/>
      <c r="B371" s="382"/>
      <c r="C371" s="382"/>
      <c r="D371" s="381"/>
      <c r="E371" s="382"/>
      <c r="F371" s="381"/>
      <c r="G371" s="382"/>
      <c r="I371" s="374"/>
      <c r="J371" s="374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7"/>
      <c r="B372" s="382"/>
      <c r="C372" s="382"/>
      <c r="D372" s="381"/>
      <c r="E372" s="382"/>
      <c r="F372" s="381"/>
      <c r="G372" s="382"/>
      <c r="I372" s="374"/>
      <c r="J372" s="374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7"/>
      <c r="B373" s="382"/>
      <c r="C373" s="382"/>
      <c r="D373" s="381"/>
      <c r="E373" s="382"/>
      <c r="F373" s="381"/>
      <c r="G373" s="382"/>
      <c r="I373" s="374"/>
      <c r="J373" s="374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7"/>
      <c r="B374" s="382"/>
      <c r="C374" s="382"/>
      <c r="D374" s="381"/>
      <c r="E374" s="382"/>
      <c r="F374" s="381"/>
      <c r="G374" s="382"/>
      <c r="I374" s="374"/>
      <c r="J374" s="374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7"/>
      <c r="B375" s="382"/>
      <c r="C375" s="382"/>
      <c r="D375" s="381"/>
      <c r="E375" s="382"/>
      <c r="F375" s="381"/>
      <c r="G375" s="382"/>
      <c r="I375" s="374"/>
      <c r="J375" s="374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7"/>
      <c r="B376" s="382"/>
      <c r="C376" s="382"/>
      <c r="D376" s="381"/>
      <c r="E376" s="382"/>
      <c r="F376" s="381"/>
      <c r="G376" s="382"/>
      <c r="I376" s="374"/>
      <c r="J376" s="374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7"/>
      <c r="B377" s="382"/>
      <c r="C377" s="382"/>
      <c r="D377" s="381"/>
      <c r="E377" s="382"/>
      <c r="F377" s="381"/>
      <c r="G377" s="382"/>
      <c r="I377" s="374"/>
      <c r="J377" s="37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7"/>
      <c r="B378" s="382"/>
      <c r="C378" s="382"/>
      <c r="D378" s="381"/>
      <c r="E378" s="382"/>
      <c r="F378" s="381"/>
      <c r="G378" s="382"/>
      <c r="I378" s="374"/>
      <c r="J378" s="37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7"/>
      <c r="B379" s="382"/>
      <c r="C379" s="382"/>
      <c r="D379" s="381"/>
      <c r="E379" s="382"/>
      <c r="F379" s="381"/>
      <c r="G379" s="382"/>
      <c r="I379" s="374"/>
      <c r="J379" s="37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7"/>
      <c r="B380" s="382"/>
      <c r="C380" s="382"/>
      <c r="D380" s="381"/>
      <c r="E380" s="382"/>
      <c r="F380" s="381"/>
      <c r="G380" s="382"/>
      <c r="I380" s="374"/>
      <c r="J380" s="374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7"/>
      <c r="B381" s="382"/>
      <c r="C381" s="382"/>
      <c r="D381" s="381"/>
      <c r="E381" s="382"/>
      <c r="F381" s="381"/>
      <c r="G381" s="382"/>
      <c r="I381" s="374"/>
      <c r="J381" s="374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7"/>
      <c r="B382" s="382"/>
      <c r="C382" s="382"/>
      <c r="D382" s="381"/>
      <c r="E382" s="382"/>
      <c r="F382" s="381"/>
      <c r="G382" s="382"/>
      <c r="I382" s="374"/>
      <c r="J382" s="374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7"/>
      <c r="B383" s="382"/>
      <c r="C383" s="382"/>
      <c r="D383" s="381"/>
      <c r="E383" s="382"/>
      <c r="F383" s="381"/>
      <c r="G383" s="382"/>
      <c r="I383" s="374"/>
      <c r="J383" s="37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7"/>
      <c r="B384" s="382"/>
      <c r="C384" s="382"/>
      <c r="D384" s="381"/>
      <c r="E384" s="382"/>
      <c r="F384" s="381"/>
      <c r="G384" s="382"/>
      <c r="I384" s="374"/>
      <c r="J384" s="374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7"/>
      <c r="B385" s="382"/>
      <c r="C385" s="382"/>
      <c r="D385" s="381"/>
      <c r="E385" s="382"/>
      <c r="F385" s="381"/>
      <c r="G385" s="382"/>
      <c r="I385" s="374"/>
      <c r="J385" s="374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7"/>
      <c r="B386" s="382"/>
      <c r="C386" s="382"/>
      <c r="D386" s="381"/>
      <c r="E386" s="382"/>
      <c r="F386" s="381"/>
      <c r="G386" s="382"/>
      <c r="I386" s="374"/>
      <c r="J386" s="374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7"/>
      <c r="B387" s="382"/>
      <c r="C387" s="382"/>
      <c r="D387" s="381"/>
      <c r="E387" s="382"/>
      <c r="F387" s="381"/>
      <c r="G387" s="382"/>
      <c r="I387" s="374"/>
      <c r="J387" s="374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7"/>
      <c r="B388" s="382"/>
      <c r="C388" s="382"/>
      <c r="D388" s="381"/>
      <c r="E388" s="382"/>
      <c r="F388" s="381"/>
      <c r="G388" s="382"/>
      <c r="I388" s="374"/>
      <c r="J388" s="374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7"/>
      <c r="B389" s="382"/>
      <c r="C389" s="382"/>
      <c r="D389" s="381"/>
      <c r="E389" s="382"/>
      <c r="F389" s="381"/>
      <c r="G389" s="382"/>
      <c r="I389" s="374"/>
      <c r="J389" s="374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7"/>
      <c r="B390" s="382"/>
      <c r="C390" s="382"/>
      <c r="D390" s="381"/>
      <c r="E390" s="382"/>
      <c r="F390" s="381"/>
      <c r="G390" s="382"/>
      <c r="I390" s="374"/>
      <c r="J390" s="374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7"/>
      <c r="B391" s="382"/>
      <c r="C391" s="382"/>
      <c r="D391" s="381"/>
      <c r="E391" s="382"/>
      <c r="F391" s="381"/>
      <c r="G391" s="382"/>
      <c r="I391" s="374"/>
      <c r="J391" s="37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7"/>
      <c r="B392" s="382"/>
      <c r="C392" s="382"/>
      <c r="D392" s="381"/>
      <c r="E392" s="382"/>
      <c r="F392" s="381"/>
      <c r="G392" s="382"/>
      <c r="I392" s="374"/>
      <c r="J392" s="374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7"/>
      <c r="B393" s="382"/>
      <c r="C393" s="382"/>
      <c r="D393" s="381"/>
      <c r="E393" s="382"/>
      <c r="F393" s="381"/>
      <c r="G393" s="382"/>
      <c r="I393" s="374"/>
      <c r="J393" s="374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7"/>
      <c r="B394" s="382"/>
      <c r="C394" s="382"/>
      <c r="D394" s="381"/>
      <c r="E394" s="382"/>
      <c r="F394" s="381"/>
      <c r="G394" s="382"/>
      <c r="I394" s="374"/>
      <c r="J394" s="374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7"/>
      <c r="B395" s="382"/>
      <c r="C395" s="382"/>
      <c r="D395" s="381"/>
      <c r="E395" s="382"/>
      <c r="F395" s="381"/>
      <c r="G395" s="382"/>
      <c r="I395" s="374"/>
      <c r="J395" s="374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7"/>
      <c r="B396" s="382"/>
      <c r="C396" s="382"/>
      <c r="D396" s="381"/>
      <c r="E396" s="382"/>
      <c r="F396" s="381"/>
      <c r="G396" s="382"/>
      <c r="I396" s="374"/>
      <c r="J396" s="37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7"/>
      <c r="B397" s="382"/>
      <c r="C397" s="382"/>
      <c r="D397" s="381"/>
      <c r="E397" s="382"/>
      <c r="F397" s="381"/>
      <c r="G397" s="382"/>
      <c r="I397" s="374"/>
      <c r="J397" s="37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7"/>
      <c r="B398" s="382"/>
      <c r="C398" s="382"/>
      <c r="D398" s="381"/>
      <c r="E398" s="382"/>
      <c r="F398" s="381"/>
      <c r="G398" s="382"/>
      <c r="I398" s="374"/>
      <c r="J398" s="37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7"/>
      <c r="B399" s="382"/>
      <c r="C399" s="382"/>
      <c r="D399" s="381"/>
      <c r="E399" s="382"/>
      <c r="F399" s="381"/>
      <c r="G399" s="382"/>
      <c r="I399" s="374"/>
      <c r="J399" s="37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7"/>
      <c r="B400" s="382"/>
      <c r="C400" s="382"/>
      <c r="D400" s="381"/>
      <c r="E400" s="382"/>
      <c r="F400" s="381"/>
      <c r="G400" s="382"/>
      <c r="I400" s="374"/>
      <c r="J400" s="37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7"/>
      <c r="B401" s="382"/>
      <c r="C401" s="382"/>
      <c r="D401" s="381"/>
      <c r="E401" s="382"/>
      <c r="F401" s="381"/>
      <c r="G401" s="382"/>
      <c r="I401" s="374"/>
      <c r="J401" s="37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7"/>
      <c r="B402" s="382"/>
      <c r="C402" s="382"/>
      <c r="D402" s="381"/>
      <c r="E402" s="382"/>
      <c r="F402" s="381"/>
      <c r="G402" s="382"/>
      <c r="I402" s="374"/>
      <c r="J402" s="37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7"/>
      <c r="B403" s="382"/>
      <c r="C403" s="382"/>
      <c r="D403" s="381"/>
      <c r="E403" s="382"/>
      <c r="F403" s="381"/>
      <c r="G403" s="382"/>
      <c r="I403" s="374"/>
      <c r="J403" s="37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7"/>
      <c r="B404" s="382"/>
      <c r="C404" s="382"/>
      <c r="D404" s="381"/>
      <c r="E404" s="382"/>
      <c r="F404" s="381"/>
      <c r="G404" s="382"/>
      <c r="I404" s="374"/>
      <c r="J404" s="37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7"/>
      <c r="B405" s="382"/>
      <c r="C405" s="382"/>
      <c r="D405" s="381"/>
      <c r="E405" s="382"/>
      <c r="F405" s="381"/>
      <c r="G405" s="382"/>
      <c r="I405" s="374"/>
      <c r="J405" s="37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7"/>
      <c r="B406" s="382"/>
      <c r="C406" s="382"/>
      <c r="D406" s="381"/>
      <c r="E406" s="382"/>
      <c r="F406" s="381"/>
      <c r="G406" s="382"/>
      <c r="I406" s="374"/>
      <c r="J406" s="37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7"/>
      <c r="B407" s="382"/>
      <c r="C407" s="382"/>
      <c r="D407" s="381"/>
      <c r="E407" s="382"/>
      <c r="F407" s="381"/>
      <c r="G407" s="382"/>
      <c r="I407" s="374"/>
      <c r="J407" s="37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7"/>
      <c r="B408" s="382"/>
      <c r="C408" s="382"/>
      <c r="D408" s="381"/>
      <c r="E408" s="382"/>
      <c r="F408" s="381"/>
      <c r="G408" s="382"/>
      <c r="I408" s="374"/>
      <c r="J408" s="37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7"/>
      <c r="B409" s="382"/>
      <c r="C409" s="382"/>
      <c r="D409" s="381"/>
      <c r="E409" s="382"/>
      <c r="F409" s="381"/>
      <c r="G409" s="382"/>
      <c r="I409" s="374"/>
      <c r="J409" s="37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7"/>
      <c r="B410" s="382"/>
      <c r="C410" s="382"/>
      <c r="D410" s="381"/>
      <c r="E410" s="382"/>
      <c r="F410" s="381"/>
      <c r="G410" s="382"/>
      <c r="I410" s="374"/>
      <c r="J410" s="37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7"/>
      <c r="B411" s="382"/>
      <c r="C411" s="382"/>
      <c r="D411" s="381"/>
      <c r="E411" s="382"/>
      <c r="F411" s="381"/>
      <c r="G411" s="382"/>
      <c r="I411" s="374"/>
      <c r="J411" s="37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7"/>
      <c r="B412" s="382"/>
      <c r="C412" s="382"/>
      <c r="D412" s="381"/>
      <c r="E412" s="382"/>
      <c r="F412" s="381"/>
      <c r="G412" s="382"/>
      <c r="I412" s="374"/>
      <c r="J412" s="37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7"/>
      <c r="B413" s="382"/>
      <c r="C413" s="382"/>
      <c r="D413" s="381"/>
      <c r="E413" s="382"/>
      <c r="F413" s="381"/>
      <c r="G413" s="382"/>
      <c r="I413" s="374"/>
      <c r="J413" s="37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7"/>
      <c r="B414" s="382"/>
      <c r="C414" s="382"/>
      <c r="D414" s="381"/>
      <c r="E414" s="382"/>
      <c r="F414" s="381"/>
      <c r="G414" s="382"/>
      <c r="I414" s="374"/>
      <c r="J414" s="37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7"/>
      <c r="B415" s="382"/>
      <c r="C415" s="382"/>
      <c r="D415" s="381"/>
      <c r="E415" s="382"/>
      <c r="F415" s="381"/>
      <c r="G415" s="382"/>
      <c r="I415" s="374"/>
      <c r="J415" s="37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7"/>
      <c r="B416" s="382"/>
      <c r="C416" s="382"/>
      <c r="D416" s="381"/>
      <c r="E416" s="382"/>
      <c r="F416" s="381"/>
      <c r="G416" s="382"/>
      <c r="I416" s="374"/>
      <c r="J416" s="37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7"/>
      <c r="B417" s="382"/>
      <c r="C417" s="382"/>
      <c r="D417" s="381"/>
      <c r="E417" s="382"/>
      <c r="F417" s="381"/>
      <c r="G417" s="382"/>
      <c r="I417" s="374"/>
      <c r="J417" s="37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7"/>
      <c r="B418" s="382"/>
      <c r="C418" s="382"/>
      <c r="D418" s="381"/>
      <c r="E418" s="382"/>
      <c r="F418" s="381"/>
      <c r="G418" s="382"/>
      <c r="I418" s="374"/>
      <c r="J418" s="37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7"/>
      <c r="B419" s="382"/>
      <c r="C419" s="382"/>
      <c r="D419" s="381"/>
      <c r="E419" s="382"/>
      <c r="F419" s="381"/>
      <c r="G419" s="382"/>
      <c r="I419" s="374"/>
      <c r="J419" s="37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7"/>
      <c r="B420" s="382"/>
      <c r="C420" s="382"/>
      <c r="D420" s="381"/>
      <c r="E420" s="382"/>
      <c r="F420" s="381"/>
      <c r="G420" s="382"/>
      <c r="I420" s="374"/>
      <c r="J420" s="37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7"/>
      <c r="B421" s="382"/>
      <c r="C421" s="382"/>
      <c r="D421" s="381"/>
      <c r="E421" s="382"/>
      <c r="F421" s="381"/>
      <c r="G421" s="382"/>
      <c r="I421" s="374"/>
      <c r="J421" s="37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7"/>
      <c r="B422" s="382"/>
      <c r="C422" s="382"/>
      <c r="D422" s="381"/>
      <c r="E422" s="382"/>
      <c r="F422" s="381"/>
      <c r="G422" s="382"/>
      <c r="I422" s="374"/>
      <c r="J422" s="37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7"/>
      <c r="B423" s="382"/>
      <c r="C423" s="382"/>
      <c r="D423" s="381"/>
      <c r="E423" s="382"/>
      <c r="F423" s="381"/>
      <c r="G423" s="382"/>
      <c r="I423" s="374"/>
      <c r="J423" s="37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7"/>
      <c r="B424" s="382"/>
      <c r="C424" s="382"/>
      <c r="D424" s="381"/>
      <c r="E424" s="382"/>
      <c r="F424" s="381"/>
      <c r="G424" s="382"/>
      <c r="I424" s="374"/>
      <c r="J424" s="37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7"/>
      <c r="B425" s="382"/>
      <c r="C425" s="382"/>
      <c r="D425" s="381"/>
      <c r="E425" s="382"/>
      <c r="F425" s="381"/>
      <c r="G425" s="382"/>
      <c r="I425" s="374"/>
      <c r="J425" s="37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7"/>
      <c r="B426" s="382"/>
      <c r="C426" s="382"/>
      <c r="D426" s="381"/>
      <c r="E426" s="382"/>
      <c r="F426" s="381"/>
      <c r="G426" s="382"/>
      <c r="I426" s="374"/>
      <c r="J426" s="37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7"/>
      <c r="B427" s="382"/>
      <c r="C427" s="382"/>
      <c r="D427" s="381"/>
      <c r="E427" s="382"/>
      <c r="F427" s="381"/>
      <c r="G427" s="382"/>
      <c r="I427" s="374"/>
      <c r="J427" s="37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7"/>
      <c r="B428" s="382"/>
      <c r="C428" s="382"/>
      <c r="D428" s="381"/>
      <c r="E428" s="382"/>
      <c r="F428" s="381"/>
      <c r="G428" s="382"/>
      <c r="I428" s="374"/>
      <c r="J428" s="37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7"/>
      <c r="B429" s="382"/>
      <c r="C429" s="382"/>
      <c r="D429" s="381"/>
      <c r="E429" s="382"/>
      <c r="F429" s="381"/>
      <c r="G429" s="382"/>
      <c r="I429" s="374"/>
      <c r="J429" s="37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7"/>
      <c r="B430" s="382"/>
      <c r="C430" s="382"/>
      <c r="D430" s="381"/>
      <c r="E430" s="382"/>
      <c r="F430" s="381"/>
      <c r="G430" s="382"/>
      <c r="I430" s="374"/>
      <c r="J430" s="37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7"/>
      <c r="B431" s="382"/>
      <c r="C431" s="382"/>
      <c r="D431" s="381"/>
      <c r="E431" s="382"/>
      <c r="F431" s="381"/>
      <c r="G431" s="382"/>
      <c r="I431" s="374"/>
      <c r="J431" s="37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7"/>
      <c r="B432" s="382"/>
      <c r="C432" s="382"/>
      <c r="D432" s="381"/>
      <c r="E432" s="382"/>
      <c r="F432" s="381"/>
      <c r="G432" s="382"/>
      <c r="I432" s="374"/>
      <c r="J432" s="37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7"/>
      <c r="B433" s="382"/>
      <c r="C433" s="382"/>
      <c r="D433" s="381"/>
      <c r="E433" s="382"/>
      <c r="F433" s="381"/>
      <c r="G433" s="382"/>
      <c r="I433" s="374"/>
      <c r="J433" s="37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7"/>
      <c r="B434" s="382"/>
      <c r="C434" s="382"/>
      <c r="D434" s="381"/>
      <c r="E434" s="382"/>
      <c r="F434" s="381"/>
      <c r="G434" s="382"/>
      <c r="I434" s="374"/>
      <c r="J434" s="37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7"/>
      <c r="B435" s="382"/>
      <c r="C435" s="382"/>
      <c r="D435" s="381"/>
      <c r="E435" s="382"/>
      <c r="F435" s="381"/>
      <c r="G435" s="382"/>
      <c r="I435" s="374"/>
      <c r="J435" s="37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7"/>
      <c r="B436" s="382"/>
      <c r="C436" s="382"/>
      <c r="D436" s="381"/>
      <c r="E436" s="382"/>
      <c r="F436" s="381"/>
      <c r="G436" s="382"/>
      <c r="I436" s="374"/>
      <c r="J436" s="37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7"/>
      <c r="B437" s="382"/>
      <c r="C437" s="382"/>
      <c r="D437" s="381"/>
      <c r="E437" s="382"/>
      <c r="F437" s="381"/>
      <c r="G437" s="382"/>
      <c r="I437" s="374"/>
      <c r="J437" s="37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7"/>
      <c r="B438" s="382"/>
      <c r="C438" s="382"/>
      <c r="D438" s="381"/>
      <c r="E438" s="382"/>
      <c r="F438" s="381"/>
      <c r="G438" s="382"/>
      <c r="I438" s="374"/>
      <c r="J438" s="37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7"/>
      <c r="B439" s="382"/>
      <c r="C439" s="382"/>
      <c r="D439" s="381"/>
      <c r="E439" s="382"/>
      <c r="F439" s="381"/>
      <c r="G439" s="382"/>
      <c r="I439" s="374"/>
      <c r="J439" s="37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7"/>
      <c r="B440" s="382"/>
      <c r="C440" s="382"/>
      <c r="D440" s="381"/>
      <c r="E440" s="382"/>
      <c r="F440" s="381"/>
      <c r="G440" s="382"/>
      <c r="I440" s="374"/>
      <c r="J440" s="37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7"/>
      <c r="B441" s="382"/>
      <c r="C441" s="382"/>
      <c r="D441" s="381"/>
      <c r="E441" s="382"/>
      <c r="F441" s="381"/>
      <c r="G441" s="382"/>
      <c r="I441" s="374"/>
      <c r="J441" s="37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7"/>
      <c r="B442" s="382"/>
      <c r="C442" s="382"/>
      <c r="D442" s="381"/>
      <c r="E442" s="382"/>
      <c r="F442" s="381"/>
      <c r="G442" s="382"/>
      <c r="I442" s="374"/>
      <c r="J442" s="37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7"/>
      <c r="B443" s="382"/>
      <c r="C443" s="382"/>
      <c r="D443" s="381"/>
      <c r="E443" s="382"/>
      <c r="F443" s="381"/>
      <c r="G443" s="382"/>
      <c r="I443" s="374"/>
      <c r="J443" s="37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7"/>
      <c r="B444" s="382"/>
      <c r="C444" s="382"/>
      <c r="D444" s="381"/>
      <c r="E444" s="382"/>
      <c r="F444" s="381"/>
      <c r="G444" s="382"/>
      <c r="I444" s="374"/>
      <c r="J444" s="37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7"/>
      <c r="B445" s="382"/>
      <c r="C445" s="382"/>
      <c r="D445" s="381"/>
      <c r="E445" s="382"/>
      <c r="F445" s="381"/>
      <c r="G445" s="382"/>
      <c r="I445" s="374"/>
      <c r="J445" s="37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7"/>
      <c r="B446" s="382"/>
      <c r="C446" s="382"/>
      <c r="D446" s="381"/>
      <c r="E446" s="382"/>
      <c r="F446" s="381"/>
      <c r="G446" s="382"/>
      <c r="I446" s="374"/>
      <c r="J446" s="37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7"/>
      <c r="B447" s="382"/>
      <c r="C447" s="382"/>
      <c r="D447" s="381"/>
      <c r="E447" s="382"/>
      <c r="F447" s="381"/>
      <c r="G447" s="382"/>
      <c r="I447" s="374"/>
      <c r="J447" s="37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7"/>
      <c r="B448" s="382"/>
      <c r="C448" s="382"/>
      <c r="D448" s="381"/>
      <c r="E448" s="382"/>
      <c r="F448" s="381"/>
      <c r="G448" s="382"/>
      <c r="I448" s="374"/>
      <c r="J448" s="37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7"/>
      <c r="B449" s="382"/>
      <c r="C449" s="382"/>
      <c r="D449" s="381"/>
      <c r="E449" s="382"/>
      <c r="F449" s="381"/>
      <c r="G449" s="382"/>
      <c r="I449" s="374"/>
      <c r="J449" s="37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7"/>
      <c r="B450" s="382"/>
      <c r="C450" s="382"/>
      <c r="D450" s="381"/>
      <c r="E450" s="382"/>
      <c r="F450" s="381"/>
      <c r="G450" s="382"/>
      <c r="I450" s="374"/>
      <c r="J450" s="37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7"/>
      <c r="B451" s="382"/>
      <c r="C451" s="382"/>
      <c r="D451" s="381"/>
      <c r="E451" s="382"/>
      <c r="F451" s="381"/>
      <c r="G451" s="382"/>
      <c r="I451" s="374"/>
      <c r="J451" s="37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7"/>
      <c r="B452" s="382"/>
      <c r="C452" s="382"/>
      <c r="D452" s="381"/>
      <c r="E452" s="382"/>
      <c r="F452" s="381"/>
      <c r="G452" s="382"/>
      <c r="I452" s="374"/>
      <c r="J452" s="37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7"/>
      <c r="B453" s="382"/>
      <c r="C453" s="382"/>
      <c r="D453" s="381"/>
      <c r="E453" s="382"/>
      <c r="F453" s="381"/>
      <c r="G453" s="382"/>
      <c r="I453" s="374"/>
      <c r="J453" s="37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7"/>
      <c r="B454" s="382"/>
      <c r="C454" s="382"/>
      <c r="D454" s="381"/>
      <c r="E454" s="382"/>
      <c r="F454" s="381"/>
      <c r="G454" s="382"/>
      <c r="I454" s="374"/>
      <c r="J454" s="37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7"/>
      <c r="B455" s="382"/>
      <c r="C455" s="382"/>
      <c r="D455" s="381"/>
      <c r="E455" s="382"/>
      <c r="F455" s="381"/>
      <c r="G455" s="382"/>
      <c r="I455" s="374"/>
      <c r="J455" s="37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7"/>
      <c r="B456" s="382"/>
      <c r="C456" s="382"/>
      <c r="D456" s="381"/>
      <c r="E456" s="382"/>
      <c r="F456" s="381"/>
      <c r="G456" s="382"/>
      <c r="I456" s="374"/>
      <c r="J456" s="37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7"/>
      <c r="B457" s="382"/>
      <c r="C457" s="382"/>
      <c r="D457" s="381"/>
      <c r="E457" s="382"/>
      <c r="F457" s="381"/>
      <c r="G457" s="382"/>
      <c r="I457" s="374"/>
      <c r="J457" s="37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7"/>
      <c r="B458" s="382"/>
      <c r="C458" s="382"/>
      <c r="D458" s="381"/>
      <c r="E458" s="382"/>
      <c r="F458" s="381"/>
      <c r="G458" s="382"/>
      <c r="I458" s="374"/>
      <c r="J458" s="37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7"/>
      <c r="B459" s="382"/>
      <c r="C459" s="382"/>
      <c r="D459" s="381"/>
      <c r="E459" s="382"/>
      <c r="F459" s="381"/>
      <c r="G459" s="382"/>
      <c r="I459" s="374"/>
      <c r="J459" s="37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7"/>
      <c r="B460" s="382"/>
      <c r="C460" s="382"/>
      <c r="D460" s="381"/>
      <c r="E460" s="382"/>
      <c r="F460" s="381"/>
      <c r="G460" s="382"/>
      <c r="I460" s="374"/>
      <c r="J460" s="37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7"/>
      <c r="B461" s="382"/>
      <c r="C461" s="382"/>
      <c r="D461" s="381"/>
      <c r="E461" s="382"/>
      <c r="F461" s="381"/>
      <c r="G461" s="382"/>
      <c r="I461" s="374"/>
      <c r="J461" s="37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7"/>
      <c r="B462" s="382"/>
      <c r="C462" s="382"/>
      <c r="D462" s="381"/>
      <c r="E462" s="382"/>
      <c r="F462" s="381"/>
      <c r="G462" s="382"/>
      <c r="I462" s="374"/>
      <c r="J462" s="37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7"/>
      <c r="B463" s="382"/>
      <c r="C463" s="382"/>
      <c r="D463" s="381"/>
      <c r="E463" s="382"/>
      <c r="F463" s="381"/>
      <c r="G463" s="382"/>
      <c r="I463" s="374"/>
      <c r="J463" s="37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7"/>
      <c r="B464" s="382"/>
      <c r="C464" s="382"/>
      <c r="D464" s="381"/>
      <c r="E464" s="382"/>
      <c r="F464" s="381"/>
      <c r="G464" s="382"/>
      <c r="I464" s="374"/>
      <c r="J464" s="37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7"/>
      <c r="B465" s="382"/>
      <c r="C465" s="382"/>
      <c r="D465" s="381"/>
      <c r="E465" s="382"/>
      <c r="F465" s="381"/>
      <c r="G465" s="382"/>
      <c r="I465" s="374"/>
      <c r="J465" s="37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7"/>
      <c r="B466" s="382"/>
      <c r="C466" s="382"/>
      <c r="D466" s="381"/>
      <c r="E466" s="382"/>
      <c r="F466" s="381"/>
      <c r="G466" s="382"/>
      <c r="I466" s="374"/>
      <c r="J466" s="37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7"/>
      <c r="B467" s="382"/>
      <c r="C467" s="382"/>
      <c r="D467" s="381"/>
      <c r="E467" s="382"/>
      <c r="F467" s="381"/>
      <c r="G467" s="382"/>
      <c r="I467" s="374"/>
      <c r="J467" s="37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7"/>
      <c r="B468" s="382"/>
      <c r="C468" s="382"/>
      <c r="D468" s="381"/>
      <c r="E468" s="382"/>
      <c r="F468" s="381"/>
      <c r="G468" s="382"/>
      <c r="I468" s="374"/>
      <c r="J468" s="37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7"/>
      <c r="B469" s="382"/>
      <c r="C469" s="382"/>
      <c r="D469" s="381"/>
      <c r="E469" s="382"/>
      <c r="F469" s="381"/>
      <c r="G469" s="382"/>
      <c r="I469" s="374"/>
      <c r="J469" s="37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7"/>
      <c r="B470" s="382"/>
      <c r="C470" s="382"/>
      <c r="D470" s="381"/>
      <c r="E470" s="382"/>
      <c r="F470" s="381"/>
      <c r="G470" s="382"/>
      <c r="I470" s="374"/>
      <c r="J470" s="37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7"/>
      <c r="B471" s="382"/>
      <c r="C471" s="382"/>
      <c r="D471" s="381"/>
      <c r="E471" s="382"/>
      <c r="F471" s="381"/>
      <c r="G471" s="382"/>
      <c r="I471" s="374"/>
      <c r="J471" s="37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7"/>
      <c r="B472" s="382"/>
      <c r="C472" s="382"/>
      <c r="D472" s="381"/>
      <c r="E472" s="382"/>
      <c r="F472" s="381"/>
      <c r="G472" s="382"/>
      <c r="I472" s="374"/>
      <c r="J472" s="37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7"/>
      <c r="B473" s="382"/>
      <c r="C473" s="382"/>
      <c r="D473" s="381"/>
      <c r="E473" s="382"/>
      <c r="F473" s="381"/>
      <c r="G473" s="382"/>
      <c r="I473" s="374"/>
      <c r="J473" s="37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7"/>
      <c r="B474" s="382"/>
      <c r="C474" s="382"/>
      <c r="D474" s="381"/>
      <c r="E474" s="382"/>
      <c r="F474" s="381"/>
      <c r="G474" s="382"/>
      <c r="I474" s="374"/>
      <c r="J474" s="37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7"/>
      <c r="B475" s="382"/>
      <c r="C475" s="382"/>
      <c r="D475" s="381"/>
      <c r="E475" s="382"/>
      <c r="F475" s="381"/>
      <c r="G475" s="382"/>
      <c r="I475" s="374"/>
      <c r="J475" s="37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7"/>
      <c r="B476" s="382"/>
      <c r="C476" s="382"/>
      <c r="D476" s="381"/>
      <c r="E476" s="382"/>
      <c r="F476" s="381"/>
      <c r="G476" s="382"/>
      <c r="I476" s="374"/>
      <c r="J476" s="37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7"/>
      <c r="B477" s="382"/>
      <c r="C477" s="382"/>
      <c r="D477" s="381"/>
      <c r="E477" s="382"/>
      <c r="F477" s="381"/>
      <c r="G477" s="382"/>
      <c r="I477" s="374"/>
      <c r="J477" s="37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7"/>
      <c r="B478" s="382"/>
      <c r="C478" s="382"/>
      <c r="D478" s="381"/>
      <c r="E478" s="382"/>
      <c r="F478" s="381"/>
      <c r="G478" s="382"/>
      <c r="I478" s="374"/>
      <c r="J478" s="37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7"/>
      <c r="B479" s="382"/>
      <c r="C479" s="382"/>
      <c r="D479" s="381"/>
      <c r="E479" s="382"/>
      <c r="F479" s="381"/>
      <c r="G479" s="382"/>
      <c r="I479" s="374"/>
      <c r="J479" s="37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7"/>
      <c r="B480" s="382"/>
      <c r="C480" s="382"/>
      <c r="D480" s="381"/>
      <c r="E480" s="382"/>
      <c r="F480" s="381"/>
      <c r="G480" s="382"/>
      <c r="I480" s="374"/>
      <c r="J480" s="37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7"/>
      <c r="B481" s="382"/>
      <c r="C481" s="382"/>
      <c r="D481" s="381"/>
      <c r="E481" s="382"/>
      <c r="F481" s="381"/>
      <c r="G481" s="382"/>
      <c r="I481" s="374"/>
      <c r="J481" s="37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7"/>
      <c r="B482" s="382"/>
      <c r="C482" s="382"/>
      <c r="D482" s="381"/>
      <c r="E482" s="382"/>
      <c r="F482" s="381"/>
      <c r="G482" s="382"/>
      <c r="I482" s="374"/>
      <c r="J482" s="37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7"/>
      <c r="B483" s="382"/>
      <c r="C483" s="382"/>
      <c r="D483" s="381"/>
      <c r="E483" s="382"/>
      <c r="F483" s="381"/>
      <c r="G483" s="382"/>
      <c r="I483" s="374"/>
      <c r="J483" s="37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7"/>
      <c r="B484" s="382"/>
      <c r="C484" s="382"/>
      <c r="D484" s="381"/>
      <c r="E484" s="382"/>
      <c r="F484" s="381"/>
      <c r="G484" s="382"/>
      <c r="I484" s="374"/>
      <c r="J484" s="37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7"/>
      <c r="B485" s="382"/>
      <c r="C485" s="382"/>
      <c r="D485" s="381"/>
      <c r="E485" s="382"/>
      <c r="F485" s="381"/>
      <c r="G485" s="382"/>
      <c r="I485" s="374"/>
      <c r="J485" s="37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7"/>
      <c r="B486" s="382"/>
      <c r="C486" s="382"/>
      <c r="D486" s="381"/>
      <c r="E486" s="382"/>
      <c r="F486" s="381"/>
      <c r="G486" s="382"/>
      <c r="I486" s="374"/>
      <c r="J486" s="374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7"/>
      <c r="B487" s="382"/>
      <c r="C487" s="382"/>
      <c r="D487" s="381"/>
      <c r="E487" s="382"/>
      <c r="F487" s="381"/>
      <c r="G487" s="382"/>
      <c r="I487" s="374"/>
      <c r="J487" s="374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7"/>
      <c r="B488" s="382"/>
      <c r="C488" s="382"/>
      <c r="D488" s="381"/>
      <c r="E488" s="382"/>
      <c r="F488" s="381"/>
      <c r="G488" s="382"/>
      <c r="I488" s="374"/>
      <c r="J488" s="374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7"/>
      <c r="B489" s="382"/>
      <c r="C489" s="382"/>
      <c r="D489" s="381"/>
      <c r="E489" s="382"/>
      <c r="F489" s="381"/>
      <c r="G489" s="382"/>
      <c r="I489" s="374"/>
      <c r="J489" s="374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7"/>
      <c r="B490" s="382"/>
      <c r="C490" s="382"/>
      <c r="D490" s="381"/>
      <c r="E490" s="382"/>
      <c r="F490" s="381"/>
      <c r="G490" s="382"/>
      <c r="I490" s="374"/>
      <c r="J490" s="374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7"/>
      <c r="B491" s="382"/>
      <c r="C491" s="382"/>
      <c r="D491" s="381"/>
      <c r="E491" s="382"/>
      <c r="F491" s="381"/>
      <c r="G491" s="382"/>
      <c r="I491" s="374"/>
      <c r="J491" s="374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7"/>
      <c r="B492" s="382"/>
      <c r="C492" s="382"/>
      <c r="D492" s="381"/>
      <c r="E492" s="382"/>
      <c r="F492" s="381"/>
      <c r="G492" s="382"/>
      <c r="I492" s="374"/>
      <c r="J492" s="374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7"/>
      <c r="B493" s="382"/>
      <c r="C493" s="382"/>
      <c r="D493" s="381"/>
      <c r="E493" s="382"/>
      <c r="F493" s="381"/>
      <c r="G493" s="382"/>
      <c r="I493" s="374"/>
      <c r="J493" s="374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7"/>
      <c r="B494" s="382"/>
      <c r="C494" s="382"/>
      <c r="D494" s="381"/>
      <c r="E494" s="382"/>
      <c r="F494" s="381"/>
      <c r="G494" s="382"/>
      <c r="I494" s="374"/>
      <c r="J494" s="374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7"/>
      <c r="B495" s="382"/>
      <c r="C495" s="382"/>
      <c r="D495" s="381"/>
      <c r="E495" s="382"/>
      <c r="F495" s="381"/>
      <c r="G495" s="382"/>
      <c r="I495" s="374"/>
      <c r="J495" s="374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7"/>
      <c r="B496" s="382"/>
      <c r="C496" s="382"/>
      <c r="D496" s="381"/>
      <c r="E496" s="382"/>
      <c r="F496" s="381"/>
      <c r="G496" s="382"/>
      <c r="I496" s="374"/>
      <c r="J496" s="374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7"/>
      <c r="B497" s="382"/>
      <c r="C497" s="382"/>
      <c r="D497" s="381"/>
      <c r="E497" s="382"/>
      <c r="F497" s="381"/>
      <c r="G497" s="382"/>
      <c r="I497" s="374"/>
      <c r="J497" s="374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7"/>
      <c r="B498" s="382"/>
      <c r="C498" s="382"/>
      <c r="D498" s="381"/>
      <c r="E498" s="382"/>
      <c r="F498" s="381"/>
      <c r="G498" s="382"/>
      <c r="I498" s="374"/>
      <c r="J498" s="374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7"/>
      <c r="B499" s="382"/>
      <c r="C499" s="382"/>
      <c r="D499" s="381"/>
      <c r="E499" s="382"/>
      <c r="F499" s="381"/>
      <c r="G499" s="382"/>
      <c r="I499" s="374"/>
      <c r="J499" s="374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7"/>
      <c r="B500" s="382"/>
      <c r="C500" s="382"/>
      <c r="D500" s="381"/>
      <c r="E500" s="382"/>
      <c r="F500" s="381"/>
      <c r="G500" s="382"/>
      <c r="I500" s="374"/>
      <c r="J500" s="374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7"/>
      <c r="B501" s="382"/>
      <c r="C501" s="382"/>
      <c r="D501" s="381"/>
      <c r="E501" s="382"/>
      <c r="F501" s="381"/>
      <c r="G501" s="382"/>
      <c r="I501" s="374"/>
      <c r="J501" s="374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7"/>
      <c r="B502" s="382"/>
      <c r="C502" s="382"/>
      <c r="D502" s="381"/>
      <c r="E502" s="382"/>
      <c r="F502" s="381"/>
      <c r="G502" s="382"/>
      <c r="I502" s="374"/>
      <c r="J502" s="37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7"/>
      <c r="B503" s="382"/>
      <c r="C503" s="382"/>
      <c r="D503" s="381"/>
      <c r="E503" s="382"/>
      <c r="F503" s="381"/>
      <c r="G503" s="382"/>
      <c r="I503" s="374"/>
      <c r="J503" s="37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7"/>
      <c r="B504" s="382"/>
      <c r="C504" s="382"/>
      <c r="D504" s="381"/>
      <c r="E504" s="382"/>
      <c r="F504" s="381"/>
      <c r="G504" s="382"/>
      <c r="I504" s="374"/>
      <c r="J504" s="37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7"/>
      <c r="B505" s="382"/>
      <c r="C505" s="382"/>
      <c r="D505" s="381"/>
      <c r="E505" s="382"/>
      <c r="F505" s="381"/>
      <c r="G505" s="382"/>
      <c r="I505" s="374"/>
      <c r="J505" s="374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7"/>
      <c r="B506" s="382"/>
      <c r="C506" s="382"/>
      <c r="D506" s="381"/>
      <c r="E506" s="382"/>
      <c r="F506" s="381"/>
      <c r="G506" s="382"/>
      <c r="I506" s="374"/>
      <c r="J506" s="374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7"/>
      <c r="B507" s="382"/>
      <c r="C507" s="382"/>
      <c r="D507" s="381"/>
      <c r="E507" s="382"/>
      <c r="F507" s="381"/>
      <c r="G507" s="382"/>
      <c r="I507" s="374"/>
      <c r="J507" s="374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7"/>
      <c r="B508" s="382"/>
      <c r="C508" s="382"/>
      <c r="D508" s="381"/>
      <c r="E508" s="382"/>
      <c r="F508" s="381"/>
      <c r="G508" s="382"/>
      <c r="I508" s="374"/>
      <c r="J508" s="37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7"/>
      <c r="B509" s="382"/>
      <c r="C509" s="382"/>
      <c r="D509" s="381"/>
      <c r="E509" s="382"/>
      <c r="F509" s="381"/>
      <c r="G509" s="382"/>
      <c r="I509" s="374"/>
      <c r="J509" s="37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7"/>
      <c r="B510" s="382"/>
      <c r="C510" s="382"/>
      <c r="D510" s="381"/>
      <c r="E510" s="382"/>
      <c r="F510" s="381"/>
      <c r="G510" s="382"/>
      <c r="I510" s="374"/>
      <c r="J510" s="37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7"/>
      <c r="B511" s="382"/>
      <c r="C511" s="382"/>
      <c r="D511" s="381"/>
      <c r="E511" s="382"/>
      <c r="F511" s="381"/>
      <c r="G511" s="382"/>
      <c r="I511" s="374"/>
      <c r="J511" s="37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7"/>
      <c r="B512" s="382"/>
      <c r="C512" s="382"/>
      <c r="D512" s="381"/>
      <c r="E512" s="382"/>
      <c r="F512" s="381"/>
      <c r="G512" s="382"/>
      <c r="I512" s="374"/>
      <c r="J512" s="374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7"/>
      <c r="B513" s="382"/>
      <c r="C513" s="382"/>
      <c r="D513" s="381"/>
      <c r="E513" s="382"/>
      <c r="F513" s="381"/>
      <c r="G513" s="382"/>
      <c r="I513" s="374"/>
      <c r="J513" s="374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7"/>
      <c r="B514" s="382"/>
      <c r="C514" s="382"/>
      <c r="D514" s="381"/>
      <c r="E514" s="382"/>
      <c r="F514" s="381"/>
      <c r="G514" s="382"/>
      <c r="I514" s="374"/>
      <c r="J514" s="374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7"/>
      <c r="B515" s="382"/>
      <c r="C515" s="382"/>
      <c r="D515" s="381"/>
      <c r="E515" s="382"/>
      <c r="F515" s="381"/>
      <c r="G515" s="382"/>
      <c r="I515" s="374"/>
      <c r="J515" s="37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7"/>
      <c r="B516" s="382"/>
      <c r="C516" s="382"/>
      <c r="D516" s="381"/>
      <c r="E516" s="382"/>
      <c r="F516" s="381"/>
      <c r="G516" s="382"/>
      <c r="I516" s="374"/>
      <c r="J516" s="37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7"/>
      <c r="B517" s="382"/>
      <c r="C517" s="382"/>
      <c r="D517" s="381"/>
      <c r="E517" s="382"/>
      <c r="F517" s="381"/>
      <c r="G517" s="382"/>
      <c r="I517" s="374"/>
      <c r="J517" s="37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7"/>
      <c r="B518" s="382"/>
      <c r="C518" s="382"/>
      <c r="D518" s="381"/>
      <c r="E518" s="382"/>
      <c r="F518" s="381"/>
      <c r="G518" s="382"/>
      <c r="I518" s="374"/>
      <c r="J518" s="374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7"/>
      <c r="B519" s="382"/>
      <c r="C519" s="382"/>
      <c r="D519" s="381"/>
      <c r="E519" s="382"/>
      <c r="F519" s="381"/>
      <c r="G519" s="382"/>
      <c r="I519" s="374"/>
      <c r="J519" s="374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7"/>
      <c r="B520" s="382"/>
      <c r="C520" s="382"/>
      <c r="D520" s="381"/>
      <c r="E520" s="382"/>
      <c r="F520" s="381"/>
      <c r="G520" s="382"/>
      <c r="I520" s="374"/>
      <c r="J520" s="374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7"/>
      <c r="B521" s="382"/>
      <c r="C521" s="382"/>
      <c r="D521" s="381"/>
      <c r="E521" s="382"/>
      <c r="F521" s="381"/>
      <c r="G521" s="382"/>
      <c r="I521" s="374"/>
      <c r="J521" s="374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7"/>
      <c r="B522" s="382"/>
      <c r="C522" s="382"/>
      <c r="D522" s="381"/>
      <c r="E522" s="382"/>
      <c r="F522" s="381"/>
      <c r="G522" s="382"/>
      <c r="I522" s="374"/>
      <c r="J522" s="374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7"/>
      <c r="B523" s="382"/>
      <c r="C523" s="382"/>
      <c r="D523" s="381"/>
      <c r="E523" s="382"/>
      <c r="F523" s="381"/>
      <c r="G523" s="382"/>
      <c r="I523" s="374"/>
      <c r="J523" s="374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7"/>
      <c r="B524" s="382"/>
      <c r="C524" s="382"/>
      <c r="D524" s="381"/>
      <c r="E524" s="382"/>
      <c r="F524" s="381"/>
      <c r="G524" s="382"/>
      <c r="I524" s="374"/>
      <c r="J524" s="374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7"/>
      <c r="B525" s="382"/>
      <c r="C525" s="382"/>
      <c r="D525" s="381"/>
      <c r="E525" s="382"/>
      <c r="F525" s="381"/>
      <c r="G525" s="382"/>
      <c r="I525" s="374"/>
      <c r="J525" s="374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7"/>
      <c r="B526" s="382"/>
      <c r="C526" s="382"/>
      <c r="D526" s="381"/>
      <c r="E526" s="382"/>
      <c r="F526" s="381"/>
      <c r="G526" s="382"/>
      <c r="I526" s="374"/>
      <c r="J526" s="374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7"/>
      <c r="B527" s="382"/>
      <c r="C527" s="382"/>
      <c r="D527" s="381"/>
      <c r="E527" s="382"/>
      <c r="F527" s="381"/>
      <c r="G527" s="382"/>
      <c r="I527" s="374"/>
      <c r="J527" s="374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7"/>
      <c r="B528" s="382"/>
      <c r="C528" s="382"/>
      <c r="D528" s="381"/>
      <c r="E528" s="382"/>
      <c r="F528" s="381"/>
      <c r="G528" s="382"/>
      <c r="I528" s="374"/>
      <c r="J528" s="374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7"/>
      <c r="B529" s="382"/>
      <c r="C529" s="382"/>
      <c r="D529" s="381"/>
      <c r="E529" s="382"/>
      <c r="F529" s="381"/>
      <c r="G529" s="382"/>
      <c r="I529" s="374"/>
      <c r="J529" s="374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7"/>
      <c r="B530" s="382"/>
      <c r="C530" s="382"/>
      <c r="D530" s="381"/>
      <c r="E530" s="382"/>
      <c r="F530" s="381"/>
      <c r="G530" s="382"/>
      <c r="I530" s="374"/>
      <c r="J530" s="374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7"/>
      <c r="B531" s="382"/>
      <c r="C531" s="382"/>
      <c r="D531" s="381"/>
      <c r="E531" s="382"/>
      <c r="F531" s="381"/>
      <c r="G531" s="382"/>
      <c r="I531" s="374"/>
      <c r="J531" s="374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7"/>
      <c r="B532" s="382"/>
      <c r="C532" s="382"/>
      <c r="D532" s="381"/>
      <c r="E532" s="382"/>
      <c r="F532" s="381"/>
      <c r="G532" s="382"/>
      <c r="I532" s="374"/>
      <c r="J532" s="374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7"/>
      <c r="B533" s="382"/>
      <c r="C533" s="382"/>
      <c r="D533" s="381"/>
      <c r="E533" s="382"/>
      <c r="F533" s="381"/>
      <c r="G533" s="382"/>
      <c r="I533" s="374"/>
      <c r="J533" s="374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7"/>
      <c r="B534" s="382"/>
      <c r="C534" s="382"/>
      <c r="D534" s="381"/>
      <c r="E534" s="382"/>
      <c r="F534" s="381"/>
      <c r="G534" s="382"/>
      <c r="I534" s="374"/>
      <c r="J534" s="374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7"/>
      <c r="B535" s="382"/>
      <c r="C535" s="382"/>
      <c r="D535" s="381"/>
      <c r="E535" s="382"/>
      <c r="F535" s="381"/>
      <c r="G535" s="382"/>
      <c r="I535" s="374"/>
      <c r="J535" s="374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7"/>
      <c r="B536" s="382"/>
      <c r="C536" s="382"/>
      <c r="D536" s="381"/>
      <c r="E536" s="382"/>
      <c r="F536" s="381"/>
      <c r="G536" s="382"/>
      <c r="I536" s="374"/>
      <c r="J536" s="374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7"/>
      <c r="B537" s="382"/>
      <c r="C537" s="382"/>
      <c r="D537" s="381"/>
      <c r="E537" s="382"/>
      <c r="F537" s="381"/>
      <c r="G537" s="382"/>
      <c r="I537" s="374"/>
      <c r="J537" s="374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7"/>
      <c r="B538" s="382"/>
      <c r="C538" s="382"/>
      <c r="D538" s="381"/>
      <c r="E538" s="382"/>
      <c r="F538" s="381"/>
      <c r="G538" s="382"/>
      <c r="I538" s="374"/>
      <c r="J538" s="374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7"/>
      <c r="B539" s="382"/>
      <c r="C539" s="382"/>
      <c r="D539" s="381"/>
      <c r="E539" s="382"/>
      <c r="F539" s="381"/>
      <c r="G539" s="382"/>
      <c r="I539" s="374"/>
      <c r="J539" s="374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7"/>
      <c r="B540" s="382"/>
      <c r="C540" s="382"/>
      <c r="D540" s="381"/>
      <c r="E540" s="382"/>
      <c r="F540" s="381"/>
      <c r="G540" s="382"/>
      <c r="I540" s="374"/>
      <c r="J540" s="374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7"/>
      <c r="B541" s="382"/>
      <c r="C541" s="382"/>
      <c r="D541" s="381"/>
      <c r="E541" s="382"/>
      <c r="F541" s="381"/>
      <c r="G541" s="382"/>
      <c r="I541" s="374"/>
      <c r="J541" s="374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7"/>
      <c r="B542" s="382"/>
      <c r="C542" s="382"/>
      <c r="D542" s="381"/>
      <c r="E542" s="382"/>
      <c r="F542" s="381"/>
      <c r="G542" s="382"/>
      <c r="I542" s="374"/>
      <c r="J542" s="374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7"/>
      <c r="B543" s="382"/>
      <c r="C543" s="382"/>
      <c r="D543" s="381"/>
      <c r="E543" s="382"/>
      <c r="F543" s="381"/>
      <c r="G543" s="382"/>
      <c r="I543" s="374"/>
      <c r="J543" s="374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7"/>
      <c r="B544" s="382"/>
      <c r="C544" s="382"/>
      <c r="D544" s="381"/>
      <c r="E544" s="382"/>
      <c r="F544" s="381"/>
      <c r="G544" s="382"/>
      <c r="I544" s="374"/>
      <c r="J544" s="374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7"/>
      <c r="B545" s="382"/>
      <c r="C545" s="382"/>
      <c r="D545" s="381"/>
      <c r="E545" s="382"/>
      <c r="F545" s="381"/>
      <c r="G545" s="382"/>
      <c r="I545" s="374"/>
      <c r="J545" s="374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7"/>
      <c r="B546" s="382"/>
      <c r="C546" s="382"/>
      <c r="D546" s="381"/>
      <c r="E546" s="382"/>
      <c r="F546" s="381"/>
      <c r="G546" s="382"/>
      <c r="I546" s="374"/>
      <c r="J546" s="374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7"/>
      <c r="B547" s="382"/>
      <c r="C547" s="382"/>
      <c r="D547" s="381"/>
      <c r="E547" s="382"/>
      <c r="F547" s="381"/>
      <c r="G547" s="382"/>
      <c r="I547" s="374"/>
      <c r="J547" s="374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7"/>
      <c r="B548" s="382"/>
      <c r="C548" s="382"/>
      <c r="D548" s="381"/>
      <c r="E548" s="382"/>
      <c r="F548" s="381"/>
      <c r="G548" s="382"/>
      <c r="I548" s="374"/>
      <c r="J548" s="374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7"/>
      <c r="B549" s="382"/>
      <c r="C549" s="382"/>
      <c r="D549" s="381"/>
      <c r="E549" s="382"/>
      <c r="F549" s="381"/>
      <c r="G549" s="382"/>
      <c r="I549" s="374"/>
      <c r="J549" s="374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7"/>
      <c r="B550" s="382"/>
      <c r="C550" s="382"/>
      <c r="D550" s="381"/>
      <c r="E550" s="382"/>
      <c r="F550" s="381"/>
      <c r="G550" s="382"/>
      <c r="I550" s="374"/>
      <c r="J550" s="374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7"/>
      <c r="B551" s="382"/>
      <c r="C551" s="382"/>
      <c r="D551" s="381"/>
      <c r="E551" s="382"/>
      <c r="F551" s="381"/>
      <c r="G551" s="382"/>
      <c r="I551" s="374"/>
      <c r="J551" s="374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7"/>
      <c r="B552" s="382"/>
      <c r="C552" s="382"/>
      <c r="D552" s="381"/>
      <c r="E552" s="382"/>
      <c r="F552" s="381"/>
      <c r="G552" s="382"/>
      <c r="I552" s="374"/>
      <c r="J552" s="374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7"/>
      <c r="B553" s="382"/>
      <c r="C553" s="382"/>
      <c r="D553" s="381"/>
      <c r="E553" s="382"/>
      <c r="F553" s="381"/>
      <c r="G553" s="382"/>
      <c r="I553" s="374"/>
      <c r="J553" s="374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7"/>
      <c r="B554" s="382"/>
      <c r="C554" s="382"/>
      <c r="D554" s="381"/>
      <c r="E554" s="382"/>
      <c r="F554" s="381"/>
      <c r="G554" s="382"/>
      <c r="I554" s="374"/>
      <c r="J554" s="374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7"/>
      <c r="B555" s="382"/>
      <c r="C555" s="382"/>
      <c r="D555" s="381"/>
      <c r="E555" s="382"/>
      <c r="F555" s="381"/>
      <c r="G555" s="382"/>
      <c r="I555" s="374"/>
      <c r="J555" s="374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7"/>
      <c r="B556" s="382"/>
      <c r="C556" s="382"/>
      <c r="D556" s="381"/>
      <c r="E556" s="382"/>
      <c r="F556" s="381"/>
      <c r="G556" s="382"/>
      <c r="I556" s="374"/>
      <c r="J556" s="374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7"/>
      <c r="B557" s="382"/>
      <c r="C557" s="382"/>
      <c r="D557" s="381"/>
      <c r="E557" s="382"/>
      <c r="F557" s="381"/>
      <c r="G557" s="382"/>
      <c r="I557" s="374"/>
      <c r="J557" s="374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7"/>
      <c r="B558" s="382"/>
      <c r="C558" s="382"/>
      <c r="D558" s="381"/>
      <c r="E558" s="382"/>
      <c r="F558" s="381"/>
      <c r="G558" s="382"/>
      <c r="I558" s="374"/>
      <c r="J558" s="374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7"/>
      <c r="B559" s="382"/>
      <c r="C559" s="382"/>
      <c r="D559" s="381"/>
      <c r="E559" s="382"/>
      <c r="F559" s="381"/>
      <c r="G559" s="382"/>
      <c r="I559" s="374"/>
      <c r="J559" s="374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7"/>
      <c r="B560" s="382"/>
      <c r="C560" s="382"/>
      <c r="D560" s="381"/>
      <c r="E560" s="382"/>
      <c r="F560" s="381"/>
      <c r="G560" s="382"/>
      <c r="I560" s="374"/>
      <c r="J560" s="374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7"/>
      <c r="B561" s="382"/>
      <c r="C561" s="382"/>
      <c r="D561" s="381"/>
      <c r="E561" s="382"/>
      <c r="F561" s="381"/>
      <c r="G561" s="382"/>
      <c r="I561" s="374"/>
      <c r="J561" s="374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7"/>
      <c r="B562" s="382"/>
      <c r="C562" s="382"/>
      <c r="D562" s="381"/>
      <c r="E562" s="382"/>
      <c r="F562" s="381"/>
      <c r="G562" s="382"/>
      <c r="I562" s="374"/>
      <c r="J562" s="374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7"/>
      <c r="B563" s="382"/>
      <c r="C563" s="382"/>
      <c r="D563" s="381"/>
      <c r="E563" s="382"/>
      <c r="F563" s="381"/>
      <c r="G563" s="382"/>
      <c r="I563" s="374"/>
      <c r="J563" s="374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7"/>
      <c r="B564" s="382"/>
      <c r="C564" s="382"/>
      <c r="D564" s="381"/>
      <c r="E564" s="382"/>
      <c r="F564" s="381"/>
      <c r="G564" s="382"/>
      <c r="I564" s="374"/>
      <c r="J564" s="374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7"/>
      <c r="B565" s="382"/>
      <c r="C565" s="382"/>
      <c r="D565" s="381"/>
      <c r="E565" s="382"/>
      <c r="F565" s="381"/>
      <c r="G565" s="382"/>
      <c r="I565" s="374"/>
      <c r="J565" s="374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7"/>
      <c r="B566" s="382"/>
      <c r="C566" s="382"/>
      <c r="D566" s="381"/>
      <c r="E566" s="382"/>
      <c r="F566" s="381"/>
      <c r="G566" s="382"/>
      <c r="I566" s="374"/>
      <c r="J566" s="374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7"/>
      <c r="B567" s="382"/>
      <c r="C567" s="382"/>
      <c r="D567" s="381"/>
      <c r="E567" s="382"/>
      <c r="F567" s="381"/>
      <c r="G567" s="382"/>
      <c r="I567" s="374"/>
      <c r="J567" s="374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7"/>
      <c r="B568" s="382"/>
      <c r="C568" s="382"/>
      <c r="D568" s="381"/>
      <c r="E568" s="382"/>
      <c r="F568" s="381"/>
      <c r="G568" s="382"/>
      <c r="I568" s="374"/>
      <c r="J568" s="374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7"/>
      <c r="B569" s="382"/>
      <c r="C569" s="382"/>
      <c r="D569" s="381"/>
      <c r="E569" s="382"/>
      <c r="F569" s="381"/>
      <c r="G569" s="382"/>
      <c r="I569" s="374"/>
      <c r="J569" s="374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7"/>
      <c r="B570" s="382"/>
      <c r="C570" s="382"/>
      <c r="D570" s="381"/>
      <c r="E570" s="382"/>
      <c r="F570" s="381"/>
      <c r="G570" s="382"/>
      <c r="I570" s="374"/>
      <c r="J570" s="374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7"/>
      <c r="B571" s="382"/>
      <c r="C571" s="382"/>
      <c r="D571" s="381"/>
      <c r="E571" s="382"/>
      <c r="F571" s="381"/>
      <c r="G571" s="382"/>
      <c r="I571" s="374"/>
      <c r="J571" s="374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7"/>
      <c r="B572" s="382"/>
      <c r="C572" s="382"/>
      <c r="D572" s="381"/>
      <c r="E572" s="382"/>
      <c r="F572" s="381"/>
      <c r="G572" s="382"/>
      <c r="I572" s="374"/>
      <c r="J572" s="374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7"/>
      <c r="B573" s="382"/>
      <c r="C573" s="382"/>
      <c r="D573" s="381"/>
      <c r="E573" s="382"/>
      <c r="F573" s="381"/>
      <c r="G573" s="382"/>
      <c r="I573" s="374"/>
      <c r="J573" s="374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7"/>
      <c r="B574" s="382"/>
      <c r="C574" s="382"/>
      <c r="D574" s="381"/>
      <c r="E574" s="382"/>
      <c r="F574" s="381"/>
      <c r="G574" s="382"/>
      <c r="I574" s="374"/>
      <c r="J574" s="374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7"/>
      <c r="B575" s="382"/>
      <c r="C575" s="382"/>
      <c r="D575" s="381"/>
      <c r="E575" s="382"/>
      <c r="F575" s="381"/>
      <c r="G575" s="382"/>
      <c r="I575" s="374"/>
      <c r="J575" s="374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7"/>
      <c r="B576" s="382"/>
      <c r="C576" s="382"/>
      <c r="D576" s="381"/>
      <c r="E576" s="382"/>
      <c r="F576" s="381"/>
      <c r="G576" s="382"/>
      <c r="I576" s="374"/>
      <c r="J576" s="374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7"/>
      <c r="B577" s="382"/>
      <c r="C577" s="382"/>
      <c r="D577" s="381"/>
      <c r="E577" s="382"/>
      <c r="F577" s="381"/>
      <c r="G577" s="382"/>
      <c r="I577" s="374"/>
      <c r="J577" s="374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7"/>
      <c r="B578" s="382"/>
      <c r="C578" s="382"/>
      <c r="D578" s="381"/>
      <c r="E578" s="382"/>
      <c r="F578" s="381"/>
      <c r="G578" s="382"/>
      <c r="I578" s="374"/>
      <c r="J578" s="374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7"/>
      <c r="B579" s="382"/>
      <c r="C579" s="382"/>
      <c r="D579" s="381"/>
      <c r="E579" s="382"/>
      <c r="F579" s="381"/>
      <c r="G579" s="382"/>
      <c r="I579" s="374"/>
      <c r="J579" s="374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7"/>
      <c r="B580" s="382"/>
      <c r="C580" s="382"/>
      <c r="D580" s="381"/>
      <c r="E580" s="382"/>
      <c r="F580" s="381"/>
      <c r="G580" s="382"/>
      <c r="I580" s="374"/>
      <c r="J580" s="374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7"/>
      <c r="B581" s="382"/>
      <c r="C581" s="382"/>
      <c r="D581" s="381"/>
      <c r="E581" s="382"/>
      <c r="F581" s="381"/>
      <c r="G581" s="382"/>
      <c r="I581" s="374"/>
      <c r="J581" s="374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7"/>
      <c r="B582" s="382"/>
      <c r="C582" s="382"/>
      <c r="D582" s="381"/>
      <c r="E582" s="382"/>
      <c r="F582" s="381"/>
      <c r="G582" s="382"/>
      <c r="I582" s="374"/>
      <c r="J582" s="374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7"/>
      <c r="B583" s="382"/>
      <c r="C583" s="382"/>
      <c r="D583" s="381"/>
      <c r="E583" s="382"/>
      <c r="F583" s="381"/>
      <c r="G583" s="382"/>
      <c r="I583" s="374"/>
      <c r="J583" s="374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7"/>
      <c r="B584" s="382"/>
      <c r="C584" s="382"/>
      <c r="D584" s="381"/>
      <c r="E584" s="382"/>
      <c r="F584" s="381"/>
      <c r="G584" s="382"/>
      <c r="I584" s="374"/>
      <c r="J584" s="374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7"/>
      <c r="B585" s="382"/>
      <c r="C585" s="382"/>
      <c r="D585" s="381"/>
      <c r="E585" s="382"/>
      <c r="F585" s="381"/>
      <c r="G585" s="382"/>
      <c r="I585" s="374"/>
      <c r="J585" s="374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7"/>
      <c r="B586" s="382"/>
      <c r="C586" s="382"/>
      <c r="D586" s="381"/>
      <c r="E586" s="382"/>
      <c r="F586" s="381"/>
      <c r="G586" s="382"/>
      <c r="I586" s="374"/>
      <c r="J586" s="374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7"/>
      <c r="B587" s="382"/>
      <c r="C587" s="382"/>
      <c r="D587" s="381"/>
      <c r="E587" s="382"/>
      <c r="F587" s="381"/>
      <c r="G587" s="382"/>
      <c r="I587" s="374"/>
      <c r="J587" s="374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7"/>
      <c r="B588" s="382"/>
      <c r="C588" s="382"/>
      <c r="D588" s="381"/>
      <c r="E588" s="382"/>
      <c r="F588" s="381"/>
      <c r="G588" s="382"/>
      <c r="I588" s="374"/>
      <c r="J588" s="374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7"/>
      <c r="B589" s="382"/>
      <c r="C589" s="382"/>
      <c r="D589" s="381"/>
      <c r="E589" s="382"/>
      <c r="F589" s="381"/>
      <c r="G589" s="382"/>
      <c r="I589" s="374"/>
      <c r="J589" s="374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7"/>
      <c r="B590" s="382"/>
      <c r="C590" s="382"/>
      <c r="D590" s="381"/>
      <c r="E590" s="382"/>
      <c r="F590" s="381"/>
      <c r="G590" s="382"/>
      <c r="I590" s="374"/>
      <c r="J590" s="374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7"/>
      <c r="B591" s="382"/>
      <c r="C591" s="382"/>
      <c r="D591" s="381"/>
      <c r="E591" s="382"/>
      <c r="F591" s="381"/>
      <c r="G591" s="382"/>
      <c r="I591" s="374"/>
      <c r="J591" s="374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7"/>
      <c r="B592" s="382"/>
      <c r="C592" s="382"/>
      <c r="D592" s="381"/>
      <c r="E592" s="382"/>
      <c r="F592" s="381"/>
      <c r="G592" s="382"/>
      <c r="I592" s="374"/>
      <c r="J592" s="374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7"/>
      <c r="B593" s="382"/>
      <c r="C593" s="382"/>
      <c r="D593" s="381"/>
      <c r="E593" s="382"/>
      <c r="F593" s="381"/>
      <c r="G593" s="382"/>
      <c r="I593" s="374"/>
      <c r="J593" s="374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7"/>
      <c r="B594" s="382"/>
      <c r="C594" s="382"/>
      <c r="D594" s="381"/>
      <c r="E594" s="382"/>
      <c r="F594" s="381"/>
      <c r="G594" s="382"/>
      <c r="I594" s="374"/>
      <c r="J594" s="374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7"/>
      <c r="B595" s="382"/>
      <c r="C595" s="382"/>
      <c r="D595" s="381"/>
      <c r="E595" s="382"/>
      <c r="F595" s="381"/>
      <c r="G595" s="382"/>
      <c r="I595" s="374"/>
      <c r="J595" s="374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7"/>
      <c r="B596" s="382"/>
      <c r="C596" s="382"/>
      <c r="D596" s="381"/>
      <c r="E596" s="382"/>
      <c r="F596" s="381"/>
      <c r="G596" s="382"/>
      <c r="I596" s="374"/>
      <c r="J596" s="374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7"/>
      <c r="B597" s="382"/>
      <c r="C597" s="382"/>
      <c r="D597" s="381"/>
      <c r="E597" s="382"/>
      <c r="F597" s="381"/>
      <c r="G597" s="382"/>
      <c r="I597" s="374"/>
      <c r="J597" s="374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7"/>
      <c r="B598" s="382"/>
      <c r="C598" s="382"/>
      <c r="D598" s="381"/>
      <c r="E598" s="382"/>
      <c r="F598" s="381"/>
      <c r="G598" s="382"/>
      <c r="I598" s="374"/>
      <c r="J598" s="374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7"/>
      <c r="B599" s="382"/>
      <c r="C599" s="382"/>
      <c r="D599" s="381"/>
      <c r="E599" s="382"/>
      <c r="F599" s="381"/>
      <c r="G599" s="382"/>
      <c r="I599" s="374"/>
      <c r="J599" s="374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7"/>
      <c r="B600" s="382"/>
      <c r="C600" s="382"/>
      <c r="D600" s="381"/>
      <c r="E600" s="382"/>
      <c r="F600" s="381"/>
      <c r="G600" s="382"/>
      <c r="I600" s="374"/>
      <c r="J600" s="374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7"/>
      <c r="B601" s="382"/>
      <c r="C601" s="382"/>
      <c r="D601" s="381"/>
      <c r="E601" s="382"/>
      <c r="F601" s="381"/>
      <c r="G601" s="382"/>
      <c r="I601" s="374"/>
      <c r="J601" s="374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7"/>
      <c r="B602" s="382"/>
      <c r="C602" s="382"/>
      <c r="D602" s="381"/>
      <c r="E602" s="382"/>
      <c r="F602" s="381"/>
      <c r="G602" s="382"/>
      <c r="I602" s="374"/>
      <c r="J602" s="374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7"/>
      <c r="B603" s="382"/>
      <c r="C603" s="382"/>
      <c r="D603" s="381"/>
      <c r="E603" s="382"/>
      <c r="F603" s="381"/>
      <c r="G603" s="382"/>
      <c r="I603" s="374"/>
      <c r="J603" s="374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7"/>
      <c r="B604" s="382"/>
      <c r="C604" s="382"/>
      <c r="D604" s="381"/>
      <c r="E604" s="382"/>
      <c r="F604" s="381"/>
      <c r="G604" s="382"/>
      <c r="I604" s="374"/>
      <c r="J604" s="374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7"/>
      <c r="B605" s="382"/>
      <c r="C605" s="382"/>
      <c r="D605" s="381"/>
      <c r="E605" s="382"/>
      <c r="F605" s="381"/>
      <c r="G605" s="382"/>
      <c r="I605" s="374"/>
      <c r="J605" s="374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7"/>
      <c r="B606" s="382"/>
      <c r="C606" s="382"/>
      <c r="D606" s="381"/>
      <c r="E606" s="382"/>
      <c r="F606" s="381"/>
      <c r="G606" s="382"/>
      <c r="I606" s="374"/>
      <c r="J606" s="374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7"/>
      <c r="B607" s="382"/>
      <c r="C607" s="382"/>
      <c r="D607" s="381"/>
      <c r="E607" s="382"/>
      <c r="F607" s="381"/>
      <c r="G607" s="382"/>
      <c r="I607" s="374"/>
      <c r="J607" s="374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7"/>
      <c r="B608" s="382"/>
      <c r="C608" s="382"/>
      <c r="D608" s="381"/>
      <c r="E608" s="382"/>
      <c r="F608" s="381"/>
      <c r="G608" s="382"/>
      <c r="I608" s="374"/>
      <c r="J608" s="374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7"/>
      <c r="B609" s="382"/>
      <c r="C609" s="382"/>
      <c r="D609" s="381"/>
      <c r="E609" s="382"/>
      <c r="F609" s="381"/>
      <c r="G609" s="382"/>
      <c r="I609" s="374"/>
      <c r="J609" s="374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7"/>
      <c r="B610" s="382"/>
      <c r="C610" s="382"/>
      <c r="D610" s="381"/>
      <c r="E610" s="382"/>
      <c r="F610" s="381"/>
      <c r="G610" s="382"/>
      <c r="I610" s="374"/>
      <c r="J610" s="374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7"/>
      <c r="B611" s="382"/>
      <c r="C611" s="382"/>
      <c r="D611" s="381"/>
      <c r="E611" s="382"/>
      <c r="F611" s="381"/>
      <c r="G611" s="382"/>
      <c r="I611" s="374"/>
      <c r="J611" s="374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7"/>
      <c r="B612" s="382"/>
      <c r="C612" s="382"/>
      <c r="D612" s="381"/>
      <c r="E612" s="382"/>
      <c r="F612" s="381"/>
      <c r="G612" s="382"/>
      <c r="I612" s="374"/>
      <c r="J612" s="374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7"/>
      <c r="B613" s="382"/>
      <c r="C613" s="382"/>
      <c r="D613" s="381"/>
      <c r="E613" s="382"/>
      <c r="F613" s="381"/>
      <c r="G613" s="382"/>
      <c r="I613" s="374"/>
      <c r="J613" s="374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7"/>
      <c r="B614" s="382"/>
      <c r="C614" s="382"/>
      <c r="D614" s="381"/>
      <c r="E614" s="382"/>
      <c r="F614" s="381"/>
      <c r="G614" s="382"/>
      <c r="I614" s="374"/>
      <c r="J614" s="374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7"/>
      <c r="B615" s="382"/>
      <c r="C615" s="382"/>
      <c r="D615" s="381"/>
      <c r="E615" s="382"/>
      <c r="F615" s="381"/>
      <c r="G615" s="382"/>
      <c r="I615" s="374"/>
      <c r="J615" s="374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7"/>
      <c r="B616" s="382"/>
      <c r="C616" s="382"/>
      <c r="D616" s="381"/>
      <c r="E616" s="382"/>
      <c r="F616" s="381"/>
      <c r="G616" s="382"/>
      <c r="I616" s="374"/>
      <c r="J616" s="374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7"/>
      <c r="B617" s="382"/>
      <c r="C617" s="382"/>
      <c r="D617" s="381"/>
      <c r="E617" s="382"/>
      <c r="F617" s="381"/>
      <c r="G617" s="382"/>
      <c r="I617" s="374"/>
      <c r="J617" s="374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7"/>
      <c r="B618" s="382"/>
      <c r="C618" s="382"/>
      <c r="D618" s="381"/>
      <c r="E618" s="382"/>
      <c r="F618" s="381"/>
      <c r="G618" s="382"/>
      <c r="I618" s="374"/>
      <c r="J618" s="374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7"/>
      <c r="B619" s="382"/>
      <c r="C619" s="382"/>
      <c r="D619" s="381"/>
      <c r="E619" s="382"/>
      <c r="F619" s="381"/>
      <c r="G619" s="382"/>
      <c r="I619" s="374"/>
      <c r="J619" s="374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7"/>
      <c r="B620" s="382"/>
      <c r="C620" s="382"/>
      <c r="D620" s="381"/>
      <c r="E620" s="382"/>
      <c r="F620" s="381"/>
      <c r="G620" s="382"/>
      <c r="I620" s="374"/>
      <c r="J620" s="374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7"/>
      <c r="B621" s="382"/>
      <c r="C621" s="382"/>
      <c r="D621" s="381"/>
      <c r="E621" s="382"/>
      <c r="F621" s="381"/>
      <c r="G621" s="382"/>
      <c r="I621" s="374"/>
      <c r="J621" s="374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7"/>
      <c r="B622" s="382"/>
      <c r="C622" s="382"/>
      <c r="D622" s="381"/>
      <c r="E622" s="382"/>
      <c r="F622" s="381"/>
      <c r="G622" s="382"/>
      <c r="I622" s="374"/>
      <c r="J622" s="374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7"/>
      <c r="B623" s="382"/>
      <c r="C623" s="382"/>
      <c r="D623" s="381"/>
      <c r="E623" s="382"/>
      <c r="F623" s="381"/>
      <c r="G623" s="382"/>
      <c r="I623" s="374"/>
      <c r="J623" s="374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7"/>
      <c r="B624" s="382"/>
      <c r="C624" s="382"/>
      <c r="D624" s="381"/>
      <c r="E624" s="382"/>
      <c r="F624" s="381"/>
      <c r="G624" s="382"/>
      <c r="I624" s="374"/>
      <c r="J624" s="374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7"/>
      <c r="B625" s="382"/>
      <c r="C625" s="382"/>
      <c r="D625" s="381"/>
      <c r="E625" s="382"/>
      <c r="F625" s="381"/>
      <c r="G625" s="382"/>
      <c r="I625" s="374"/>
      <c r="J625" s="374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7"/>
      <c r="B626" s="382"/>
      <c r="C626" s="382"/>
      <c r="D626" s="381"/>
      <c r="E626" s="382"/>
      <c r="F626" s="381"/>
      <c r="G626" s="382"/>
      <c r="I626" s="374"/>
      <c r="J626" s="374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7"/>
      <c r="B627" s="382"/>
      <c r="C627" s="382"/>
      <c r="D627" s="381"/>
      <c r="E627" s="382"/>
      <c r="F627" s="381"/>
      <c r="G627" s="382"/>
      <c r="I627" s="374"/>
      <c r="J627" s="374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7"/>
      <c r="B628" s="382"/>
      <c r="C628" s="382"/>
      <c r="D628" s="381"/>
      <c r="E628" s="382"/>
      <c r="F628" s="381"/>
      <c r="G628" s="382"/>
      <c r="I628" s="374"/>
      <c r="J628" s="374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7"/>
      <c r="B629" s="382"/>
      <c r="C629" s="382"/>
      <c r="D629" s="381"/>
      <c r="E629" s="382"/>
      <c r="F629" s="381"/>
      <c r="G629" s="382"/>
      <c r="I629" s="374"/>
      <c r="J629" s="374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7"/>
      <c r="B630" s="382"/>
      <c r="C630" s="382"/>
      <c r="D630" s="381"/>
      <c r="E630" s="382"/>
      <c r="F630" s="381"/>
      <c r="G630" s="382"/>
      <c r="I630" s="374"/>
      <c r="J630" s="374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7"/>
      <c r="B631" s="382"/>
      <c r="C631" s="382"/>
      <c r="D631" s="381"/>
      <c r="E631" s="382"/>
      <c r="F631" s="381"/>
      <c r="G631" s="382"/>
      <c r="I631" s="374"/>
      <c r="J631" s="374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7"/>
      <c r="B632" s="382"/>
      <c r="C632" s="382"/>
      <c r="D632" s="381"/>
      <c r="E632" s="382"/>
      <c r="F632" s="381"/>
      <c r="G632" s="382"/>
      <c r="I632" s="374"/>
      <c r="J632" s="374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7"/>
      <c r="B633" s="382"/>
      <c r="C633" s="382"/>
      <c r="D633" s="381"/>
      <c r="E633" s="382"/>
      <c r="F633" s="381"/>
      <c r="G633" s="382"/>
      <c r="I633" s="374"/>
      <c r="J633" s="374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7"/>
      <c r="B634" s="382"/>
      <c r="C634" s="382"/>
      <c r="D634" s="381"/>
      <c r="E634" s="382"/>
      <c r="F634" s="381"/>
      <c r="G634" s="382"/>
      <c r="I634" s="374"/>
      <c r="J634" s="374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7"/>
      <c r="B635" s="382"/>
      <c r="C635" s="382"/>
      <c r="D635" s="381"/>
      <c r="E635" s="382"/>
      <c r="F635" s="381"/>
      <c r="G635" s="382"/>
      <c r="I635" s="374"/>
      <c r="J635" s="374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7"/>
      <c r="B636" s="382"/>
      <c r="C636" s="382"/>
      <c r="D636" s="381"/>
      <c r="E636" s="382"/>
      <c r="F636" s="381"/>
      <c r="G636" s="382"/>
      <c r="I636" s="374"/>
      <c r="J636" s="374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7"/>
      <c r="B637" s="382"/>
      <c r="C637" s="382"/>
      <c r="D637" s="381"/>
      <c r="E637" s="382"/>
      <c r="F637" s="381"/>
      <c r="G637" s="382"/>
      <c r="I637" s="374"/>
      <c r="J637" s="374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7"/>
      <c r="B638" s="382"/>
      <c r="C638" s="382"/>
      <c r="D638" s="381"/>
      <c r="E638" s="382"/>
      <c r="F638" s="381"/>
      <c r="G638" s="382"/>
      <c r="I638" s="374"/>
      <c r="J638" s="374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7"/>
      <c r="B639" s="382"/>
      <c r="C639" s="382"/>
      <c r="D639" s="381"/>
      <c r="E639" s="382"/>
      <c r="F639" s="381"/>
      <c r="G639" s="382"/>
      <c r="I639" s="374"/>
      <c r="J639" s="374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7"/>
      <c r="B640" s="382"/>
      <c r="C640" s="382"/>
      <c r="D640" s="381"/>
      <c r="E640" s="382"/>
      <c r="F640" s="381"/>
      <c r="G640" s="382"/>
      <c r="I640" s="374"/>
      <c r="J640" s="374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7"/>
      <c r="B641" s="382"/>
      <c r="C641" s="382"/>
      <c r="D641" s="381"/>
      <c r="E641" s="382"/>
      <c r="F641" s="381"/>
      <c r="G641" s="382"/>
      <c r="I641" s="374"/>
      <c r="J641" s="374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7"/>
      <c r="B642" s="382"/>
      <c r="C642" s="382"/>
      <c r="D642" s="381"/>
      <c r="E642" s="382"/>
      <c r="F642" s="381"/>
      <c r="G642" s="382"/>
      <c r="I642" s="374"/>
      <c r="J642" s="374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7"/>
      <c r="B643" s="382"/>
      <c r="C643" s="382"/>
      <c r="D643" s="381"/>
      <c r="E643" s="382"/>
      <c r="F643" s="381"/>
      <c r="G643" s="382"/>
      <c r="I643" s="374"/>
      <c r="J643" s="374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7"/>
      <c r="B644" s="382"/>
      <c r="C644" s="382"/>
      <c r="D644" s="381"/>
      <c r="E644" s="382"/>
      <c r="F644" s="381"/>
      <c r="G644" s="382"/>
      <c r="I644" s="374"/>
      <c r="J644" s="374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7"/>
      <c r="B645" s="382"/>
      <c r="C645" s="382"/>
      <c r="D645" s="381"/>
      <c r="E645" s="382"/>
      <c r="F645" s="381"/>
      <c r="G645" s="382"/>
      <c r="I645" s="374"/>
      <c r="J645" s="374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7"/>
      <c r="B646" s="382"/>
      <c r="C646" s="382"/>
      <c r="D646" s="381"/>
      <c r="E646" s="382"/>
      <c r="F646" s="381"/>
      <c r="G646" s="382"/>
      <c r="I646" s="374"/>
      <c r="J646" s="374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7"/>
      <c r="B647" s="382"/>
      <c r="C647" s="382"/>
      <c r="D647" s="381"/>
      <c r="E647" s="382"/>
      <c r="F647" s="381"/>
      <c r="G647" s="382"/>
      <c r="I647" s="374"/>
      <c r="J647" s="374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7"/>
      <c r="B648" s="382"/>
      <c r="C648" s="382"/>
      <c r="D648" s="381"/>
      <c r="E648" s="382"/>
      <c r="F648" s="381"/>
      <c r="G648" s="382"/>
      <c r="I648" s="374"/>
      <c r="J648" s="374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7"/>
      <c r="B649" s="382"/>
      <c r="C649" s="382"/>
      <c r="D649" s="381"/>
      <c r="E649" s="382"/>
      <c r="F649" s="381"/>
      <c r="G649" s="382"/>
      <c r="I649" s="374"/>
      <c r="J649" s="374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7"/>
      <c r="B650" s="382"/>
      <c r="C650" s="382"/>
      <c r="D650" s="381"/>
      <c r="E650" s="382"/>
      <c r="F650" s="381"/>
      <c r="G650" s="382"/>
      <c r="I650" s="374"/>
      <c r="J650" s="374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7"/>
      <c r="B651" s="382"/>
      <c r="C651" s="382"/>
      <c r="D651" s="381"/>
      <c r="E651" s="382"/>
      <c r="F651" s="381"/>
      <c r="G651" s="382"/>
      <c r="I651" s="374"/>
      <c r="J651" s="374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7"/>
      <c r="B652" s="382"/>
      <c r="C652" s="382"/>
      <c r="D652" s="381"/>
      <c r="E652" s="382"/>
      <c r="F652" s="381"/>
      <c r="G652" s="382"/>
      <c r="I652" s="374"/>
      <c r="J652" s="374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7"/>
      <c r="B653" s="382"/>
      <c r="C653" s="382"/>
      <c r="D653" s="381"/>
      <c r="E653" s="382"/>
      <c r="F653" s="381"/>
      <c r="G653" s="382"/>
      <c r="I653" s="374"/>
      <c r="J653" s="374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7"/>
      <c r="B654" s="382"/>
      <c r="C654" s="382"/>
      <c r="D654" s="381"/>
      <c r="E654" s="382"/>
      <c r="F654" s="381"/>
      <c r="G654" s="382"/>
      <c r="I654" s="374"/>
      <c r="J654" s="374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7"/>
      <c r="B655" s="382"/>
      <c r="C655" s="382"/>
      <c r="D655" s="381"/>
      <c r="E655" s="382"/>
      <c r="F655" s="381"/>
      <c r="G655" s="382"/>
      <c r="I655" s="374"/>
      <c r="J655" s="374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7"/>
      <c r="B656" s="382"/>
      <c r="C656" s="382"/>
      <c r="D656" s="381"/>
      <c r="E656" s="382"/>
      <c r="F656" s="381"/>
      <c r="G656" s="382"/>
      <c r="I656" s="374"/>
      <c r="J656" s="374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7"/>
      <c r="B657" s="382"/>
      <c r="C657" s="382"/>
      <c r="D657" s="381"/>
      <c r="E657" s="382"/>
      <c r="F657" s="381"/>
      <c r="G657" s="382"/>
      <c r="I657" s="374"/>
      <c r="J657" s="374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7"/>
      <c r="B658" s="382"/>
      <c r="C658" s="382"/>
      <c r="D658" s="381"/>
      <c r="E658" s="382"/>
      <c r="F658" s="381"/>
      <c r="G658" s="382"/>
      <c r="I658" s="374"/>
      <c r="J658" s="374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7"/>
      <c r="B659" s="382"/>
      <c r="C659" s="382"/>
      <c r="D659" s="381"/>
      <c r="E659" s="382"/>
      <c r="F659" s="381"/>
      <c r="G659" s="382"/>
      <c r="I659" s="374"/>
      <c r="J659" s="374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7"/>
      <c r="B660" s="382"/>
      <c r="C660" s="382"/>
      <c r="D660" s="381"/>
      <c r="E660" s="382"/>
      <c r="F660" s="381"/>
      <c r="G660" s="382"/>
      <c r="I660" s="374"/>
      <c r="J660" s="374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7"/>
      <c r="B661" s="382"/>
      <c r="C661" s="382"/>
      <c r="D661" s="381"/>
      <c r="E661" s="382"/>
      <c r="F661" s="381"/>
      <c r="G661" s="382"/>
      <c r="I661" s="374"/>
      <c r="J661" s="374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7"/>
      <c r="B662" s="382"/>
      <c r="C662" s="382"/>
      <c r="D662" s="381"/>
      <c r="E662" s="382"/>
      <c r="F662" s="381"/>
      <c r="G662" s="382"/>
      <c r="I662" s="374"/>
      <c r="J662" s="374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7"/>
      <c r="B663" s="382"/>
      <c r="C663" s="382"/>
      <c r="D663" s="381"/>
      <c r="E663" s="382"/>
      <c r="F663" s="381"/>
      <c r="G663" s="382"/>
      <c r="I663" s="374"/>
      <c r="J663" s="374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7"/>
      <c r="B664" s="382"/>
      <c r="C664" s="382"/>
      <c r="D664" s="381"/>
      <c r="E664" s="382"/>
      <c r="F664" s="381"/>
      <c r="G664" s="382"/>
      <c r="I664" s="374"/>
      <c r="J664" s="374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7"/>
      <c r="B665" s="382"/>
      <c r="C665" s="382"/>
      <c r="D665" s="381"/>
      <c r="E665" s="382"/>
      <c r="F665" s="381"/>
      <c r="G665" s="382"/>
      <c r="I665" s="374"/>
      <c r="J665" s="374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7"/>
      <c r="B666" s="382"/>
      <c r="C666" s="382"/>
      <c r="D666" s="381"/>
      <c r="E666" s="382"/>
      <c r="F666" s="381"/>
      <c r="G666" s="382"/>
      <c r="I666" s="374"/>
      <c r="J666" s="374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7"/>
      <c r="B667" s="382"/>
      <c r="C667" s="382"/>
      <c r="D667" s="381"/>
      <c r="E667" s="382"/>
      <c r="F667" s="381"/>
      <c r="G667" s="382"/>
      <c r="I667" s="374"/>
      <c r="J667" s="374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7"/>
      <c r="B668" s="382"/>
      <c r="C668" s="382"/>
      <c r="D668" s="381"/>
      <c r="E668" s="382"/>
      <c r="F668" s="381"/>
      <c r="G668" s="382"/>
      <c r="I668" s="374"/>
      <c r="J668" s="374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7"/>
      <c r="B669" s="382"/>
      <c r="C669" s="382"/>
      <c r="D669" s="381"/>
      <c r="E669" s="382"/>
      <c r="F669" s="381"/>
      <c r="G669" s="382"/>
      <c r="I669" s="374"/>
      <c r="J669" s="374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7"/>
      <c r="B670" s="382"/>
      <c r="C670" s="382"/>
      <c r="D670" s="381"/>
      <c r="E670" s="382"/>
      <c r="F670" s="381"/>
      <c r="G670" s="382"/>
      <c r="I670" s="374"/>
      <c r="J670" s="374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7"/>
      <c r="B671" s="382"/>
      <c r="C671" s="382"/>
      <c r="D671" s="381"/>
      <c r="E671" s="382"/>
      <c r="F671" s="381"/>
      <c r="G671" s="382"/>
      <c r="I671" s="374"/>
      <c r="J671" s="374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7"/>
      <c r="B672" s="382"/>
      <c r="C672" s="382"/>
      <c r="D672" s="381"/>
      <c r="E672" s="382"/>
      <c r="F672" s="381"/>
      <c r="G672" s="382"/>
      <c r="I672" s="374"/>
      <c r="J672" s="374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7"/>
      <c r="B673" s="382"/>
      <c r="C673" s="382"/>
      <c r="D673" s="381"/>
      <c r="E673" s="382"/>
      <c r="F673" s="381"/>
      <c r="G673" s="382"/>
      <c r="I673" s="374"/>
      <c r="J673" s="374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7"/>
      <c r="B674" s="382"/>
      <c r="C674" s="382"/>
      <c r="D674" s="381"/>
      <c r="E674" s="382"/>
      <c r="F674" s="381"/>
      <c r="G674" s="382"/>
      <c r="I674" s="374"/>
      <c r="J674" s="374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7"/>
      <c r="B675" s="382"/>
      <c r="C675" s="382"/>
      <c r="D675" s="381"/>
      <c r="E675" s="382"/>
      <c r="F675" s="381"/>
      <c r="G675" s="382"/>
      <c r="I675" s="374"/>
      <c r="J675" s="374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7"/>
      <c r="B676" s="382"/>
      <c r="C676" s="382"/>
      <c r="D676" s="381"/>
      <c r="E676" s="382"/>
      <c r="F676" s="381"/>
      <c r="G676" s="382"/>
      <c r="I676" s="374"/>
      <c r="J676" s="374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7"/>
      <c r="B677" s="382"/>
      <c r="C677" s="382"/>
      <c r="D677" s="381"/>
      <c r="E677" s="382"/>
      <c r="F677" s="381"/>
      <c r="G677" s="382"/>
      <c r="I677" s="374"/>
      <c r="J677" s="374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7"/>
      <c r="B678" s="382"/>
      <c r="C678" s="382"/>
      <c r="D678" s="381"/>
      <c r="E678" s="382"/>
      <c r="F678" s="381"/>
      <c r="G678" s="382"/>
      <c r="I678" s="374"/>
      <c r="J678" s="374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7"/>
      <c r="B679" s="382"/>
      <c r="C679" s="382"/>
      <c r="D679" s="381"/>
      <c r="E679" s="382"/>
      <c r="F679" s="381"/>
      <c r="G679" s="382"/>
      <c r="I679" s="374"/>
      <c r="J679" s="374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7"/>
      <c r="B680" s="382"/>
      <c r="C680" s="382"/>
      <c r="D680" s="381"/>
      <c r="E680" s="382"/>
      <c r="F680" s="381"/>
      <c r="G680" s="382"/>
      <c r="I680" s="374"/>
      <c r="J680" s="374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7"/>
      <c r="B681" s="382"/>
      <c r="C681" s="382"/>
      <c r="D681" s="381"/>
      <c r="E681" s="382"/>
      <c r="F681" s="381"/>
      <c r="G681" s="382"/>
      <c r="I681" s="374"/>
      <c r="J681" s="374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7"/>
      <c r="B682" s="382"/>
      <c r="C682" s="382"/>
      <c r="D682" s="381"/>
      <c r="E682" s="382"/>
      <c r="F682" s="381"/>
      <c r="G682" s="382"/>
      <c r="I682" s="374"/>
      <c r="J682" s="374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7"/>
      <c r="B683" s="382"/>
      <c r="C683" s="382"/>
      <c r="D683" s="381"/>
      <c r="E683" s="382"/>
      <c r="F683" s="381"/>
      <c r="G683" s="382"/>
      <c r="I683" s="374"/>
      <c r="J683" s="374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7"/>
      <c r="B684" s="382"/>
      <c r="C684" s="382"/>
      <c r="D684" s="381"/>
      <c r="E684" s="382"/>
      <c r="F684" s="381"/>
      <c r="G684" s="382"/>
      <c r="I684" s="374"/>
      <c r="J684" s="374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7"/>
      <c r="B685" s="382"/>
      <c r="C685" s="382"/>
      <c r="D685" s="381"/>
      <c r="E685" s="382"/>
      <c r="F685" s="381"/>
      <c r="G685" s="382"/>
      <c r="I685" s="374"/>
      <c r="J685" s="374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7"/>
      <c r="B686" s="382"/>
      <c r="C686" s="382"/>
      <c r="D686" s="381"/>
      <c r="E686" s="382"/>
      <c r="F686" s="381"/>
      <c r="G686" s="382"/>
      <c r="I686" s="374"/>
      <c r="J686" s="374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7"/>
      <c r="B687" s="382"/>
      <c r="C687" s="382"/>
      <c r="D687" s="381"/>
      <c r="E687" s="382"/>
      <c r="F687" s="381"/>
      <c r="G687" s="382"/>
      <c r="I687" s="374"/>
      <c r="J687" s="374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7"/>
      <c r="B688" s="382"/>
      <c r="C688" s="382"/>
      <c r="D688" s="381"/>
      <c r="E688" s="382"/>
      <c r="F688" s="381"/>
      <c r="G688" s="382"/>
      <c r="I688" s="374"/>
      <c r="J688" s="374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7"/>
      <c r="B689" s="382"/>
      <c r="C689" s="382"/>
      <c r="D689" s="381"/>
      <c r="E689" s="382"/>
      <c r="F689" s="381"/>
      <c r="G689" s="382"/>
      <c r="I689" s="374"/>
      <c r="J689" s="374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7"/>
      <c r="B690" s="382"/>
      <c r="C690" s="382"/>
      <c r="D690" s="381"/>
      <c r="E690" s="382"/>
      <c r="F690" s="381"/>
      <c r="G690" s="382"/>
      <c r="I690" s="374"/>
      <c r="J690" s="374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7"/>
      <c r="B691" s="382"/>
      <c r="C691" s="382"/>
      <c r="D691" s="381"/>
      <c r="E691" s="382"/>
      <c r="F691" s="381"/>
      <c r="G691" s="382"/>
      <c r="I691" s="374"/>
      <c r="J691" s="374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7"/>
      <c r="B692" s="382"/>
      <c r="C692" s="382"/>
      <c r="D692" s="381"/>
      <c r="E692" s="382"/>
      <c r="F692" s="381"/>
      <c r="G692" s="382"/>
      <c r="I692" s="374"/>
      <c r="J692" s="374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7"/>
      <c r="B693" s="382"/>
      <c r="C693" s="382"/>
      <c r="D693" s="381"/>
      <c r="E693" s="382"/>
      <c r="F693" s="381"/>
      <c r="G693" s="382"/>
      <c r="I693" s="374"/>
      <c r="J693" s="374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7"/>
      <c r="B694" s="382"/>
      <c r="C694" s="382"/>
      <c r="D694" s="381"/>
      <c r="E694" s="382"/>
      <c r="F694" s="381"/>
      <c r="G694" s="382"/>
      <c r="I694" s="374"/>
      <c r="J694" s="374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7"/>
      <c r="B695" s="382"/>
      <c r="C695" s="382"/>
      <c r="D695" s="381"/>
      <c r="E695" s="382"/>
      <c r="F695" s="381"/>
      <c r="G695" s="382"/>
      <c r="I695" s="374"/>
      <c r="J695" s="374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7"/>
      <c r="B696" s="382"/>
      <c r="C696" s="382"/>
      <c r="D696" s="381"/>
      <c r="E696" s="382"/>
      <c r="F696" s="381"/>
      <c r="G696" s="382"/>
      <c r="I696" s="374"/>
      <c r="J696" s="374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7"/>
      <c r="B697" s="382"/>
      <c r="C697" s="382"/>
      <c r="D697" s="381"/>
      <c r="E697" s="382"/>
      <c r="F697" s="381"/>
      <c r="G697" s="382"/>
      <c r="I697" s="374"/>
      <c r="J697" s="374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7"/>
      <c r="B698" s="382"/>
      <c r="C698" s="382"/>
      <c r="D698" s="381"/>
      <c r="E698" s="382"/>
      <c r="F698" s="381"/>
      <c r="G698" s="382"/>
      <c r="I698" s="374"/>
      <c r="J698" s="374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7"/>
      <c r="B699" s="382"/>
      <c r="C699" s="382"/>
      <c r="D699" s="381"/>
      <c r="E699" s="382"/>
      <c r="F699" s="381"/>
      <c r="G699" s="382"/>
      <c r="I699" s="374"/>
      <c r="J699" s="374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7"/>
      <c r="B700" s="382"/>
      <c r="C700" s="382"/>
      <c r="D700" s="381"/>
      <c r="E700" s="382"/>
      <c r="F700" s="381"/>
      <c r="G700" s="382"/>
      <c r="I700" s="374"/>
      <c r="J700" s="374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7"/>
      <c r="B701" s="382"/>
      <c r="C701" s="382"/>
      <c r="D701" s="381"/>
      <c r="E701" s="382"/>
      <c r="F701" s="381"/>
      <c r="G701" s="382"/>
      <c r="I701" s="374"/>
      <c r="J701" s="374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7"/>
      <c r="B702" s="382"/>
      <c r="C702" s="382"/>
      <c r="D702" s="381"/>
      <c r="E702" s="382"/>
      <c r="F702" s="381"/>
      <c r="G702" s="382"/>
      <c r="I702" s="374"/>
      <c r="J702" s="374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7"/>
      <c r="B703" s="382"/>
      <c r="C703" s="382"/>
      <c r="D703" s="381"/>
      <c r="E703" s="382"/>
      <c r="F703" s="381"/>
      <c r="G703" s="382"/>
      <c r="I703" s="374"/>
      <c r="J703" s="374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7"/>
      <c r="B704" s="382"/>
      <c r="C704" s="382"/>
      <c r="D704" s="381"/>
      <c r="E704" s="382"/>
      <c r="F704" s="381"/>
      <c r="G704" s="382"/>
      <c r="I704" s="374"/>
      <c r="J704" s="374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7"/>
      <c r="B705" s="382"/>
      <c r="C705" s="382"/>
      <c r="D705" s="381"/>
      <c r="E705" s="382"/>
      <c r="F705" s="381"/>
      <c r="G705" s="382"/>
      <c r="I705" s="374"/>
      <c r="J705" s="374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7"/>
      <c r="B706" s="382"/>
      <c r="C706" s="382"/>
      <c r="D706" s="381"/>
      <c r="E706" s="382"/>
      <c r="F706" s="381"/>
      <c r="G706" s="382"/>
      <c r="I706" s="374"/>
      <c r="J706" s="374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7"/>
      <c r="B707" s="382"/>
      <c r="C707" s="382"/>
      <c r="D707" s="381"/>
      <c r="E707" s="382"/>
      <c r="F707" s="381"/>
      <c r="G707" s="382"/>
      <c r="I707" s="374"/>
      <c r="J707" s="374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7"/>
      <c r="B708" s="382"/>
      <c r="C708" s="382"/>
      <c r="D708" s="381"/>
      <c r="E708" s="382"/>
      <c r="F708" s="381"/>
      <c r="G708" s="382"/>
      <c r="I708" s="374"/>
      <c r="J708" s="374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7"/>
      <c r="B709" s="382"/>
      <c r="C709" s="382"/>
      <c r="D709" s="381"/>
      <c r="E709" s="382"/>
      <c r="F709" s="381"/>
      <c r="G709" s="382"/>
      <c r="I709" s="374"/>
      <c r="J709" s="374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7"/>
      <c r="B710" s="382"/>
      <c r="C710" s="382"/>
      <c r="D710" s="381"/>
      <c r="E710" s="382"/>
      <c r="F710" s="381"/>
      <c r="G710" s="382"/>
      <c r="I710" s="374"/>
      <c r="J710" s="374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7"/>
      <c r="B711" s="382"/>
      <c r="C711" s="382"/>
      <c r="D711" s="381"/>
      <c r="E711" s="382"/>
      <c r="F711" s="381"/>
      <c r="G711" s="382"/>
      <c r="I711" s="374"/>
      <c r="J711" s="374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7"/>
      <c r="B712" s="382"/>
      <c r="C712" s="382"/>
      <c r="D712" s="381"/>
      <c r="E712" s="382"/>
      <c r="F712" s="381"/>
      <c r="G712" s="382"/>
      <c r="I712" s="374"/>
      <c r="J712" s="374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7"/>
      <c r="B713" s="382"/>
      <c r="C713" s="382"/>
      <c r="D713" s="381"/>
      <c r="E713" s="382"/>
      <c r="F713" s="381"/>
      <c r="G713" s="382"/>
      <c r="I713" s="374"/>
      <c r="J713" s="374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7"/>
      <c r="B714" s="382"/>
      <c r="C714" s="382"/>
      <c r="D714" s="381"/>
      <c r="E714" s="382"/>
      <c r="F714" s="381"/>
      <c r="G714" s="382"/>
      <c r="I714" s="374"/>
      <c r="J714" s="374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7"/>
      <c r="B715" s="382"/>
      <c r="C715" s="382"/>
      <c r="D715" s="381"/>
      <c r="E715" s="382"/>
      <c r="F715" s="381"/>
      <c r="G715" s="382"/>
      <c r="I715" s="374"/>
      <c r="J715" s="374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7"/>
      <c r="B716" s="382"/>
      <c r="C716" s="382"/>
      <c r="D716" s="381"/>
      <c r="E716" s="382"/>
      <c r="F716" s="381"/>
      <c r="G716" s="382"/>
      <c r="I716" s="374"/>
      <c r="J716" s="374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7"/>
      <c r="B717" s="382"/>
      <c r="C717" s="382"/>
      <c r="D717" s="381"/>
      <c r="E717" s="382"/>
      <c r="F717" s="381"/>
      <c r="G717" s="382"/>
      <c r="I717" s="374"/>
      <c r="J717" s="374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7"/>
      <c r="B718" s="382"/>
      <c r="C718" s="382"/>
      <c r="D718" s="381"/>
      <c r="E718" s="382"/>
      <c r="F718" s="381"/>
      <c r="G718" s="382"/>
      <c r="I718" s="374"/>
      <c r="J718" s="374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7"/>
      <c r="B719" s="382"/>
      <c r="C719" s="382"/>
      <c r="D719" s="381"/>
      <c r="E719" s="382"/>
      <c r="F719" s="381"/>
      <c r="G719" s="382"/>
      <c r="I719" s="374"/>
      <c r="J719" s="374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7"/>
      <c r="B720" s="382"/>
      <c r="C720" s="382"/>
      <c r="D720" s="381"/>
      <c r="E720" s="382"/>
      <c r="F720" s="381"/>
      <c r="G720" s="382"/>
      <c r="I720" s="374"/>
      <c r="J720" s="374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7"/>
      <c r="B721" s="382"/>
      <c r="C721" s="382"/>
      <c r="D721" s="381"/>
      <c r="E721" s="382"/>
      <c r="F721" s="381"/>
      <c r="G721" s="382"/>
      <c r="I721" s="374"/>
      <c r="J721" s="374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7"/>
      <c r="B722" s="382"/>
      <c r="C722" s="382"/>
      <c r="D722" s="381"/>
      <c r="E722" s="382"/>
      <c r="F722" s="381"/>
      <c r="G722" s="382"/>
      <c r="I722" s="374"/>
      <c r="J722" s="374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7"/>
      <c r="B723" s="382"/>
      <c r="C723" s="382"/>
      <c r="D723" s="381"/>
      <c r="E723" s="382"/>
      <c r="F723" s="381"/>
      <c r="G723" s="382"/>
      <c r="I723" s="374"/>
      <c r="J723" s="374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7"/>
      <c r="B724" s="382"/>
      <c r="C724" s="382"/>
      <c r="D724" s="381"/>
      <c r="E724" s="382"/>
      <c r="F724" s="381"/>
      <c r="G724" s="382"/>
      <c r="I724" s="374"/>
      <c r="J724" s="374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7"/>
      <c r="B725" s="382"/>
      <c r="C725" s="382"/>
      <c r="D725" s="381"/>
      <c r="E725" s="382"/>
      <c r="F725" s="381"/>
      <c r="G725" s="382"/>
      <c r="I725" s="374"/>
      <c r="J725" s="374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7"/>
      <c r="B726" s="382"/>
      <c r="C726" s="382"/>
      <c r="D726" s="381"/>
      <c r="E726" s="382"/>
      <c r="F726" s="381"/>
      <c r="G726" s="382"/>
      <c r="I726" s="374"/>
      <c r="J726" s="374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7"/>
      <c r="B727" s="382"/>
      <c r="C727" s="382"/>
      <c r="D727" s="381"/>
      <c r="E727" s="382"/>
      <c r="F727" s="381"/>
      <c r="G727" s="382"/>
      <c r="I727" s="374"/>
      <c r="J727" s="374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7"/>
      <c r="B728" s="382"/>
      <c r="C728" s="382"/>
      <c r="D728" s="381"/>
      <c r="E728" s="382"/>
      <c r="F728" s="381"/>
      <c r="G728" s="382"/>
      <c r="I728" s="374"/>
      <c r="J728" s="374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7"/>
      <c r="B729" s="382"/>
      <c r="C729" s="382"/>
      <c r="D729" s="381"/>
      <c r="E729" s="382"/>
      <c r="F729" s="381"/>
      <c r="G729" s="382"/>
      <c r="I729" s="374"/>
      <c r="J729" s="374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7"/>
      <c r="B730" s="382"/>
      <c r="C730" s="382"/>
      <c r="D730" s="381"/>
      <c r="E730" s="382"/>
      <c r="F730" s="381"/>
      <c r="G730" s="382"/>
      <c r="I730" s="374"/>
      <c r="J730" s="374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7"/>
      <c r="B731" s="382"/>
      <c r="C731" s="382"/>
      <c r="D731" s="381"/>
      <c r="E731" s="382"/>
      <c r="F731" s="381"/>
      <c r="G731" s="382"/>
      <c r="I731" s="374"/>
      <c r="J731" s="374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7"/>
      <c r="B732" s="382"/>
      <c r="C732" s="382"/>
      <c r="D732" s="381"/>
      <c r="E732" s="382"/>
      <c r="F732" s="381"/>
      <c r="G732" s="382"/>
      <c r="I732" s="374"/>
      <c r="J732" s="374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7"/>
      <c r="B733" s="382"/>
      <c r="C733" s="382"/>
      <c r="D733" s="381"/>
      <c r="E733" s="382"/>
      <c r="F733" s="381"/>
      <c r="G733" s="382"/>
      <c r="I733" s="374"/>
      <c r="J733" s="374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7"/>
      <c r="B734" s="382"/>
      <c r="C734" s="382"/>
      <c r="D734" s="381"/>
      <c r="E734" s="382"/>
      <c r="F734" s="381"/>
      <c r="G734" s="382"/>
      <c r="I734" s="374"/>
      <c r="J734" s="374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7"/>
      <c r="B735" s="382"/>
      <c r="C735" s="382"/>
      <c r="D735" s="381"/>
      <c r="E735" s="382"/>
      <c r="F735" s="381"/>
      <c r="G735" s="382"/>
      <c r="I735" s="374"/>
      <c r="J735" s="374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7"/>
      <c r="B736" s="382"/>
      <c r="C736" s="382"/>
      <c r="D736" s="381"/>
      <c r="E736" s="382"/>
      <c r="F736" s="381"/>
      <c r="G736" s="382"/>
      <c r="I736" s="374"/>
      <c r="J736" s="374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7"/>
      <c r="B737" s="382"/>
      <c r="C737" s="382"/>
      <c r="D737" s="381"/>
      <c r="E737" s="382"/>
      <c r="F737" s="381"/>
      <c r="G737" s="382"/>
      <c r="I737" s="374"/>
      <c r="J737" s="374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7"/>
      <c r="B738" s="382"/>
      <c r="C738" s="382"/>
      <c r="D738" s="381"/>
      <c r="E738" s="382"/>
      <c r="F738" s="381"/>
      <c r="G738" s="382"/>
      <c r="I738" s="374"/>
      <c r="J738" s="374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7"/>
      <c r="B739" s="382"/>
      <c r="C739" s="382"/>
      <c r="D739" s="381"/>
      <c r="E739" s="382"/>
      <c r="F739" s="381"/>
      <c r="G739" s="382"/>
      <c r="I739" s="374"/>
      <c r="J739" s="374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7"/>
      <c r="B740" s="382"/>
      <c r="C740" s="382"/>
      <c r="D740" s="381"/>
      <c r="E740" s="382"/>
      <c r="F740" s="381"/>
      <c r="G740" s="382"/>
      <c r="I740" s="374"/>
      <c r="J740" s="374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7"/>
      <c r="B741" s="382"/>
      <c r="C741" s="382"/>
      <c r="D741" s="381"/>
      <c r="E741" s="382"/>
      <c r="F741" s="381"/>
      <c r="G741" s="382"/>
      <c r="I741" s="374"/>
      <c r="J741" s="374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7"/>
      <c r="B742" s="382"/>
      <c r="C742" s="382"/>
      <c r="D742" s="381"/>
      <c r="E742" s="382"/>
      <c r="F742" s="381"/>
      <c r="G742" s="382"/>
      <c r="I742" s="374"/>
      <c r="J742" s="374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7"/>
      <c r="B743" s="382"/>
      <c r="C743" s="382"/>
      <c r="D743" s="381"/>
      <c r="E743" s="382"/>
      <c r="F743" s="381"/>
      <c r="G743" s="382"/>
      <c r="I743" s="374"/>
      <c r="J743" s="374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7"/>
      <c r="B744" s="382"/>
      <c r="C744" s="382"/>
      <c r="D744" s="381"/>
      <c r="E744" s="382"/>
      <c r="F744" s="381"/>
      <c r="G744" s="382"/>
      <c r="I744" s="374"/>
      <c r="J744" s="374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7"/>
      <c r="B745" s="382"/>
      <c r="C745" s="382"/>
      <c r="D745" s="381"/>
      <c r="E745" s="382"/>
      <c r="F745" s="381"/>
      <c r="G745" s="382"/>
      <c r="I745" s="374"/>
      <c r="J745" s="374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7"/>
      <c r="B746" s="382"/>
      <c r="C746" s="382"/>
      <c r="D746" s="381"/>
      <c r="E746" s="382"/>
      <c r="F746" s="381"/>
      <c r="G746" s="382"/>
      <c r="I746" s="374"/>
      <c r="J746" s="374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7"/>
      <c r="B747" s="382"/>
      <c r="C747" s="382"/>
      <c r="D747" s="381"/>
      <c r="E747" s="382"/>
      <c r="F747" s="381"/>
      <c r="G747" s="382"/>
      <c r="I747" s="374"/>
      <c r="J747" s="374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7"/>
      <c r="B748" s="382"/>
      <c r="C748" s="382"/>
      <c r="D748" s="381"/>
      <c r="E748" s="382"/>
      <c r="F748" s="381"/>
      <c r="G748" s="382"/>
      <c r="I748" s="374"/>
      <c r="J748" s="374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7"/>
      <c r="B749" s="382"/>
      <c r="C749" s="382"/>
      <c r="D749" s="381"/>
      <c r="E749" s="382"/>
      <c r="F749" s="381"/>
      <c r="G749" s="382"/>
      <c r="I749" s="374"/>
      <c r="J749" s="374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7"/>
      <c r="B750" s="382"/>
      <c r="C750" s="382"/>
      <c r="D750" s="381"/>
      <c r="E750" s="382"/>
      <c r="F750" s="381"/>
      <c r="G750" s="382"/>
      <c r="I750" s="374"/>
      <c r="J750" s="374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7"/>
      <c r="B751" s="382"/>
      <c r="C751" s="382"/>
      <c r="D751" s="381"/>
      <c r="E751" s="382"/>
      <c r="F751" s="381"/>
      <c r="G751" s="382"/>
      <c r="I751" s="374"/>
      <c r="J751" s="374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7"/>
      <c r="B752" s="382"/>
      <c r="C752" s="382"/>
      <c r="D752" s="381"/>
      <c r="E752" s="382"/>
      <c r="F752" s="381"/>
      <c r="G752" s="382"/>
      <c r="I752" s="374"/>
      <c r="J752" s="374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7"/>
      <c r="B753" s="382"/>
      <c r="C753" s="382"/>
      <c r="D753" s="381"/>
      <c r="E753" s="382"/>
      <c r="F753" s="381"/>
      <c r="G753" s="382"/>
      <c r="I753" s="374"/>
      <c r="J753" s="374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7"/>
      <c r="B754" s="382"/>
      <c r="C754" s="382"/>
      <c r="D754" s="381"/>
      <c r="E754" s="382"/>
      <c r="F754" s="381"/>
      <c r="G754" s="382"/>
      <c r="I754" s="374"/>
      <c r="J754" s="374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7"/>
      <c r="B755" s="382"/>
      <c r="C755" s="382"/>
      <c r="D755" s="381"/>
      <c r="E755" s="382"/>
      <c r="F755" s="381"/>
      <c r="G755" s="382"/>
      <c r="I755" s="374"/>
      <c r="J755" s="374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7"/>
      <c r="B756" s="382"/>
      <c r="C756" s="382"/>
      <c r="D756" s="381"/>
      <c r="E756" s="382"/>
      <c r="F756" s="381"/>
      <c r="G756" s="382"/>
      <c r="I756" s="374"/>
      <c r="J756" s="374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7"/>
      <c r="B757" s="382"/>
      <c r="C757" s="382"/>
      <c r="D757" s="381"/>
      <c r="E757" s="382"/>
      <c r="F757" s="381"/>
      <c r="G757" s="382"/>
      <c r="I757" s="374"/>
      <c r="J757" s="374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7"/>
      <c r="B758" s="382"/>
      <c r="C758" s="382"/>
      <c r="D758" s="381"/>
      <c r="E758" s="382"/>
      <c r="F758" s="381"/>
      <c r="G758" s="382"/>
      <c r="I758" s="374"/>
      <c r="J758" s="374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7"/>
      <c r="B759" s="382"/>
      <c r="C759" s="382"/>
      <c r="D759" s="381"/>
      <c r="E759" s="382"/>
      <c r="F759" s="381"/>
      <c r="G759" s="382"/>
      <c r="I759" s="374"/>
      <c r="J759" s="374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7"/>
      <c r="B760" s="382"/>
      <c r="C760" s="382"/>
      <c r="D760" s="381"/>
      <c r="E760" s="382"/>
      <c r="F760" s="381"/>
      <c r="G760" s="382"/>
      <c r="I760" s="374"/>
      <c r="J760" s="374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7"/>
      <c r="B761" s="382"/>
      <c r="C761" s="382"/>
      <c r="D761" s="381"/>
      <c r="E761" s="382"/>
      <c r="F761" s="381"/>
      <c r="G761" s="382"/>
      <c r="I761" s="374"/>
      <c r="J761" s="374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7"/>
      <c r="B762" s="382"/>
      <c r="C762" s="382"/>
      <c r="D762" s="381"/>
      <c r="E762" s="382"/>
      <c r="F762" s="381"/>
      <c r="G762" s="382"/>
      <c r="I762" s="374"/>
      <c r="J762" s="374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7"/>
      <c r="B763" s="382"/>
      <c r="C763" s="382"/>
      <c r="D763" s="381"/>
      <c r="E763" s="382"/>
      <c r="F763" s="381"/>
      <c r="G763" s="382"/>
      <c r="I763" s="374"/>
      <c r="J763" s="374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7"/>
      <c r="B764" s="382"/>
      <c r="C764" s="382"/>
      <c r="D764" s="381"/>
      <c r="E764" s="382"/>
      <c r="F764" s="381"/>
      <c r="G764" s="382"/>
      <c r="I764" s="374"/>
      <c r="J764" s="374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7"/>
      <c r="B765" s="382"/>
      <c r="C765" s="382"/>
      <c r="D765" s="381"/>
      <c r="E765" s="382"/>
      <c r="F765" s="381"/>
      <c r="G765" s="382"/>
      <c r="I765" s="374"/>
      <c r="J765" s="374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7"/>
      <c r="B766" s="382"/>
      <c r="C766" s="382"/>
      <c r="D766" s="381"/>
      <c r="E766" s="382"/>
      <c r="F766" s="381"/>
      <c r="G766" s="382"/>
      <c r="I766" s="374"/>
      <c r="J766" s="374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7"/>
      <c r="B767" s="382"/>
      <c r="C767" s="382"/>
      <c r="D767" s="381"/>
      <c r="E767" s="382"/>
      <c r="F767" s="381"/>
      <c r="G767" s="382"/>
      <c r="I767" s="374"/>
      <c r="J767" s="374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7"/>
      <c r="B768" s="382"/>
      <c r="C768" s="382"/>
      <c r="D768" s="381"/>
      <c r="E768" s="382"/>
      <c r="F768" s="381"/>
      <c r="G768" s="382"/>
      <c r="I768" s="374"/>
      <c r="J768" s="374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7"/>
      <c r="B769" s="382"/>
      <c r="C769" s="382"/>
      <c r="D769" s="381"/>
      <c r="E769" s="382"/>
      <c r="F769" s="381"/>
      <c r="G769" s="382"/>
      <c r="I769" s="374"/>
      <c r="J769" s="374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7"/>
      <c r="B770" s="382"/>
      <c r="C770" s="382"/>
      <c r="D770" s="381"/>
      <c r="E770" s="382"/>
      <c r="F770" s="381"/>
      <c r="G770" s="382"/>
      <c r="I770" s="374"/>
      <c r="J770" s="374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7"/>
      <c r="B771" s="382"/>
      <c r="C771" s="382"/>
      <c r="D771" s="381"/>
      <c r="E771" s="382"/>
      <c r="F771" s="381"/>
      <c r="G771" s="382"/>
      <c r="I771" s="374"/>
      <c r="J771" s="374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7"/>
      <c r="B772" s="382"/>
      <c r="C772" s="382"/>
      <c r="D772" s="381"/>
      <c r="E772" s="382"/>
      <c r="F772" s="381"/>
      <c r="G772" s="382"/>
      <c r="I772" s="374"/>
      <c r="J772" s="374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7"/>
      <c r="B773" s="382"/>
      <c r="C773" s="382"/>
      <c r="D773" s="381"/>
      <c r="E773" s="382"/>
      <c r="F773" s="381"/>
      <c r="G773" s="382"/>
      <c r="I773" s="374"/>
      <c r="J773" s="374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7"/>
      <c r="B774" s="382"/>
      <c r="C774" s="382"/>
      <c r="D774" s="381"/>
      <c r="E774" s="382"/>
      <c r="F774" s="381"/>
      <c r="G774" s="382"/>
      <c r="I774" s="374"/>
      <c r="J774" s="374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7"/>
      <c r="B775" s="382"/>
      <c r="C775" s="382"/>
      <c r="D775" s="381"/>
      <c r="E775" s="382"/>
      <c r="F775" s="381"/>
      <c r="G775" s="382"/>
      <c r="I775" s="374"/>
      <c r="J775" s="374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7"/>
      <c r="B776" s="382"/>
      <c r="C776" s="382"/>
      <c r="D776" s="381"/>
      <c r="E776" s="382"/>
      <c r="F776" s="381"/>
      <c r="G776" s="382"/>
      <c r="I776" s="374"/>
      <c r="J776" s="374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7"/>
      <c r="B777" s="382"/>
      <c r="C777" s="382"/>
      <c r="D777" s="381"/>
      <c r="E777" s="382"/>
      <c r="F777" s="381"/>
      <c r="G777" s="382"/>
      <c r="I777" s="374"/>
      <c r="J777" s="374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7"/>
      <c r="B778" s="382"/>
      <c r="C778" s="382"/>
      <c r="D778" s="381"/>
      <c r="E778" s="382"/>
      <c r="F778" s="381"/>
      <c r="G778" s="382"/>
      <c r="I778" s="374"/>
      <c r="J778" s="374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7"/>
      <c r="B779" s="382"/>
      <c r="C779" s="382"/>
      <c r="D779" s="381"/>
      <c r="E779" s="382"/>
      <c r="F779" s="381"/>
      <c r="G779" s="382"/>
      <c r="I779" s="374"/>
      <c r="J779" s="374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7"/>
      <c r="B780" s="382"/>
      <c r="C780" s="382"/>
      <c r="D780" s="381"/>
      <c r="E780" s="382"/>
      <c r="F780" s="381"/>
      <c r="G780" s="382"/>
      <c r="I780" s="374"/>
      <c r="J780" s="374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7"/>
      <c r="B781" s="382"/>
      <c r="C781" s="382"/>
      <c r="D781" s="381"/>
      <c r="E781" s="382"/>
      <c r="F781" s="381"/>
      <c r="G781" s="382"/>
      <c r="I781" s="374"/>
      <c r="J781" s="374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7"/>
      <c r="B782" s="382"/>
      <c r="C782" s="382"/>
      <c r="D782" s="381"/>
      <c r="E782" s="382"/>
      <c r="F782" s="381"/>
      <c r="G782" s="382"/>
      <c r="I782" s="374"/>
      <c r="J782" s="374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7"/>
      <c r="B783" s="382"/>
      <c r="C783" s="382"/>
      <c r="D783" s="381"/>
      <c r="E783" s="382"/>
      <c r="F783" s="381"/>
      <c r="G783" s="382"/>
      <c r="I783" s="374"/>
      <c r="J783" s="374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7"/>
      <c r="B784" s="382"/>
      <c r="C784" s="382"/>
      <c r="D784" s="381"/>
      <c r="E784" s="382"/>
      <c r="F784" s="381"/>
      <c r="G784" s="382"/>
      <c r="I784" s="374"/>
      <c r="J784" s="374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7"/>
      <c r="B785" s="382"/>
      <c r="C785" s="382"/>
      <c r="D785" s="381"/>
      <c r="E785" s="382"/>
      <c r="F785" s="381"/>
      <c r="G785" s="382"/>
      <c r="I785" s="374"/>
      <c r="J785" s="374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7"/>
      <c r="B786" s="382"/>
      <c r="C786" s="382"/>
      <c r="D786" s="381"/>
      <c r="E786" s="382"/>
      <c r="F786" s="381"/>
      <c r="G786" s="382"/>
      <c r="I786" s="374"/>
      <c r="J786" s="374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7"/>
      <c r="B787" s="382"/>
      <c r="C787" s="382"/>
      <c r="D787" s="381"/>
      <c r="E787" s="382"/>
      <c r="F787" s="381"/>
      <c r="G787" s="382"/>
      <c r="I787" s="374"/>
      <c r="J787" s="374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7"/>
      <c r="B788" s="382"/>
      <c r="C788" s="382"/>
      <c r="D788" s="381"/>
      <c r="E788" s="382"/>
      <c r="F788" s="381"/>
      <c r="G788" s="382"/>
      <c r="I788" s="374"/>
      <c r="J788" s="374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7"/>
      <c r="B789" s="382"/>
      <c r="C789" s="382"/>
      <c r="D789" s="381"/>
      <c r="E789" s="382"/>
      <c r="F789" s="381"/>
      <c r="G789" s="382"/>
      <c r="I789" s="374"/>
      <c r="J789" s="374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7"/>
      <c r="B790" s="382"/>
      <c r="C790" s="382"/>
      <c r="D790" s="381"/>
      <c r="E790" s="382"/>
      <c r="F790" s="381"/>
      <c r="G790" s="382"/>
      <c r="I790" s="374"/>
      <c r="J790" s="374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7"/>
      <c r="B791" s="382"/>
      <c r="C791" s="382"/>
      <c r="D791" s="381"/>
      <c r="E791" s="382"/>
      <c r="F791" s="381"/>
      <c r="G791" s="382"/>
      <c r="I791" s="374"/>
      <c r="J791" s="374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7"/>
      <c r="B792" s="382"/>
      <c r="C792" s="382"/>
      <c r="D792" s="381"/>
      <c r="E792" s="382"/>
      <c r="F792" s="381"/>
      <c r="G792" s="382"/>
      <c r="I792" s="374"/>
      <c r="J792" s="374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7"/>
      <c r="B793" s="382"/>
      <c r="C793" s="382"/>
      <c r="D793" s="381"/>
      <c r="E793" s="382"/>
      <c r="F793" s="381"/>
      <c r="G793" s="382"/>
      <c r="I793" s="374"/>
      <c r="J793" s="374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7"/>
      <c r="B794" s="382"/>
      <c r="C794" s="382"/>
      <c r="D794" s="381"/>
      <c r="E794" s="382"/>
      <c r="F794" s="381"/>
      <c r="G794" s="382"/>
      <c r="I794" s="374"/>
      <c r="J794" s="374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7"/>
      <c r="B795" s="382"/>
      <c r="C795" s="382"/>
      <c r="D795" s="381"/>
      <c r="E795" s="382"/>
      <c r="F795" s="381"/>
      <c r="G795" s="382"/>
      <c r="I795" s="374"/>
      <c r="J795" s="374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7"/>
      <c r="B796" s="382"/>
      <c r="C796" s="382"/>
      <c r="D796" s="381"/>
      <c r="E796" s="382"/>
      <c r="F796" s="381"/>
      <c r="G796" s="382"/>
      <c r="I796" s="374"/>
      <c r="J796" s="374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7"/>
      <c r="B797" s="382"/>
      <c r="C797" s="382"/>
      <c r="D797" s="381"/>
      <c r="E797" s="382"/>
      <c r="F797" s="381"/>
      <c r="G797" s="382"/>
      <c r="I797" s="374"/>
      <c r="J797" s="374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7"/>
      <c r="B798" s="382"/>
      <c r="C798" s="382"/>
      <c r="D798" s="381"/>
      <c r="E798" s="382"/>
      <c r="F798" s="381"/>
      <c r="G798" s="382"/>
      <c r="I798" s="374"/>
      <c r="J798" s="374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7"/>
      <c r="B799" s="382"/>
      <c r="C799" s="382"/>
      <c r="D799" s="381"/>
      <c r="E799" s="382"/>
      <c r="F799" s="381"/>
      <c r="G799" s="382"/>
      <c r="I799" s="374"/>
      <c r="J799" s="374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7"/>
      <c r="B800" s="382"/>
      <c r="C800" s="382"/>
      <c r="D800" s="381"/>
      <c r="E800" s="382"/>
      <c r="F800" s="381"/>
      <c r="G800" s="382"/>
      <c r="I800" s="374"/>
      <c r="J800" s="374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7"/>
      <c r="B801" s="382"/>
      <c r="C801" s="382"/>
      <c r="D801" s="381"/>
      <c r="E801" s="382"/>
      <c r="F801" s="381"/>
      <c r="G801" s="382"/>
      <c r="I801" s="374"/>
      <c r="J801" s="374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7"/>
      <c r="B802" s="382"/>
      <c r="C802" s="382"/>
      <c r="D802" s="381"/>
      <c r="E802" s="382"/>
      <c r="F802" s="381"/>
      <c r="G802" s="382"/>
      <c r="I802" s="374"/>
      <c r="J802" s="374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7"/>
      <c r="B803" s="382"/>
      <c r="C803" s="382"/>
      <c r="D803" s="381"/>
      <c r="E803" s="382"/>
      <c r="F803" s="381"/>
      <c r="G803" s="382"/>
      <c r="I803" s="374"/>
      <c r="J803" s="374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7"/>
      <c r="B804" s="382"/>
      <c r="C804" s="382"/>
      <c r="D804" s="381"/>
      <c r="E804" s="382"/>
      <c r="F804" s="381"/>
      <c r="G804" s="382"/>
      <c r="I804" s="374"/>
      <c r="J804" s="374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7"/>
      <c r="B805" s="382"/>
      <c r="C805" s="382"/>
      <c r="D805" s="381"/>
      <c r="E805" s="382"/>
      <c r="F805" s="381"/>
      <c r="G805" s="382"/>
      <c r="I805" s="374"/>
      <c r="J805" s="374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7"/>
      <c r="B806" s="382"/>
      <c r="C806" s="382"/>
      <c r="D806" s="381"/>
      <c r="E806" s="382"/>
      <c r="F806" s="381"/>
      <c r="G806" s="382"/>
      <c r="I806" s="374"/>
      <c r="J806" s="374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7"/>
      <c r="B807" s="382"/>
      <c r="C807" s="382"/>
      <c r="D807" s="381"/>
      <c r="E807" s="382"/>
      <c r="F807" s="381"/>
      <c r="G807" s="382"/>
      <c r="I807" s="374"/>
      <c r="J807" s="374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7"/>
      <c r="B808" s="382"/>
      <c r="C808" s="382"/>
      <c r="D808" s="381"/>
      <c r="E808" s="382"/>
      <c r="F808" s="381"/>
      <c r="G808" s="382"/>
      <c r="I808" s="374"/>
      <c r="J808" s="374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7"/>
      <c r="B809" s="382"/>
      <c r="C809" s="382"/>
      <c r="D809" s="381"/>
      <c r="E809" s="382"/>
      <c r="F809" s="381"/>
      <c r="G809" s="382"/>
      <c r="I809" s="374"/>
      <c r="J809" s="374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7"/>
      <c r="B810" s="382"/>
      <c r="C810" s="382"/>
      <c r="D810" s="381"/>
      <c r="E810" s="382"/>
      <c r="F810" s="381"/>
      <c r="G810" s="382"/>
      <c r="I810" s="374"/>
      <c r="J810" s="374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7"/>
      <c r="B811" s="382"/>
      <c r="C811" s="382"/>
      <c r="D811" s="381"/>
      <c r="E811" s="382"/>
      <c r="F811" s="381"/>
      <c r="G811" s="382"/>
      <c r="I811" s="374"/>
      <c r="J811" s="374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7"/>
      <c r="B812" s="382"/>
      <c r="C812" s="382"/>
      <c r="D812" s="381"/>
      <c r="E812" s="382"/>
      <c r="F812" s="381"/>
      <c r="G812" s="382"/>
      <c r="I812" s="374"/>
      <c r="J812" s="374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7"/>
      <c r="B813" s="382"/>
      <c r="C813" s="382"/>
      <c r="D813" s="381"/>
      <c r="E813" s="382"/>
      <c r="F813" s="381"/>
      <c r="G813" s="382"/>
      <c r="I813" s="374"/>
      <c r="J813" s="374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7"/>
      <c r="B814" s="382"/>
      <c r="C814" s="382"/>
      <c r="D814" s="381"/>
      <c r="E814" s="382"/>
      <c r="F814" s="381"/>
      <c r="G814" s="382"/>
      <c r="I814" s="374"/>
      <c r="J814" s="374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7"/>
      <c r="B815" s="382"/>
      <c r="C815" s="382"/>
      <c r="D815" s="381"/>
      <c r="E815" s="382"/>
      <c r="F815" s="381"/>
      <c r="G815" s="382"/>
      <c r="I815" s="374"/>
      <c r="J815" s="374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7"/>
      <c r="B816" s="382"/>
      <c r="C816" s="382"/>
      <c r="D816" s="381"/>
      <c r="E816" s="382"/>
      <c r="F816" s="381"/>
      <c r="G816" s="382"/>
      <c r="I816" s="374"/>
      <c r="J816" s="374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7"/>
      <c r="B817" s="382"/>
      <c r="C817" s="382"/>
      <c r="D817" s="381"/>
      <c r="E817" s="382"/>
      <c r="F817" s="381"/>
      <c r="G817" s="382"/>
      <c r="I817" s="374"/>
      <c r="J817" s="374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7"/>
      <c r="B818" s="382"/>
      <c r="C818" s="382"/>
      <c r="D818" s="381"/>
      <c r="E818" s="382"/>
      <c r="F818" s="381"/>
      <c r="G818" s="382"/>
      <c r="I818" s="374"/>
      <c r="J818" s="374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7"/>
      <c r="B819" s="382"/>
      <c r="C819" s="382"/>
      <c r="D819" s="381"/>
      <c r="E819" s="382"/>
      <c r="F819" s="381"/>
      <c r="G819" s="382"/>
      <c r="I819" s="374"/>
      <c r="J819" s="374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7"/>
      <c r="B820" s="382"/>
      <c r="C820" s="382"/>
      <c r="D820" s="381"/>
      <c r="E820" s="382"/>
      <c r="F820" s="381"/>
      <c r="G820" s="382"/>
      <c r="I820" s="374"/>
      <c r="J820" s="374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7"/>
      <c r="B821" s="382"/>
      <c r="C821" s="382"/>
      <c r="D821" s="381"/>
      <c r="E821" s="382"/>
      <c r="F821" s="381"/>
      <c r="G821" s="382"/>
      <c r="I821" s="374"/>
      <c r="J821" s="374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7"/>
      <c r="B822" s="382"/>
      <c r="C822" s="382"/>
      <c r="D822" s="381"/>
      <c r="E822" s="382"/>
      <c r="F822" s="381"/>
      <c r="G822" s="382"/>
      <c r="I822" s="374"/>
      <c r="J822" s="374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7"/>
      <c r="B823" s="382"/>
      <c r="C823" s="382"/>
      <c r="D823" s="381"/>
      <c r="E823" s="382"/>
      <c r="F823" s="381"/>
      <c r="G823" s="382"/>
      <c r="I823" s="374"/>
      <c r="J823" s="374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7"/>
      <c r="B824" s="382"/>
      <c r="C824" s="382"/>
      <c r="D824" s="381"/>
      <c r="E824" s="382"/>
      <c r="F824" s="381"/>
      <c r="G824" s="382"/>
      <c r="I824" s="374"/>
      <c r="J824" s="374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7"/>
      <c r="B825" s="382"/>
      <c r="C825" s="382"/>
      <c r="D825" s="381"/>
      <c r="E825" s="382"/>
      <c r="F825" s="381"/>
      <c r="G825" s="382"/>
      <c r="I825" s="374"/>
      <c r="J825" s="374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7"/>
      <c r="B826" s="382"/>
      <c r="C826" s="382"/>
      <c r="D826" s="381"/>
      <c r="E826" s="382"/>
      <c r="F826" s="381"/>
      <c r="G826" s="382"/>
      <c r="I826" s="374"/>
      <c r="J826" s="374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7"/>
      <c r="B827" s="382"/>
      <c r="C827" s="382"/>
      <c r="D827" s="381"/>
      <c r="E827" s="382"/>
      <c r="F827" s="381"/>
      <c r="G827" s="382"/>
      <c r="I827" s="374"/>
      <c r="J827" s="374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7"/>
      <c r="B828" s="382"/>
      <c r="C828" s="382"/>
      <c r="D828" s="381"/>
      <c r="E828" s="382"/>
      <c r="F828" s="381"/>
      <c r="G828" s="382"/>
      <c r="I828" s="374"/>
      <c r="J828" s="374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7"/>
      <c r="B829" s="382"/>
      <c r="C829" s="382"/>
      <c r="D829" s="381"/>
      <c r="E829" s="382"/>
      <c r="F829" s="381"/>
      <c r="G829" s="382"/>
      <c r="I829" s="374"/>
      <c r="J829" s="374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7"/>
      <c r="B830" s="382"/>
      <c r="C830" s="382"/>
      <c r="D830" s="381"/>
      <c r="E830" s="382"/>
      <c r="F830" s="381"/>
      <c r="G830" s="382"/>
      <c r="I830" s="374"/>
      <c r="J830" s="374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7"/>
      <c r="B831" s="382"/>
      <c r="C831" s="382"/>
      <c r="D831" s="381"/>
      <c r="E831" s="382"/>
      <c r="F831" s="381"/>
      <c r="G831" s="382"/>
      <c r="I831" s="374"/>
      <c r="J831" s="374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7"/>
      <c r="B832" s="382"/>
      <c r="C832" s="382"/>
      <c r="D832" s="381"/>
      <c r="E832" s="382"/>
      <c r="F832" s="381"/>
      <c r="G832" s="382"/>
      <c r="I832" s="374"/>
      <c r="J832" s="374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7"/>
      <c r="B833" s="382"/>
      <c r="C833" s="382"/>
      <c r="D833" s="381"/>
      <c r="E833" s="382"/>
      <c r="F833" s="381"/>
      <c r="G833" s="382"/>
      <c r="I833" s="374"/>
      <c r="J833" s="374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7"/>
      <c r="B834" s="382"/>
      <c r="C834" s="382"/>
      <c r="D834" s="381"/>
      <c r="E834" s="382"/>
      <c r="F834" s="381"/>
      <c r="G834" s="382"/>
      <c r="I834" s="374"/>
      <c r="J834" s="374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7"/>
      <c r="B835" s="382"/>
      <c r="C835" s="382"/>
      <c r="D835" s="381"/>
      <c r="E835" s="382"/>
      <c r="F835" s="381"/>
      <c r="G835" s="382"/>
      <c r="I835" s="374"/>
      <c r="J835" s="374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7"/>
      <c r="B836" s="382"/>
      <c r="C836" s="382"/>
      <c r="D836" s="381"/>
      <c r="E836" s="382"/>
      <c r="F836" s="381"/>
      <c r="G836" s="382"/>
      <c r="I836" s="374"/>
      <c r="J836" s="374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7"/>
      <c r="B837" s="382"/>
      <c r="C837" s="382"/>
      <c r="D837" s="381"/>
      <c r="E837" s="382"/>
      <c r="F837" s="381"/>
      <c r="G837" s="382"/>
      <c r="I837" s="374"/>
      <c r="J837" s="374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7"/>
      <c r="B838" s="382"/>
      <c r="C838" s="382"/>
      <c r="D838" s="381"/>
      <c r="E838" s="382"/>
      <c r="F838" s="381"/>
      <c r="G838" s="382"/>
      <c r="I838" s="374"/>
      <c r="J838" s="374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7"/>
      <c r="B839" s="382"/>
      <c r="C839" s="382"/>
      <c r="D839" s="381"/>
      <c r="E839" s="382"/>
      <c r="F839" s="381"/>
      <c r="G839" s="382"/>
      <c r="I839" s="374"/>
      <c r="J839" s="374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7"/>
      <c r="B840" s="382"/>
      <c r="C840" s="382"/>
      <c r="D840" s="381"/>
      <c r="E840" s="382"/>
      <c r="F840" s="381"/>
      <c r="G840" s="382"/>
      <c r="I840" s="374"/>
      <c r="J840" s="374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7"/>
      <c r="B841" s="382"/>
      <c r="C841" s="382"/>
      <c r="D841" s="381"/>
      <c r="E841" s="382"/>
      <c r="F841" s="381"/>
      <c r="G841" s="382"/>
      <c r="I841" s="374"/>
      <c r="J841" s="374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7"/>
      <c r="B842" s="382"/>
      <c r="C842" s="382"/>
      <c r="D842" s="381"/>
      <c r="E842" s="382"/>
      <c r="F842" s="381"/>
      <c r="G842" s="382"/>
      <c r="I842" s="374"/>
      <c r="J842" s="374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7"/>
      <c r="B843" s="382"/>
      <c r="C843" s="382"/>
      <c r="D843" s="381"/>
      <c r="E843" s="382"/>
      <c r="F843" s="381"/>
      <c r="G843" s="382"/>
      <c r="I843" s="374"/>
      <c r="J843" s="374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7"/>
      <c r="B844" s="382"/>
      <c r="C844" s="382"/>
      <c r="D844" s="381"/>
      <c r="E844" s="382"/>
      <c r="F844" s="381"/>
      <c r="G844" s="382"/>
      <c r="I844" s="374"/>
      <c r="J844" s="374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7"/>
      <c r="B845" s="382"/>
      <c r="C845" s="382"/>
      <c r="D845" s="381"/>
      <c r="E845" s="382"/>
      <c r="F845" s="381"/>
      <c r="G845" s="382"/>
      <c r="I845" s="374"/>
      <c r="J845" s="374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7"/>
      <c r="B846" s="382"/>
      <c r="C846" s="382"/>
      <c r="D846" s="381"/>
      <c r="E846" s="382"/>
      <c r="F846" s="381"/>
      <c r="G846" s="382"/>
      <c r="I846" s="374"/>
      <c r="J846" s="374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7"/>
      <c r="B847" s="382"/>
      <c r="C847" s="382"/>
      <c r="D847" s="381"/>
      <c r="E847" s="382"/>
      <c r="F847" s="381"/>
      <c r="G847" s="382"/>
      <c r="I847" s="374"/>
      <c r="J847" s="374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7"/>
      <c r="B848" s="382"/>
      <c r="C848" s="382"/>
      <c r="D848" s="381"/>
      <c r="E848" s="382"/>
      <c r="F848" s="381"/>
      <c r="G848" s="382"/>
      <c r="I848" s="374"/>
      <c r="J848" s="374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7"/>
      <c r="B849" s="382"/>
      <c r="C849" s="382"/>
      <c r="D849" s="381"/>
      <c r="E849" s="382"/>
      <c r="F849" s="381"/>
      <c r="G849" s="382"/>
      <c r="I849" s="374"/>
      <c r="J849" s="374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7"/>
      <c r="B850" s="382"/>
      <c r="C850" s="382"/>
      <c r="D850" s="381"/>
      <c r="E850" s="382"/>
      <c r="F850" s="381"/>
      <c r="G850" s="382"/>
      <c r="I850" s="374"/>
      <c r="J850" s="374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7"/>
      <c r="B851" s="382"/>
      <c r="C851" s="382"/>
      <c r="D851" s="381"/>
      <c r="E851" s="382"/>
      <c r="F851" s="381"/>
      <c r="G851" s="382"/>
      <c r="I851" s="374"/>
      <c r="J851" s="374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7"/>
      <c r="B852" s="382"/>
      <c r="C852" s="382"/>
      <c r="D852" s="381"/>
      <c r="E852" s="382"/>
      <c r="F852" s="381"/>
      <c r="G852" s="382"/>
      <c r="I852" s="374"/>
      <c r="J852" s="374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7"/>
      <c r="B853" s="382"/>
      <c r="C853" s="382"/>
      <c r="D853" s="381"/>
      <c r="E853" s="382"/>
      <c r="F853" s="381"/>
      <c r="G853" s="382"/>
      <c r="I853" s="374"/>
      <c r="J853" s="374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7"/>
      <c r="B854" s="382"/>
      <c r="C854" s="382"/>
      <c r="D854" s="381"/>
      <c r="E854" s="382"/>
      <c r="F854" s="381"/>
      <c r="G854" s="382"/>
      <c r="I854" s="374"/>
      <c r="J854" s="374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7"/>
      <c r="B855" s="382"/>
      <c r="C855" s="382"/>
      <c r="D855" s="381"/>
      <c r="E855" s="382"/>
      <c r="F855" s="381"/>
      <c r="G855" s="382"/>
      <c r="I855" s="374"/>
      <c r="J855" s="374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7"/>
      <c r="B856" s="382"/>
      <c r="C856" s="382"/>
      <c r="D856" s="381"/>
      <c r="E856" s="382"/>
      <c r="F856" s="381"/>
      <c r="G856" s="382"/>
      <c r="I856" s="374"/>
      <c r="J856" s="374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7"/>
      <c r="B857" s="382"/>
      <c r="C857" s="382"/>
      <c r="D857" s="381"/>
      <c r="E857" s="382"/>
      <c r="F857" s="381"/>
      <c r="G857" s="382"/>
      <c r="I857" s="374"/>
      <c r="J857" s="374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7"/>
      <c r="B858" s="382"/>
      <c r="C858" s="382"/>
      <c r="D858" s="381"/>
      <c r="E858" s="382"/>
      <c r="F858" s="381"/>
      <c r="G858" s="382"/>
      <c r="I858" s="374"/>
      <c r="J858" s="374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7"/>
      <c r="B859" s="382"/>
      <c r="C859" s="382"/>
      <c r="D859" s="381"/>
      <c r="E859" s="382"/>
      <c r="F859" s="381"/>
      <c r="G859" s="382"/>
      <c r="I859" s="374"/>
      <c r="J859" s="374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7"/>
      <c r="B860" s="382"/>
      <c r="C860" s="382"/>
      <c r="D860" s="381"/>
      <c r="E860" s="382"/>
      <c r="F860" s="381"/>
      <c r="G860" s="382"/>
      <c r="I860" s="374"/>
      <c r="J860" s="374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7"/>
      <c r="B861" s="382"/>
      <c r="C861" s="382"/>
      <c r="D861" s="381"/>
      <c r="E861" s="382"/>
      <c r="F861" s="381"/>
      <c r="G861" s="382"/>
      <c r="I861" s="374"/>
      <c r="J861" s="374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7"/>
      <c r="B862" s="382"/>
      <c r="C862" s="382"/>
      <c r="D862" s="381"/>
      <c r="E862" s="382"/>
      <c r="F862" s="381"/>
      <c r="G862" s="382"/>
      <c r="I862" s="374"/>
      <c r="J862" s="374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7"/>
      <c r="B863" s="382"/>
      <c r="C863" s="382"/>
      <c r="D863" s="381"/>
      <c r="E863" s="382"/>
      <c r="F863" s="381"/>
      <c r="G863" s="382"/>
      <c r="I863" s="374"/>
      <c r="J863" s="374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7"/>
      <c r="B864" s="382"/>
      <c r="C864" s="382"/>
      <c r="D864" s="381"/>
      <c r="E864" s="382"/>
      <c r="F864" s="381"/>
      <c r="G864" s="382"/>
      <c r="I864" s="374"/>
      <c r="J864" s="374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7"/>
      <c r="B865" s="382"/>
      <c r="C865" s="382"/>
      <c r="D865" s="381"/>
      <c r="E865" s="382"/>
      <c r="F865" s="381"/>
      <c r="G865" s="382"/>
      <c r="I865" s="374"/>
      <c r="J865" s="374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7"/>
      <c r="B866" s="382"/>
      <c r="C866" s="382"/>
      <c r="D866" s="381"/>
      <c r="E866" s="382"/>
      <c r="F866" s="381"/>
      <c r="G866" s="382"/>
      <c r="I866" s="374"/>
      <c r="J866" s="374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7"/>
      <c r="B867" s="382"/>
      <c r="C867" s="382"/>
      <c r="D867" s="381"/>
      <c r="E867" s="382"/>
      <c r="F867" s="381"/>
      <c r="G867" s="382"/>
      <c r="I867" s="374"/>
      <c r="J867" s="374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7"/>
      <c r="B868" s="382"/>
      <c r="C868" s="382"/>
      <c r="D868" s="381"/>
      <c r="E868" s="382"/>
      <c r="F868" s="381"/>
      <c r="G868" s="382"/>
      <c r="I868" s="374"/>
      <c r="J868" s="374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7"/>
      <c r="B869" s="382"/>
      <c r="C869" s="382"/>
      <c r="D869" s="381"/>
      <c r="E869" s="382"/>
      <c r="F869" s="381"/>
      <c r="G869" s="382"/>
      <c r="I869" s="374"/>
      <c r="J869" s="374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7"/>
      <c r="B870" s="382"/>
      <c r="C870" s="382"/>
      <c r="D870" s="381"/>
      <c r="E870" s="382"/>
      <c r="F870" s="381"/>
      <c r="G870" s="382"/>
      <c r="I870" s="374"/>
      <c r="J870" s="374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7"/>
      <c r="B871" s="382"/>
      <c r="C871" s="382"/>
      <c r="D871" s="381"/>
      <c r="E871" s="382"/>
      <c r="F871" s="381"/>
      <c r="G871" s="382"/>
      <c r="I871" s="374"/>
      <c r="J871" s="374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7"/>
      <c r="B872" s="382"/>
      <c r="C872" s="382"/>
      <c r="D872" s="381"/>
      <c r="E872" s="382"/>
      <c r="F872" s="381"/>
      <c r="G872" s="382"/>
      <c r="I872" s="374"/>
      <c r="J872" s="374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7"/>
      <c r="B873" s="382"/>
      <c r="C873" s="382"/>
      <c r="D873" s="381"/>
      <c r="E873" s="382"/>
      <c r="F873" s="381"/>
      <c r="G873" s="382"/>
      <c r="I873" s="374"/>
      <c r="J873" s="374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7"/>
      <c r="B874" s="382"/>
      <c r="C874" s="382"/>
      <c r="D874" s="381"/>
      <c r="E874" s="382"/>
      <c r="F874" s="381"/>
      <c r="G874" s="382"/>
      <c r="I874" s="374"/>
      <c r="J874" s="374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7"/>
      <c r="B875" s="382"/>
      <c r="C875" s="382"/>
      <c r="D875" s="381"/>
      <c r="E875" s="382"/>
      <c r="F875" s="381"/>
      <c r="G875" s="382"/>
      <c r="I875" s="374"/>
      <c r="J875" s="374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7"/>
      <c r="B876" s="382"/>
      <c r="C876" s="382"/>
      <c r="D876" s="381"/>
      <c r="E876" s="382"/>
      <c r="F876" s="381"/>
      <c r="G876" s="382"/>
      <c r="I876" s="374"/>
      <c r="J876" s="374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7"/>
      <c r="B877" s="382"/>
      <c r="C877" s="382"/>
      <c r="D877" s="381"/>
      <c r="E877" s="382"/>
      <c r="F877" s="381"/>
      <c r="G877" s="382"/>
      <c r="I877" s="374"/>
      <c r="J877" s="374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7"/>
      <c r="B878" s="382"/>
      <c r="C878" s="382"/>
      <c r="D878" s="381"/>
      <c r="E878" s="382"/>
      <c r="F878" s="381"/>
      <c r="G878" s="382"/>
      <c r="I878" s="374"/>
      <c r="J878" s="374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7"/>
      <c r="B879" s="382"/>
      <c r="C879" s="382"/>
      <c r="D879" s="381"/>
      <c r="E879" s="382"/>
      <c r="F879" s="381"/>
      <c r="G879" s="382"/>
      <c r="I879" s="374"/>
      <c r="J879" s="374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7"/>
      <c r="B880" s="382"/>
      <c r="C880" s="382"/>
      <c r="D880" s="381"/>
      <c r="E880" s="382"/>
      <c r="F880" s="381"/>
      <c r="G880" s="382"/>
      <c r="I880" s="374"/>
      <c r="J880" s="374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7"/>
      <c r="B881" s="382"/>
      <c r="C881" s="382"/>
      <c r="D881" s="381"/>
      <c r="E881" s="382"/>
      <c r="F881" s="381"/>
      <c r="G881" s="382"/>
      <c r="I881" s="374"/>
      <c r="J881" s="374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7"/>
      <c r="B882" s="382"/>
      <c r="C882" s="382"/>
      <c r="D882" s="381"/>
      <c r="E882" s="382"/>
      <c r="F882" s="381"/>
      <c r="G882" s="382"/>
      <c r="I882" s="374"/>
      <c r="J882" s="374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7"/>
      <c r="B883" s="382"/>
      <c r="C883" s="382"/>
      <c r="D883" s="381"/>
      <c r="E883" s="382"/>
      <c r="F883" s="381"/>
      <c r="G883" s="382"/>
      <c r="I883" s="374"/>
      <c r="J883" s="374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7"/>
      <c r="B884" s="382"/>
      <c r="C884" s="382"/>
      <c r="D884" s="381"/>
      <c r="E884" s="382"/>
      <c r="F884" s="381"/>
      <c r="G884" s="382"/>
      <c r="I884" s="374"/>
      <c r="J884" s="374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7"/>
      <c r="B885" s="382"/>
      <c r="C885" s="382"/>
      <c r="D885" s="381"/>
      <c r="E885" s="382"/>
      <c r="F885" s="381"/>
      <c r="G885" s="382"/>
      <c r="I885" s="374"/>
      <c r="J885" s="374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7"/>
      <c r="B886" s="382"/>
      <c r="C886" s="382"/>
      <c r="D886" s="381"/>
      <c r="E886" s="382"/>
      <c r="F886" s="381"/>
      <c r="G886" s="382"/>
      <c r="I886" s="374"/>
      <c r="J886" s="374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7"/>
      <c r="B887" s="382"/>
      <c r="C887" s="382"/>
      <c r="D887" s="381"/>
      <c r="E887" s="382"/>
      <c r="F887" s="381"/>
      <c r="G887" s="382"/>
      <c r="I887" s="374"/>
      <c r="J887" s="374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7"/>
      <c r="B888" s="382"/>
      <c r="C888" s="382"/>
      <c r="D888" s="381"/>
      <c r="E888" s="382"/>
      <c r="F888" s="381"/>
      <c r="G888" s="382"/>
      <c r="I888" s="374"/>
      <c r="J888" s="374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7"/>
      <c r="B889" s="382"/>
      <c r="C889" s="382"/>
      <c r="D889" s="381"/>
      <c r="E889" s="382"/>
      <c r="F889" s="381"/>
      <c r="G889" s="382"/>
      <c r="I889" s="374"/>
      <c r="J889" s="374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7"/>
      <c r="B890" s="382"/>
      <c r="C890" s="382"/>
      <c r="D890" s="381"/>
      <c r="E890" s="382"/>
      <c r="F890" s="381"/>
      <c r="G890" s="382"/>
      <c r="I890" s="374"/>
      <c r="J890" s="374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7"/>
      <c r="B891" s="382"/>
      <c r="C891" s="382"/>
      <c r="D891" s="381"/>
      <c r="E891" s="382"/>
      <c r="F891" s="381"/>
      <c r="G891" s="382"/>
      <c r="I891" s="374"/>
      <c r="J891" s="374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7"/>
      <c r="B892" s="382"/>
      <c r="C892" s="382"/>
      <c r="D892" s="381"/>
      <c r="E892" s="382"/>
      <c r="F892" s="381"/>
      <c r="G892" s="382"/>
      <c r="I892" s="374"/>
      <c r="J892" s="374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7"/>
      <c r="B893" s="382"/>
      <c r="C893" s="382"/>
      <c r="D893" s="381"/>
      <c r="E893" s="382"/>
      <c r="F893" s="381"/>
      <c r="G893" s="382"/>
      <c r="I893" s="374"/>
      <c r="J893" s="374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7"/>
      <c r="B894" s="382"/>
      <c r="C894" s="382"/>
      <c r="D894" s="381"/>
      <c r="E894" s="382"/>
      <c r="F894" s="381"/>
      <c r="G894" s="382"/>
      <c r="I894" s="374"/>
      <c r="J894" s="374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7"/>
      <c r="B895" s="382"/>
      <c r="C895" s="382"/>
      <c r="D895" s="381"/>
      <c r="E895" s="382"/>
      <c r="F895" s="381"/>
      <c r="G895" s="382"/>
      <c r="I895" s="374"/>
      <c r="J895" s="374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7"/>
      <c r="B896" s="382"/>
      <c r="C896" s="382"/>
      <c r="D896" s="381"/>
      <c r="E896" s="382"/>
      <c r="F896" s="381"/>
      <c r="G896" s="382"/>
      <c r="I896" s="374"/>
      <c r="J896" s="374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7"/>
      <c r="B897" s="382"/>
      <c r="C897" s="382"/>
      <c r="D897" s="381"/>
      <c r="E897" s="382"/>
      <c r="F897" s="381"/>
      <c r="G897" s="382"/>
      <c r="I897" s="374"/>
      <c r="J897" s="374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7"/>
      <c r="B898" s="382"/>
      <c r="C898" s="382"/>
      <c r="D898" s="381"/>
      <c r="E898" s="382"/>
      <c r="F898" s="381"/>
      <c r="G898" s="382"/>
      <c r="I898" s="374"/>
      <c r="J898" s="374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7"/>
      <c r="B899" s="382"/>
      <c r="C899" s="382"/>
      <c r="D899" s="381"/>
      <c r="E899" s="382"/>
      <c r="F899" s="381"/>
      <c r="G899" s="382"/>
      <c r="I899" s="374"/>
      <c r="J899" s="374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7"/>
      <c r="B900" s="382"/>
      <c r="C900" s="382"/>
      <c r="D900" s="381"/>
      <c r="E900" s="382"/>
      <c r="F900" s="381"/>
      <c r="G900" s="382"/>
      <c r="I900" s="374"/>
      <c r="J900" s="374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7"/>
      <c r="B901" s="382"/>
      <c r="C901" s="382"/>
      <c r="D901" s="381"/>
      <c r="E901" s="382"/>
      <c r="F901" s="381"/>
      <c r="G901" s="382"/>
      <c r="I901" s="374"/>
      <c r="J901" s="374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7"/>
      <c r="B902" s="382"/>
      <c r="C902" s="382"/>
      <c r="D902" s="381"/>
      <c r="E902" s="382"/>
      <c r="F902" s="381"/>
      <c r="G902" s="382"/>
      <c r="I902" s="374"/>
      <c r="J902" s="374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7"/>
      <c r="B903" s="382"/>
      <c r="C903" s="382"/>
      <c r="D903" s="381"/>
      <c r="E903" s="382"/>
      <c r="F903" s="381"/>
      <c r="G903" s="382"/>
      <c r="I903" s="374"/>
      <c r="J903" s="374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7"/>
      <c r="B904" s="382"/>
      <c r="C904" s="382"/>
      <c r="D904" s="381"/>
      <c r="E904" s="382"/>
      <c r="F904" s="381"/>
      <c r="G904" s="382"/>
      <c r="I904" s="374"/>
      <c r="J904" s="374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7"/>
      <c r="B905" s="382"/>
      <c r="C905" s="382"/>
      <c r="D905" s="381"/>
      <c r="E905" s="382"/>
      <c r="F905" s="381"/>
      <c r="G905" s="382"/>
      <c r="I905" s="374"/>
      <c r="J905" s="374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7"/>
      <c r="B906" s="382"/>
      <c r="C906" s="382"/>
      <c r="D906" s="381"/>
      <c r="E906" s="382"/>
      <c r="F906" s="381"/>
      <c r="G906" s="382"/>
      <c r="I906" s="374"/>
      <c r="J906" s="374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7"/>
      <c r="B907" s="382"/>
      <c r="C907" s="382"/>
      <c r="D907" s="381"/>
      <c r="E907" s="382"/>
      <c r="F907" s="381"/>
      <c r="G907" s="382"/>
      <c r="I907" s="374"/>
      <c r="J907" s="374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7"/>
      <c r="B908" s="382"/>
      <c r="C908" s="382"/>
      <c r="D908" s="381"/>
      <c r="E908" s="382"/>
      <c r="F908" s="381"/>
      <c r="G908" s="382"/>
      <c r="I908" s="374"/>
      <c r="J908" s="374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7"/>
      <c r="B909" s="382"/>
      <c r="C909" s="382"/>
      <c r="D909" s="381"/>
      <c r="E909" s="382"/>
      <c r="F909" s="381"/>
      <c r="G909" s="382"/>
      <c r="I909" s="374"/>
      <c r="J909" s="374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7"/>
      <c r="B910" s="382"/>
      <c r="C910" s="382"/>
      <c r="D910" s="381"/>
      <c r="E910" s="382"/>
      <c r="F910" s="381"/>
      <c r="G910" s="382"/>
      <c r="I910" s="374"/>
      <c r="J910" s="374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7"/>
      <c r="B911" s="382"/>
      <c r="C911" s="382"/>
      <c r="D911" s="381"/>
      <c r="E911" s="382"/>
      <c r="F911" s="381"/>
      <c r="G911" s="382"/>
      <c r="I911" s="374"/>
      <c r="J911" s="374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7"/>
      <c r="B912" s="382"/>
      <c r="C912" s="382"/>
      <c r="D912" s="381"/>
      <c r="E912" s="382"/>
      <c r="F912" s="381"/>
      <c r="G912" s="382"/>
      <c r="I912" s="374"/>
      <c r="J912" s="374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7"/>
      <c r="B913" s="382"/>
      <c r="C913" s="382"/>
      <c r="D913" s="381"/>
      <c r="E913" s="382"/>
      <c r="F913" s="381"/>
      <c r="G913" s="382"/>
      <c r="I913" s="374"/>
      <c r="J913" s="374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7"/>
      <c r="B914" s="382"/>
      <c r="C914" s="382"/>
      <c r="D914" s="381"/>
      <c r="E914" s="382"/>
      <c r="F914" s="381"/>
      <c r="G914" s="382"/>
      <c r="I914" s="374"/>
      <c r="J914" s="374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7"/>
      <c r="B915" s="382"/>
      <c r="C915" s="382"/>
      <c r="D915" s="381"/>
      <c r="E915" s="382"/>
      <c r="F915" s="381"/>
      <c r="G915" s="382"/>
      <c r="I915" s="374"/>
      <c r="J915" s="374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7"/>
      <c r="B916" s="382"/>
      <c r="C916" s="382"/>
      <c r="D916" s="381"/>
      <c r="E916" s="382"/>
      <c r="F916" s="381"/>
      <c r="G916" s="382"/>
      <c r="I916" s="374"/>
      <c r="J916" s="374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7"/>
      <c r="B917" s="382"/>
      <c r="C917" s="382"/>
      <c r="D917" s="381"/>
      <c r="E917" s="382"/>
      <c r="F917" s="381"/>
      <c r="G917" s="382"/>
      <c r="I917" s="374"/>
      <c r="J917" s="374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7"/>
      <c r="B918" s="382"/>
      <c r="C918" s="382"/>
      <c r="D918" s="381"/>
      <c r="E918" s="382"/>
      <c r="F918" s="381"/>
      <c r="G918" s="382"/>
      <c r="I918" s="374"/>
      <c r="J918" s="374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7"/>
      <c r="B919" s="382"/>
      <c r="C919" s="382"/>
      <c r="D919" s="381"/>
      <c r="E919" s="382"/>
      <c r="F919" s="381"/>
      <c r="G919" s="382"/>
      <c r="I919" s="374"/>
      <c r="J919" s="374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7"/>
      <c r="B920" s="382"/>
      <c r="C920" s="382"/>
      <c r="D920" s="381"/>
      <c r="E920" s="382"/>
      <c r="F920" s="381"/>
      <c r="G920" s="382"/>
      <c r="I920" s="374"/>
      <c r="J920" s="374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7"/>
      <c r="B921" s="382"/>
      <c r="C921" s="382"/>
      <c r="D921" s="381"/>
      <c r="E921" s="382"/>
      <c r="F921" s="381"/>
      <c r="G921" s="382"/>
      <c r="I921" s="374"/>
      <c r="J921" s="374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7"/>
      <c r="B922" s="382"/>
      <c r="C922" s="382"/>
      <c r="D922" s="381"/>
      <c r="E922" s="382"/>
      <c r="F922" s="381"/>
      <c r="G922" s="382"/>
      <c r="I922" s="374"/>
      <c r="J922" s="374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7"/>
      <c r="B923" s="382"/>
      <c r="C923" s="382"/>
      <c r="D923" s="381"/>
      <c r="E923" s="382"/>
      <c r="F923" s="381"/>
      <c r="G923" s="382"/>
      <c r="I923" s="374"/>
      <c r="J923" s="374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7"/>
      <c r="B924" s="382"/>
      <c r="C924" s="382"/>
      <c r="D924" s="381"/>
      <c r="E924" s="382"/>
      <c r="F924" s="381"/>
      <c r="G924" s="382"/>
      <c r="I924" s="374"/>
      <c r="J924" s="374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7"/>
      <c r="B925" s="382"/>
      <c r="C925" s="382"/>
      <c r="D925" s="381"/>
      <c r="E925" s="382"/>
      <c r="F925" s="381"/>
      <c r="G925" s="382"/>
      <c r="I925" s="374"/>
      <c r="J925" s="374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7"/>
      <c r="B926" s="382"/>
      <c r="C926" s="382"/>
      <c r="D926" s="381"/>
      <c r="E926" s="382"/>
      <c r="F926" s="381"/>
      <c r="G926" s="382"/>
      <c r="I926" s="374"/>
      <c r="J926" s="374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7"/>
      <c r="B927" s="382"/>
      <c r="C927" s="382"/>
      <c r="D927" s="381"/>
      <c r="E927" s="382"/>
      <c r="F927" s="381"/>
      <c r="G927" s="382"/>
      <c r="I927" s="374"/>
      <c r="J927" s="374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7"/>
      <c r="B928" s="382"/>
      <c r="C928" s="382"/>
      <c r="D928" s="381"/>
      <c r="E928" s="382"/>
      <c r="F928" s="381"/>
      <c r="G928" s="382"/>
      <c r="I928" s="374"/>
      <c r="J928" s="374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7"/>
      <c r="B929" s="382"/>
      <c r="C929" s="382"/>
      <c r="D929" s="381"/>
      <c r="E929" s="382"/>
      <c r="F929" s="381"/>
      <c r="G929" s="382"/>
      <c r="I929" s="374"/>
      <c r="J929" s="374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7"/>
      <c r="B930" s="382"/>
      <c r="C930" s="382"/>
      <c r="D930" s="381"/>
      <c r="E930" s="382"/>
      <c r="F930" s="381"/>
      <c r="G930" s="382"/>
      <c r="I930" s="374"/>
      <c r="J930" s="374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7"/>
      <c r="B931" s="382"/>
      <c r="C931" s="382"/>
      <c r="D931" s="381"/>
      <c r="E931" s="382"/>
      <c r="F931" s="381"/>
      <c r="G931" s="382"/>
      <c r="I931" s="374"/>
      <c r="J931" s="374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7"/>
      <c r="B932" s="382"/>
      <c r="C932" s="382"/>
      <c r="D932" s="381"/>
      <c r="E932" s="382"/>
      <c r="F932" s="381"/>
      <c r="G932" s="382"/>
      <c r="I932" s="374"/>
      <c r="J932" s="374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7"/>
      <c r="B933" s="382"/>
      <c r="C933" s="382"/>
      <c r="D933" s="381"/>
      <c r="E933" s="382"/>
      <c r="F933" s="381"/>
      <c r="G933" s="382"/>
      <c r="I933" s="374"/>
      <c r="J933" s="374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7"/>
      <c r="B934" s="382"/>
      <c r="C934" s="382"/>
      <c r="D934" s="381"/>
      <c r="E934" s="382"/>
      <c r="F934" s="381"/>
      <c r="G934" s="382"/>
      <c r="I934" s="374"/>
      <c r="J934" s="374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7"/>
      <c r="B935" s="382"/>
      <c r="C935" s="382"/>
      <c r="D935" s="381"/>
      <c r="E935" s="382"/>
      <c r="F935" s="381"/>
      <c r="G935" s="382"/>
      <c r="I935" s="374"/>
      <c r="J935" s="374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7"/>
      <c r="B936" s="382"/>
      <c r="C936" s="382"/>
      <c r="D936" s="381"/>
      <c r="E936" s="382"/>
      <c r="F936" s="381"/>
      <c r="G936" s="382"/>
      <c r="I936" s="374"/>
      <c r="J936" s="374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7"/>
      <c r="B937" s="382"/>
      <c r="C937" s="382"/>
      <c r="D937" s="381"/>
      <c r="E937" s="382"/>
      <c r="F937" s="381"/>
      <c r="G937" s="382"/>
      <c r="I937" s="374"/>
      <c r="J937" s="374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7"/>
      <c r="B938" s="382"/>
      <c r="C938" s="382"/>
      <c r="D938" s="381"/>
      <c r="E938" s="382"/>
      <c r="F938" s="381"/>
      <c r="G938" s="382"/>
      <c r="I938" s="374"/>
      <c r="J938" s="374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7"/>
      <c r="B939" s="382"/>
      <c r="C939" s="382"/>
      <c r="D939" s="381"/>
      <c r="E939" s="382"/>
      <c r="F939" s="381"/>
      <c r="G939" s="382"/>
      <c r="I939" s="374"/>
      <c r="J939" s="374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7"/>
      <c r="B940" s="382"/>
      <c r="C940" s="382"/>
      <c r="D940" s="381"/>
      <c r="E940" s="382"/>
      <c r="F940" s="381"/>
      <c r="G940" s="382"/>
      <c r="I940" s="374"/>
      <c r="J940" s="374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7"/>
      <c r="B941" s="382"/>
      <c r="C941" s="382"/>
      <c r="D941" s="381"/>
      <c r="E941" s="382"/>
      <c r="F941" s="381"/>
      <c r="G941" s="382"/>
      <c r="I941" s="374"/>
      <c r="J941" s="374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7"/>
      <c r="B942" s="382"/>
      <c r="C942" s="382"/>
      <c r="D942" s="381"/>
      <c r="E942" s="382"/>
      <c r="F942" s="381"/>
      <c r="G942" s="382"/>
      <c r="I942" s="374"/>
      <c r="J942" s="374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7"/>
      <c r="B943" s="382"/>
      <c r="C943" s="382"/>
      <c r="D943" s="381"/>
      <c r="E943" s="382"/>
      <c r="F943" s="381"/>
      <c r="G943" s="382"/>
      <c r="I943" s="374"/>
      <c r="J943" s="374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7"/>
      <c r="B944" s="382"/>
      <c r="C944" s="382"/>
      <c r="D944" s="381"/>
      <c r="E944" s="382"/>
      <c r="F944" s="381"/>
      <c r="G944" s="382"/>
      <c r="I944" s="374"/>
      <c r="J944" s="374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7"/>
      <c r="B945" s="382"/>
      <c r="C945" s="382"/>
      <c r="D945" s="381"/>
      <c r="E945" s="382"/>
      <c r="F945" s="381"/>
      <c r="G945" s="382"/>
      <c r="I945" s="374"/>
      <c r="J945" s="374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7"/>
      <c r="B946" s="382"/>
      <c r="C946" s="382"/>
      <c r="D946" s="381"/>
      <c r="E946" s="382"/>
      <c r="F946" s="381"/>
      <c r="G946" s="382"/>
      <c r="I946" s="374"/>
      <c r="J946" s="374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7"/>
      <c r="B947" s="382"/>
      <c r="C947" s="382"/>
      <c r="D947" s="381"/>
      <c r="E947" s="382"/>
      <c r="F947" s="381"/>
      <c r="G947" s="382"/>
      <c r="I947" s="374"/>
      <c r="J947" s="374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7"/>
      <c r="B948" s="382"/>
      <c r="C948" s="382"/>
      <c r="D948" s="381"/>
      <c r="E948" s="382"/>
      <c r="F948" s="381"/>
      <c r="G948" s="382"/>
      <c r="I948" s="374"/>
      <c r="J948" s="374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7"/>
      <c r="B949" s="382"/>
      <c r="C949" s="382"/>
      <c r="D949" s="381"/>
      <c r="E949" s="382"/>
      <c r="F949" s="381"/>
      <c r="G949" s="382"/>
      <c r="I949" s="374"/>
      <c r="J949" s="374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7"/>
      <c r="B950" s="382"/>
      <c r="C950" s="382"/>
      <c r="D950" s="381"/>
      <c r="E950" s="382"/>
      <c r="F950" s="381"/>
      <c r="G950" s="382"/>
      <c r="I950" s="374"/>
      <c r="J950" s="374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7"/>
      <c r="B951" s="382"/>
      <c r="C951" s="382"/>
      <c r="D951" s="381"/>
      <c r="E951" s="382"/>
      <c r="F951" s="381"/>
      <c r="G951" s="382"/>
      <c r="I951" s="374"/>
      <c r="J951" s="374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7"/>
      <c r="B952" s="382"/>
      <c r="C952" s="382"/>
      <c r="D952" s="381"/>
      <c r="E952" s="382"/>
      <c r="F952" s="381"/>
      <c r="G952" s="382"/>
      <c r="I952" s="374"/>
      <c r="J952" s="374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7"/>
      <c r="B953" s="382"/>
      <c r="C953" s="382"/>
      <c r="D953" s="381"/>
      <c r="E953" s="382"/>
      <c r="F953" s="381"/>
      <c r="G953" s="382"/>
      <c r="I953" s="374"/>
      <c r="J953" s="374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7"/>
      <c r="B954" s="382"/>
      <c r="C954" s="382"/>
      <c r="D954" s="381"/>
      <c r="E954" s="382"/>
      <c r="F954" s="381"/>
      <c r="G954" s="382"/>
      <c r="I954" s="374"/>
      <c r="J954" s="374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7"/>
      <c r="B955" s="382"/>
      <c r="C955" s="382"/>
      <c r="D955" s="381"/>
      <c r="E955" s="382"/>
      <c r="F955" s="381"/>
      <c r="G955" s="382"/>
      <c r="I955" s="374"/>
      <c r="J955" s="374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7"/>
      <c r="B956" s="382"/>
      <c r="C956" s="382"/>
      <c r="D956" s="381"/>
      <c r="E956" s="382"/>
      <c r="F956" s="381"/>
      <c r="G956" s="382"/>
      <c r="I956" s="374"/>
      <c r="J956" s="374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7"/>
      <c r="B957" s="382"/>
      <c r="C957" s="382"/>
      <c r="D957" s="381"/>
      <c r="E957" s="382"/>
      <c r="F957" s="381"/>
      <c r="G957" s="382"/>
      <c r="I957" s="374"/>
      <c r="J957" s="374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7"/>
      <c r="B958" s="382"/>
      <c r="C958" s="382"/>
      <c r="D958" s="381"/>
      <c r="E958" s="382"/>
      <c r="F958" s="381"/>
      <c r="G958" s="382"/>
      <c r="I958" s="374"/>
      <c r="J958" s="374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7"/>
      <c r="B959" s="382"/>
      <c r="C959" s="382"/>
      <c r="D959" s="381"/>
      <c r="E959" s="382"/>
      <c r="F959" s="381"/>
      <c r="G959" s="382"/>
      <c r="I959" s="374"/>
      <c r="J959" s="374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7"/>
      <c r="B960" s="382"/>
      <c r="C960" s="382"/>
      <c r="D960" s="381"/>
      <c r="E960" s="382"/>
      <c r="F960" s="381"/>
      <c r="G960" s="382"/>
      <c r="I960" s="374"/>
      <c r="J960" s="374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7"/>
      <c r="B961" s="382"/>
      <c r="C961" s="382"/>
      <c r="D961" s="381"/>
      <c r="E961" s="382"/>
      <c r="F961" s="381"/>
      <c r="G961" s="382"/>
      <c r="I961" s="374"/>
      <c r="J961" s="374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7"/>
      <c r="B962" s="382"/>
      <c r="C962" s="382"/>
      <c r="D962" s="381"/>
      <c r="E962" s="382"/>
      <c r="F962" s="381"/>
      <c r="G962" s="382"/>
      <c r="I962" s="374"/>
      <c r="J962" s="374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7"/>
      <c r="B963" s="382"/>
      <c r="C963" s="382"/>
      <c r="D963" s="381"/>
      <c r="E963" s="382"/>
      <c r="F963" s="381"/>
      <c r="G963" s="382"/>
      <c r="I963" s="374"/>
      <c r="J963" s="374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7"/>
      <c r="B964" s="382"/>
      <c r="C964" s="382"/>
      <c r="D964" s="381"/>
      <c r="E964" s="382"/>
      <c r="F964" s="381"/>
      <c r="G964" s="382"/>
      <c r="I964" s="374"/>
      <c r="J964" s="374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7"/>
      <c r="B965" s="382"/>
      <c r="C965" s="382"/>
      <c r="D965" s="381"/>
      <c r="E965" s="382"/>
      <c r="F965" s="381"/>
      <c r="G965" s="382"/>
      <c r="I965" s="374"/>
      <c r="J965" s="374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7"/>
      <c r="B966" s="382"/>
      <c r="C966" s="382"/>
      <c r="D966" s="381"/>
      <c r="E966" s="382"/>
      <c r="F966" s="381"/>
      <c r="G966" s="382"/>
      <c r="I966" s="374"/>
      <c r="J966" s="374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7"/>
      <c r="B967" s="382"/>
      <c r="C967" s="382"/>
      <c r="D967" s="381"/>
      <c r="E967" s="382"/>
      <c r="F967" s="381"/>
      <c r="G967" s="382"/>
      <c r="I967" s="374"/>
      <c r="J967" s="374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7"/>
      <c r="B968" s="382"/>
      <c r="C968" s="382"/>
      <c r="D968" s="381"/>
      <c r="E968" s="382"/>
      <c r="F968" s="381"/>
      <c r="G968" s="382"/>
      <c r="I968" s="374"/>
      <c r="J968" s="374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7"/>
      <c r="B969" s="382"/>
      <c r="C969" s="382"/>
      <c r="D969" s="381"/>
      <c r="E969" s="382"/>
      <c r="F969" s="381"/>
      <c r="G969" s="382"/>
      <c r="I969" s="374"/>
      <c r="J969" s="374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7"/>
      <c r="B970" s="382"/>
      <c r="C970" s="382"/>
      <c r="D970" s="381"/>
      <c r="E970" s="382"/>
      <c r="F970" s="381"/>
      <c r="G970" s="382"/>
      <c r="I970" s="374"/>
      <c r="J970" s="374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7"/>
      <c r="B971" s="382"/>
      <c r="C971" s="382"/>
      <c r="D971" s="381"/>
      <c r="E971" s="382"/>
      <c r="F971" s="381"/>
      <c r="G971" s="382"/>
      <c r="I971" s="374"/>
      <c r="J971" s="374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7"/>
      <c r="B972" s="382"/>
      <c r="C972" s="382"/>
      <c r="D972" s="381"/>
      <c r="E972" s="382"/>
      <c r="F972" s="381"/>
      <c r="G972" s="382"/>
      <c r="I972" s="374"/>
      <c r="J972" s="374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7"/>
      <c r="B973" s="382"/>
      <c r="C973" s="382"/>
      <c r="D973" s="381"/>
      <c r="E973" s="382"/>
      <c r="F973" s="381"/>
      <c r="G973" s="382"/>
      <c r="I973" s="374"/>
      <c r="J973" s="374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7"/>
      <c r="B974" s="382"/>
      <c r="C974" s="382"/>
      <c r="D974" s="381"/>
      <c r="E974" s="382"/>
      <c r="F974" s="381"/>
      <c r="G974" s="382"/>
      <c r="I974" s="374"/>
      <c r="J974" s="374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7"/>
      <c r="B975" s="382"/>
      <c r="C975" s="382"/>
      <c r="D975" s="381"/>
      <c r="E975" s="382"/>
      <c r="F975" s="381"/>
      <c r="G975" s="382"/>
      <c r="I975" s="374"/>
      <c r="J975" s="374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7"/>
      <c r="B976" s="382"/>
      <c r="C976" s="382"/>
      <c r="D976" s="381"/>
      <c r="E976" s="382"/>
      <c r="F976" s="381"/>
      <c r="G976" s="382"/>
      <c r="I976" s="374"/>
      <c r="J976" s="374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7"/>
      <c r="B977" s="382"/>
      <c r="C977" s="382"/>
      <c r="D977" s="381"/>
      <c r="E977" s="382"/>
      <c r="F977" s="381"/>
      <c r="G977" s="382"/>
      <c r="I977" s="374"/>
      <c r="J977" s="374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7"/>
      <c r="B978" s="382"/>
      <c r="C978" s="382"/>
      <c r="D978" s="381"/>
      <c r="E978" s="382"/>
      <c r="F978" s="381"/>
      <c r="G978" s="382"/>
      <c r="I978" s="374"/>
      <c r="J978" s="374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7"/>
      <c r="B979" s="382"/>
      <c r="C979" s="382"/>
      <c r="D979" s="381"/>
      <c r="E979" s="382"/>
      <c r="F979" s="381"/>
      <c r="G979" s="382"/>
      <c r="I979" s="374"/>
      <c r="J979" s="374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7"/>
      <c r="B980" s="382"/>
      <c r="C980" s="382"/>
      <c r="D980" s="381"/>
      <c r="E980" s="382"/>
      <c r="F980" s="381"/>
      <c r="G980" s="382"/>
      <c r="I980" s="374"/>
      <c r="J980" s="374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7"/>
      <c r="B981" s="382"/>
      <c r="C981" s="382"/>
      <c r="D981" s="381"/>
      <c r="E981" s="382"/>
      <c r="F981" s="381"/>
      <c r="G981" s="382"/>
      <c r="I981" s="374"/>
      <c r="J981" s="374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7"/>
      <c r="B982" s="382"/>
      <c r="C982" s="382"/>
      <c r="D982" s="381"/>
      <c r="E982" s="382"/>
      <c r="F982" s="381"/>
      <c r="G982" s="382"/>
      <c r="I982" s="374"/>
      <c r="J982" s="374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7"/>
      <c r="B983" s="382"/>
      <c r="C983" s="382"/>
      <c r="D983" s="381"/>
      <c r="E983" s="382"/>
      <c r="F983" s="381"/>
      <c r="G983" s="382"/>
      <c r="I983" s="374"/>
      <c r="J983" s="374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7"/>
      <c r="B984" s="382"/>
      <c r="C984" s="382"/>
      <c r="D984" s="381"/>
      <c r="E984" s="382"/>
      <c r="F984" s="381"/>
      <c r="G984" s="382"/>
      <c r="I984" s="374"/>
      <c r="J984" s="374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7"/>
      <c r="B985" s="382"/>
      <c r="C985" s="382"/>
      <c r="D985" s="381"/>
      <c r="E985" s="382"/>
      <c r="F985" s="381"/>
      <c r="G985" s="382"/>
      <c r="I985" s="374"/>
      <c r="J985" s="374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7"/>
      <c r="B986" s="382"/>
      <c r="C986" s="382"/>
      <c r="D986" s="381"/>
      <c r="E986" s="382"/>
      <c r="F986" s="381"/>
      <c r="G986" s="382"/>
      <c r="I986" s="374"/>
      <c r="J986" s="374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7"/>
      <c r="B987" s="382"/>
      <c r="C987" s="382"/>
      <c r="D987" s="381"/>
      <c r="E987" s="382"/>
      <c r="F987" s="381"/>
      <c r="G987" s="382"/>
      <c r="I987" s="374"/>
      <c r="J987" s="374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7"/>
      <c r="B988" s="382"/>
      <c r="C988" s="382"/>
      <c r="D988" s="381"/>
      <c r="E988" s="382"/>
      <c r="F988" s="381"/>
      <c r="G988" s="382"/>
      <c r="I988" s="374"/>
      <c r="J988" s="374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7"/>
      <c r="B989" s="382"/>
      <c r="C989" s="382"/>
      <c r="D989" s="381"/>
      <c r="E989" s="382"/>
      <c r="F989" s="381"/>
      <c r="G989" s="382"/>
      <c r="I989" s="374"/>
      <c r="J989" s="374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7"/>
      <c r="B990" s="382"/>
      <c r="C990" s="382"/>
      <c r="D990" s="381"/>
      <c r="E990" s="382"/>
      <c r="F990" s="381"/>
      <c r="G990" s="382"/>
      <c r="I990" s="374"/>
      <c r="J990" s="374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7"/>
      <c r="B991" s="382"/>
      <c r="C991" s="382"/>
      <c r="D991" s="381"/>
      <c r="E991" s="382"/>
      <c r="F991" s="381"/>
      <c r="G991" s="382"/>
      <c r="I991" s="374"/>
      <c r="J991" s="374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7"/>
      <c r="B992" s="382"/>
      <c r="C992" s="382"/>
      <c r="D992" s="381"/>
      <c r="E992" s="382"/>
      <c r="F992" s="381"/>
      <c r="G992" s="382"/>
      <c r="I992" s="374"/>
      <c r="J992" s="374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7"/>
      <c r="B993" s="382"/>
      <c r="C993" s="382"/>
      <c r="D993" s="381"/>
      <c r="E993" s="382"/>
      <c r="F993" s="381"/>
      <c r="G993" s="382"/>
      <c r="I993" s="374"/>
      <c r="J993" s="374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7"/>
      <c r="B994" s="382"/>
      <c r="C994" s="382"/>
      <c r="D994" s="381"/>
      <c r="E994" s="382"/>
      <c r="F994" s="381"/>
      <c r="G994" s="382"/>
      <c r="I994" s="374"/>
      <c r="J994" s="374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7"/>
      <c r="B995" s="382"/>
      <c r="C995" s="382"/>
      <c r="D995" s="381"/>
      <c r="E995" s="382"/>
      <c r="F995" s="381"/>
      <c r="G995" s="382"/>
      <c r="I995" s="374"/>
      <c r="J995" s="374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7"/>
      <c r="B996" s="382"/>
      <c r="C996" s="382"/>
      <c r="D996" s="381"/>
      <c r="E996" s="382"/>
      <c r="F996" s="381"/>
      <c r="G996" s="382"/>
      <c r="I996" s="374"/>
      <c r="J996" s="374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7"/>
      <c r="B997" s="382"/>
      <c r="C997" s="382"/>
      <c r="D997" s="381"/>
      <c r="E997" s="382"/>
      <c r="F997" s="381"/>
      <c r="G997" s="382"/>
      <c r="I997" s="374"/>
      <c r="J997" s="374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7"/>
      <c r="B998" s="382"/>
      <c r="C998" s="382"/>
      <c r="D998" s="381"/>
      <c r="E998" s="382"/>
      <c r="F998" s="381"/>
      <c r="G998" s="382"/>
      <c r="I998" s="374"/>
      <c r="J998" s="374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7"/>
      <c r="B999" s="382"/>
      <c r="C999" s="382"/>
      <c r="D999" s="381"/>
      <c r="E999" s="382"/>
      <c r="F999" s="381"/>
      <c r="G999" s="382"/>
      <c r="I999" s="374"/>
      <c r="J999" s="374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7"/>
      <c r="B1000" s="382"/>
      <c r="C1000" s="382"/>
      <c r="D1000" s="381"/>
      <c r="E1000" s="382"/>
      <c r="F1000" s="381"/>
      <c r="G1000" s="382"/>
      <c r="I1000" s="374"/>
      <c r="J1000" s="374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37"/>
      <c r="B1001" s="382"/>
      <c r="C1001" s="382"/>
      <c r="D1001" s="381"/>
      <c r="E1001" s="382"/>
      <c r="F1001" s="381"/>
      <c r="G1001" s="382"/>
      <c r="I1001" s="374"/>
      <c r="J1001" s="374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37"/>
      <c r="B1002" s="382"/>
      <c r="C1002" s="382"/>
      <c r="D1002" s="381"/>
      <c r="E1002" s="382"/>
      <c r="F1002" s="381"/>
      <c r="G1002" s="382"/>
      <c r="I1002" s="374"/>
      <c r="J1002" s="374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37"/>
      <c r="B1003" s="382"/>
      <c r="C1003" s="382"/>
      <c r="D1003" s="381"/>
      <c r="E1003" s="382"/>
      <c r="F1003" s="381"/>
      <c r="G1003" s="382"/>
      <c r="I1003" s="374"/>
      <c r="J1003" s="374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37"/>
      <c r="B1004" s="382"/>
      <c r="C1004" s="382"/>
      <c r="D1004" s="381"/>
      <c r="E1004" s="382"/>
      <c r="F1004" s="381"/>
      <c r="G1004" s="382"/>
      <c r="I1004" s="374"/>
      <c r="J1004" s="374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37"/>
      <c r="B1005" s="382"/>
      <c r="C1005" s="382"/>
      <c r="D1005" s="381"/>
      <c r="E1005" s="382"/>
      <c r="F1005" s="381"/>
      <c r="G1005" s="382"/>
      <c r="I1005" s="374"/>
      <c r="J1005" s="374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37"/>
      <c r="B1006" s="382"/>
      <c r="C1006" s="382"/>
      <c r="D1006" s="381"/>
      <c r="E1006" s="382"/>
      <c r="F1006" s="381"/>
      <c r="G1006" s="382"/>
      <c r="I1006" s="374"/>
      <c r="J1006" s="374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37"/>
      <c r="B1007" s="382"/>
      <c r="C1007" s="382"/>
      <c r="D1007" s="381"/>
      <c r="E1007" s="382"/>
      <c r="F1007" s="381"/>
      <c r="G1007" s="382"/>
      <c r="I1007" s="374"/>
      <c r="J1007" s="374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37"/>
      <c r="B1008" s="382"/>
      <c r="C1008" s="382"/>
      <c r="D1008" s="381"/>
      <c r="E1008" s="382"/>
      <c r="F1008" s="381"/>
      <c r="G1008" s="382"/>
      <c r="I1008" s="374"/>
      <c r="J1008" s="374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37"/>
      <c r="B1009" s="382"/>
      <c r="C1009" s="382"/>
      <c r="D1009" s="381"/>
      <c r="E1009" s="382"/>
      <c r="F1009" s="381"/>
      <c r="G1009" s="382"/>
      <c r="I1009" s="374"/>
      <c r="J1009" s="374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337"/>
      <c r="B1010" s="382"/>
      <c r="C1010" s="382"/>
      <c r="D1010" s="381"/>
      <c r="E1010" s="382"/>
      <c r="F1010" s="381"/>
      <c r="G1010" s="382"/>
      <c r="I1010" s="374"/>
      <c r="J1010" s="374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337"/>
      <c r="B1011" s="382"/>
      <c r="C1011" s="382"/>
      <c r="D1011" s="381"/>
      <c r="E1011" s="382"/>
      <c r="F1011" s="381"/>
      <c r="G1011" s="382"/>
      <c r="I1011" s="374"/>
      <c r="J1011" s="374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337"/>
      <c r="B1012" s="382"/>
      <c r="C1012" s="382"/>
      <c r="D1012" s="381"/>
      <c r="E1012" s="382"/>
      <c r="F1012" s="381"/>
      <c r="G1012" s="382"/>
      <c r="I1012" s="374"/>
      <c r="J1012" s="374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337"/>
      <c r="B1013" s="382"/>
      <c r="C1013" s="382"/>
      <c r="D1013" s="381"/>
      <c r="E1013" s="382"/>
      <c r="F1013" s="381"/>
      <c r="G1013" s="382"/>
      <c r="I1013" s="374"/>
      <c r="J1013" s="374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337"/>
      <c r="B1014" s="382"/>
      <c r="C1014" s="382"/>
      <c r="D1014" s="381"/>
      <c r="E1014" s="382"/>
      <c r="F1014" s="381"/>
      <c r="G1014" s="382"/>
      <c r="I1014" s="374"/>
      <c r="J1014" s="374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337"/>
      <c r="B1015" s="382"/>
      <c r="C1015" s="382"/>
      <c r="D1015" s="381"/>
      <c r="E1015" s="382"/>
      <c r="F1015" s="381"/>
      <c r="G1015" s="382"/>
      <c r="I1015" s="374"/>
      <c r="J1015" s="374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337"/>
      <c r="B1016" s="382"/>
      <c r="C1016" s="382"/>
      <c r="D1016" s="381"/>
      <c r="E1016" s="382"/>
      <c r="F1016" s="381"/>
      <c r="G1016" s="382"/>
      <c r="I1016" s="374"/>
      <c r="J1016" s="374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337"/>
      <c r="B1017" s="382"/>
      <c r="C1017" s="382"/>
      <c r="D1017" s="381"/>
      <c r="E1017" s="382"/>
      <c r="F1017" s="381"/>
      <c r="G1017" s="382"/>
      <c r="I1017" s="374"/>
      <c r="J1017" s="374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337"/>
      <c r="B1018" s="382"/>
      <c r="C1018" s="382"/>
      <c r="D1018" s="381"/>
      <c r="E1018" s="382"/>
      <c r="F1018" s="381"/>
      <c r="G1018" s="382"/>
      <c r="I1018" s="374"/>
      <c r="J1018" s="374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337"/>
      <c r="B1019" s="382"/>
      <c r="C1019" s="382"/>
      <c r="D1019" s="381"/>
      <c r="E1019" s="382"/>
      <c r="F1019" s="381"/>
      <c r="G1019" s="382"/>
      <c r="I1019" s="374"/>
      <c r="J1019" s="374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337"/>
      <c r="B1020" s="382"/>
      <c r="C1020" s="382"/>
      <c r="D1020" s="381"/>
      <c r="E1020" s="382"/>
      <c r="F1020" s="381"/>
      <c r="G1020" s="382"/>
      <c r="I1020" s="374"/>
      <c r="J1020" s="374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337"/>
      <c r="B1021" s="382"/>
      <c r="C1021" s="382"/>
      <c r="D1021" s="381"/>
      <c r="E1021" s="382"/>
      <c r="F1021" s="381"/>
      <c r="G1021" s="382"/>
      <c r="I1021" s="374"/>
      <c r="J1021" s="374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">
      <c r="A1022" s="337"/>
      <c r="B1022" s="382"/>
      <c r="C1022" s="382"/>
      <c r="D1022" s="381"/>
      <c r="E1022" s="382"/>
      <c r="F1022" s="381"/>
      <c r="G1022" s="382"/>
      <c r="I1022" s="374"/>
      <c r="J1022" s="374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">
      <c r="A1023" s="337"/>
      <c r="B1023" s="382"/>
      <c r="C1023" s="382"/>
      <c r="D1023" s="381"/>
      <c r="E1023" s="382"/>
      <c r="F1023" s="381"/>
      <c r="G1023" s="382"/>
      <c r="I1023" s="374"/>
      <c r="J1023" s="374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">
      <c r="A1024" s="337"/>
      <c r="B1024" s="382"/>
      <c r="C1024" s="382"/>
      <c r="D1024" s="381"/>
      <c r="E1024" s="382"/>
      <c r="F1024" s="381"/>
      <c r="G1024" s="382"/>
      <c r="I1024" s="374"/>
      <c r="J1024" s="374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">
      <c r="A1025" s="337"/>
      <c r="B1025" s="382"/>
      <c r="C1025" s="382"/>
      <c r="D1025" s="381"/>
      <c r="E1025" s="382"/>
      <c r="F1025" s="381"/>
      <c r="G1025" s="382"/>
      <c r="I1025" s="374"/>
      <c r="J1025" s="374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">
      <c r="A1026" s="337"/>
      <c r="B1026" s="382"/>
      <c r="C1026" s="382"/>
      <c r="D1026" s="381"/>
      <c r="E1026" s="382"/>
      <c r="F1026" s="381"/>
      <c r="G1026" s="382"/>
      <c r="I1026" s="374"/>
      <c r="J1026" s="374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">
      <c r="A1027" s="337"/>
      <c r="B1027" s="382"/>
      <c r="C1027" s="382"/>
      <c r="D1027" s="381"/>
      <c r="E1027" s="382"/>
      <c r="F1027" s="381"/>
      <c r="G1027" s="382"/>
      <c r="I1027" s="374"/>
      <c r="J1027" s="374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">
      <c r="A1028" s="337"/>
      <c r="B1028" s="382"/>
      <c r="C1028" s="382"/>
      <c r="D1028" s="381"/>
      <c r="E1028" s="382"/>
      <c r="F1028" s="381"/>
      <c r="G1028" s="382"/>
      <c r="I1028" s="374"/>
      <c r="J1028" s="374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">
      <c r="A1029" s="337"/>
      <c r="B1029" s="382"/>
      <c r="C1029" s="382"/>
      <c r="D1029" s="381"/>
      <c r="E1029" s="382"/>
      <c r="F1029" s="381"/>
      <c r="G1029" s="382"/>
      <c r="I1029" s="374"/>
      <c r="J1029" s="374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">
      <c r="A1030" s="337"/>
      <c r="B1030" s="382"/>
      <c r="C1030" s="382"/>
      <c r="D1030" s="381"/>
      <c r="E1030" s="382"/>
      <c r="F1030" s="381"/>
      <c r="G1030" s="382"/>
      <c r="I1030" s="374"/>
      <c r="J1030" s="374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">
      <c r="A1031" s="337"/>
      <c r="B1031" s="382"/>
      <c r="C1031" s="382"/>
      <c r="D1031" s="381"/>
      <c r="E1031" s="382"/>
      <c r="F1031" s="381"/>
      <c r="G1031" s="382"/>
      <c r="I1031" s="374"/>
      <c r="J1031" s="374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">
      <c r="A1032" s="337"/>
      <c r="B1032" s="382"/>
      <c r="C1032" s="382"/>
      <c r="D1032" s="381"/>
      <c r="E1032" s="382"/>
      <c r="F1032" s="381"/>
      <c r="G1032" s="382"/>
      <c r="I1032" s="374"/>
      <c r="J1032" s="374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">
      <c r="A1033" s="337"/>
      <c r="B1033" s="382"/>
      <c r="C1033" s="382"/>
      <c r="D1033" s="381"/>
      <c r="E1033" s="382"/>
      <c r="F1033" s="381"/>
      <c r="G1033" s="382"/>
      <c r="I1033" s="374"/>
      <c r="J1033" s="374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">
      <c r="A1034" s="337"/>
      <c r="B1034" s="382"/>
      <c r="C1034" s="382"/>
      <c r="D1034" s="381"/>
      <c r="E1034" s="382"/>
      <c r="F1034" s="381"/>
      <c r="G1034" s="382"/>
      <c r="I1034" s="374"/>
      <c r="J1034" s="374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2">
      <c r="A1035" s="337"/>
      <c r="B1035" s="382"/>
      <c r="C1035" s="382"/>
      <c r="D1035" s="381"/>
      <c r="E1035" s="382"/>
      <c r="F1035" s="381"/>
      <c r="G1035" s="382"/>
      <c r="I1035" s="374"/>
      <c r="J1035" s="374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2">
      <c r="A1036" s="337"/>
      <c r="B1036" s="382"/>
      <c r="C1036" s="382"/>
      <c r="D1036" s="381"/>
      <c r="E1036" s="382"/>
      <c r="F1036" s="381"/>
      <c r="G1036" s="382"/>
      <c r="I1036" s="374"/>
      <c r="J1036" s="374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2">
      <c r="A1037" s="337"/>
      <c r="B1037" s="382"/>
      <c r="C1037" s="382"/>
      <c r="D1037" s="381"/>
      <c r="E1037" s="382"/>
      <c r="F1037" s="381"/>
      <c r="G1037" s="382"/>
      <c r="I1037" s="374"/>
      <c r="J1037" s="374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2">
      <c r="A1038" s="337"/>
      <c r="B1038" s="382"/>
      <c r="C1038" s="382"/>
      <c r="D1038" s="381"/>
      <c r="E1038" s="382"/>
      <c r="F1038" s="381"/>
      <c r="G1038" s="382"/>
      <c r="I1038" s="374"/>
      <c r="J1038" s="374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2">
      <c r="A1039" s="337"/>
      <c r="B1039" s="382"/>
      <c r="C1039" s="382"/>
      <c r="D1039" s="381"/>
      <c r="E1039" s="382"/>
      <c r="F1039" s="381"/>
      <c r="G1039" s="382"/>
      <c r="I1039" s="374"/>
      <c r="J1039" s="374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 x14ac:dyDescent="0.2">
      <c r="A1040" s="337"/>
      <c r="B1040" s="382"/>
      <c r="C1040" s="382"/>
      <c r="D1040" s="381"/>
      <c r="E1040" s="382"/>
      <c r="F1040" s="381"/>
      <c r="G1040" s="382"/>
      <c r="I1040" s="374"/>
      <c r="J1040" s="374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 x14ac:dyDescent="0.2">
      <c r="A1041" s="337"/>
      <c r="B1041" s="382"/>
      <c r="C1041" s="382"/>
      <c r="D1041" s="381"/>
      <c r="E1041" s="382"/>
      <c r="F1041" s="381"/>
      <c r="G1041" s="382"/>
      <c r="I1041" s="374"/>
      <c r="J1041" s="374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 x14ac:dyDescent="0.2">
      <c r="A1042" s="337"/>
      <c r="B1042" s="382"/>
      <c r="C1042" s="382"/>
      <c r="D1042" s="381"/>
      <c r="E1042" s="382"/>
      <c r="F1042" s="381"/>
      <c r="G1042" s="382"/>
      <c r="I1042" s="374"/>
      <c r="J1042" s="374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 x14ac:dyDescent="0.2">
      <c r="A1043" s="337"/>
      <c r="B1043" s="382"/>
      <c r="C1043" s="382"/>
      <c r="D1043" s="381"/>
      <c r="E1043" s="382"/>
      <c r="F1043" s="381"/>
      <c r="G1043" s="382"/>
      <c r="I1043" s="374"/>
      <c r="J1043" s="374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 x14ac:dyDescent="0.2">
      <c r="A1044" s="337"/>
      <c r="B1044" s="382"/>
      <c r="C1044" s="382"/>
      <c r="D1044" s="381"/>
      <c r="E1044" s="382"/>
      <c r="F1044" s="381"/>
      <c r="G1044" s="382"/>
      <c r="I1044" s="374"/>
      <c r="J1044" s="374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4.25" customHeight="1" x14ac:dyDescent="0.2">
      <c r="A1045" s="337"/>
      <c r="B1045" s="382"/>
      <c r="C1045" s="382"/>
      <c r="D1045" s="381"/>
      <c r="E1045" s="382"/>
      <c r="F1045" s="381"/>
      <c r="G1045" s="382"/>
      <c r="I1045" s="374"/>
      <c r="J1045" s="374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4.25" customHeight="1" x14ac:dyDescent="0.2">
      <c r="A1046" s="337"/>
      <c r="B1046" s="382"/>
      <c r="C1046" s="382"/>
      <c r="D1046" s="381"/>
      <c r="E1046" s="382"/>
      <c r="F1046" s="381"/>
      <c r="G1046" s="382"/>
      <c r="I1046" s="374"/>
      <c r="J1046" s="374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4.25" customHeight="1" x14ac:dyDescent="0.2">
      <c r="A1047" s="337"/>
      <c r="B1047" s="382"/>
      <c r="C1047" s="382"/>
      <c r="D1047" s="381"/>
      <c r="E1047" s="382"/>
      <c r="F1047" s="381"/>
      <c r="G1047" s="382"/>
      <c r="I1047" s="374"/>
      <c r="J1047" s="374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4.25" customHeight="1" x14ac:dyDescent="0.2">
      <c r="A1048" s="337"/>
      <c r="B1048" s="382"/>
      <c r="C1048" s="382"/>
      <c r="D1048" s="381"/>
      <c r="E1048" s="382"/>
      <c r="F1048" s="381"/>
      <c r="G1048" s="382"/>
      <c r="I1048" s="374"/>
      <c r="J1048" s="374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4.25" customHeight="1" x14ac:dyDescent="0.2">
      <c r="A1049" s="337"/>
      <c r="B1049" s="382"/>
      <c r="C1049" s="382"/>
      <c r="D1049" s="381"/>
      <c r="E1049" s="382"/>
      <c r="F1049" s="381"/>
      <c r="G1049" s="382"/>
      <c r="I1049" s="374"/>
      <c r="J1049" s="374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4.25" customHeight="1" x14ac:dyDescent="0.2">
      <c r="A1050" s="337"/>
      <c r="B1050" s="382"/>
      <c r="C1050" s="382"/>
      <c r="D1050" s="381"/>
      <c r="E1050" s="382"/>
      <c r="F1050" s="381"/>
      <c r="G1050" s="382"/>
      <c r="I1050" s="374"/>
      <c r="J1050" s="374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4.25" customHeight="1" x14ac:dyDescent="0.2">
      <c r="A1051" s="337"/>
      <c r="B1051" s="382"/>
      <c r="C1051" s="382"/>
      <c r="D1051" s="381"/>
      <c r="E1051" s="382"/>
      <c r="F1051" s="381"/>
      <c r="G1051" s="382"/>
      <c r="I1051" s="374"/>
      <c r="J1051" s="374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4.25" customHeight="1" x14ac:dyDescent="0.2">
      <c r="A1052" s="337"/>
      <c r="B1052" s="382"/>
      <c r="C1052" s="382"/>
      <c r="D1052" s="381"/>
      <c r="E1052" s="382"/>
      <c r="F1052" s="381"/>
      <c r="G1052" s="382"/>
      <c r="I1052" s="374"/>
      <c r="J1052" s="374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4.25" customHeight="1" x14ac:dyDescent="0.2">
      <c r="A1053" s="337"/>
      <c r="B1053" s="382"/>
      <c r="C1053" s="382"/>
      <c r="D1053" s="381"/>
      <c r="E1053" s="382"/>
      <c r="F1053" s="381"/>
      <c r="G1053" s="382"/>
      <c r="I1053" s="374"/>
      <c r="J1053" s="374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4.25" customHeight="1" x14ac:dyDescent="0.2">
      <c r="A1054" s="337"/>
      <c r="B1054" s="382"/>
      <c r="C1054" s="382"/>
      <c r="D1054" s="381"/>
      <c r="E1054" s="382"/>
      <c r="F1054" s="381"/>
      <c r="G1054" s="382"/>
      <c r="I1054" s="374"/>
      <c r="J1054" s="374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4.25" customHeight="1" x14ac:dyDescent="0.2">
      <c r="A1055" s="337"/>
      <c r="B1055" s="382"/>
      <c r="C1055" s="382"/>
      <c r="D1055" s="381"/>
      <c r="E1055" s="382"/>
      <c r="F1055" s="381"/>
      <c r="G1055" s="382"/>
      <c r="I1055" s="374"/>
      <c r="J1055" s="374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4.25" customHeight="1" x14ac:dyDescent="0.2">
      <c r="A1056" s="337"/>
      <c r="B1056" s="382"/>
      <c r="C1056" s="382"/>
      <c r="D1056" s="381"/>
      <c r="E1056" s="382"/>
      <c r="F1056" s="381"/>
      <c r="G1056" s="382"/>
      <c r="I1056" s="374"/>
      <c r="J1056" s="374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4.25" customHeight="1" x14ac:dyDescent="0.2">
      <c r="A1057" s="337"/>
      <c r="B1057" s="382"/>
      <c r="C1057" s="382"/>
      <c r="D1057" s="381"/>
      <c r="E1057" s="382"/>
      <c r="F1057" s="381"/>
      <c r="G1057" s="382"/>
      <c r="I1057" s="374"/>
      <c r="J1057" s="374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4.25" customHeight="1" x14ac:dyDescent="0.2">
      <c r="A1058" s="337"/>
      <c r="B1058" s="382"/>
      <c r="C1058" s="382"/>
      <c r="D1058" s="381"/>
      <c r="E1058" s="382"/>
      <c r="F1058" s="381"/>
      <c r="G1058" s="382"/>
      <c r="I1058" s="374"/>
      <c r="J1058" s="374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4.25" customHeight="1" x14ac:dyDescent="0.2">
      <c r="A1059" s="337"/>
      <c r="B1059" s="382"/>
      <c r="C1059" s="382"/>
      <c r="D1059" s="381"/>
      <c r="E1059" s="382"/>
      <c r="F1059" s="381"/>
      <c r="G1059" s="382"/>
      <c r="I1059" s="374"/>
      <c r="J1059" s="374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4.25" customHeight="1" x14ac:dyDescent="0.2">
      <c r="A1060" s="337"/>
      <c r="B1060" s="382"/>
      <c r="C1060" s="382"/>
      <c r="D1060" s="381"/>
      <c r="E1060" s="382"/>
      <c r="F1060" s="381"/>
      <c r="G1060" s="382"/>
      <c r="I1060" s="374"/>
      <c r="J1060" s="374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4.25" customHeight="1" x14ac:dyDescent="0.2">
      <c r="A1061" s="337"/>
      <c r="B1061" s="382"/>
      <c r="C1061" s="382"/>
      <c r="D1061" s="381"/>
      <c r="E1061" s="382"/>
      <c r="F1061" s="381"/>
      <c r="G1061" s="382"/>
      <c r="I1061" s="374"/>
      <c r="J1061" s="374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4.25" customHeight="1" x14ac:dyDescent="0.2">
      <c r="A1062" s="337"/>
      <c r="B1062" s="382"/>
      <c r="C1062" s="382"/>
      <c r="D1062" s="381"/>
      <c r="E1062" s="382"/>
      <c r="F1062" s="381"/>
      <c r="G1062" s="382"/>
      <c r="I1062" s="374"/>
      <c r="J1062" s="374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4.25" customHeight="1" x14ac:dyDescent="0.2">
      <c r="A1063" s="337"/>
      <c r="B1063" s="382"/>
      <c r="C1063" s="382"/>
      <c r="D1063" s="381"/>
      <c r="E1063" s="382"/>
      <c r="F1063" s="381"/>
      <c r="G1063" s="382"/>
      <c r="I1063" s="374"/>
      <c r="J1063" s="374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4.25" customHeight="1" x14ac:dyDescent="0.2">
      <c r="A1064" s="337"/>
      <c r="B1064" s="382"/>
      <c r="C1064" s="382"/>
      <c r="D1064" s="381"/>
      <c r="E1064" s="382"/>
      <c r="F1064" s="381"/>
      <c r="G1064" s="382"/>
      <c r="I1064" s="374"/>
      <c r="J1064" s="374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4.25" customHeight="1" x14ac:dyDescent="0.2">
      <c r="A1065" s="337"/>
      <c r="B1065" s="382"/>
      <c r="C1065" s="382"/>
      <c r="D1065" s="381"/>
      <c r="E1065" s="382"/>
      <c r="F1065" s="381"/>
      <c r="G1065" s="382"/>
      <c r="I1065" s="374"/>
      <c r="J1065" s="374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4.25" customHeight="1" x14ac:dyDescent="0.2">
      <c r="A1066" s="337"/>
      <c r="B1066" s="382"/>
      <c r="C1066" s="382"/>
      <c r="D1066" s="381"/>
      <c r="E1066" s="382"/>
      <c r="F1066" s="381"/>
      <c r="G1066" s="382"/>
      <c r="I1066" s="374"/>
      <c r="J1066" s="374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ht="14.25" customHeight="1" x14ac:dyDescent="0.2">
      <c r="A1067" s="337"/>
      <c r="B1067" s="382"/>
      <c r="C1067" s="382"/>
      <c r="D1067" s="381"/>
      <c r="E1067" s="382"/>
      <c r="F1067" s="381"/>
      <c r="G1067" s="382"/>
      <c r="I1067" s="374"/>
      <c r="J1067" s="374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ht="14.25" customHeight="1" x14ac:dyDescent="0.2">
      <c r="A1068" s="337"/>
      <c r="B1068" s="382"/>
      <c r="C1068" s="382"/>
      <c r="D1068" s="381"/>
      <c r="E1068" s="382"/>
      <c r="F1068" s="381"/>
      <c r="G1068" s="382"/>
      <c r="I1068" s="374"/>
      <c r="J1068" s="374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ht="14.25" customHeight="1" x14ac:dyDescent="0.2">
      <c r="A1069" s="337"/>
      <c r="B1069" s="382"/>
      <c r="C1069" s="382"/>
      <c r="D1069" s="381"/>
      <c r="E1069" s="382"/>
      <c r="F1069" s="381"/>
      <c r="G1069" s="382"/>
      <c r="I1069" s="374"/>
      <c r="J1069" s="374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ht="14.25" customHeight="1" x14ac:dyDescent="0.2">
      <c r="A1070" s="337"/>
      <c r="B1070" s="382"/>
      <c r="C1070" s="382"/>
      <c r="D1070" s="381"/>
      <c r="E1070" s="382"/>
      <c r="F1070" s="381"/>
      <c r="G1070" s="382"/>
      <c r="I1070" s="374"/>
      <c r="J1070" s="374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ht="14.25" customHeight="1" x14ac:dyDescent="0.2">
      <c r="A1071" s="337"/>
      <c r="B1071" s="382"/>
      <c r="C1071" s="382"/>
      <c r="D1071" s="381"/>
      <c r="E1071" s="382"/>
      <c r="F1071" s="381"/>
      <c r="G1071" s="382"/>
      <c r="I1071" s="374"/>
      <c r="J1071" s="374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ht="14.25" customHeight="1" x14ac:dyDescent="0.2">
      <c r="A1072" s="337"/>
      <c r="B1072" s="382"/>
      <c r="C1072" s="382"/>
      <c r="D1072" s="381"/>
      <c r="E1072" s="382"/>
      <c r="F1072" s="381"/>
      <c r="G1072" s="382"/>
      <c r="I1072" s="374"/>
      <c r="J1072" s="374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ht="14.25" customHeight="1" x14ac:dyDescent="0.2">
      <c r="A1073" s="337"/>
      <c r="B1073" s="382"/>
      <c r="C1073" s="382"/>
      <c r="D1073" s="381"/>
      <c r="E1073" s="382"/>
      <c r="F1073" s="381"/>
      <c r="G1073" s="382"/>
      <c r="I1073" s="374"/>
      <c r="J1073" s="374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ht="14.25" customHeight="1" x14ac:dyDescent="0.2">
      <c r="A1074" s="337"/>
      <c r="B1074" s="382"/>
      <c r="C1074" s="382"/>
      <c r="D1074" s="381"/>
      <c r="E1074" s="382"/>
      <c r="F1074" s="381"/>
      <c r="G1074" s="382"/>
      <c r="I1074" s="374"/>
      <c r="J1074" s="374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ht="14.25" customHeight="1" x14ac:dyDescent="0.2">
      <c r="A1075" s="337"/>
      <c r="B1075" s="382"/>
      <c r="C1075" s="382"/>
      <c r="D1075" s="381"/>
      <c r="E1075" s="382"/>
      <c r="F1075" s="381"/>
      <c r="G1075" s="382"/>
      <c r="I1075" s="374"/>
      <c r="J1075" s="374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ht="14.25" customHeight="1" x14ac:dyDescent="0.2">
      <c r="A1076" s="337"/>
      <c r="B1076" s="382"/>
      <c r="C1076" s="382"/>
      <c r="D1076" s="381"/>
      <c r="E1076" s="382"/>
      <c r="F1076" s="381"/>
      <c r="G1076" s="382"/>
      <c r="I1076" s="374"/>
      <c r="J1076" s="374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ht="14.25" customHeight="1" x14ac:dyDescent="0.2">
      <c r="A1077" s="337"/>
      <c r="B1077" s="382"/>
      <c r="C1077" s="382"/>
      <c r="D1077" s="381"/>
      <c r="E1077" s="382"/>
      <c r="F1077" s="381"/>
      <c r="G1077" s="382"/>
      <c r="I1077" s="374"/>
      <c r="J1077" s="374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ht="14.25" customHeight="1" x14ac:dyDescent="0.2">
      <c r="A1078" s="337"/>
      <c r="B1078" s="382"/>
      <c r="C1078" s="382"/>
      <c r="D1078" s="381"/>
      <c r="E1078" s="382"/>
      <c r="F1078" s="381"/>
      <c r="G1078" s="382"/>
      <c r="I1078" s="374"/>
      <c r="J1078" s="374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ht="14.25" customHeight="1" x14ac:dyDescent="0.2">
      <c r="A1079" s="337"/>
      <c r="B1079" s="382"/>
      <c r="C1079" s="382"/>
      <c r="D1079" s="381"/>
      <c r="E1079" s="382"/>
      <c r="F1079" s="381"/>
      <c r="G1079" s="382"/>
      <c r="I1079" s="374"/>
      <c r="J1079" s="374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 ht="14.25" customHeight="1" x14ac:dyDescent="0.2">
      <c r="A1080" s="337"/>
      <c r="B1080" s="382"/>
      <c r="C1080" s="382"/>
      <c r="D1080" s="381"/>
      <c r="E1080" s="382"/>
      <c r="F1080" s="381"/>
      <c r="G1080" s="382"/>
      <c r="I1080" s="374"/>
      <c r="J1080" s="374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 ht="14.25" customHeight="1" x14ac:dyDescent="0.2">
      <c r="A1081" s="337"/>
      <c r="B1081" s="382"/>
      <c r="C1081" s="382"/>
      <c r="D1081" s="381"/>
      <c r="E1081" s="382"/>
      <c r="F1081" s="381"/>
      <c r="G1081" s="382"/>
      <c r="I1081" s="374"/>
      <c r="J1081" s="374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 ht="14.25" customHeight="1" x14ac:dyDescent="0.2">
      <c r="A1082" s="337"/>
      <c r="B1082" s="382"/>
      <c r="C1082" s="382"/>
      <c r="D1082" s="381"/>
      <c r="E1082" s="382"/>
      <c r="F1082" s="381"/>
      <c r="G1082" s="382"/>
      <c r="I1082" s="374"/>
      <c r="J1082" s="374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 ht="14.25" customHeight="1" x14ac:dyDescent="0.2">
      <c r="A1083" s="337"/>
      <c r="B1083" s="382"/>
      <c r="C1083" s="382"/>
      <c r="D1083" s="381"/>
      <c r="E1083" s="382"/>
      <c r="F1083" s="381"/>
      <c r="G1083" s="382"/>
      <c r="I1083" s="374"/>
      <c r="J1083" s="374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 ht="14.25" customHeight="1" x14ac:dyDescent="0.2">
      <c r="A1084" s="337"/>
      <c r="B1084" s="382"/>
      <c r="C1084" s="382"/>
      <c r="D1084" s="381"/>
      <c r="E1084" s="382"/>
      <c r="F1084" s="381"/>
      <c r="G1084" s="382"/>
      <c r="I1084" s="374"/>
      <c r="J1084" s="374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</sheetData>
  <mergeCells count="14">
    <mergeCell ref="B121:C121"/>
    <mergeCell ref="H2:J2"/>
    <mergeCell ref="B4:J4"/>
    <mergeCell ref="B5:J5"/>
    <mergeCell ref="B6:J6"/>
    <mergeCell ref="B7:J7"/>
    <mergeCell ref="B9:D9"/>
    <mergeCell ref="E9:J9"/>
    <mergeCell ref="B36:C36"/>
    <mergeCell ref="B38:D38"/>
    <mergeCell ref="E38:J38"/>
    <mergeCell ref="B111:C111"/>
    <mergeCell ref="B113:D113"/>
    <mergeCell ref="E113:J113"/>
  </mergeCells>
  <pageMargins left="0.7" right="0.7" top="0.75" bottom="0.75" header="0" footer="0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Володя</cp:lastModifiedBy>
  <cp:lastPrinted>2021-12-21T10:09:52Z</cp:lastPrinted>
  <dcterms:created xsi:type="dcterms:W3CDTF">2020-11-14T13:09:40Z</dcterms:created>
  <dcterms:modified xsi:type="dcterms:W3CDTF">2021-12-23T15:50:27Z</dcterms:modified>
</cp:coreProperties>
</file>