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1">
      <go:sheetsCustomData xmlns:go="http://customooxmlschemas.google.com/" r:id="rId7" roundtripDataSignature="AMtx7mhvGVPfOl5wTWwMXnGgxvrZSIH4dQ=="/>
    </ext>
  </extLst>
</workbook>
</file>

<file path=xl/sharedStrings.xml><?xml version="1.0" encoding="utf-8"?>
<sst xmlns="http://schemas.openxmlformats.org/spreadsheetml/2006/main" count="852" uniqueCount="440">
  <si>
    <t xml:space="preserve">
</t>
  </si>
  <si>
    <t>Додаток № 4</t>
  </si>
  <si>
    <t>до Договору про надання гранту № 4CFC13-26515</t>
  </si>
  <si>
    <t>від " 30 " червня 2021 року</t>
  </si>
  <si>
    <t>Назва конкурсної програми:</t>
  </si>
  <si>
    <t>Культура для змін</t>
  </si>
  <si>
    <t>Назва ЛОТ-у:</t>
  </si>
  <si>
    <t>ЛОТ 1. Українсько-німецька співпраця</t>
  </si>
  <si>
    <t>Назва Грантоотримувача:</t>
  </si>
  <si>
    <t>Громадська організація «Культурно-мистецька фундація ДУША/ЮЕЙ»</t>
  </si>
  <si>
    <t>Назва проєкту:</t>
  </si>
  <si>
    <t>Експериментальна гібридна лабораторія з виконавських практик в сфері сучасної опери</t>
  </si>
  <si>
    <t>Дата початку проєкту:</t>
  </si>
  <si>
    <t>Червень 2021</t>
  </si>
  <si>
    <t>Дата завершення проєкту:</t>
  </si>
  <si>
    <t>Листопад 2021</t>
  </si>
  <si>
    <t xml:space="preserve">  ЗВІТ</t>
  </si>
  <si>
    <t xml:space="preserve">про надходження та використання коштів для реалізації проєкту </t>
  </si>
  <si>
    <r>
      <rPr>
        <rFont val="Arial"/>
        <b/>
        <color rgb="FF000000"/>
        <sz val="12.0"/>
      </rPr>
      <t xml:space="preserve">за період з </t>
    </r>
    <r>
      <rPr>
        <rFont val="Arial"/>
        <b/>
        <color rgb="FF000000"/>
        <sz val="12.0"/>
        <u/>
      </rPr>
      <t>30 червня</t>
    </r>
    <r>
      <rPr>
        <rFont val="Arial"/>
        <b/>
        <color rgb="FF000000"/>
        <sz val="12.0"/>
      </rPr>
      <t xml:space="preserve"> по </t>
    </r>
    <r>
      <rPr>
        <rFont val="Arial"/>
        <b/>
        <color rgb="FF000000"/>
        <sz val="12.0"/>
        <u/>
      </rPr>
      <t>30 листопада</t>
    </r>
    <r>
      <rPr>
        <rFont val="Arial"/>
        <b/>
        <color rgb="FF000000"/>
        <sz val="12.0"/>
      </rPr>
      <t xml:space="preserve"> 2021 року</t>
    </r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</si>
  <si>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</si>
  <si>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</si>
  <si>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</si>
  <si>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</si>
  <si>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</si>
  <si>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</si>
  <si>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</si>
  <si>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</si>
  <si>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</si>
  <si>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</si>
  <si>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</si>
  <si>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</si>
  <si>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</si>
  <si>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</si>
  <si>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</si>
  <si>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</si>
  <si>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</si>
  <si>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</si>
  <si>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</si>
  <si>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</si>
  <si>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</si>
  <si>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</si>
  <si>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</si>
  <si>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</si>
  <si>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</si>
  <si>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</si>
  <si>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</si>
  <si>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</si>
  <si>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</si>
  <si>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</si>
  <si>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</si>
  <si>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</si>
  <si>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</si>
  <si>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</si>
  <si>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</si>
  <si>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</si>
  <si>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Жовтень 2021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</si>
  <si>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</si>
  <si>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</si>
  <si>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</si>
  <si>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</si>
  <si>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</si>
  <si>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</si>
  <si>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</si>
  <si>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</si>
  <si>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</si>
  <si>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</si>
  <si>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</si>
  <si>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</si>
  <si>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</si>
  <si>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</si>
  <si>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</si>
  <si>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</si>
  <si>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</si>
  <si>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</si>
  <si>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</si>
  <si>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</si>
  <si>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</si>
  <si>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</si>
  <si>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</si>
  <si>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</si>
  <si>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</si>
  <si>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</si>
  <si>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</si>
  <si>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</si>
  <si>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</si>
  <si>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</si>
  <si>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</si>
  <si>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</si>
  <si>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</si>
  <si>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</si>
  <si>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</si>
  <si>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</si>
  <si>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</si>
  <si>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</si>
  <si>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</si>
  <si>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</si>
  <si>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</si>
  <si>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</si>
  <si>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</si>
  <si>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</si>
  <si>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</si>
  <si>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Євдокименко Світлана Павлівна, керівник проекту/координатор</t>
  </si>
  <si>
    <t>послуга</t>
  </si>
  <si>
    <t>1.3.2</t>
  </si>
  <si>
    <t>Горбач Олександр Миколайович, бухгалтер</t>
  </si>
  <si>
    <t>1.3.3</t>
  </si>
  <si>
    <t>Лі Цін, менеджер-розпорядник</t>
  </si>
  <si>
    <t>1.3.4</t>
  </si>
  <si>
    <t xml:space="preserve">Андрійченко Віктор, менеджер проекту з міжнародної комунікації </t>
  </si>
  <si>
    <t>1.3.5</t>
  </si>
  <si>
    <t xml:space="preserve">Журавкова Юлія Олександрівна, автор проекту/куратор лабораторії з української сторони </t>
  </si>
  <si>
    <t>1.3.6</t>
  </si>
  <si>
    <t>Лиман Віталій Іванович, головний концертмейстер лабораторії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</si>
  <si>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</si>
  <si>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</si>
  <si>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</si>
  <si>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</si>
  <si>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</si>
  <si>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</si>
  <si>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</si>
  <si>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</si>
  <si>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</si>
  <si>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</si>
  <si>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</si>
  <si>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</si>
  <si>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</si>
  <si>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</si>
  <si>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</si>
  <si>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</si>
  <si>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</si>
  <si>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</si>
  <si>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</si>
  <si>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</si>
  <si>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</si>
  <si>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</si>
  <si>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</si>
  <si>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</si>
  <si>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</si>
  <si>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</si>
  <si>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</si>
  <si>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</si>
  <si>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</si>
  <si>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</si>
  <si>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</si>
  <si>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</si>
  <si>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</si>
  <si>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</si>
  <si>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</si>
  <si>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</si>
  <si>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</si>
  <si>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</si>
  <si>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</si>
  <si>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</si>
  <si>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</si>
  <si>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</si>
  <si>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</si>
  <si>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</si>
  <si>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</si>
  <si>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</si>
  <si>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</si>
  <si>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</si>
  <si>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</si>
  <si>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</si>
  <si>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</si>
  <si>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</si>
  <si>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</si>
  <si>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</si>
  <si>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</si>
  <si>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</si>
  <si>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</si>
  <si>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</si>
  <si>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Київ, Іона Павла ІІ, б. 5 / 120 кв.м. (3 год + 5 год), 
ФОП КІРШ РУСЛАН АНАТОЛІЙОВИЧ</t>
  </si>
  <si>
    <t>годин</t>
  </si>
  <si>
    <t>Змінено локацію оренди приміщення та збільшена площа з 80 кв.м. до 120 кв.м. за рахунок економії коштів п 13.4.3 (Розрахунково-касове обслуговування), п 13.4.2 (Банківська комісія за SWIFT-перекази), 6.2.1 (USB-flash-накопичувачі) та зміни курсу валюти в п 13.4.4 (Міжнародний SWIFT-переказ для покриття проектних витрат німецького партнера проекту).</t>
  </si>
  <si>
    <t>4.1.2</t>
  </si>
  <si>
    <t>Київ,вул. Липинського, б. 13, 30 кв.м.,  
ПЗ «МИСТЕЦЬКА ШКОЛА «СХІДНІ МИСТЕЦТВА»</t>
  </si>
  <si>
    <t>Змінено локацію оренди приміщення. За рахунок зміни локації вдалось запобігти збільшення витрат, та покращити технічні можливості.</t>
  </si>
  <si>
    <t>4.1.3</t>
  </si>
  <si>
    <t>Адреса орендованого приміщення, із зазначенням метражу, годин оренди</t>
  </si>
  <si>
    <t>кв.м (годин, діб)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</si>
  <si>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</si>
  <si>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</si>
  <si>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</si>
  <si>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</si>
  <si>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</si>
  <si>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</si>
  <si>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</si>
  <si>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</si>
  <si>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</si>
  <si>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</si>
  <si>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</si>
  <si>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</si>
  <si>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</si>
  <si>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</si>
  <si>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</si>
  <si>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</si>
  <si>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</si>
  <si>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</si>
  <si>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</si>
  <si>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Оренда базового набору приладів світлового оснащення для відеозйомки перформансу лабораторії з обслуговуванням,  
ФОП КИРІЄНКО ЮЛІЯ ВОЛОДИМИРІВНА</t>
  </si>
  <si>
    <t xml:space="preserve">У зв’язку з наявністю у ФОП КИРІЄНКО ЮЛІЯ ВОЛОДИМИРІВНА необхіної апаратури по статі витрат 4.4  витрати по пунктам 4.4.1 та 4.4.2 були об’єднані в один договір №21103002 вiд 30 жовтня 2021року. Та збільшено суму витрат на 100 грн за рахунок економії коштів п 13.4.3 (Розрахунково-касове обслуговування)
</t>
  </si>
  <si>
    <t>4.4.2</t>
  </si>
  <si>
    <t>Оренда генератору диму (5 год) з обслуговуванням,  
ФОП КИРІЄНКО ЮЛІЯ ВОЛОДИМИРІВНА</t>
  </si>
  <si>
    <t>4.4.3</t>
  </si>
  <si>
    <t>Найменування (з деталізацією технічних характеристик)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</si>
  <si>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</si>
  <si>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</si>
  <si>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</si>
  <si>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</si>
  <si>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</si>
  <si>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</si>
  <si>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</si>
  <si>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</si>
  <si>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</si>
  <si>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</si>
  <si>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</si>
  <si>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</si>
  <si>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</si>
  <si>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</si>
  <si>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</si>
  <si>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</si>
  <si>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</si>
  <si>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</si>
  <si>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</si>
  <si>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</si>
  <si>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</si>
  <si>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</si>
  <si>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</si>
  <si>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</si>
  <si>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</si>
  <si>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</si>
  <si>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</si>
  <si>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</si>
  <si>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</si>
  <si>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</si>
  <si>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</si>
  <si>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</si>
  <si>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</si>
  <si>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</si>
  <si>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</si>
  <si>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</si>
  <si>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2 USB-flash-накопичувачі, 
ТОВ "РОЗЕТКА.УА"</t>
  </si>
  <si>
    <t>За рахунок зменшення пронозованої вартості флеш-накопичувачів на 60 грн кошти були використані у П 4.1.1 (оренда приміщення).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</si>
  <si>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</si>
  <si>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</si>
  <si>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</si>
  <si>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</si>
  <si>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</si>
  <si>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</si>
  <si>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</si>
  <si>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</si>
  <si>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</si>
  <si>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</si>
  <si>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</si>
  <si>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</si>
  <si>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</si>
  <si>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</si>
  <si>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</si>
  <si>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</si>
  <si>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</si>
  <si>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</si>
  <si>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</si>
  <si>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</si>
  <si>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</si>
  <si>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</si>
  <si>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</si>
  <si>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</si>
  <si>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матеріалів: тиражування нотних та текстових матеріалів, 
ФОП КОШМАН АНДРІЙ ІГОРОВИЧ</t>
  </si>
  <si>
    <t>сторінка</t>
  </si>
  <si>
    <t>3а рахунок економії коштів п 13.4.3 (Розрахунково-касове обслуговування), п 13.4.2 (Банківська комісія за SWIFT-перекази) та зміни курсу валюти в п 13.4.4 (Міжнародний SWIFT-переказ для покриття проектних витрат німецького партнера проекту).</t>
  </si>
  <si>
    <t>7.9</t>
  </si>
  <si>
    <t>Друк звітних матеріалів для УКФ, 
ФОП КОШМАН АНДРІЙ ІГОРОВИЧ</t>
  </si>
  <si>
    <t>7.10</t>
  </si>
  <si>
    <t>Прошивка роздрукованих матеріалів, 
ФОП КОШМАН АНДРІЙ ІГОРОВИЧ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</si>
  <si>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</si>
  <si>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</si>
  <si>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</si>
  <si>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</si>
  <si>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</si>
  <si>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</si>
  <si>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</si>
  <si>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</si>
  <si>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</si>
  <si>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</si>
  <si>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</si>
  <si>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</si>
  <si>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</si>
  <si>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</si>
  <si>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</si>
  <si>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</si>
  <si>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</si>
  <si>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</si>
  <si>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</si>
  <si>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</si>
  <si>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Відеофіксація, послуги, 
ФОП ЛЕБІДЬ ОЛЕКСАНДР МИКОЛАЙОВИЧ</t>
  </si>
  <si>
    <t>Рекламні витрати (зазначити конкретну назву рекламних послуг)</t>
  </si>
  <si>
    <t>SMM, SO (SEO) в українському сегменті аудиторії,  
ФОП ШИТОВА РОКСОЛАНА ВІДАДІЇВНА</t>
  </si>
  <si>
    <t>SMM, SO (SEO) в німецькому/європейському с.а.,  
ФОП ШИТОВА РОКСОЛАНА ВІДАДІЇВНА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</si>
  <si>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</si>
  <si>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</si>
  <si>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</si>
  <si>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</si>
  <si>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</si>
  <si>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</si>
  <si>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</si>
  <si>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</si>
  <si>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</si>
  <si>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</si>
  <si>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</si>
  <si>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</si>
  <si>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</si>
  <si>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</si>
  <si>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</si>
  <si>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</si>
  <si>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</si>
  <si>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</si>
  <si>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</si>
  <si>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</si>
  <si>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</si>
  <si>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</si>
  <si>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</si>
  <si>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</si>
  <si>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</si>
  <si>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</si>
  <si>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</si>
  <si>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</si>
  <si>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</si>
  <si>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</si>
  <si>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</si>
  <si>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</si>
  <si>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</si>
  <si>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</si>
  <si>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</si>
  <si>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</si>
  <si>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</si>
  <si>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</si>
  <si>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</si>
  <si>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</si>
  <si>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</si>
  <si>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</si>
  <si>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</si>
  <si>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</si>
  <si>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</si>
  <si>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</si>
  <si>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SWIFT-перекази (відповідно до тарифів обслуговуючого банку)</t>
  </si>
  <si>
    <t>комісія</t>
  </si>
  <si>
    <t>За рахунок зменшення кількості SWIFT-переказів зєкономлена сумма банківських комісій 4 354,16 грн була використана для оплати оренди приміщення П 4.1.1</t>
  </si>
  <si>
    <t>13.4.3</t>
  </si>
  <si>
    <t>Розрахунково-касове обслуговування (відповідно до тарифів обслуговуючого банку)</t>
  </si>
  <si>
    <t>За рахунок зменшення пронозованої сумми банківських комісій на 2 520,47 грн кошти були розподілені між пунктами: П 4.1.1 (оренда приміщення ) у розмірі 2 420, 47 грн та п 4.4.1, п 4.4.2 (Оренда сценічно-постановочних засобів) у розмірі 100 грн.</t>
  </si>
  <si>
    <t>13.4.4</t>
  </si>
  <si>
    <t>Міжнародний SWIFT-переказ для покриття проектних витрат німецького партнера проекту</t>
  </si>
  <si>
    <t>платіж</t>
  </si>
  <si>
    <t>Через зміну курсу сумма SWIFT-переказу зменшена на 1 206, 66 грн та використана для оплати оренди приміщення П 4.1.1</t>
  </si>
  <si>
    <t>13.4.5</t>
  </si>
  <si>
    <t xml:space="preserve">Послуги коучингу з німецької фонетики для учасників лабораторії, ТОВ "СТАРТДОІЧ ШУЛЕ" 
</t>
  </si>
  <si>
    <t>13.4.6</t>
  </si>
  <si>
    <t>Кисилевська Тетяна Володимирівна, концертмейстер, ЦПХ</t>
  </si>
  <si>
    <t>У зв’язку з не можливістю попередньо вказаного виконавця прийняти участь у проекті, його було замінено на Кисилевську Т.В. Послуга надана в повному обсязі.</t>
  </si>
  <si>
    <t>13.4.7</t>
  </si>
  <si>
    <t>Туліс Валерія Юріївна, коучинг з вокалу для учасників лабораторії, ЦПХ</t>
  </si>
  <si>
    <t>У зв’язку з не можливістю попередньо вказаного виконавця прийняти участь у проекті, його було замінено на Туліс В.Ю.. Послуга надана в повному обсязі.</t>
  </si>
  <si>
    <t>13.4.8</t>
  </si>
  <si>
    <t>Штонда Тарас Борисович, послуги з проведення майстеркласу з вокалу, ЦПХ</t>
  </si>
  <si>
    <t>У зв’язку з не можливістю попередньо вказаного виконавця прийняти участь у проекті, його було замінено на Штонда Т.Б. Послуга надана в повному обсязі.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</si>
  <si>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</si>
  <si>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</si>
  <si>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</si>
  <si>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</si>
  <si>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</si>
  <si>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</si>
  <si>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</si>
  <si>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</si>
  <si>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</si>
  <si>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</si>
  <si>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Експериментальна гібридна лабораторія з виконавських практик в сфері сучасної опери</t>
  </si>
  <si>
    <t>(назва проекту)</t>
  </si>
  <si>
    <t>у період з 30 червня 2021 року по 30 листопада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</si>
  <si>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</si>
  <si>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</si>
  <si>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</si>
  <si>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</si>
  <si>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</si>
  <si>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</si>
  <si>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</si>
  <si>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</si>
  <si>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</si>
  <si>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</si>
  <si>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Євдокименко Світлана</t>
  </si>
  <si>
    <t>DAUD-00001</t>
  </si>
  <si>
    <t>б/н від 05.11..2021</t>
  </si>
  <si>
    <t>Горбач Олександр</t>
  </si>
  <si>
    <t>DAUD-00003</t>
  </si>
  <si>
    <t>Лі Цін</t>
  </si>
  <si>
    <t>DAUD-00006</t>
  </si>
  <si>
    <t>Андрійченко Віктор</t>
  </si>
  <si>
    <t>DAUD-00009</t>
  </si>
  <si>
    <t>Журавкова Юлія</t>
  </si>
  <si>
    <t>DAUD-00002</t>
  </si>
  <si>
    <t>Лиман Віталій</t>
  </si>
  <si>
    <t>DAUD-00004</t>
  </si>
  <si>
    <t>б/н від 30.10.2021</t>
  </si>
  <si>
    <t>ГОЛОВНЕ УПРАВЛІННЯ ДПС У М.КИЄВІ</t>
  </si>
  <si>
    <t xml:space="preserve">Київ, Іона Павла ІІ, б. 5 / 120 кв.м. (3 год + 5 год), 
</t>
  </si>
  <si>
    <t>ФОП КІРШ РУСЛАН АНАТОЛІЙОВИЧ</t>
  </si>
  <si>
    <t xml:space="preserve">Київ,вул. Липинського, б. 13, 30 кв.м.,  </t>
  </si>
  <si>
    <t>ПЗ «МИСТЕЦЬКА ШКОЛА «СХІДНІ МИСТЕЦТВА»</t>
  </si>
  <si>
    <t xml:space="preserve">Оренда базового набору приладів світлового оснащення для відеозйомки перформансу лабораторії з обслуговуванням,  
</t>
  </si>
  <si>
    <t>ФОП КИРІЄНКО ЮЛІЯ ВОЛОДИМИРІВНА</t>
  </si>
  <si>
    <t>б/н від 04.11..2021</t>
  </si>
  <si>
    <t xml:space="preserve">Оренда генератору диму (5 год) з обслуговуванням,  </t>
  </si>
  <si>
    <t xml:space="preserve">2 USB-flash-накопичувачі, </t>
  </si>
  <si>
    <t>ТОВ "РОЗЕТКА.УА"</t>
  </si>
  <si>
    <t>-</t>
  </si>
  <si>
    <t>ВН 775489 від 05.11.2021</t>
  </si>
  <si>
    <t xml:space="preserve">Друк інших роздаткових матеріалів: тиражування нотних та текстових матеріалів, 
</t>
  </si>
  <si>
    <t>ФОП КОШМАН АНДРІЙ ІГОРОВИЧ</t>
  </si>
  <si>
    <t xml:space="preserve">Друк звітних матеріалів для УКФ, </t>
  </si>
  <si>
    <t xml:space="preserve">Прошивка роздрукованих матеріалів, </t>
  </si>
  <si>
    <t>Відеофіксація, послуги</t>
  </si>
  <si>
    <t>ФОП ЛЕБІДЬ ОЛЕКСАНДР МИКОЛАЙОВИЧ</t>
  </si>
  <si>
    <t xml:space="preserve">SMM, SO (SEO) в українському сегменті аудиторії,  
</t>
  </si>
  <si>
    <t>ФОП ШИТОВА РОКСОЛАНА ВІДАДІЇВНА</t>
  </si>
  <si>
    <t>АТ "Приватбанк"</t>
  </si>
  <si>
    <t>K65DWXOML4</t>
  </si>
  <si>
    <t>VIA NOVA E.V.</t>
  </si>
  <si>
    <t>P3-007</t>
  </si>
  <si>
    <t>б/н від 15.11.2021</t>
  </si>
  <si>
    <t xml:space="preserve">Послуги коучингу з німецької фонетики для учасників лабораторії, 
</t>
  </si>
  <si>
    <t xml:space="preserve">ТОВ "СТАРТДОІЧ ШУЛЕ" </t>
  </si>
  <si>
    <t>Кисилевська Тетяна</t>
  </si>
  <si>
    <t>DAUD-00008</t>
  </si>
  <si>
    <t xml:space="preserve">Туліс Валерія </t>
  </si>
  <si>
    <t>DAUD-00005</t>
  </si>
  <si>
    <t>Штонда Тарас</t>
  </si>
  <si>
    <t>DAUD-00007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</si>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</sst>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 &quot;* #,##0.00&quot;   &quot;;&quot;-&quot;* #,##0.00&quot;   &quot;;&quot; &quot;* &quot;-&quot;??&quot;   &quot;"/>
    <numFmt numFmtId="165" formatCode="d&quot;.&quot;m"/>
  </numFmts>
  <fonts count="41">
    <font>
      <sz val="11.0"/>
      <color rgb="FF000000"/>
      <name val="Arial"/>
    </font>
    <font>
      <sz val="10.0"/>
      <color rgb="FF000000"/>
      <name val="Arial"/>
    </font>
    <font/>
    <font>
      <b/>
      <sz val="10.0"/>
      <color rgb="FF000000"/>
      <name val="Arial"/>
    </font>
    <font>
      <b/>
      <sz val="12.0"/>
      <color rgb="FF231F20"/>
      <name val="Times New Roman"/>
    </font>
    <font>
      <b/>
      <sz val="10.0"/>
      <color rgb="FF000000"/>
      <name val="Times New Roman"/>
    </font>
    <font>
      <sz val="12.0"/>
      <color rgb="FF000000"/>
      <name val="Times New Roman"/>
    </font>
    <font>
      <b/>
      <sz val="12.0"/>
      <color rgb="FF000000"/>
      <name val="Arial"/>
    </font>
    <font>
      <sz val="11.0"/>
      <color rgb="FF000000"/>
      <name val="Calibri"/>
    </font>
    <font>
      <b/>
      <sz val="11.0"/>
      <color rgb="FF000000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b/>
      <sz val="11.0"/>
      <color rgb="FFFF0000"/>
      <name val="Calibri"/>
    </font>
    <font>
      <sz val="11.0"/>
      <color theme="1"/>
      <name val="Calibri"/>
    </font>
    <font>
      <b/>
      <sz val="10.0"/>
      <color rgb="FFFF0000"/>
      <name val="Arial"/>
    </font>
    <font>
      <b/>
      <sz val="10.0"/>
      <color rgb="FFFFFFFF"/>
      <name val="Arial"/>
    </font>
    <font>
      <b/>
      <i/>
      <sz val="10.0"/>
      <color rgb="FFFF0000"/>
      <name val="Arial"/>
    </font>
    <font>
      <b/>
      <sz val="11.0"/>
      <color rgb="FF000000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sz val="10.0"/>
      <color theme="1"/>
      <name val="Arial"/>
    </font>
    <font>
      <sz val="11.0"/>
      <color rgb="FF000000"/>
      <name val="Helvetica Neue"/>
    </font>
    <font>
      <i/>
      <vertAlign val="superscript"/>
      <sz val="10.0"/>
      <color rgb="FF000000"/>
      <name val="Arial"/>
    </font>
    <font>
      <b/>
      <i/>
      <vertAlign val="superscript"/>
      <sz val="10.0"/>
      <color rgb="FF000000"/>
      <name val="Arial"/>
    </font>
    <font>
      <i/>
      <vertAlign val="superscript"/>
      <sz val="10.0"/>
      <color rgb="FF000000"/>
      <name val="Arial"/>
    </font>
    <font>
      <i/>
      <vertAlign val="superscript"/>
      <sz val="10.0"/>
      <color rgb="FF000000"/>
      <name val="Arial"/>
    </font>
    <font>
      <i/>
      <vertAlign val="superscript"/>
      <sz val="10.0"/>
      <color rgb="FF000000"/>
      <name val="Arial"/>
    </font>
    <font>
      <i/>
      <vertAlign val="superscript"/>
      <sz val="10.0"/>
      <color rgb="FF000000"/>
      <name val="Arial"/>
    </font>
    <font>
      <i/>
      <vertAlign val="superscript"/>
      <sz val="10.0"/>
      <color rgb="FF000000"/>
      <name val="Arial"/>
    </font>
    <font>
      <b/>
      <i/>
      <vertAlign val="superscript"/>
      <sz val="10.0"/>
      <color rgb="FF000000"/>
      <name val="Arial"/>
    </font>
    <font>
      <i/>
      <vertAlign val="superscript"/>
      <sz val="10.0"/>
      <color rgb="FF000000"/>
      <name val="Arial"/>
    </font>
    <font>
      <i/>
      <vertAlign val="superscript"/>
      <sz val="10.0"/>
      <color rgb="FF000000"/>
      <name val="Arial"/>
    </font>
    <font>
      <b/>
      <i/>
      <vertAlign val="superscript"/>
      <sz val="10.0"/>
      <color rgb="FF000000"/>
      <name val="Arial"/>
    </font>
    <font>
      <i/>
      <vertAlign val="superscript"/>
      <sz val="10.0"/>
      <color rgb="FF000000"/>
      <name val="Arial"/>
    </font>
    <font>
      <i/>
      <sz val="10.0"/>
      <color rgb="FF000000"/>
      <name val="Arial"/>
    </font>
    <font>
      <i/>
      <vertAlign val="superscript"/>
      <sz val="10.0"/>
      <color rgb="FF000000"/>
      <name val="Arial"/>
    </font>
    <font>
      <sz val="10.0"/>
      <color rgb="FFFF0000"/>
      <name val="Arial"/>
    </font>
    <font>
      <i/>
      <sz val="11.0"/>
      <color rgb="FF000000"/>
      <name val="Calibri"/>
    </font>
    <font>
      <b/>
      <sz val="14.0"/>
      <color rgb="FF000000"/>
      <name val="Calibri"/>
    </font>
    <font>
      <vertAlign val="superscript"/>
      <sz val="14.0"/>
      <color rgb="FF000000"/>
      <name val="Calibri"/>
    </font>
    <font>
      <i/>
      <sz val="10.0"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97">
    <border/>
    <border>
      <left style="thin">
        <color rgb="FFAAAAAA"/>
      </left>
      <top style="thin">
        <color rgb="FFAAAAAA"/>
      </top>
      <bottom style="thin">
        <color rgb="FFAAAAAA"/>
      </bottom>
    </border>
    <border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AAAAAA"/>
      </left>
      <right style="thin">
        <color rgb="FFAAAAAA"/>
      </right>
      <top style="medium">
        <color rgb="FF000000"/>
      </top>
      <bottom style="thin">
        <color rgb="FFAAAAAA"/>
      </bottom>
    </border>
    <border>
      <left style="thin">
        <color rgb="FFAAAAAA"/>
      </left>
      <top style="thin">
        <color rgb="FFAAAAAA"/>
      </top>
      <bottom style="thin">
        <color rgb="FF000000"/>
      </bottom>
    </border>
    <border>
      <top style="thin">
        <color rgb="FFAAAAAA"/>
      </top>
      <bottom style="thin">
        <color rgb="FF000000"/>
      </bottom>
    </border>
    <border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top style="thin">
        <color rgb="FF000000"/>
      </top>
      <bottom style="thin">
        <color rgb="FFAAAAAA"/>
      </bottom>
    </border>
    <border>
      <right style="thin">
        <color rgb="FFAAAAAA"/>
      </right>
      <top style="thin">
        <color rgb="FF000000"/>
      </top>
      <bottom style="thin">
        <color rgb="FFAAAAAA"/>
      </bottom>
    </border>
    <border>
      <top style="thin">
        <color rgb="FF000000"/>
      </top>
      <bottom style="thin">
        <color rgb="FFAAAAAA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AAAAAA"/>
      </left>
      <top style="medium">
        <color rgb="FF000000"/>
      </top>
      <bottom style="medium">
        <color rgb="FF000000"/>
      </bottom>
    </border>
    <border>
      <right style="thin">
        <color rgb="FFAAAAAA"/>
      </right>
      <top style="medium">
        <color rgb="FF000000"/>
      </top>
      <bottom style="medium">
        <color rgb="FF000000"/>
      </bottom>
    </border>
    <border>
      <left style="thin">
        <color rgb="FFAAAAAA"/>
      </left>
      <right style="thin">
        <color rgb="FFAAAAAA"/>
      </right>
      <top style="medium">
        <color rgb="FF000000"/>
      </top>
      <bottom style="medium">
        <color rgb="FF000000"/>
      </bottom>
    </border>
    <border>
      <left style="thin">
        <color rgb="FFAAAAAA"/>
      </left>
      <right style="thin">
        <color rgb="FFAAAAAA"/>
      </right>
      <top/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AAAAAA"/>
      </bottom>
    </border>
    <border>
      <left style="thin">
        <color rgb="FFAAAAAA"/>
      </left>
      <right style="thin">
        <color rgb="FFAAAAAA"/>
      </right>
      <top/>
      <bottom style="thin">
        <color rgb="FF000000"/>
      </bottom>
    </border>
    <border>
      <left style="thin">
        <color rgb="FFAAAAAA"/>
      </left>
      <right style="thin">
        <color rgb="FFAAAAAA"/>
      </right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AAAAAA"/>
      </bottom>
    </border>
  </borders>
  <cellStyleXfs count="1">
    <xf borderId="0" fillId="0" fontId="0" numFmtId="0" applyAlignment="1" applyFont="1"/>
  </cellStyleXfs>
  <cellXfs count="449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left" shrinkToFit="0" wrapText="1"/>
    </xf>
    <xf borderId="2" fillId="0" fontId="2" numFmtId="0" xfId="0" applyBorder="1" applyFont="1"/>
    <xf borderId="3" fillId="0" fontId="1" numFmtId="0" xfId="0" applyBorder="1" applyFont="1"/>
    <xf borderId="3" fillId="2" fontId="1" numFmtId="0" xfId="0" applyAlignment="1" applyBorder="1" applyFont="1">
      <alignment shrinkToFit="0" wrapText="1"/>
    </xf>
    <xf borderId="3" fillId="2" fontId="1" numFmtId="49" xfId="0" applyAlignment="1" applyBorder="1" applyFont="1" applyNumberFormat="1">
      <alignment shrinkToFit="0" wrapText="1"/>
    </xf>
    <xf borderId="3" fillId="0" fontId="0" numFmtId="0" xfId="0" applyBorder="1" applyFont="1"/>
    <xf borderId="0" fillId="0" fontId="0" numFmtId="0" xfId="0" applyFont="1"/>
    <xf borderId="3" fillId="0" fontId="3" numFmtId="0" xfId="0" applyBorder="1" applyFont="1"/>
    <xf borderId="4" fillId="0" fontId="2" numFmtId="0" xfId="0" applyBorder="1" applyFont="1"/>
    <xf borderId="3" fillId="0" fontId="3" numFmtId="49" xfId="0" applyAlignment="1" applyBorder="1" applyFont="1" applyNumberFormat="1">
      <alignment horizontal="left"/>
    </xf>
    <xf borderId="3" fillId="0" fontId="4" numFmtId="49" xfId="0" applyAlignment="1" applyBorder="1" applyFont="1" applyNumberFormat="1">
      <alignment horizontal="left" readingOrder="1"/>
    </xf>
    <xf borderId="3" fillId="0" fontId="3" numFmtId="49" xfId="0" applyBorder="1" applyFont="1" applyNumberFormat="1"/>
    <xf borderId="3" fillId="0" fontId="5" numFmtId="49" xfId="0" applyBorder="1" applyFont="1" applyNumberFormat="1"/>
    <xf borderId="3" fillId="0" fontId="1" numFmtId="49" xfId="0" applyAlignment="1" applyBorder="1" applyFont="1" applyNumberFormat="1">
      <alignment horizontal="right"/>
    </xf>
    <xf borderId="3" fillId="2" fontId="1" numFmtId="0" xfId="0" applyAlignment="1" applyBorder="1" applyFont="1">
      <alignment vertical="center"/>
    </xf>
    <xf borderId="3" fillId="0" fontId="6" numFmtId="0" xfId="0" applyBorder="1" applyFont="1"/>
    <xf borderId="1" fillId="0" fontId="7" numFmtId="49" xfId="0" applyAlignment="1" applyBorder="1" applyFont="1" applyNumberFormat="1">
      <alignment horizontal="center"/>
    </xf>
    <xf borderId="3" fillId="0" fontId="6" numFmtId="10" xfId="0" applyBorder="1" applyFont="1" applyNumberFormat="1"/>
    <xf borderId="3" fillId="0" fontId="6" numFmtId="4" xfId="0" applyBorder="1" applyFont="1" applyNumberFormat="1"/>
    <xf borderId="1" fillId="2" fontId="7" numFmtId="49" xfId="0" applyAlignment="1" applyBorder="1" applyFont="1" applyNumberFormat="1">
      <alignment horizontal="center" vertical="center"/>
    </xf>
    <xf borderId="3" fillId="0" fontId="1" numFmtId="10" xfId="0" applyBorder="1" applyFont="1" applyNumberFormat="1"/>
    <xf borderId="3" fillId="0" fontId="1" numFmtId="4" xfId="0" applyBorder="1" applyFont="1" applyNumberFormat="1"/>
    <xf borderId="5" fillId="0" fontId="0" numFmtId="0" xfId="0" applyBorder="1" applyFont="1"/>
    <xf borderId="5" fillId="0" fontId="8" numFmtId="10" xfId="0" applyBorder="1" applyFont="1" applyNumberFormat="1"/>
    <xf borderId="5" fillId="0" fontId="8" numFmtId="4" xfId="0" applyBorder="1" applyFont="1" applyNumberFormat="1"/>
    <xf borderId="3" fillId="0" fontId="8" numFmtId="10" xfId="0" applyBorder="1" applyFont="1" applyNumberFormat="1"/>
    <xf borderId="3" fillId="0" fontId="8" numFmtId="4" xfId="0" applyBorder="1" applyFont="1" applyNumberFormat="1"/>
    <xf borderId="6" fillId="2" fontId="9" numFmtId="0" xfId="0" applyAlignment="1" applyBorder="1" applyFont="1">
      <alignment horizontal="center" shrinkToFit="0" vertical="center" wrapText="1"/>
    </xf>
    <xf borderId="7" fillId="2" fontId="10" numFmtId="49" xfId="0" applyAlignment="1" applyBorder="1" applyFont="1" applyNumberFormat="1">
      <alignment horizontal="center" shrinkToFit="0" vertical="center" wrapText="1"/>
    </xf>
    <xf borderId="8" fillId="0" fontId="2" numFmtId="0" xfId="0" applyBorder="1" applyFont="1"/>
    <xf borderId="9" fillId="2" fontId="10" numFmtId="49" xfId="0" applyAlignment="1" applyBorder="1" applyFont="1" applyNumberForma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12" fillId="2" fontId="9" numFmtId="0" xfId="0" applyAlignment="1" applyBorder="1" applyFont="1">
      <alignment horizontal="center" shrinkToFit="0" vertical="center" wrapText="1"/>
    </xf>
    <xf borderId="3" fillId="2" fontId="9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2" fontId="8" numFmtId="49" xfId="0" applyAlignment="1" applyBorder="1" applyFont="1" applyNumberFormat="1">
      <alignment horizontal="center" shrinkToFit="0" vertical="center" wrapText="1"/>
    </xf>
    <xf borderId="17" fillId="2" fontId="8" numFmtId="49" xfId="0" applyAlignment="1" applyBorder="1" applyFont="1" applyNumberFormat="1">
      <alignment horizontal="center" shrinkToFit="0" vertical="center" wrapText="1"/>
    </xf>
    <xf borderId="18" fillId="2" fontId="11" numFmtId="49" xfId="0" applyAlignment="1" applyBorder="1" applyFont="1" applyNumberFormat="1">
      <alignment horizontal="center" vertical="center"/>
    </xf>
    <xf borderId="12" fillId="0" fontId="0" numFmtId="0" xfId="0" applyBorder="1" applyFont="1"/>
    <xf borderId="3" fillId="0" fontId="0" numFmtId="14" xfId="0" applyBorder="1" applyFont="1" applyNumberFormat="1"/>
    <xf borderId="19" fillId="0" fontId="2" numFmtId="0" xfId="0" applyBorder="1" applyFont="1"/>
    <xf borderId="16" fillId="2" fontId="8" numFmtId="49" xfId="0" applyAlignment="1" applyBorder="1" applyFont="1" applyNumberFormat="1">
      <alignment horizontal="center" vertical="center"/>
    </xf>
    <xf borderId="20" fillId="2" fontId="8" numFmtId="49" xfId="0" applyAlignment="1" applyBorder="1" applyFont="1" applyNumberFormat="1">
      <alignment horizontal="center" vertical="center"/>
    </xf>
    <xf borderId="17" fillId="2" fontId="8" numFmtId="49" xfId="0" applyAlignment="1" applyBorder="1" applyFont="1" applyNumberFormat="1">
      <alignment horizontal="center" vertical="center"/>
    </xf>
    <xf borderId="20" fillId="2" fontId="8" numFmtId="49" xfId="0" applyAlignment="1" applyBorder="1" applyFont="1" applyNumberFormat="1">
      <alignment horizontal="center" shrinkToFit="0" vertical="center" wrapText="1"/>
    </xf>
    <xf borderId="16" fillId="2" fontId="9" numFmtId="49" xfId="0" applyAlignment="1" applyBorder="1" applyFont="1" applyNumberFormat="1">
      <alignment horizontal="center" vertical="center"/>
    </xf>
    <xf borderId="20" fillId="2" fontId="9" numFmtId="49" xfId="0" applyAlignment="1" applyBorder="1" applyFont="1" applyNumberFormat="1">
      <alignment horizontal="center" vertical="center"/>
    </xf>
    <xf borderId="12" fillId="2" fontId="8" numFmtId="0" xfId="0" applyAlignment="1" applyBorder="1" applyFont="1">
      <alignment horizontal="center" vertical="center"/>
    </xf>
    <xf borderId="3" fillId="2" fontId="8" numFmtId="0" xfId="0" applyAlignment="1" applyBorder="1" applyFont="1">
      <alignment horizontal="center" vertical="center"/>
    </xf>
    <xf borderId="21" fillId="2" fontId="8" numFmtId="49" xfId="0" applyAlignment="1" applyBorder="1" applyFont="1" applyNumberFormat="1">
      <alignment horizontal="center" shrinkToFit="0" vertical="center" wrapText="1"/>
    </xf>
    <xf borderId="12" fillId="2" fontId="8" numFmtId="49" xfId="0" applyAlignment="1" applyBorder="1" applyFont="1" applyNumberFormat="1">
      <alignment horizontal="center" vertical="center"/>
    </xf>
    <xf borderId="3" fillId="2" fontId="8" numFmtId="49" xfId="0" applyAlignment="1" applyBorder="1" applyFont="1" applyNumberFormat="1">
      <alignment horizontal="center" vertical="center"/>
    </xf>
    <xf borderId="3" fillId="2" fontId="8" numFmtId="2" xfId="0" applyAlignment="1" applyBorder="1" applyFont="1" applyNumberFormat="1">
      <alignment horizontal="center" vertical="center"/>
    </xf>
    <xf borderId="22" fillId="2" fontId="8" numFmtId="49" xfId="0" applyAlignment="1" applyBorder="1" applyFont="1" applyNumberFormat="1">
      <alignment horizontal="center" shrinkToFit="0" vertical="center" wrapText="1"/>
    </xf>
    <xf borderId="23" fillId="2" fontId="8" numFmtId="10" xfId="0" applyAlignment="1" applyBorder="1" applyFont="1" applyNumberFormat="1">
      <alignment horizontal="center" vertical="center"/>
    </xf>
    <xf borderId="24" fillId="2" fontId="8" numFmtId="4" xfId="0" applyAlignment="1" applyBorder="1" applyFont="1" applyNumberFormat="1">
      <alignment horizontal="center" vertical="center"/>
    </xf>
    <xf borderId="23" fillId="2" fontId="8" numFmtId="4" xfId="0" applyAlignment="1" applyBorder="1" applyFont="1" applyNumberFormat="1">
      <alignment horizontal="center" vertical="center"/>
    </xf>
    <xf borderId="25" fillId="2" fontId="8" numFmtId="4" xfId="0" applyAlignment="1" applyBorder="1" applyFont="1" applyNumberFormat="1">
      <alignment horizontal="center" vertical="center"/>
    </xf>
    <xf borderId="25" fillId="2" fontId="8" numFmtId="10" xfId="0" applyAlignment="1" applyBorder="1" applyFont="1" applyNumberFormat="1">
      <alignment horizontal="center" vertical="center"/>
    </xf>
    <xf borderId="23" fillId="2" fontId="9" numFmtId="10" xfId="0" applyAlignment="1" applyBorder="1" applyFont="1" applyNumberFormat="1">
      <alignment horizontal="center" vertical="center"/>
    </xf>
    <xf borderId="24" fillId="2" fontId="9" numFmtId="4" xfId="0" applyAlignment="1" applyBorder="1" applyFont="1" applyNumberFormat="1">
      <alignment horizontal="center" vertical="center"/>
    </xf>
    <xf borderId="26" fillId="2" fontId="8" numFmtId="49" xfId="0" applyAlignment="1" applyBorder="1" applyFont="1" applyNumberFormat="1">
      <alignment horizontal="center" shrinkToFit="0" vertical="center" wrapText="1"/>
    </xf>
    <xf borderId="27" fillId="2" fontId="8" numFmtId="10" xfId="0" applyAlignment="1" applyBorder="1" applyFont="1" applyNumberFormat="1">
      <alignment horizontal="center" vertical="center"/>
    </xf>
    <xf borderId="28" fillId="2" fontId="8" numFmtId="4" xfId="0" applyAlignment="1" applyBorder="1" applyFont="1" applyNumberFormat="1">
      <alignment horizontal="center" vertical="center"/>
    </xf>
    <xf borderId="27" fillId="2" fontId="8" numFmtId="4" xfId="0" applyAlignment="1" applyBorder="1" applyFont="1" applyNumberFormat="1">
      <alignment horizontal="center" vertical="center"/>
    </xf>
    <xf borderId="29" fillId="2" fontId="8" numFmtId="4" xfId="0" applyAlignment="1" applyBorder="1" applyFont="1" applyNumberFormat="1">
      <alignment horizontal="center" vertical="center"/>
    </xf>
    <xf borderId="29" fillId="2" fontId="8" numFmtId="10" xfId="0" applyAlignment="1" applyBorder="1" applyFont="1" applyNumberFormat="1">
      <alignment horizontal="center" vertical="center"/>
    </xf>
    <xf borderId="27" fillId="2" fontId="12" numFmtId="10" xfId="0" applyAlignment="1" applyBorder="1" applyFont="1" applyNumberFormat="1">
      <alignment horizontal="center" vertical="center"/>
    </xf>
    <xf borderId="28" fillId="2" fontId="9" numFmtId="4" xfId="0" applyAlignment="1" applyBorder="1" applyFont="1" applyNumberFormat="1">
      <alignment horizontal="center" vertical="center"/>
    </xf>
    <xf borderId="30" fillId="2" fontId="8" numFmtId="49" xfId="0" applyAlignment="1" applyBorder="1" applyFont="1" applyNumberFormat="1">
      <alignment horizontal="center" shrinkToFit="0" vertical="center" wrapText="1"/>
    </xf>
    <xf borderId="31" fillId="2" fontId="13" numFmtId="10" xfId="0" applyAlignment="1" applyBorder="1" applyFont="1" applyNumberFormat="1">
      <alignment horizontal="center" vertical="center"/>
    </xf>
    <xf borderId="32" fillId="2" fontId="8" numFmtId="4" xfId="0" applyAlignment="1" applyBorder="1" applyFont="1" applyNumberFormat="1">
      <alignment horizontal="center" vertical="center"/>
    </xf>
    <xf borderId="31" fillId="2" fontId="8" numFmtId="4" xfId="0" applyAlignment="1" applyBorder="1" applyFont="1" applyNumberFormat="1">
      <alignment horizontal="center" vertical="center"/>
    </xf>
    <xf borderId="33" fillId="2" fontId="8" numFmtId="4" xfId="0" applyAlignment="1" applyBorder="1" applyFont="1" applyNumberFormat="1">
      <alignment horizontal="center" vertical="center"/>
    </xf>
    <xf borderId="33" fillId="2" fontId="8" numFmtId="10" xfId="0" applyAlignment="1" applyBorder="1" applyFont="1" applyNumberFormat="1">
      <alignment horizontal="center" vertical="center"/>
    </xf>
    <xf borderId="31" fillId="2" fontId="8" numFmtId="10" xfId="0" applyAlignment="1" applyBorder="1" applyFont="1" applyNumberFormat="1">
      <alignment horizontal="center" vertical="center"/>
    </xf>
    <xf borderId="31" fillId="2" fontId="12" numFmtId="10" xfId="0" applyAlignment="1" applyBorder="1" applyFont="1" applyNumberFormat="1">
      <alignment horizontal="center" vertical="center"/>
    </xf>
    <xf borderId="32" fillId="2" fontId="9" numFmtId="4" xfId="0" applyAlignment="1" applyBorder="1" applyFont="1" applyNumberFormat="1">
      <alignment horizontal="center" vertical="center"/>
    </xf>
    <xf borderId="16" fillId="2" fontId="8" numFmtId="10" xfId="0" applyAlignment="1" applyBorder="1" applyFont="1" applyNumberFormat="1">
      <alignment horizontal="center" vertical="center"/>
    </xf>
    <xf borderId="20" fillId="2" fontId="8" numFmtId="4" xfId="0" applyAlignment="1" applyBorder="1" applyFont="1" applyNumberFormat="1">
      <alignment horizontal="center" vertical="center"/>
    </xf>
    <xf borderId="16" fillId="2" fontId="8" numFmtId="4" xfId="0" applyAlignment="1" applyBorder="1" applyFont="1" applyNumberFormat="1">
      <alignment horizontal="center" vertical="center"/>
    </xf>
    <xf borderId="17" fillId="2" fontId="8" numFmtId="4" xfId="0" applyAlignment="1" applyBorder="1" applyFont="1" applyNumberFormat="1">
      <alignment horizontal="center" vertical="center"/>
    </xf>
    <xf borderId="17" fillId="2" fontId="8" numFmtId="10" xfId="0" applyAlignment="1" applyBorder="1" applyFont="1" applyNumberFormat="1">
      <alignment horizontal="center" vertical="center"/>
    </xf>
    <xf borderId="16" fillId="2" fontId="12" numFmtId="10" xfId="0" applyAlignment="1" applyBorder="1" applyFont="1" applyNumberFormat="1">
      <alignment horizontal="center" vertical="center"/>
    </xf>
    <xf borderId="20" fillId="2" fontId="9" numFmtId="4" xfId="0" applyAlignment="1" applyBorder="1" applyFont="1" applyNumberFormat="1">
      <alignment horizontal="center" vertical="center"/>
    </xf>
    <xf borderId="34" fillId="0" fontId="3" numFmtId="0" xfId="0" applyBorder="1" applyFont="1"/>
    <xf borderId="34" fillId="0" fontId="1" numFmtId="0" xfId="0" applyBorder="1" applyFont="1"/>
    <xf borderId="3" fillId="0" fontId="11" numFmtId="0" xfId="0" applyBorder="1" applyFont="1"/>
    <xf borderId="3" fillId="0" fontId="11" numFmtId="49" xfId="0" applyBorder="1" applyFont="1" applyNumberFormat="1"/>
    <xf borderId="35" fillId="0" fontId="11" numFmtId="0" xfId="0" applyAlignment="1" applyBorder="1" applyFont="1">
      <alignment horizontal="center"/>
    </xf>
    <xf borderId="36" fillId="0" fontId="2" numFmtId="0" xfId="0" applyBorder="1" applyFont="1"/>
    <xf borderId="37" fillId="0" fontId="2" numFmtId="0" xfId="0" applyBorder="1" applyFont="1"/>
    <xf borderId="38" fillId="0" fontId="11" numFmtId="0" xfId="0" applyBorder="1" applyFont="1"/>
    <xf borderId="3" fillId="0" fontId="11" numFmtId="10" xfId="0" applyBorder="1" applyFont="1" applyNumberFormat="1"/>
    <xf borderId="39" fillId="0" fontId="0" numFmtId="0" xfId="0" applyBorder="1" applyFont="1"/>
    <xf borderId="39" fillId="0" fontId="8" numFmtId="49" xfId="0" applyAlignment="1" applyBorder="1" applyFont="1" applyNumberFormat="1">
      <alignment horizontal="right"/>
    </xf>
    <xf borderId="3" fillId="0" fontId="8" numFmtId="0" xfId="0" applyBorder="1" applyFont="1"/>
    <xf borderId="40" fillId="0" fontId="8" numFmtId="49" xfId="0" applyAlignment="1" applyBorder="1" applyFont="1" applyNumberFormat="1">
      <alignment horizontal="center"/>
    </xf>
    <xf borderId="41" fillId="0" fontId="2" numFmtId="0" xfId="0" applyBorder="1" applyFont="1"/>
    <xf borderId="42" fillId="0" fontId="2" numFmtId="0" xfId="0" applyBorder="1" applyFont="1"/>
    <xf borderId="1" fillId="0" fontId="7" numFmtId="49" xfId="0" applyAlignment="1" applyBorder="1" applyFont="1" applyNumberFormat="1">
      <alignment horizontal="left"/>
    </xf>
    <xf borderId="3" fillId="0" fontId="1" numFmtId="4" xfId="0" applyAlignment="1" applyBorder="1" applyFont="1" applyNumberFormat="1">
      <alignment horizontal="right"/>
    </xf>
    <xf borderId="3" fillId="0" fontId="14" numFmtId="4" xfId="0" applyAlignment="1" applyBorder="1" applyFont="1" applyNumberFormat="1">
      <alignment horizontal="right"/>
    </xf>
    <xf borderId="3" fillId="0" fontId="14" numFmtId="10" xfId="0" applyAlignment="1" applyBorder="1" applyFont="1" applyNumberFormat="1">
      <alignment horizontal="right"/>
    </xf>
    <xf borderId="3" fillId="2" fontId="1" numFmtId="0" xfId="0" applyAlignment="1" applyBorder="1" applyFont="1">
      <alignment horizontal="center" shrinkToFit="0" vertical="top" wrapText="1"/>
    </xf>
    <xf borderId="3" fillId="2" fontId="3" numFmtId="49" xfId="0" applyAlignment="1" applyBorder="1" applyFont="1" applyNumberFormat="1">
      <alignment vertical="center"/>
    </xf>
    <xf borderId="3" fillId="2" fontId="3" numFmtId="0" xfId="0" applyAlignment="1" applyBorder="1" applyFont="1">
      <alignment horizontal="center" vertical="center"/>
    </xf>
    <xf borderId="1" fillId="2" fontId="3" numFmtId="49" xfId="0" applyAlignment="1" applyBorder="1" applyFont="1" applyNumberFormat="1">
      <alignment horizontal="left" shrinkToFit="0" vertical="center" wrapText="1"/>
    </xf>
    <xf borderId="3" fillId="2" fontId="1" numFmtId="0" xfId="0" applyAlignment="1" applyBorder="1" applyFont="1">
      <alignment horizontal="right" vertical="center"/>
    </xf>
    <xf borderId="3" fillId="2" fontId="14" numFmtId="0" xfId="0" applyAlignment="1" applyBorder="1" applyFont="1">
      <alignment horizontal="right" vertical="center"/>
    </xf>
    <xf borderId="3" fillId="2" fontId="14" numFmtId="10" xfId="0" applyAlignment="1" applyBorder="1" applyFont="1" applyNumberFormat="1">
      <alignment horizontal="right" vertical="center"/>
    </xf>
    <xf borderId="3" fillId="2" fontId="1" numFmtId="0" xfId="0" applyAlignment="1" applyBorder="1" applyFont="1">
      <alignment horizontal="center" vertical="center"/>
    </xf>
    <xf borderId="3" fillId="0" fontId="15" numFmtId="0" xfId="0" applyAlignment="1" applyBorder="1" applyFont="1">
      <alignment horizontal="right"/>
    </xf>
    <xf borderId="3" fillId="2" fontId="16" numFmtId="0" xfId="0" applyAlignment="1" applyBorder="1" applyFont="1">
      <alignment horizontal="right" vertical="center"/>
    </xf>
    <xf borderId="3" fillId="2" fontId="16" numFmtId="10" xfId="0" applyAlignment="1" applyBorder="1" applyFont="1" applyNumberFormat="1">
      <alignment horizontal="right" vertical="center"/>
    </xf>
    <xf borderId="3" fillId="0" fontId="1" numFmtId="0" xfId="0" applyAlignment="1" applyBorder="1" applyFont="1">
      <alignment horizontal="center" shrinkToFit="0" vertical="top" wrapText="1"/>
    </xf>
    <xf borderId="5" fillId="0" fontId="3" numFmtId="0" xfId="0" applyBorder="1" applyFont="1"/>
    <xf borderId="5" fillId="2" fontId="3" numFmtId="0" xfId="0" applyAlignment="1" applyBorder="1" applyFont="1">
      <alignment horizontal="center" vertical="center"/>
    </xf>
    <xf borderId="5" fillId="2" fontId="3" numFmtId="0" xfId="0" applyAlignment="1" applyBorder="1" applyFont="1">
      <alignment shrinkToFit="0" vertical="center" wrapText="1"/>
    </xf>
    <xf borderId="5" fillId="2" fontId="1" numFmtId="0" xfId="0" applyAlignment="1" applyBorder="1" applyFont="1">
      <alignment horizontal="center" vertical="center"/>
    </xf>
    <xf borderId="5" fillId="2" fontId="1" numFmtId="4" xfId="0" applyAlignment="1" applyBorder="1" applyFont="1" applyNumberFormat="1">
      <alignment horizontal="right" vertical="center"/>
    </xf>
    <xf borderId="5" fillId="2" fontId="15" numFmtId="4" xfId="0" applyAlignment="1" applyBorder="1" applyFont="1" applyNumberFormat="1">
      <alignment horizontal="right" shrinkToFit="0" wrapText="1"/>
    </xf>
    <xf borderId="5" fillId="2" fontId="16" numFmtId="4" xfId="0" applyAlignment="1" applyBorder="1" applyFont="1" applyNumberFormat="1">
      <alignment horizontal="right" shrinkToFit="0" vertical="center" wrapText="1"/>
    </xf>
    <xf borderId="5" fillId="2" fontId="16" numFmtId="10" xfId="0" applyAlignment="1" applyBorder="1" applyFont="1" applyNumberFormat="1">
      <alignment horizontal="right" shrinkToFit="0" vertical="center" wrapText="1"/>
    </xf>
    <xf borderId="5" fillId="2" fontId="1" numFmtId="0" xfId="0" applyAlignment="1" applyBorder="1" applyFont="1">
      <alignment horizontal="center" shrinkToFit="0" vertical="top" wrapText="1"/>
    </xf>
    <xf borderId="6" fillId="3" fontId="3" numFmtId="49" xfId="0" applyAlignment="1" applyBorder="1" applyFill="1" applyFont="1" applyNumberFormat="1">
      <alignment horizontal="center" shrinkToFit="0" vertical="center" wrapText="1"/>
    </xf>
    <xf borderId="6" fillId="3" fontId="3" numFmtId="49" xfId="0" applyAlignment="1" applyBorder="1" applyFont="1" applyNumberFormat="1">
      <alignment horizontal="center" vertical="center"/>
    </xf>
    <xf borderId="9" fillId="3" fontId="3" numFmtId="49" xfId="0" applyAlignment="1" applyBorder="1" applyFont="1" applyNumberFormat="1">
      <alignment horizontal="center" vertical="center"/>
    </xf>
    <xf borderId="9" fillId="3" fontId="3" numFmtId="49" xfId="0" applyAlignment="1" applyBorder="1" applyFont="1" applyNumberFormat="1">
      <alignment horizontal="center" shrinkToFit="0" vertical="center" wrapText="1"/>
    </xf>
    <xf borderId="6" fillId="3" fontId="3" numFmtId="49" xfId="0" applyAlignment="1" applyBorder="1" applyFont="1" applyNumberFormat="1">
      <alignment horizontal="center" shrinkToFit="0" vertical="top" wrapText="1"/>
    </xf>
    <xf borderId="12" fillId="0" fontId="1" numFmtId="0" xfId="0" applyBorder="1" applyFont="1"/>
    <xf borderId="21" fillId="3" fontId="3" numFmtId="49" xfId="0" applyAlignment="1" applyBorder="1" applyFont="1" applyNumberFormat="1">
      <alignment horizontal="center" shrinkToFit="0" vertical="center" wrapText="1"/>
    </xf>
    <xf borderId="21" fillId="3" fontId="3" numFmtId="10" xfId="0" applyAlignment="1" applyBorder="1" applyFont="1" applyNumberFormat="1">
      <alignment horizontal="center" shrinkToFit="0" vertical="center" wrapText="1"/>
    </xf>
    <xf borderId="21" fillId="4" fontId="3" numFmtId="0" xfId="0" applyAlignment="1" applyBorder="1" applyFill="1" applyFont="1">
      <alignment horizontal="center" vertical="center"/>
    </xf>
    <xf borderId="21" fillId="4" fontId="3" numFmtId="0" xfId="0" applyAlignment="1" applyBorder="1" applyFont="1">
      <alignment horizontal="center" shrinkToFit="0" vertical="center" wrapText="1"/>
    </xf>
    <xf borderId="21" fillId="4" fontId="3" numFmtId="3" xfId="0" applyAlignment="1" applyBorder="1" applyFont="1" applyNumberFormat="1">
      <alignment horizontal="center" shrinkToFit="0" vertical="center" wrapText="1"/>
    </xf>
    <xf borderId="21" fillId="4" fontId="3" numFmtId="10" xfId="0" applyAlignment="1" applyBorder="1" applyFont="1" applyNumberFormat="1">
      <alignment horizontal="center" shrinkToFit="0" vertical="center" wrapText="1"/>
    </xf>
    <xf borderId="21" fillId="4" fontId="3" numFmtId="0" xfId="0" applyAlignment="1" applyBorder="1" applyFont="1">
      <alignment horizontal="center" shrinkToFit="0" vertical="top" wrapText="1"/>
    </xf>
    <xf borderId="43" fillId="5" fontId="17" numFmtId="49" xfId="0" applyAlignment="1" applyBorder="1" applyFill="1" applyFont="1" applyNumberFormat="1">
      <alignment vertical="center"/>
    </xf>
    <xf borderId="44" fillId="5" fontId="17" numFmtId="0" xfId="0" applyAlignment="1" applyBorder="1" applyFont="1">
      <alignment horizontal="center" vertical="center"/>
    </xf>
    <xf borderId="44" fillId="5" fontId="17" numFmtId="49" xfId="0" applyAlignment="1" applyBorder="1" applyFont="1" applyNumberFormat="1">
      <alignment shrinkToFit="0" vertical="center" wrapText="1"/>
    </xf>
    <xf borderId="44" fillId="5" fontId="0" numFmtId="0" xfId="0" applyAlignment="1" applyBorder="1" applyFont="1">
      <alignment horizontal="center" vertical="center"/>
    </xf>
    <xf borderId="44" fillId="5" fontId="0" numFmtId="4" xfId="0" applyAlignment="1" applyBorder="1" applyFont="1" applyNumberFormat="1">
      <alignment horizontal="right" vertical="center"/>
    </xf>
    <xf borderId="44" fillId="5" fontId="18" numFmtId="4" xfId="0" applyAlignment="1" applyBorder="1" applyFont="1" applyNumberFormat="1">
      <alignment horizontal="right" vertical="center"/>
    </xf>
    <xf borderId="44" fillId="5" fontId="18" numFmtId="10" xfId="0" applyAlignment="1" applyBorder="1" applyFont="1" applyNumberFormat="1">
      <alignment horizontal="right" vertical="center"/>
    </xf>
    <xf borderId="45" fillId="5" fontId="0" numFmtId="0" xfId="0" applyAlignment="1" applyBorder="1" applyFont="1">
      <alignment horizontal="center" shrinkToFit="0" vertical="top" wrapText="1"/>
    </xf>
    <xf borderId="12" fillId="2" fontId="0" numFmtId="0" xfId="0" applyAlignment="1" applyBorder="1" applyFont="1">
      <alignment vertical="center"/>
    </xf>
    <xf borderId="3" fillId="2" fontId="0" numFmtId="0" xfId="0" applyAlignment="1" applyBorder="1" applyFont="1">
      <alignment vertical="center"/>
    </xf>
    <xf borderId="21" fillId="6" fontId="3" numFmtId="49" xfId="0" applyAlignment="1" applyBorder="1" applyFill="1" applyFont="1" applyNumberFormat="1">
      <alignment vertical="center"/>
    </xf>
    <xf borderId="21" fillId="6" fontId="3" numFmtId="0" xfId="0" applyAlignment="1" applyBorder="1" applyFont="1">
      <alignment horizontal="center" vertical="center"/>
    </xf>
    <xf borderId="43" fillId="6" fontId="3" numFmtId="49" xfId="0" applyAlignment="1" applyBorder="1" applyFont="1" applyNumberFormat="1">
      <alignment vertical="center"/>
    </xf>
    <xf borderId="44" fillId="6" fontId="1" numFmtId="0" xfId="0" applyAlignment="1" applyBorder="1" applyFont="1">
      <alignment horizontal="center" vertical="center"/>
    </xf>
    <xf borderId="44" fillId="6" fontId="1" numFmtId="4" xfId="0" applyAlignment="1" applyBorder="1" applyFont="1" applyNumberFormat="1">
      <alignment horizontal="right" vertical="center"/>
    </xf>
    <xf borderId="44" fillId="6" fontId="14" numFmtId="4" xfId="0" applyAlignment="1" applyBorder="1" applyFont="1" applyNumberFormat="1">
      <alignment horizontal="right" vertical="center"/>
    </xf>
    <xf borderId="44" fillId="6" fontId="14" numFmtId="10" xfId="0" applyAlignment="1" applyBorder="1" applyFont="1" applyNumberFormat="1">
      <alignment horizontal="right" vertical="center"/>
    </xf>
    <xf borderId="45" fillId="6" fontId="1" numFmtId="0" xfId="0" applyAlignment="1" applyBorder="1" applyFont="1">
      <alignment horizontal="center" shrinkToFit="0" vertical="top" wrapText="1"/>
    </xf>
    <xf borderId="12" fillId="2" fontId="1" numFmtId="0" xfId="0" applyAlignment="1" applyBorder="1" applyFont="1">
      <alignment vertical="center"/>
    </xf>
    <xf borderId="22" fillId="7" fontId="3" numFmtId="49" xfId="0" applyAlignment="1" applyBorder="1" applyFill="1" applyFont="1" applyNumberFormat="1">
      <alignment vertical="top"/>
    </xf>
    <xf borderId="22" fillId="7" fontId="3" numFmtId="49" xfId="0" applyAlignment="1" applyBorder="1" applyFont="1" applyNumberFormat="1">
      <alignment horizontal="center" vertical="top"/>
    </xf>
    <xf borderId="22" fillId="7" fontId="19" numFmtId="49" xfId="0" applyAlignment="1" applyBorder="1" applyFont="1" applyNumberFormat="1">
      <alignment shrinkToFit="0" vertical="top" wrapText="1"/>
    </xf>
    <xf borderId="22" fillId="7" fontId="3" numFmtId="0" xfId="0" applyAlignment="1" applyBorder="1" applyFont="1">
      <alignment horizontal="center" vertical="top"/>
    </xf>
    <xf borderId="23" fillId="7" fontId="3" numFmtId="4" xfId="0" applyAlignment="1" applyBorder="1" applyFont="1" applyNumberFormat="1">
      <alignment horizontal="right" vertical="top"/>
    </xf>
    <xf borderId="25" fillId="7" fontId="3" numFmtId="4" xfId="0" applyAlignment="1" applyBorder="1" applyFont="1" applyNumberFormat="1">
      <alignment horizontal="right" vertical="top"/>
    </xf>
    <xf borderId="24" fillId="7" fontId="3" numFmtId="4" xfId="0" applyAlignment="1" applyBorder="1" applyFont="1" applyNumberFormat="1">
      <alignment horizontal="right" vertical="top"/>
    </xf>
    <xf borderId="23" fillId="7" fontId="14" numFmtId="4" xfId="0" applyAlignment="1" applyBorder="1" applyFont="1" applyNumberFormat="1">
      <alignment horizontal="right" vertical="top"/>
    </xf>
    <xf borderId="25" fillId="7" fontId="14" numFmtId="10" xfId="0" applyAlignment="1" applyBorder="1" applyFont="1" applyNumberFormat="1">
      <alignment horizontal="right" vertical="top"/>
    </xf>
    <xf borderId="24" fillId="7" fontId="3" numFmtId="0" xfId="0" applyAlignment="1" applyBorder="1" applyFont="1">
      <alignment horizontal="center" shrinkToFit="0" vertical="top" wrapText="1"/>
    </xf>
    <xf borderId="12" fillId="2" fontId="3" numFmtId="0" xfId="0" applyAlignment="1" applyBorder="1" applyFont="1">
      <alignment vertical="top"/>
    </xf>
    <xf borderId="3" fillId="2" fontId="3" numFmtId="0" xfId="0" applyAlignment="1" applyBorder="1" applyFont="1">
      <alignment vertical="top"/>
    </xf>
    <xf borderId="26" fillId="2" fontId="3" numFmtId="49" xfId="0" applyAlignment="1" applyBorder="1" applyFont="1" applyNumberFormat="1">
      <alignment vertical="top"/>
    </xf>
    <xf borderId="26" fillId="2" fontId="3" numFmtId="49" xfId="0" applyAlignment="1" applyBorder="1" applyFont="1" applyNumberFormat="1">
      <alignment horizontal="center" vertical="top"/>
    </xf>
    <xf borderId="26" fillId="2" fontId="1" numFmtId="49" xfId="0" applyAlignment="1" applyBorder="1" applyFont="1" applyNumberFormat="1">
      <alignment shrinkToFit="0" vertical="top" wrapText="1"/>
    </xf>
    <xf borderId="26" fillId="2" fontId="1" numFmtId="49" xfId="0" applyAlignment="1" applyBorder="1" applyFont="1" applyNumberFormat="1">
      <alignment horizontal="center" vertical="top"/>
    </xf>
    <xf borderId="27" fillId="2" fontId="1" numFmtId="4" xfId="0" applyAlignment="1" applyBorder="1" applyFont="1" applyNumberFormat="1">
      <alignment horizontal="right" vertical="top"/>
    </xf>
    <xf borderId="29" fillId="2" fontId="1" numFmtId="4" xfId="0" applyAlignment="1" applyBorder="1" applyFont="1" applyNumberFormat="1">
      <alignment horizontal="right" vertical="top"/>
    </xf>
    <xf borderId="28" fillId="2" fontId="1" numFmtId="4" xfId="0" applyAlignment="1" applyBorder="1" applyFont="1" applyNumberFormat="1">
      <alignment horizontal="right" vertical="top"/>
    </xf>
    <xf borderId="27" fillId="2" fontId="14" numFmtId="4" xfId="0" applyAlignment="1" applyBorder="1" applyFont="1" applyNumberFormat="1">
      <alignment horizontal="right" vertical="top"/>
    </xf>
    <xf borderId="29" fillId="2" fontId="14" numFmtId="4" xfId="0" applyAlignment="1" applyBorder="1" applyFont="1" applyNumberFormat="1">
      <alignment horizontal="right" vertical="top"/>
    </xf>
    <xf borderId="29" fillId="2" fontId="14" numFmtId="10" xfId="0" applyAlignment="1" applyBorder="1" applyFont="1" applyNumberFormat="1">
      <alignment horizontal="right" vertical="top"/>
    </xf>
    <xf borderId="28" fillId="2" fontId="1" numFmtId="0" xfId="0" applyAlignment="1" applyBorder="1" applyFont="1">
      <alignment horizontal="center" shrinkToFit="0" vertical="top" wrapText="1"/>
    </xf>
    <xf borderId="12" fillId="2" fontId="1" numFmtId="0" xfId="0" applyAlignment="1" applyBorder="1" applyFont="1">
      <alignment vertical="top"/>
    </xf>
    <xf borderId="3" fillId="2" fontId="1" numFmtId="0" xfId="0" applyAlignment="1" applyBorder="1" applyFont="1">
      <alignment vertical="top"/>
    </xf>
    <xf borderId="30" fillId="2" fontId="3" numFmtId="49" xfId="0" applyAlignment="1" applyBorder="1" applyFont="1" applyNumberFormat="1">
      <alignment vertical="top"/>
    </xf>
    <xf borderId="30" fillId="2" fontId="3" numFmtId="49" xfId="0" applyAlignment="1" applyBorder="1" applyFont="1" applyNumberFormat="1">
      <alignment horizontal="center" vertical="top"/>
    </xf>
    <xf borderId="30" fillId="2" fontId="1" numFmtId="49" xfId="0" applyAlignment="1" applyBorder="1" applyFont="1" applyNumberFormat="1">
      <alignment shrinkToFit="0" vertical="top" wrapText="1"/>
    </xf>
    <xf borderId="30" fillId="2" fontId="1" numFmtId="49" xfId="0" applyAlignment="1" applyBorder="1" applyFont="1" applyNumberFormat="1">
      <alignment horizontal="center" vertical="top"/>
    </xf>
    <xf borderId="31" fillId="2" fontId="1" numFmtId="4" xfId="0" applyAlignment="1" applyBorder="1" applyFont="1" applyNumberFormat="1">
      <alignment horizontal="right" vertical="top"/>
    </xf>
    <xf borderId="33" fillId="2" fontId="1" numFmtId="4" xfId="0" applyAlignment="1" applyBorder="1" applyFont="1" applyNumberFormat="1">
      <alignment horizontal="right" vertical="top"/>
    </xf>
    <xf borderId="32" fillId="2" fontId="1" numFmtId="4" xfId="0" applyAlignment="1" applyBorder="1" applyFont="1" applyNumberFormat="1">
      <alignment horizontal="right" vertical="top"/>
    </xf>
    <xf borderId="31" fillId="2" fontId="14" numFmtId="4" xfId="0" applyAlignment="1" applyBorder="1" applyFont="1" applyNumberFormat="1">
      <alignment horizontal="right" vertical="top"/>
    </xf>
    <xf borderId="33" fillId="2" fontId="14" numFmtId="4" xfId="0" applyAlignment="1" applyBorder="1" applyFont="1" applyNumberFormat="1">
      <alignment horizontal="right" vertical="top"/>
    </xf>
    <xf borderId="33" fillId="2" fontId="14" numFmtId="10" xfId="0" applyAlignment="1" applyBorder="1" applyFont="1" applyNumberFormat="1">
      <alignment horizontal="right" vertical="top"/>
    </xf>
    <xf borderId="32" fillId="2" fontId="1" numFmtId="0" xfId="0" applyAlignment="1" applyBorder="1" applyFont="1">
      <alignment horizontal="center" shrinkToFit="0" vertical="top" wrapText="1"/>
    </xf>
    <xf borderId="25" fillId="7" fontId="14" numFmtId="4" xfId="0" applyAlignment="1" applyBorder="1" applyFont="1" applyNumberFormat="1">
      <alignment horizontal="right" vertical="top"/>
    </xf>
    <xf borderId="46" fillId="7" fontId="14" numFmtId="4" xfId="0" applyAlignment="1" applyBorder="1" applyFont="1" applyNumberFormat="1">
      <alignment horizontal="right" vertical="top"/>
    </xf>
    <xf borderId="47" fillId="7" fontId="14" numFmtId="10" xfId="0" applyAlignment="1" applyBorder="1" applyFont="1" applyNumberFormat="1">
      <alignment horizontal="right" vertical="top"/>
    </xf>
    <xf borderId="26" fillId="2" fontId="1" numFmtId="0" xfId="0" applyAlignment="1" applyBorder="1" applyFont="1">
      <alignment horizontal="center" vertical="top"/>
    </xf>
    <xf borderId="30" fillId="2" fontId="1" numFmtId="0" xfId="0" applyAlignment="1" applyBorder="1" applyFont="1">
      <alignment horizontal="center" vertical="top"/>
    </xf>
    <xf borderId="43" fillId="8" fontId="19" numFmtId="49" xfId="0" applyAlignment="1" applyBorder="1" applyFill="1" applyFont="1" applyNumberFormat="1">
      <alignment vertical="center"/>
    </xf>
    <xf borderId="44" fillId="8" fontId="3" numFmtId="164" xfId="0" applyAlignment="1" applyBorder="1" applyFont="1" applyNumberFormat="1">
      <alignment horizontal="center" vertical="center"/>
    </xf>
    <xf borderId="44" fillId="8" fontId="3" numFmtId="0" xfId="0" applyAlignment="1" applyBorder="1" applyFont="1">
      <alignment shrinkToFit="0" vertical="center" wrapText="1"/>
    </xf>
    <xf borderId="45" fillId="8" fontId="3" numFmtId="0" xfId="0" applyAlignment="1" applyBorder="1" applyFont="1">
      <alignment horizontal="center" vertical="center"/>
    </xf>
    <xf borderId="16" fillId="3" fontId="3" numFmtId="4" xfId="0" applyAlignment="1" applyBorder="1" applyFont="1" applyNumberFormat="1">
      <alignment horizontal="right" vertical="center"/>
    </xf>
    <xf borderId="17" fillId="8" fontId="3" numFmtId="4" xfId="0" applyAlignment="1" applyBorder="1" applyFont="1" applyNumberFormat="1">
      <alignment horizontal="right" vertical="center"/>
    </xf>
    <xf borderId="20" fillId="8" fontId="3" numFmtId="4" xfId="0" applyAlignment="1" applyBorder="1" applyFont="1" applyNumberFormat="1">
      <alignment horizontal="right" vertical="center"/>
    </xf>
    <xf borderId="43" fillId="3" fontId="3" numFmtId="4" xfId="0" applyAlignment="1" applyBorder="1" applyFont="1" applyNumberFormat="1">
      <alignment horizontal="right" vertical="center"/>
    </xf>
    <xf borderId="48" fillId="8" fontId="3" numFmtId="4" xfId="0" applyAlignment="1" applyBorder="1" applyFont="1" applyNumberFormat="1">
      <alignment horizontal="right" vertical="center"/>
    </xf>
    <xf borderId="21" fillId="8" fontId="3" numFmtId="4" xfId="0" applyAlignment="1" applyBorder="1" applyFont="1" applyNumberFormat="1">
      <alignment horizontal="right" vertical="center"/>
    </xf>
    <xf borderId="21" fillId="8" fontId="3" numFmtId="10" xfId="0" applyAlignment="1" applyBorder="1" applyFont="1" applyNumberFormat="1">
      <alignment horizontal="right" vertical="center"/>
    </xf>
    <xf borderId="21" fillId="8" fontId="3" numFmtId="0" xfId="0" applyAlignment="1" applyBorder="1" applyFont="1">
      <alignment horizontal="center" shrinkToFit="0" vertical="top" wrapText="1"/>
    </xf>
    <xf borderId="48" fillId="6" fontId="14" numFmtId="4" xfId="0" applyAlignment="1" applyBorder="1" applyFont="1" applyNumberFormat="1">
      <alignment horizontal="right" vertical="top"/>
    </xf>
    <xf borderId="49" fillId="6" fontId="14" numFmtId="10" xfId="0" applyAlignment="1" applyBorder="1" applyFont="1" applyNumberFormat="1">
      <alignment horizontal="right" vertical="center"/>
    </xf>
    <xf borderId="25" fillId="7" fontId="20" numFmtId="4" xfId="0" applyAlignment="1" applyBorder="1" applyFont="1" applyNumberFormat="1">
      <alignment horizontal="right" vertical="top"/>
    </xf>
    <xf borderId="16" fillId="8" fontId="3" numFmtId="4" xfId="0" applyAlignment="1" applyBorder="1" applyFont="1" applyNumberFormat="1">
      <alignment horizontal="right" vertical="center"/>
    </xf>
    <xf borderId="21" fillId="8" fontId="20" numFmtId="4" xfId="0" applyAlignment="1" applyBorder="1" applyFont="1" applyNumberFormat="1">
      <alignment horizontal="right" vertical="center"/>
    </xf>
    <xf borderId="21" fillId="8" fontId="20" numFmtId="10" xfId="0" applyAlignment="1" applyBorder="1" applyFont="1" applyNumberFormat="1">
      <alignment horizontal="right" vertical="center"/>
    </xf>
    <xf borderId="50" fillId="2" fontId="1" numFmtId="49" xfId="0" applyAlignment="1" applyBorder="1" applyFont="1" applyNumberFormat="1">
      <alignment horizontal="right" vertical="center"/>
    </xf>
    <xf borderId="51" fillId="0" fontId="2" numFmtId="0" xfId="0" applyBorder="1" applyFont="1"/>
    <xf borderId="52" fillId="0" fontId="2" numFmtId="0" xfId="0" applyBorder="1" applyFont="1"/>
    <xf borderId="53" fillId="0" fontId="2" numFmtId="0" xfId="0" applyBorder="1" applyFont="1"/>
    <xf borderId="54" fillId="2" fontId="14" numFmtId="4" xfId="0" applyAlignment="1" applyBorder="1" applyFont="1" applyNumberFormat="1">
      <alignment horizontal="right" vertical="top"/>
    </xf>
    <xf borderId="21" fillId="8" fontId="14" numFmtId="4" xfId="0" applyAlignment="1" applyBorder="1" applyFont="1" applyNumberFormat="1">
      <alignment horizontal="right" vertical="center"/>
    </xf>
    <xf borderId="43" fillId="8" fontId="14" numFmtId="4" xfId="0" applyAlignment="1" applyBorder="1" applyFont="1" applyNumberFormat="1">
      <alignment horizontal="right" vertical="center"/>
    </xf>
    <xf borderId="45" fillId="8" fontId="14" numFmtId="10" xfId="0" applyAlignment="1" applyBorder="1" applyFont="1" applyNumberFormat="1">
      <alignment horizontal="right" vertical="center"/>
    </xf>
    <xf borderId="55" fillId="6" fontId="14" numFmtId="4" xfId="0" applyAlignment="1" applyBorder="1" applyFont="1" applyNumberFormat="1">
      <alignment horizontal="right" vertical="top"/>
    </xf>
    <xf borderId="26" fillId="2" fontId="1" numFmtId="49" xfId="0" applyAlignment="1" applyBorder="1" applyFont="1" applyNumberFormat="1">
      <alignment horizontal="center" shrinkToFit="0" vertical="top" wrapText="1"/>
    </xf>
    <xf borderId="27" fillId="2" fontId="1" numFmtId="4" xfId="0" applyAlignment="1" applyBorder="1" applyFont="1" applyNumberFormat="1">
      <alignment horizontal="right" shrinkToFit="0" vertical="top" wrapText="1"/>
    </xf>
    <xf borderId="29" fillId="2" fontId="1" numFmtId="4" xfId="0" applyAlignment="1" applyBorder="1" applyFont="1" applyNumberFormat="1">
      <alignment horizontal="right" shrinkToFit="0" vertical="top" wrapText="1"/>
    </xf>
    <xf borderId="28" fillId="2" fontId="1" numFmtId="4" xfId="0" applyAlignment="1" applyBorder="1" applyFont="1" applyNumberFormat="1">
      <alignment horizontal="right" shrinkToFit="0" vertical="top" wrapText="1"/>
    </xf>
    <xf borderId="21" fillId="2" fontId="1" numFmtId="0" xfId="0" applyAlignment="1" applyBorder="1" applyFont="1">
      <alignment shrinkToFit="0" vertical="top" wrapText="1"/>
    </xf>
    <xf borderId="56" fillId="2" fontId="0" numFmtId="0" xfId="0" applyAlignment="1" applyBorder="1" applyFont="1">
      <alignment shrinkToFit="0" vertical="top" wrapText="1"/>
    </xf>
    <xf borderId="30" fillId="2" fontId="1" numFmtId="49" xfId="0" applyAlignment="1" applyBorder="1" applyFont="1" applyNumberFormat="1">
      <alignment horizontal="center" shrinkToFit="0" vertical="top" wrapText="1"/>
    </xf>
    <xf borderId="31" fillId="2" fontId="1" numFmtId="4" xfId="0" applyAlignment="1" applyBorder="1" applyFont="1" applyNumberFormat="1">
      <alignment horizontal="right" shrinkToFit="0" vertical="top" wrapText="1"/>
    </xf>
    <xf borderId="33" fillId="2" fontId="1" numFmtId="4" xfId="0" applyAlignment="1" applyBorder="1" applyFont="1" applyNumberFormat="1">
      <alignment horizontal="right" shrinkToFit="0" vertical="top" wrapText="1"/>
    </xf>
    <xf borderId="32" fillId="2" fontId="1" numFmtId="4" xfId="0" applyAlignment="1" applyBorder="1" applyFont="1" applyNumberFormat="1">
      <alignment horizontal="right" shrinkToFit="0" vertical="top" wrapText="1"/>
    </xf>
    <xf borderId="26" fillId="2" fontId="1" numFmtId="49" xfId="0" applyAlignment="1" applyBorder="1" applyFont="1" applyNumberFormat="1">
      <alignment horizontal="left" shrinkToFit="0" vertical="top" wrapText="1"/>
    </xf>
    <xf borderId="30" fillId="2" fontId="1" numFmtId="49" xfId="0" applyAlignment="1" applyBorder="1" applyFont="1" applyNumberFormat="1">
      <alignment horizontal="left" shrinkToFit="0" vertical="top" wrapText="1"/>
    </xf>
    <xf borderId="57" fillId="2" fontId="1" numFmtId="4" xfId="0" applyAlignment="1" applyBorder="1" applyFont="1" applyNumberFormat="1">
      <alignment horizontal="right" vertical="top"/>
    </xf>
    <xf borderId="58" fillId="2" fontId="1" numFmtId="4" xfId="0" applyAlignment="1" applyBorder="1" applyFont="1" applyNumberFormat="1">
      <alignment horizontal="right" vertical="top"/>
    </xf>
    <xf borderId="59" fillId="2" fontId="1" numFmtId="4" xfId="0" applyAlignment="1" applyBorder="1" applyFont="1" applyNumberFormat="1">
      <alignment horizontal="right" vertical="top"/>
    </xf>
    <xf borderId="57" fillId="2" fontId="1" numFmtId="4" xfId="0" applyAlignment="1" applyBorder="1" applyFont="1" applyNumberFormat="1">
      <alignment horizontal="center" vertical="top"/>
    </xf>
    <xf borderId="58" fillId="2" fontId="1" numFmtId="4" xfId="0" applyAlignment="1" applyBorder="1" applyFont="1" applyNumberFormat="1">
      <alignment horizontal="center" vertical="top"/>
    </xf>
    <xf borderId="58" fillId="2" fontId="14" numFmtId="4" xfId="0" applyAlignment="1" applyBorder="1" applyFont="1" applyNumberFormat="1">
      <alignment vertical="top"/>
    </xf>
    <xf borderId="58" fillId="2" fontId="14" numFmtId="10" xfId="0" applyAlignment="1" applyBorder="1" applyFont="1" applyNumberFormat="1">
      <alignment vertical="top"/>
    </xf>
    <xf borderId="59" fillId="2" fontId="1" numFmtId="0" xfId="0" applyAlignment="1" applyBorder="1" applyFont="1">
      <alignment horizontal="center" shrinkToFit="0" vertical="top" wrapText="1"/>
    </xf>
    <xf borderId="60" fillId="0" fontId="2" numFmtId="0" xfId="0" applyBorder="1" applyFont="1"/>
    <xf borderId="61" fillId="0" fontId="2" numFmtId="0" xfId="0" applyBorder="1" applyFont="1"/>
    <xf borderId="62" fillId="0" fontId="2" numFmtId="0" xfId="0" applyBorder="1" applyFont="1"/>
    <xf borderId="27" fillId="2" fontId="3" numFmtId="49" xfId="0" applyAlignment="1" applyBorder="1" applyFont="1" applyNumberFormat="1">
      <alignment horizontal="center" vertical="top"/>
    </xf>
    <xf borderId="28" fillId="2" fontId="1" numFmtId="49" xfId="0" applyAlignment="1" applyBorder="1" applyFont="1" applyNumberFormat="1">
      <alignment shrinkToFit="0" vertical="top" wrapText="1"/>
    </xf>
    <xf borderId="31" fillId="2" fontId="3" numFmtId="49" xfId="0" applyAlignment="1" applyBorder="1" applyFont="1" applyNumberFormat="1">
      <alignment horizontal="center" vertical="top"/>
    </xf>
    <xf borderId="32" fillId="2" fontId="1" numFmtId="49" xfId="0" applyAlignment="1" applyBorder="1" applyFont="1" applyNumberFormat="1">
      <alignment shrinkToFit="0" vertical="top" wrapText="1"/>
    </xf>
    <xf borderId="21" fillId="7" fontId="3" numFmtId="0" xfId="0" applyAlignment="1" applyBorder="1" applyFont="1">
      <alignment horizontal="center" vertical="top"/>
    </xf>
    <xf borderId="22" fillId="2" fontId="1" numFmtId="49" xfId="0" applyAlignment="1" applyBorder="1" applyFont="1" applyNumberFormat="1">
      <alignment horizontal="center" vertical="top"/>
    </xf>
    <xf borderId="63" fillId="7" fontId="3" numFmtId="0" xfId="0" applyAlignment="1" applyBorder="1" applyFont="1">
      <alignment horizontal="center" vertical="top"/>
    </xf>
    <xf borderId="64" fillId="7" fontId="3" numFmtId="4" xfId="0" applyAlignment="1" applyBorder="1" applyFont="1" applyNumberFormat="1">
      <alignment horizontal="right" vertical="top"/>
    </xf>
    <xf borderId="9" fillId="8" fontId="19" numFmtId="49" xfId="0" applyAlignment="1" applyBorder="1" applyFont="1" applyNumberFormat="1">
      <alignment horizontal="left" shrinkToFit="0" vertical="center" wrapText="1"/>
    </xf>
    <xf borderId="65" fillId="0" fontId="2" numFmtId="0" xfId="0" applyBorder="1" applyFont="1"/>
    <xf borderId="22" fillId="7" fontId="19" numFmtId="49" xfId="0" applyAlignment="1" applyBorder="1" applyFont="1" applyNumberFormat="1">
      <alignment horizontal="left" shrinkToFit="0" vertical="top" wrapText="1"/>
    </xf>
    <xf borderId="0" fillId="0" fontId="1" numFmtId="0" xfId="0" applyAlignment="1" applyFont="1">
      <alignment shrinkToFit="0" vertical="top" wrapText="1"/>
    </xf>
    <xf borderId="22" fillId="6" fontId="3" numFmtId="49" xfId="0" applyAlignment="1" applyBorder="1" applyFont="1" applyNumberFormat="1">
      <alignment vertical="center"/>
    </xf>
    <xf borderId="22" fillId="6" fontId="3" numFmtId="0" xfId="0" applyAlignment="1" applyBorder="1" applyFont="1">
      <alignment horizontal="center" vertical="center"/>
    </xf>
    <xf borderId="66" fillId="2" fontId="1" numFmtId="49" xfId="0" applyAlignment="1" applyBorder="1" applyFont="1" applyNumberFormat="1">
      <alignment shrinkToFit="0" vertical="top" wrapText="1"/>
    </xf>
    <xf borderId="66" fillId="2" fontId="1" numFmtId="49" xfId="0" applyAlignment="1" applyBorder="1" applyFont="1" applyNumberFormat="1">
      <alignment horizontal="center" vertical="top"/>
    </xf>
    <xf borderId="46" fillId="2" fontId="1" numFmtId="4" xfId="0" applyAlignment="1" applyBorder="1" applyFont="1" applyNumberFormat="1">
      <alignment horizontal="right" vertical="top"/>
    </xf>
    <xf borderId="47" fillId="2" fontId="1" numFmtId="4" xfId="0" applyAlignment="1" applyBorder="1" applyFont="1" applyNumberFormat="1">
      <alignment horizontal="right" vertical="top"/>
    </xf>
    <xf borderId="67" fillId="2" fontId="1" numFmtId="4" xfId="0" applyAlignment="1" applyBorder="1" applyFont="1" applyNumberFormat="1">
      <alignment horizontal="right" vertical="top"/>
    </xf>
    <xf borderId="23" fillId="2" fontId="14" numFmtId="4" xfId="0" applyAlignment="1" applyBorder="1" applyFont="1" applyNumberFormat="1">
      <alignment horizontal="right" vertical="top"/>
    </xf>
    <xf borderId="25" fillId="2" fontId="14" numFmtId="4" xfId="0" applyAlignment="1" applyBorder="1" applyFont="1" applyNumberFormat="1">
      <alignment horizontal="right" vertical="top"/>
    </xf>
    <xf borderId="25" fillId="2" fontId="14" numFmtId="10" xfId="0" applyAlignment="1" applyBorder="1" applyFont="1" applyNumberFormat="1">
      <alignment horizontal="right" vertical="top"/>
    </xf>
    <xf borderId="24" fillId="2" fontId="1" numFmtId="0" xfId="0" applyAlignment="1" applyBorder="1" applyFont="1">
      <alignment horizontal="center" shrinkToFit="0" vertical="top" wrapText="1"/>
    </xf>
    <xf borderId="58" fillId="2" fontId="14" numFmtId="4" xfId="0" applyAlignment="1" applyBorder="1" applyFont="1" applyNumberFormat="1">
      <alignment horizontal="right" vertical="top"/>
    </xf>
    <xf borderId="58" fillId="2" fontId="14" numFmtId="10" xfId="0" applyAlignment="1" applyBorder="1" applyFont="1" applyNumberFormat="1">
      <alignment horizontal="right" vertical="top"/>
    </xf>
    <xf borderId="59" fillId="0" fontId="1" numFmtId="0" xfId="0" applyAlignment="1" applyBorder="1" applyFont="1">
      <alignment horizontal="center" shrinkToFit="0" vertical="top" wrapText="1"/>
    </xf>
    <xf borderId="68" fillId="0" fontId="2" numFmtId="0" xfId="0" applyBorder="1" applyFont="1"/>
    <xf borderId="69" fillId="0" fontId="2" numFmtId="0" xfId="0" applyBorder="1" applyFont="1"/>
    <xf borderId="70" fillId="0" fontId="2" numFmtId="0" xfId="0" applyBorder="1" applyFont="1"/>
    <xf borderId="32" fillId="0" fontId="1" numFmtId="0" xfId="0" applyAlignment="1" applyBorder="1" applyFont="1">
      <alignment horizontal="center" shrinkToFit="0" vertical="top" wrapText="1"/>
    </xf>
    <xf borderId="63" fillId="6" fontId="3" numFmtId="49" xfId="0" applyAlignment="1" applyBorder="1" applyFont="1" applyNumberFormat="1">
      <alignment vertical="center"/>
    </xf>
    <xf borderId="71" fillId="6" fontId="1" numFmtId="0" xfId="0" applyAlignment="1" applyBorder="1" applyFont="1">
      <alignment horizontal="center" vertical="center"/>
    </xf>
    <xf borderId="71" fillId="6" fontId="1" numFmtId="4" xfId="0" applyAlignment="1" applyBorder="1" applyFont="1" applyNumberFormat="1">
      <alignment horizontal="right" vertical="center"/>
    </xf>
    <xf borderId="22" fillId="2" fontId="3" numFmtId="49" xfId="0" applyAlignment="1" applyBorder="1" applyFont="1" applyNumberFormat="1">
      <alignment vertical="top"/>
    </xf>
    <xf borderId="22" fillId="2" fontId="3" numFmtId="165" xfId="0" applyAlignment="1" applyBorder="1" applyFont="1" applyNumberFormat="1">
      <alignment horizontal="center" vertical="top"/>
    </xf>
    <xf borderId="22" fillId="2" fontId="1" numFmtId="49" xfId="0" applyAlignment="1" applyBorder="1" applyFont="1" applyNumberFormat="1">
      <alignment shrinkToFit="0" vertical="top" wrapText="1"/>
    </xf>
    <xf borderId="22" fillId="2" fontId="1" numFmtId="0" xfId="0" applyAlignment="1" applyBorder="1" applyFont="1">
      <alignment horizontal="center" vertical="top"/>
    </xf>
    <xf borderId="23" fillId="2" fontId="1" numFmtId="4" xfId="0" applyAlignment="1" applyBorder="1" applyFont="1" applyNumberFormat="1">
      <alignment horizontal="right" vertical="top"/>
    </xf>
    <xf borderId="25" fillId="2" fontId="1" numFmtId="4" xfId="0" applyAlignment="1" applyBorder="1" applyFont="1" applyNumberFormat="1">
      <alignment horizontal="right" vertical="top"/>
    </xf>
    <xf borderId="24" fillId="2" fontId="1" numFmtId="4" xfId="0" applyAlignment="1" applyBorder="1" applyFont="1" applyNumberFormat="1">
      <alignment horizontal="right" vertical="top"/>
    </xf>
    <xf borderId="47" fillId="2" fontId="14" numFmtId="4" xfId="0" applyAlignment="1" applyBorder="1" applyFont="1" applyNumberFormat="1">
      <alignment horizontal="right" vertical="top"/>
    </xf>
    <xf borderId="26" fillId="2" fontId="3" numFmtId="165" xfId="0" applyAlignment="1" applyBorder="1" applyFont="1" applyNumberFormat="1">
      <alignment horizontal="center" vertical="top"/>
    </xf>
    <xf borderId="31" fillId="2" fontId="3" numFmtId="165" xfId="0" applyAlignment="1" applyBorder="1" applyFont="1" applyNumberFormat="1">
      <alignment horizontal="center" vertical="top"/>
    </xf>
    <xf borderId="22" fillId="2" fontId="14" numFmtId="4" xfId="0" applyAlignment="1" applyBorder="1" applyFont="1" applyNumberFormat="1">
      <alignment horizontal="right" vertical="top"/>
    </xf>
    <xf borderId="24" fillId="2" fontId="14" numFmtId="10" xfId="0" applyAlignment="1" applyBorder="1" applyFont="1" applyNumberFormat="1">
      <alignment horizontal="right" vertical="top"/>
    </xf>
    <xf borderId="22" fillId="2" fontId="1" numFmtId="0" xfId="0" applyAlignment="1" applyBorder="1" applyFont="1">
      <alignment horizontal="center" shrinkToFit="0" vertical="top" wrapText="1"/>
    </xf>
    <xf borderId="26" fillId="2" fontId="14" numFmtId="4" xfId="0" applyAlignment="1" applyBorder="1" applyFont="1" applyNumberFormat="1">
      <alignment horizontal="right" vertical="top"/>
    </xf>
    <xf borderId="28" fillId="2" fontId="14" numFmtId="10" xfId="0" applyAlignment="1" applyBorder="1" applyFont="1" applyNumberFormat="1">
      <alignment horizontal="right" vertical="top"/>
    </xf>
    <xf borderId="26" fillId="2" fontId="1" numFmtId="0" xfId="0" applyAlignment="1" applyBorder="1" applyFont="1">
      <alignment horizontal="center" shrinkToFit="0" vertical="top" wrapText="1"/>
    </xf>
    <xf borderId="32" fillId="2" fontId="14" numFmtId="10" xfId="0" applyAlignment="1" applyBorder="1" applyFont="1" applyNumberFormat="1">
      <alignment horizontal="right" vertical="top"/>
    </xf>
    <xf borderId="30" fillId="2" fontId="1" numFmtId="0" xfId="0" applyAlignment="1" applyBorder="1" applyFont="1">
      <alignment horizontal="center" shrinkToFit="0" vertical="top" wrapText="1"/>
    </xf>
    <xf borderId="30" fillId="2" fontId="3" numFmtId="165" xfId="0" applyAlignment="1" applyBorder="1" applyFont="1" applyNumberFormat="1">
      <alignment horizontal="center" vertical="top"/>
    </xf>
    <xf borderId="30" fillId="2" fontId="14" numFmtId="4" xfId="0" applyAlignment="1" applyBorder="1" applyFont="1" applyNumberFormat="1">
      <alignment horizontal="right" vertical="top"/>
    </xf>
    <xf borderId="24" fillId="7" fontId="3" numFmtId="4" xfId="0" applyAlignment="1" applyBorder="1" applyFont="1" applyNumberFormat="1">
      <alignment horizontal="center" shrinkToFit="0" vertical="top" wrapText="1"/>
    </xf>
    <xf borderId="24" fillId="7" fontId="14" numFmtId="10" xfId="0" applyAlignment="1" applyBorder="1" applyFont="1" applyNumberFormat="1">
      <alignment horizontal="right" vertical="top"/>
    </xf>
    <xf borderId="22" fillId="7" fontId="3" numFmtId="0" xfId="0" applyAlignment="1" applyBorder="1" applyFont="1">
      <alignment horizontal="center" shrinkToFit="0" vertical="top" wrapText="1"/>
    </xf>
    <xf borderId="56" fillId="2" fontId="1" numFmtId="0" xfId="0" applyAlignment="1" applyBorder="1" applyFont="1">
      <alignment shrinkToFit="0" vertical="top" wrapText="1"/>
    </xf>
    <xf borderId="56" fillId="2" fontId="21" numFmtId="0" xfId="0" applyAlignment="1" applyBorder="1" applyFont="1">
      <alignment shrinkToFit="0" vertical="top" wrapText="1"/>
    </xf>
    <xf borderId="43" fillId="5" fontId="3" numFmtId="49" xfId="0" applyAlignment="1" applyBorder="1" applyFont="1" applyNumberFormat="1">
      <alignment vertical="center"/>
    </xf>
    <xf borderId="44" fillId="5" fontId="3" numFmtId="164" xfId="0" applyAlignment="1" applyBorder="1" applyFont="1" applyNumberFormat="1">
      <alignment horizontal="center" vertical="center"/>
    </xf>
    <xf borderId="44" fillId="5" fontId="3" numFmtId="0" xfId="0" applyAlignment="1" applyBorder="1" applyFont="1">
      <alignment shrinkToFit="0" vertical="center" wrapText="1"/>
    </xf>
    <xf borderId="45" fillId="5" fontId="3" numFmtId="0" xfId="0" applyAlignment="1" applyBorder="1" applyFont="1">
      <alignment horizontal="center" vertical="center"/>
    </xf>
    <xf borderId="43" fillId="5" fontId="3" numFmtId="4" xfId="0" applyAlignment="1" applyBorder="1" applyFont="1" applyNumberFormat="1">
      <alignment horizontal="right" vertical="center"/>
    </xf>
    <xf borderId="45" fillId="5" fontId="3" numFmtId="4" xfId="0" applyAlignment="1" applyBorder="1" applyFont="1" applyNumberFormat="1">
      <alignment horizontal="right" vertical="center"/>
    </xf>
    <xf borderId="21" fillId="5" fontId="3" numFmtId="4" xfId="0" applyAlignment="1" applyBorder="1" applyFont="1" applyNumberFormat="1">
      <alignment horizontal="right" vertical="center"/>
    </xf>
    <xf borderId="21" fillId="5" fontId="20" numFmtId="10" xfId="0" applyAlignment="1" applyBorder="1" applyFont="1" applyNumberFormat="1">
      <alignment horizontal="right" vertical="center"/>
    </xf>
    <xf borderId="21" fillId="5" fontId="3" numFmtId="0" xfId="0" applyAlignment="1" applyBorder="1" applyFont="1">
      <alignment horizontal="center" shrinkToFit="0" vertical="top" wrapText="1"/>
    </xf>
    <xf borderId="72" fillId="2" fontId="1" numFmtId="164" xfId="0" applyAlignment="1" applyBorder="1" applyFont="1" applyNumberFormat="1">
      <alignment horizontal="center" vertical="center"/>
    </xf>
    <xf borderId="73" fillId="0" fontId="2" numFmtId="0" xfId="0" applyBorder="1" applyFont="1"/>
    <xf borderId="74" fillId="2" fontId="1" numFmtId="0" xfId="0" applyAlignment="1" applyBorder="1" applyFont="1">
      <alignment horizontal="center" vertical="center"/>
    </xf>
    <xf borderId="74" fillId="2" fontId="1" numFmtId="4" xfId="0" applyAlignment="1" applyBorder="1" applyFont="1" applyNumberFormat="1">
      <alignment horizontal="right" vertical="center"/>
    </xf>
    <xf borderId="74" fillId="2" fontId="14" numFmtId="4" xfId="0" applyAlignment="1" applyBorder="1" applyFont="1" applyNumberFormat="1">
      <alignment horizontal="right" vertical="center"/>
    </xf>
    <xf borderId="75" fillId="2" fontId="14" numFmtId="10" xfId="0" applyAlignment="1" applyBorder="1" applyFont="1" applyNumberFormat="1">
      <alignment horizontal="right" vertical="center"/>
    </xf>
    <xf borderId="74" fillId="2" fontId="1" numFmtId="0" xfId="0" applyAlignment="1" applyBorder="1" applyFont="1">
      <alignment horizontal="center" shrinkToFit="0" vertical="top" wrapText="1"/>
    </xf>
    <xf borderId="9" fillId="5" fontId="3" numFmtId="49" xfId="0" applyAlignment="1" applyBorder="1" applyFont="1" applyNumberFormat="1">
      <alignment horizontal="left" vertical="center"/>
    </xf>
    <xf borderId="76" fillId="0" fontId="2" numFmtId="0" xfId="0" applyBorder="1" applyFont="1"/>
    <xf borderId="21" fillId="5" fontId="20" numFmtId="4" xfId="0" applyAlignment="1" applyBorder="1" applyFont="1" applyNumberFormat="1">
      <alignment horizontal="right" vertical="center"/>
    </xf>
    <xf borderId="34" fillId="0" fontId="3" numFmtId="0" xfId="0" applyAlignment="1" applyBorder="1" applyFont="1">
      <alignment horizontal="center"/>
    </xf>
    <xf borderId="34" fillId="2" fontId="1" numFmtId="0" xfId="0" applyAlignment="1" applyBorder="1" applyFont="1">
      <alignment shrinkToFit="0" wrapText="1"/>
    </xf>
    <xf borderId="34" fillId="0" fontId="1" numFmtId="0" xfId="0" applyAlignment="1" applyBorder="1" applyFont="1">
      <alignment horizontal="center"/>
    </xf>
    <xf borderId="34" fillId="0" fontId="1" numFmtId="4" xfId="0" applyAlignment="1" applyBorder="1" applyFont="1" applyNumberFormat="1">
      <alignment horizontal="right"/>
    </xf>
    <xf borderId="34" fillId="0" fontId="14" numFmtId="4" xfId="0" applyAlignment="1" applyBorder="1" applyFont="1" applyNumberFormat="1">
      <alignment horizontal="right"/>
    </xf>
    <xf borderId="34" fillId="0" fontId="14" numFmtId="10" xfId="0" applyAlignment="1" applyBorder="1" applyFont="1" applyNumberFormat="1">
      <alignment horizontal="right"/>
    </xf>
    <xf borderId="34" fillId="2" fontId="1" numFmtId="0" xfId="0" applyAlignment="1" applyBorder="1" applyFont="1">
      <alignment horizontal="center" shrinkToFit="0" vertical="top" wrapText="1"/>
    </xf>
    <xf borderId="3" fillId="0" fontId="3" numFmtId="0" xfId="0" applyAlignment="1" applyBorder="1" applyFont="1">
      <alignment horizontal="center"/>
    </xf>
    <xf borderId="3" fillId="0" fontId="1" numFmtId="0" xfId="0" applyAlignment="1" applyBorder="1" applyFont="1">
      <alignment horizontal="center"/>
    </xf>
    <xf borderId="38" fillId="2" fontId="1" numFmtId="0" xfId="0" applyAlignment="1" applyBorder="1" applyFont="1">
      <alignment shrinkToFit="0" wrapText="1"/>
    </xf>
    <xf borderId="38" fillId="0" fontId="3" numFmtId="0" xfId="0" applyAlignment="1" applyBorder="1" applyFont="1">
      <alignment horizontal="center"/>
    </xf>
    <xf borderId="38" fillId="0" fontId="1" numFmtId="0" xfId="0" applyBorder="1" applyFont="1"/>
    <xf borderId="38" fillId="0" fontId="1" numFmtId="4" xfId="0" applyAlignment="1" applyBorder="1" applyFont="1" applyNumberFormat="1">
      <alignment horizontal="right"/>
    </xf>
    <xf borderId="38" fillId="0" fontId="3" numFmtId="4" xfId="0" applyAlignment="1" applyBorder="1" applyFont="1" applyNumberFormat="1">
      <alignment horizontal="right"/>
    </xf>
    <xf borderId="3" fillId="0" fontId="3" numFmtId="4" xfId="0" applyAlignment="1" applyBorder="1" applyFont="1" applyNumberFormat="1">
      <alignment horizontal="right"/>
    </xf>
    <xf borderId="39" fillId="2" fontId="22" numFmtId="0" xfId="0" applyAlignment="1" applyBorder="1" applyFont="1">
      <alignment shrinkToFit="0" wrapText="1"/>
    </xf>
    <xf borderId="39" fillId="0" fontId="23" numFmtId="0" xfId="0" applyAlignment="1" applyBorder="1" applyFont="1">
      <alignment horizontal="center"/>
    </xf>
    <xf borderId="39" fillId="2" fontId="24" numFmtId="49" xfId="0" applyAlignment="1" applyBorder="1" applyFont="1" applyNumberFormat="1">
      <alignment horizontal="left" shrinkToFit="0" wrapText="1"/>
    </xf>
    <xf borderId="3" fillId="0" fontId="25" numFmtId="0" xfId="0" applyAlignment="1" applyBorder="1" applyFont="1">
      <alignment horizontal="center"/>
    </xf>
    <xf borderId="39" fillId="0" fontId="26" numFmtId="49" xfId="0" applyAlignment="1" applyBorder="1" applyFont="1" applyNumberFormat="1">
      <alignment horizontal="left"/>
    </xf>
    <xf borderId="39" fillId="0" fontId="27" numFmtId="4" xfId="0" applyAlignment="1" applyBorder="1" applyFont="1" applyNumberFormat="1">
      <alignment horizontal="left"/>
    </xf>
    <xf borderId="3" fillId="0" fontId="28" numFmtId="4" xfId="0" applyAlignment="1" applyBorder="1" applyFont="1" applyNumberFormat="1">
      <alignment horizontal="right"/>
    </xf>
    <xf borderId="39" fillId="0" fontId="29" numFmtId="4" xfId="0" applyAlignment="1" applyBorder="1" applyFont="1" applyNumberFormat="1">
      <alignment horizontal="right"/>
    </xf>
    <xf borderId="39" fillId="2" fontId="30" numFmtId="49" xfId="0" applyAlignment="1" applyBorder="1" applyFont="1" applyNumberFormat="1">
      <alignment horizontal="center" shrinkToFit="0" wrapText="1"/>
    </xf>
    <xf borderId="39" fillId="0" fontId="31" numFmtId="4" xfId="0" applyAlignment="1" applyBorder="1" applyFont="1" applyNumberFormat="1">
      <alignment horizontal="right"/>
    </xf>
    <xf borderId="3" fillId="0" fontId="32" numFmtId="4" xfId="0" applyAlignment="1" applyBorder="1" applyFont="1" applyNumberFormat="1">
      <alignment horizontal="right"/>
    </xf>
    <xf borderId="3" fillId="2" fontId="33" numFmtId="0" xfId="0" applyAlignment="1" applyBorder="1" applyFont="1">
      <alignment horizontal="center" shrinkToFit="0" wrapText="1"/>
    </xf>
    <xf borderId="3" fillId="0" fontId="16" numFmtId="4" xfId="0" applyAlignment="1" applyBorder="1" applyFont="1" applyNumberFormat="1">
      <alignment horizontal="right"/>
    </xf>
    <xf borderId="3" fillId="0" fontId="16" numFmtId="10" xfId="0" applyAlignment="1" applyBorder="1" applyFont="1" applyNumberFormat="1">
      <alignment horizontal="right"/>
    </xf>
    <xf borderId="3" fillId="2" fontId="34" numFmtId="0" xfId="0" applyAlignment="1" applyBorder="1" applyFont="1">
      <alignment horizontal="center" shrinkToFit="0" vertical="top" wrapText="1"/>
    </xf>
    <xf borderId="3" fillId="0" fontId="35" numFmtId="0" xfId="0" applyBorder="1" applyFont="1"/>
    <xf borderId="3" fillId="2" fontId="34" numFmtId="0" xfId="0" applyAlignment="1" applyBorder="1" applyFont="1">
      <alignment shrinkToFit="0" wrapText="1"/>
    </xf>
    <xf borderId="3" fillId="0" fontId="36" numFmtId="4" xfId="0" applyAlignment="1" applyBorder="1" applyFont="1" applyNumberFormat="1">
      <alignment horizontal="right"/>
    </xf>
    <xf borderId="3" fillId="0" fontId="36" numFmtId="10" xfId="0" applyAlignment="1" applyBorder="1" applyFont="1" applyNumberFormat="1">
      <alignment horizontal="right"/>
    </xf>
    <xf borderId="0" fillId="0" fontId="0" numFmtId="10" xfId="0" applyFont="1" applyNumberFormat="1"/>
    <xf borderId="0" fillId="0" fontId="0" numFmtId="0" xfId="0" applyAlignment="1" applyFont="1">
      <alignment horizontal="center" shrinkToFit="0" vertical="top" wrapText="1"/>
    </xf>
    <xf borderId="3" fillId="2" fontId="0" numFmtId="0" xfId="0" applyAlignment="1" applyBorder="1" applyFont="1">
      <alignment shrinkToFit="0" wrapText="1"/>
    </xf>
    <xf borderId="3" fillId="0" fontId="0" numFmtId="4" xfId="0" applyBorder="1" applyFont="1" applyNumberFormat="1"/>
    <xf borderId="3" fillId="0" fontId="37" numFmtId="49" xfId="0" applyAlignment="1" applyBorder="1" applyFont="1" applyNumberFormat="1">
      <alignment horizontal="right"/>
    </xf>
    <xf borderId="1" fillId="2" fontId="37" numFmtId="49" xfId="0" applyAlignment="1" applyBorder="1" applyFont="1" applyNumberFormat="1">
      <alignment horizontal="right" shrinkToFit="0" wrapText="1"/>
    </xf>
    <xf borderId="1" fillId="2" fontId="38" numFmtId="49" xfId="0" applyAlignment="1" applyBorder="1" applyFont="1" applyNumberFormat="1">
      <alignment horizontal="center" shrinkToFit="0" wrapText="1"/>
    </xf>
    <xf borderId="1" fillId="2" fontId="39" numFmtId="49" xfId="0" applyAlignment="1" applyBorder="1" applyFont="1" applyNumberFormat="1">
      <alignment horizontal="center" shrinkToFit="0" wrapText="1"/>
    </xf>
    <xf borderId="38" fillId="2" fontId="0" numFmtId="0" xfId="0" applyAlignment="1" applyBorder="1" applyFont="1">
      <alignment shrinkToFit="0" wrapText="1"/>
    </xf>
    <xf borderId="38" fillId="0" fontId="0" numFmtId="4" xfId="0" applyBorder="1" applyFont="1" applyNumberFormat="1"/>
    <xf borderId="38" fillId="0" fontId="0" numFmtId="0" xfId="0" applyBorder="1" applyFont="1"/>
    <xf borderId="77" fillId="2" fontId="9" numFmtId="0" xfId="0" applyAlignment="1" applyBorder="1" applyFont="1">
      <alignment horizontal="center" shrinkToFit="0" vertical="center" wrapText="1"/>
    </xf>
    <xf borderId="78" fillId="6" fontId="9" numFmtId="49" xfId="0" applyAlignment="1" applyBorder="1" applyFont="1" applyNumberFormat="1">
      <alignment horizontal="center" shrinkToFit="0" vertical="center" wrapText="1"/>
    </xf>
    <xf borderId="79" fillId="0" fontId="2" numFmtId="0" xfId="0" applyBorder="1" applyFont="1"/>
    <xf borderId="80" fillId="0" fontId="2" numFmtId="0" xfId="0" applyBorder="1" applyFont="1"/>
    <xf borderId="29" fillId="2" fontId="9" numFmtId="49" xfId="0" applyAlignment="1" applyBorder="1" applyFont="1" applyNumberFormat="1">
      <alignment horizontal="center" shrinkToFit="0" vertical="center" wrapText="1"/>
    </xf>
    <xf borderId="54" fillId="2" fontId="9" numFmtId="49" xfId="0" applyAlignment="1" applyBorder="1" applyFont="1" applyNumberFormat="1">
      <alignment horizontal="center" shrinkToFit="0" vertical="center" wrapText="1"/>
    </xf>
    <xf borderId="81" fillId="2" fontId="0" numFmtId="49" xfId="0" applyAlignment="1" applyBorder="1" applyFont="1" applyNumberFormat="1">
      <alignment horizontal="right" shrinkToFit="0" wrapText="1"/>
    </xf>
    <xf borderId="29" fillId="7" fontId="3" numFmtId="49" xfId="0" applyAlignment="1" applyBorder="1" applyFont="1" applyNumberFormat="1">
      <alignment horizontal="right" vertical="top"/>
    </xf>
    <xf borderId="29" fillId="7" fontId="19" numFmtId="49" xfId="0" applyAlignment="1" applyBorder="1" applyFont="1" applyNumberFormat="1">
      <alignment shrinkToFit="0" vertical="top" wrapText="1"/>
    </xf>
    <xf borderId="82" fillId="2" fontId="1" numFmtId="4" xfId="0" applyAlignment="1" applyBorder="1" applyFont="1" applyNumberFormat="1">
      <alignment horizontal="right" vertical="center"/>
    </xf>
    <xf borderId="29" fillId="2" fontId="0" numFmtId="0" xfId="0" applyAlignment="1" applyBorder="1" applyFont="1">
      <alignment shrinkToFit="0" wrapText="1"/>
    </xf>
    <xf borderId="29" fillId="0" fontId="0" numFmtId="4" xfId="0" applyBorder="1" applyFont="1" applyNumberFormat="1"/>
    <xf borderId="29" fillId="2" fontId="0" numFmtId="0" xfId="0" applyAlignment="1" applyBorder="1" applyFont="1">
      <alignment horizontal="center" shrinkToFit="0" wrapText="1"/>
    </xf>
    <xf borderId="29" fillId="0" fontId="0" numFmtId="4" xfId="0" applyAlignment="1" applyBorder="1" applyFont="1" applyNumberFormat="1">
      <alignment horizontal="right" vertical="center"/>
    </xf>
    <xf borderId="29" fillId="2" fontId="3" numFmtId="49" xfId="0" applyAlignment="1" applyBorder="1" applyFont="1" applyNumberFormat="1">
      <alignment horizontal="right" vertical="top"/>
    </xf>
    <xf borderId="29" fillId="2" fontId="1" numFmtId="49" xfId="0" applyAlignment="1" applyBorder="1" applyFont="1" applyNumberFormat="1">
      <alignment shrinkToFit="0" vertical="top" wrapText="1"/>
    </xf>
    <xf borderId="83" fillId="2" fontId="1" numFmtId="4" xfId="0" applyAlignment="1" applyBorder="1" applyFont="1" applyNumberFormat="1">
      <alignment horizontal="right" vertical="center"/>
    </xf>
    <xf borderId="47" fillId="2" fontId="0" numFmtId="0" xfId="0" applyAlignment="1" applyBorder="1" applyFont="1">
      <alignment horizontal="center" shrinkToFit="0" wrapText="1"/>
    </xf>
    <xf borderId="80" fillId="0" fontId="0" numFmtId="4" xfId="0" applyAlignment="1" applyBorder="1" applyFont="1" applyNumberFormat="1">
      <alignment vertical="center"/>
    </xf>
    <xf borderId="29" fillId="2" fontId="0" numFmtId="0" xfId="0" applyAlignment="1" applyBorder="1" applyFont="1">
      <alignment horizontal="center" shrinkToFit="0" vertical="center" wrapText="1"/>
    </xf>
    <xf borderId="47" fillId="2" fontId="0" numFmtId="0" xfId="0" applyAlignment="1" applyBorder="1" applyFont="1">
      <alignment horizontal="center" shrinkToFit="0" vertical="center" wrapText="1"/>
    </xf>
    <xf borderId="29" fillId="2" fontId="0" numFmtId="0" xfId="0" applyAlignment="1" applyBorder="1" applyFont="1">
      <alignment shrinkToFit="0" vertical="center" wrapText="1"/>
    </xf>
    <xf borderId="84" fillId="0" fontId="0" numFmtId="4" xfId="0" applyAlignment="1" applyBorder="1" applyFont="1" applyNumberFormat="1">
      <alignment horizontal="right" vertical="center"/>
    </xf>
    <xf borderId="58" fillId="2" fontId="0" numFmtId="0" xfId="0" applyAlignment="1" applyBorder="1" applyFont="1">
      <alignment horizontal="center" shrinkToFit="0" vertical="center" wrapText="1"/>
    </xf>
    <xf borderId="58" fillId="0" fontId="0" numFmtId="4" xfId="0" applyAlignment="1" applyBorder="1" applyFont="1" applyNumberFormat="1">
      <alignment horizontal="right" vertical="center"/>
    </xf>
    <xf borderId="58" fillId="2" fontId="0" numFmtId="0" xfId="0" applyAlignment="1" applyBorder="1" applyFont="1">
      <alignment horizontal="center" shrinkToFit="0" wrapText="1"/>
    </xf>
    <xf borderId="85" fillId="0" fontId="2" numFmtId="0" xfId="0" applyBorder="1" applyFont="1"/>
    <xf borderId="29" fillId="7" fontId="19" numFmtId="49" xfId="0" applyAlignment="1" applyBorder="1" applyFont="1" applyNumberFormat="1">
      <alignment horizontal="left" shrinkToFit="0" vertical="top" wrapText="1"/>
    </xf>
    <xf borderId="80" fillId="0" fontId="0" numFmtId="4" xfId="0" applyAlignment="1" applyBorder="1" applyFont="1" applyNumberFormat="1">
      <alignment horizontal="right" vertical="center"/>
    </xf>
    <xf borderId="55" fillId="2" fontId="0" numFmtId="0" xfId="0" applyAlignment="1" applyBorder="1" applyFont="1">
      <alignment horizontal="center" shrinkToFit="0" vertical="center" wrapText="1"/>
    </xf>
    <xf borderId="61" fillId="0" fontId="0" numFmtId="4" xfId="0" applyAlignment="1" applyBorder="1" applyFont="1" applyNumberFormat="1">
      <alignment horizontal="right" vertical="center"/>
    </xf>
    <xf borderId="86" fillId="2" fontId="0" numFmtId="49" xfId="0" applyAlignment="1" applyBorder="1" applyFont="1" applyNumberFormat="1">
      <alignment horizontal="right" shrinkToFit="0" wrapText="1"/>
    </xf>
    <xf borderId="29" fillId="6" fontId="3" numFmtId="0" xfId="0" applyAlignment="1" applyBorder="1" applyFont="1">
      <alignment horizontal="right" vertical="center"/>
    </xf>
    <xf borderId="29" fillId="6" fontId="3" numFmtId="49" xfId="0" applyAlignment="1" applyBorder="1" applyFont="1" applyNumberFormat="1">
      <alignment vertical="center"/>
    </xf>
    <xf borderId="87" fillId="2" fontId="0" numFmtId="0" xfId="0" applyAlignment="1" applyBorder="1" applyFont="1">
      <alignment horizontal="center" shrinkToFit="0" wrapText="1"/>
    </xf>
    <xf borderId="87" fillId="2" fontId="0" numFmtId="0" xfId="0" applyAlignment="1" applyBorder="1" applyFont="1">
      <alignment horizontal="center" shrinkToFit="0" vertical="center" wrapText="1"/>
    </xf>
    <xf borderId="69" fillId="0" fontId="0" numFmtId="4" xfId="0" applyAlignment="1" applyBorder="1" applyFont="1" applyNumberFormat="1">
      <alignment horizontal="right" vertical="center"/>
    </xf>
    <xf borderId="29" fillId="0" fontId="3" numFmtId="49" xfId="0" applyAlignment="1" applyBorder="1" applyFont="1" applyNumberFormat="1">
      <alignment horizontal="right" vertical="top"/>
    </xf>
    <xf borderId="29" fillId="0" fontId="1" numFmtId="49" xfId="0" applyAlignment="1" applyBorder="1" applyFont="1" applyNumberFormat="1">
      <alignment shrinkToFit="0" vertical="top" wrapText="1"/>
    </xf>
    <xf borderId="88" fillId="0" fontId="2" numFmtId="0" xfId="0" applyBorder="1" applyFont="1"/>
    <xf borderId="89" fillId="0" fontId="2" numFmtId="0" xfId="0" applyBorder="1" applyFont="1"/>
    <xf borderId="90" fillId="2" fontId="0" numFmtId="49" xfId="0" applyAlignment="1" applyBorder="1" applyFont="1" applyNumberFormat="1">
      <alignment horizontal="right" shrinkToFit="0" wrapText="1"/>
    </xf>
    <xf borderId="85" fillId="0" fontId="0" numFmtId="4" xfId="0" applyAlignment="1" applyBorder="1" applyFont="1" applyNumberFormat="1">
      <alignment horizontal="right" vertical="center"/>
    </xf>
    <xf borderId="54" fillId="2" fontId="0" numFmtId="0" xfId="0" applyAlignment="1" applyBorder="1" applyFont="1">
      <alignment horizontal="center" shrinkToFit="0" vertical="center" wrapText="1"/>
    </xf>
    <xf borderId="78" fillId="0" fontId="0" numFmtId="49" xfId="0" applyAlignment="1" applyBorder="1" applyFont="1" applyNumberFormat="1">
      <alignment horizontal="right" shrinkToFit="0" wrapText="1"/>
    </xf>
    <xf borderId="29" fillId="0" fontId="3" numFmtId="165" xfId="0" applyAlignment="1" applyBorder="1" applyFont="1" applyNumberFormat="1">
      <alignment horizontal="right" vertical="top"/>
    </xf>
    <xf borderId="29" fillId="0" fontId="0" numFmtId="0" xfId="0" applyAlignment="1" applyBorder="1" applyFont="1">
      <alignment horizontal="center" shrinkToFit="0" vertical="center" wrapText="1"/>
    </xf>
    <xf borderId="29" fillId="0" fontId="0" numFmtId="0" xfId="0" applyAlignment="1" applyBorder="1" applyFont="1">
      <alignment horizontal="center" shrinkToFit="0" wrapText="1"/>
    </xf>
    <xf borderId="58" fillId="0" fontId="0" numFmtId="0" xfId="0" applyAlignment="1" applyBorder="1" applyFont="1">
      <alignment horizontal="center" shrinkToFit="0" vertical="center" wrapText="1"/>
    </xf>
    <xf borderId="58" fillId="0" fontId="0" numFmtId="0" xfId="0" applyAlignment="1" applyBorder="1" applyFont="1">
      <alignment horizontal="center" shrinkToFit="0" wrapText="1"/>
    </xf>
    <xf borderId="91" fillId="2" fontId="0" numFmtId="49" xfId="0" applyAlignment="1" applyBorder="1" applyFont="1" applyNumberFormat="1">
      <alignment horizontal="right" shrinkToFit="0" wrapText="1"/>
    </xf>
    <xf borderId="88" fillId="0" fontId="0" numFmtId="4" xfId="0" applyAlignment="1" applyBorder="1" applyFont="1" applyNumberFormat="1">
      <alignment horizontal="right" vertical="center"/>
    </xf>
    <xf borderId="29" fillId="2" fontId="1" numFmtId="4" xfId="0" applyAlignment="1" applyBorder="1" applyFont="1" applyNumberFormat="1">
      <alignment horizontal="right" vertical="center"/>
    </xf>
    <xf borderId="29" fillId="0" fontId="3" numFmtId="49" xfId="0" applyAlignment="1" applyBorder="1" applyFont="1" applyNumberFormat="1">
      <alignment horizontal="center" vertical="top"/>
    </xf>
    <xf borderId="61" fillId="0" fontId="0" numFmtId="4" xfId="0" applyAlignment="1" applyBorder="1" applyFont="1" applyNumberFormat="1">
      <alignment horizontal="center"/>
    </xf>
    <xf borderId="92" fillId="2" fontId="9" numFmtId="0" xfId="0" applyAlignment="1" applyBorder="1" applyFont="1">
      <alignment shrinkToFit="0" wrapText="1"/>
    </xf>
    <xf borderId="78" fillId="2" fontId="9" numFmtId="49" xfId="0" applyAlignment="1" applyBorder="1" applyFont="1" applyNumberFormat="1">
      <alignment horizontal="right" shrinkToFit="0" wrapText="1"/>
    </xf>
    <xf borderId="29" fillId="2" fontId="9" numFmtId="4" xfId="0" applyAlignment="1" applyBorder="1" applyFont="1" applyNumberFormat="1">
      <alignment shrinkToFit="0" vertical="center" wrapText="1"/>
    </xf>
    <xf borderId="83" fillId="2" fontId="9" numFmtId="0" xfId="0" applyAlignment="1" applyBorder="1" applyFont="1">
      <alignment shrinkToFit="0" wrapText="1"/>
    </xf>
    <xf borderId="29" fillId="2" fontId="9" numFmtId="4" xfId="0" applyAlignment="1" applyBorder="1" applyFont="1" applyNumberFormat="1">
      <alignment shrinkToFit="0" wrapText="1"/>
    </xf>
    <xf borderId="29" fillId="2" fontId="9" numFmtId="0" xfId="0" applyAlignment="1" applyBorder="1" applyFont="1">
      <alignment horizontal="center" shrinkToFit="0" wrapText="1"/>
    </xf>
    <xf borderId="29" fillId="2" fontId="9" numFmtId="0" xfId="0" applyAlignment="1" applyBorder="1" applyFont="1">
      <alignment shrinkToFit="0" wrapText="1"/>
    </xf>
    <xf borderId="29" fillId="2" fontId="9" numFmtId="4" xfId="0" applyAlignment="1" applyBorder="1" applyFont="1" applyNumberFormat="1">
      <alignment horizontal="right" shrinkToFit="0" vertical="center" wrapText="1"/>
    </xf>
    <xf borderId="93" fillId="2" fontId="0" numFmtId="0" xfId="0" applyAlignment="1" applyBorder="1" applyFont="1">
      <alignment shrinkToFit="0" wrapText="1"/>
    </xf>
    <xf borderId="94" fillId="0" fontId="0" numFmtId="4" xfId="0" applyBorder="1" applyFont="1" applyNumberFormat="1"/>
    <xf borderId="95" fillId="2" fontId="0" numFmtId="0" xfId="0" applyAlignment="1" applyBorder="1" applyFont="1">
      <alignment shrinkToFit="0" wrapText="1"/>
    </xf>
    <xf borderId="95" fillId="0" fontId="0" numFmtId="4" xfId="0" applyBorder="1" applyFont="1" applyNumberFormat="1"/>
    <xf borderId="95" fillId="0" fontId="0" numFmtId="0" xfId="0" applyBorder="1" applyFont="1"/>
    <xf borderId="29" fillId="2" fontId="0" numFmtId="49" xfId="0" applyAlignment="1" applyBorder="1" applyFont="1" applyNumberFormat="1">
      <alignment horizontal="right" shrinkToFit="0" wrapText="1"/>
    </xf>
    <xf borderId="96" fillId="2" fontId="9" numFmtId="0" xfId="0" applyAlignment="1" applyBorder="1" applyFont="1">
      <alignment shrinkToFit="0" wrapText="1"/>
    </xf>
    <xf borderId="39" fillId="2" fontId="0" numFmtId="0" xfId="0" applyAlignment="1" applyBorder="1" applyFont="1">
      <alignment shrinkToFit="0" wrapText="1"/>
    </xf>
    <xf borderId="39" fillId="0" fontId="0" numFmtId="4" xfId="0" applyBorder="1" applyFont="1" applyNumberFormat="1"/>
    <xf borderId="3" fillId="0" fontId="40" numFmtId="0" xfId="0" applyBorder="1" applyFont="1"/>
    <xf borderId="3" fillId="0" fontId="40" numFmtId="49" xfId="0" applyBorder="1" applyFont="1" applyNumberFormat="1"/>
    <xf borderId="3" fillId="0" fontId="40" numFmtId="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1762125" cy="1552575"/>
    <xdr:pic>
      <xdr:nvPicPr>
        <xdr:cNvPr descr="image1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2.25"/>
    <col customWidth="1" min="2" max="2" width="9.63"/>
    <col customWidth="1" min="3" max="8" width="15.63"/>
    <col customWidth="1" min="9" max="9" width="9.63"/>
    <col customWidth="1" min="10" max="10" width="15.63"/>
    <col customWidth="1" min="11" max="11" width="9.63"/>
    <col customWidth="1" min="12" max="12" width="15.63"/>
    <col customWidth="1" min="13" max="13" width="9.63"/>
    <col customWidth="1" min="14" max="14" width="15.63"/>
    <col customWidth="1" min="15" max="23" width="3.75"/>
    <col customWidth="1" min="24" max="26" width="7.25"/>
    <col customWidth="1" min="27" max="31" width="8.5"/>
  </cols>
  <sheetData>
    <row r="1" ht="15.0" customHeight="1">
      <c r="A1" s="1" t="s">
        <v>0</v>
      </c>
      <c r="B1" s="2"/>
      <c r="C1" s="3"/>
      <c r="D1" s="4"/>
      <c r="E1" s="3"/>
      <c r="F1" s="3"/>
      <c r="G1" s="3"/>
      <c r="H1" s="5" t="s">
        <v>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6"/>
      <c r="AB1" s="6"/>
      <c r="AC1" s="7"/>
      <c r="AD1" s="7"/>
      <c r="AE1" s="7"/>
    </row>
    <row r="2" ht="15.0" customHeight="1">
      <c r="A2" s="8"/>
      <c r="B2" s="3"/>
      <c r="C2" s="3"/>
      <c r="D2" s="4"/>
      <c r="E2" s="3"/>
      <c r="F2" s="3"/>
      <c r="G2" s="3"/>
      <c r="H2" s="1" t="s">
        <v>2</v>
      </c>
      <c r="I2" s="9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6"/>
      <c r="AB2" s="6"/>
      <c r="AC2" s="7"/>
      <c r="AD2" s="7"/>
      <c r="AE2" s="7"/>
    </row>
    <row r="3" ht="15.0" customHeight="1">
      <c r="A3" s="8"/>
      <c r="B3" s="3"/>
      <c r="C3" s="3"/>
      <c r="D3" s="4"/>
      <c r="E3" s="3"/>
      <c r="F3" s="3"/>
      <c r="G3" s="3"/>
      <c r="H3" s="1" t="s">
        <v>3</v>
      </c>
      <c r="I3" s="9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6"/>
      <c r="AB3" s="6"/>
      <c r="AC3" s="7"/>
      <c r="AD3" s="7"/>
      <c r="AE3" s="7"/>
    </row>
    <row r="4" ht="15.0" customHeight="1">
      <c r="A4" s="8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6"/>
      <c r="AB4" s="6"/>
      <c r="AC4" s="7"/>
      <c r="AD4" s="7"/>
      <c r="AE4" s="7"/>
    </row>
    <row r="5" ht="15.0" customHeight="1">
      <c r="A5" s="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6"/>
      <c r="AB5" s="6"/>
      <c r="AC5" s="7"/>
      <c r="AD5" s="7"/>
      <c r="AE5" s="7"/>
    </row>
    <row r="6" ht="15.0" customHeight="1">
      <c r="A6" s="8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6"/>
      <c r="AB6" s="6"/>
      <c r="AC6" s="7"/>
      <c r="AD6" s="7"/>
      <c r="AE6" s="7"/>
    </row>
    <row r="7" ht="15.0" customHeight="1">
      <c r="A7" s="8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6"/>
      <c r="AB7" s="6"/>
      <c r="AC7" s="7"/>
      <c r="AD7" s="7"/>
      <c r="AE7" s="7"/>
    </row>
    <row r="8" ht="15.0" customHeight="1">
      <c r="A8" s="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6"/>
      <c r="AB8" s="6"/>
      <c r="AC8" s="6"/>
      <c r="AD8" s="6"/>
      <c r="AE8" s="6"/>
    </row>
    <row r="9" ht="15.0" customHeight="1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6"/>
      <c r="AB9" s="6"/>
      <c r="AC9" s="6"/>
      <c r="AD9" s="6"/>
      <c r="AE9" s="6"/>
    </row>
    <row r="10" ht="14.25" customHeight="1">
      <c r="A10" s="10" t="s">
        <v>4</v>
      </c>
      <c r="B10" s="3"/>
      <c r="C10" s="11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6"/>
      <c r="AB10" s="6"/>
      <c r="AC10" s="6"/>
      <c r="AD10" s="6"/>
      <c r="AE10" s="6"/>
    </row>
    <row r="11" ht="14.25" customHeight="1">
      <c r="A11" s="12" t="s">
        <v>6</v>
      </c>
      <c r="B11" s="3"/>
      <c r="C11" s="11" t="s">
        <v>7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6"/>
      <c r="AB11" s="6"/>
      <c r="AC11" s="6"/>
      <c r="AD11" s="6"/>
      <c r="AE11" s="6"/>
    </row>
    <row r="12" ht="14.25" customHeight="1">
      <c r="A12" s="12" t="s">
        <v>8</v>
      </c>
      <c r="B12" s="3"/>
      <c r="C12" s="13" t="s">
        <v>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6"/>
      <c r="AB12" s="6"/>
      <c r="AC12" s="6"/>
      <c r="AD12" s="6"/>
      <c r="AE12" s="6"/>
    </row>
    <row r="13" ht="14.25" customHeight="1">
      <c r="A13" s="12" t="s">
        <v>10</v>
      </c>
      <c r="B13" s="3"/>
      <c r="C13" s="13" t="s">
        <v>11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6"/>
      <c r="AB13" s="6"/>
      <c r="AC13" s="6"/>
      <c r="AD13" s="6"/>
      <c r="AE13" s="6"/>
    </row>
    <row r="14" ht="14.25" customHeight="1">
      <c r="A14" s="12" t="s">
        <v>12</v>
      </c>
      <c r="B14" s="3"/>
      <c r="C14" s="14" t="s">
        <v>13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6"/>
      <c r="AB14" s="6"/>
      <c r="AC14" s="6"/>
      <c r="AD14" s="6"/>
      <c r="AE14" s="6"/>
    </row>
    <row r="15" ht="14.25" customHeight="1">
      <c r="A15" s="12" t="s">
        <v>14</v>
      </c>
      <c r="B15" s="3"/>
      <c r="C15" s="14" t="s">
        <v>15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6"/>
      <c r="AB15" s="6"/>
      <c r="AC15" s="6"/>
      <c r="AD15" s="6"/>
      <c r="AE15" s="6"/>
    </row>
    <row r="16" ht="15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6"/>
      <c r="AB17" s="6"/>
      <c r="AC17" s="6"/>
      <c r="AD17" s="6"/>
      <c r="AE17" s="6"/>
    </row>
    <row r="18" ht="15.0" customHeight="1">
      <c r="A18" s="16"/>
      <c r="B18" s="17" t="s">
        <v>16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"/>
      <c r="O18" s="18"/>
      <c r="P18" s="19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ht="15.0" customHeight="1">
      <c r="A19" s="16"/>
      <c r="B19" s="17" t="s">
        <v>17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"/>
      <c r="O19" s="18"/>
      <c r="P19" s="19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ht="15.0" customHeight="1">
      <c r="A20" s="16"/>
      <c r="B20" s="20" t="s">
        <v>18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"/>
      <c r="O20" s="18"/>
      <c r="P20" s="19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ht="15.75" customHeight="1">
      <c r="A21" s="16"/>
      <c r="B21" s="8"/>
      <c r="C21" s="3"/>
      <c r="D21" s="21"/>
      <c r="E21" s="21"/>
      <c r="F21" s="21"/>
      <c r="G21" s="21"/>
      <c r="H21" s="21"/>
      <c r="I21" s="21"/>
      <c r="J21" s="22"/>
      <c r="K21" s="21"/>
      <c r="L21" s="22"/>
      <c r="M21" s="21"/>
      <c r="N21" s="22"/>
      <c r="O21" s="18"/>
      <c r="P21" s="19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ht="15.75" customHeight="1">
      <c r="A22" s="23"/>
      <c r="B22" s="23"/>
      <c r="C22" s="23"/>
      <c r="D22" s="24"/>
      <c r="E22" s="24"/>
      <c r="F22" s="24"/>
      <c r="G22" s="24"/>
      <c r="H22" s="24"/>
      <c r="I22" s="24"/>
      <c r="J22" s="25"/>
      <c r="K22" s="24"/>
      <c r="L22" s="25"/>
      <c r="M22" s="24"/>
      <c r="N22" s="25"/>
      <c r="O22" s="26"/>
      <c r="P22" s="2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30.0" customHeight="1">
      <c r="A23" s="28"/>
      <c r="B23" s="29" t="s">
        <v>19</v>
      </c>
      <c r="C23" s="30"/>
      <c r="D23" s="31" t="s">
        <v>20</v>
      </c>
      <c r="E23" s="32"/>
      <c r="F23" s="32"/>
      <c r="G23" s="32"/>
      <c r="H23" s="32"/>
      <c r="I23" s="32"/>
      <c r="J23" s="33"/>
      <c r="K23" s="29" t="s">
        <v>21</v>
      </c>
      <c r="L23" s="30"/>
      <c r="M23" s="29" t="s">
        <v>22</v>
      </c>
      <c r="N23" s="30"/>
      <c r="O23" s="34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ht="135.0" customHeight="1">
      <c r="A24" s="36"/>
      <c r="B24" s="37"/>
      <c r="C24" s="38"/>
      <c r="D24" s="39" t="s">
        <v>23</v>
      </c>
      <c r="E24" s="40" t="s">
        <v>24</v>
      </c>
      <c r="F24" s="40" t="s">
        <v>25</v>
      </c>
      <c r="G24" s="40" t="s">
        <v>26</v>
      </c>
      <c r="H24" s="40" t="s">
        <v>27</v>
      </c>
      <c r="I24" s="41" t="s">
        <v>28</v>
      </c>
      <c r="J24" s="33"/>
      <c r="K24" s="37"/>
      <c r="L24" s="38"/>
      <c r="M24" s="37"/>
      <c r="N24" s="38"/>
      <c r="O24" s="42"/>
      <c r="P24" s="6"/>
      <c r="Q24" s="43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37.5" customHeight="1">
      <c r="A25" s="44"/>
      <c r="B25" s="45" t="s">
        <v>29</v>
      </c>
      <c r="C25" s="46" t="s">
        <v>30</v>
      </c>
      <c r="D25" s="45" t="s">
        <v>30</v>
      </c>
      <c r="E25" s="47" t="s">
        <v>30</v>
      </c>
      <c r="F25" s="47" t="s">
        <v>30</v>
      </c>
      <c r="G25" s="47" t="s">
        <v>30</v>
      </c>
      <c r="H25" s="47" t="s">
        <v>30</v>
      </c>
      <c r="I25" s="47" t="s">
        <v>29</v>
      </c>
      <c r="J25" s="48" t="s">
        <v>31</v>
      </c>
      <c r="K25" s="45" t="s">
        <v>29</v>
      </c>
      <c r="L25" s="46" t="s">
        <v>30</v>
      </c>
      <c r="M25" s="49" t="s">
        <v>29</v>
      </c>
      <c r="N25" s="50" t="s">
        <v>30</v>
      </c>
      <c r="O25" s="51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</row>
    <row r="26" ht="30.0" customHeight="1">
      <c r="A26" s="53" t="s">
        <v>32</v>
      </c>
      <c r="B26" s="45" t="s">
        <v>33</v>
      </c>
      <c r="C26" s="46" t="s">
        <v>34</v>
      </c>
      <c r="D26" s="45" t="s">
        <v>35</v>
      </c>
      <c r="E26" s="47" t="s">
        <v>36</v>
      </c>
      <c r="F26" s="47" t="s">
        <v>37</v>
      </c>
      <c r="G26" s="47" t="s">
        <v>38</v>
      </c>
      <c r="H26" s="47" t="s">
        <v>39</v>
      </c>
      <c r="I26" s="47" t="s">
        <v>40</v>
      </c>
      <c r="J26" s="46" t="s">
        <v>41</v>
      </c>
      <c r="K26" s="45" t="s">
        <v>42</v>
      </c>
      <c r="L26" s="46" t="s">
        <v>43</v>
      </c>
      <c r="M26" s="45" t="s">
        <v>44</v>
      </c>
      <c r="N26" s="46" t="s">
        <v>45</v>
      </c>
      <c r="O26" s="54"/>
      <c r="P26" s="55"/>
      <c r="Q26" s="56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</row>
    <row r="27" ht="30.0" customHeight="1">
      <c r="A27" s="57" t="s">
        <v>46</v>
      </c>
      <c r="B27" s="58">
        <f t="shared" ref="B27:B28" si="1">C27/N27</f>
        <v>1</v>
      </c>
      <c r="C27" s="59">
        <f>'Кошторис  витрат'!G182</f>
        <v>675000</v>
      </c>
      <c r="D27" s="60">
        <v>0.0</v>
      </c>
      <c r="E27" s="61">
        <v>0.0</v>
      </c>
      <c r="F27" s="61">
        <v>0.0</v>
      </c>
      <c r="G27" s="61">
        <v>0.0</v>
      </c>
      <c r="H27" s="61">
        <v>0.0</v>
      </c>
      <c r="I27" s="62">
        <f t="shared" ref="I27:I29" si="2">J27/N27</f>
        <v>0</v>
      </c>
      <c r="J27" s="59">
        <f t="shared" ref="J27:J29" si="3">D27+E27+F27+G27+H27</f>
        <v>0</v>
      </c>
      <c r="K27" s="58">
        <f t="shared" ref="K27:K29" si="4">L27/N27</f>
        <v>0</v>
      </c>
      <c r="L27" s="59">
        <v>0.0</v>
      </c>
      <c r="M27" s="63">
        <v>1.0</v>
      </c>
      <c r="N27" s="64">
        <f t="shared" ref="N27:N29" si="5">C27+J27+L27</f>
        <v>675000</v>
      </c>
      <c r="O27" s="51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</row>
    <row r="28" ht="30.0" customHeight="1">
      <c r="A28" s="65" t="s">
        <v>47</v>
      </c>
      <c r="B28" s="66">
        <f t="shared" si="1"/>
        <v>1</v>
      </c>
      <c r="C28" s="67">
        <f>'Кошторис  витрат'!J182</f>
        <v>675000</v>
      </c>
      <c r="D28" s="68">
        <v>0.0</v>
      </c>
      <c r="E28" s="69">
        <v>0.0</v>
      </c>
      <c r="F28" s="69">
        <v>0.0</v>
      </c>
      <c r="G28" s="69">
        <v>0.0</v>
      </c>
      <c r="H28" s="69">
        <v>0.0</v>
      </c>
      <c r="I28" s="70">
        <f t="shared" si="2"/>
        <v>0</v>
      </c>
      <c r="J28" s="67">
        <f t="shared" si="3"/>
        <v>0</v>
      </c>
      <c r="K28" s="66">
        <f t="shared" si="4"/>
        <v>0</v>
      </c>
      <c r="L28" s="67">
        <v>0.0</v>
      </c>
      <c r="M28" s="71">
        <v>1.0</v>
      </c>
      <c r="N28" s="72">
        <f t="shared" si="5"/>
        <v>675000</v>
      </c>
      <c r="O28" s="51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</row>
    <row r="29" ht="30.0" customHeight="1">
      <c r="A29" s="73" t="s">
        <v>48</v>
      </c>
      <c r="B29" s="74">
        <f>(C29*B28)/C28</f>
        <v>0.8174992593</v>
      </c>
      <c r="C29" s="75">
        <v>551812.0</v>
      </c>
      <c r="D29" s="76">
        <v>0.0</v>
      </c>
      <c r="E29" s="77">
        <v>0.0</v>
      </c>
      <c r="F29" s="77">
        <v>0.0</v>
      </c>
      <c r="G29" s="77">
        <v>0.0</v>
      </c>
      <c r="H29" s="77">
        <v>0.0</v>
      </c>
      <c r="I29" s="78">
        <f t="shared" si="2"/>
        <v>0</v>
      </c>
      <c r="J29" s="75">
        <f t="shared" si="3"/>
        <v>0</v>
      </c>
      <c r="K29" s="79">
        <f t="shared" si="4"/>
        <v>0</v>
      </c>
      <c r="L29" s="75">
        <v>0.0</v>
      </c>
      <c r="M29" s="80">
        <f>(N29*M28)/N28</f>
        <v>0.8174992593</v>
      </c>
      <c r="N29" s="81">
        <f t="shared" si="5"/>
        <v>551812</v>
      </c>
      <c r="O29" s="51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</row>
    <row r="30" ht="30.0" customHeight="1">
      <c r="A30" s="53" t="s">
        <v>49</v>
      </c>
      <c r="B30" s="82">
        <f t="shared" ref="B30:N30" si="6">B28-B29</f>
        <v>0.1825007407</v>
      </c>
      <c r="C30" s="83">
        <f t="shared" si="6"/>
        <v>123188</v>
      </c>
      <c r="D30" s="84">
        <f t="shared" si="6"/>
        <v>0</v>
      </c>
      <c r="E30" s="85">
        <f t="shared" si="6"/>
        <v>0</v>
      </c>
      <c r="F30" s="85">
        <f t="shared" si="6"/>
        <v>0</v>
      </c>
      <c r="G30" s="85">
        <f t="shared" si="6"/>
        <v>0</v>
      </c>
      <c r="H30" s="85">
        <f t="shared" si="6"/>
        <v>0</v>
      </c>
      <c r="I30" s="86">
        <f t="shared" si="6"/>
        <v>0</v>
      </c>
      <c r="J30" s="83">
        <f t="shared" si="6"/>
        <v>0</v>
      </c>
      <c r="K30" s="82">
        <f t="shared" si="6"/>
        <v>0</v>
      </c>
      <c r="L30" s="83">
        <f t="shared" si="6"/>
        <v>0</v>
      </c>
      <c r="M30" s="87">
        <f t="shared" si="6"/>
        <v>0.1825007407</v>
      </c>
      <c r="N30" s="88">
        <f t="shared" si="6"/>
        <v>123188</v>
      </c>
      <c r="O30" s="51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</row>
    <row r="31" ht="15.75" customHeight="1">
      <c r="A31" s="89"/>
      <c r="B31" s="89"/>
      <c r="C31" s="89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6"/>
      <c r="AB31" s="6"/>
      <c r="AC31" s="6"/>
      <c r="AD31" s="6"/>
      <c r="AE31" s="6"/>
    </row>
    <row r="32" ht="15.75" customHeight="1">
      <c r="A32" s="91"/>
      <c r="B32" s="92" t="s">
        <v>50</v>
      </c>
      <c r="C32" s="93"/>
      <c r="D32" s="94"/>
      <c r="E32" s="95"/>
      <c r="F32" s="91"/>
      <c r="G32" s="96"/>
      <c r="H32" s="96"/>
      <c r="I32" s="97"/>
      <c r="J32" s="93"/>
      <c r="K32" s="94"/>
      <c r="L32" s="94"/>
      <c r="M32" s="94"/>
      <c r="N32" s="95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ht="15.75" customHeight="1">
      <c r="A33" s="6"/>
      <c r="B33" s="6"/>
      <c r="C33" s="98"/>
      <c r="D33" s="99" t="s">
        <v>51</v>
      </c>
      <c r="E33" s="98"/>
      <c r="F33" s="100"/>
      <c r="G33" s="101" t="s">
        <v>52</v>
      </c>
      <c r="H33" s="102"/>
      <c r="I33" s="26"/>
      <c r="J33" s="101" t="s">
        <v>53</v>
      </c>
      <c r="K33" s="103"/>
      <c r="L33" s="103"/>
      <c r="M33" s="103"/>
      <c r="N33" s="102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6"/>
      <c r="AB34" s="6"/>
      <c r="AC34" s="6"/>
      <c r="AD34" s="6"/>
      <c r="AE34" s="6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6"/>
      <c r="AB35" s="6"/>
      <c r="AC35" s="6"/>
      <c r="AD35" s="6"/>
      <c r="AE35" s="6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6"/>
      <c r="AB36" s="6"/>
      <c r="AC36" s="6"/>
      <c r="AD36" s="6"/>
      <c r="AE36" s="6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6"/>
      <c r="AB37" s="6"/>
      <c r="AC37" s="6"/>
      <c r="AD37" s="6"/>
      <c r="AE37" s="6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6"/>
      <c r="AB38" s="6"/>
      <c r="AC38" s="6"/>
      <c r="AD38" s="6"/>
      <c r="AE38" s="6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6"/>
      <c r="AB39" s="6"/>
      <c r="AC39" s="6"/>
      <c r="AD39" s="6"/>
      <c r="AE39" s="6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6"/>
      <c r="AB40" s="6"/>
      <c r="AC40" s="6"/>
      <c r="AD40" s="6"/>
      <c r="AE40" s="6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6"/>
      <c r="AB41" s="6"/>
      <c r="AC41" s="6"/>
      <c r="AD41" s="6"/>
      <c r="AE41" s="6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6"/>
      <c r="AB42" s="6"/>
      <c r="AC42" s="6"/>
      <c r="AD42" s="6"/>
      <c r="AE42" s="6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6"/>
      <c r="AB43" s="6"/>
      <c r="AC43" s="6"/>
      <c r="AD43" s="6"/>
      <c r="AE43" s="6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6"/>
      <c r="AB44" s="6"/>
      <c r="AC44" s="6"/>
      <c r="AD44" s="6"/>
      <c r="AE44" s="6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6"/>
      <c r="AB45" s="6"/>
      <c r="AC45" s="6"/>
      <c r="AD45" s="6"/>
      <c r="AE45" s="6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6"/>
      <c r="AB46" s="6"/>
      <c r="AC46" s="6"/>
      <c r="AD46" s="6"/>
      <c r="AE46" s="6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6"/>
      <c r="AB47" s="6"/>
      <c r="AC47" s="6"/>
      <c r="AD47" s="6"/>
      <c r="AE47" s="6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6"/>
      <c r="AB48" s="6"/>
      <c r="AC48" s="6"/>
      <c r="AD48" s="6"/>
      <c r="AE48" s="6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6"/>
      <c r="AB49" s="6"/>
      <c r="AC49" s="6"/>
      <c r="AD49" s="6"/>
      <c r="AE49" s="6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6"/>
      <c r="AB50" s="6"/>
      <c r="AC50" s="6"/>
      <c r="AD50" s="6"/>
      <c r="AE50" s="6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6"/>
      <c r="AB51" s="6"/>
      <c r="AC51" s="6"/>
      <c r="AD51" s="6"/>
      <c r="AE51" s="6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6"/>
      <c r="AB52" s="6"/>
      <c r="AC52" s="6"/>
      <c r="AD52" s="6"/>
      <c r="AE52" s="6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6"/>
      <c r="AB53" s="6"/>
      <c r="AC53" s="6"/>
      <c r="AD53" s="6"/>
      <c r="AE53" s="6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6"/>
      <c r="AB54" s="6"/>
      <c r="AC54" s="6"/>
      <c r="AD54" s="6"/>
      <c r="AE54" s="6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6"/>
      <c r="AB55" s="6"/>
      <c r="AC55" s="6"/>
      <c r="AD55" s="6"/>
      <c r="AE55" s="6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6"/>
      <c r="AB56" s="6"/>
      <c r="AC56" s="6"/>
      <c r="AD56" s="6"/>
      <c r="AE56" s="6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6"/>
      <c r="AB57" s="6"/>
      <c r="AC57" s="6"/>
      <c r="AD57" s="6"/>
      <c r="AE57" s="6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6"/>
      <c r="AB58" s="6"/>
      <c r="AC58" s="6"/>
      <c r="AD58" s="6"/>
      <c r="AE58" s="6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6"/>
      <c r="AB59" s="6"/>
      <c r="AC59" s="6"/>
      <c r="AD59" s="6"/>
      <c r="AE59" s="6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6"/>
      <c r="AB60" s="6"/>
      <c r="AC60" s="6"/>
      <c r="AD60" s="6"/>
      <c r="AE60" s="6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6"/>
      <c r="AB61" s="6"/>
      <c r="AC61" s="6"/>
      <c r="AD61" s="6"/>
      <c r="AE61" s="6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6"/>
      <c r="AB62" s="6"/>
      <c r="AC62" s="6"/>
      <c r="AD62" s="6"/>
      <c r="AE62" s="6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6"/>
      <c r="AB63" s="6"/>
      <c r="AC63" s="6"/>
      <c r="AD63" s="6"/>
      <c r="AE63" s="6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6"/>
      <c r="AB64" s="6"/>
      <c r="AC64" s="6"/>
      <c r="AD64" s="6"/>
      <c r="AE64" s="6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6"/>
      <c r="AB65" s="6"/>
      <c r="AC65" s="6"/>
      <c r="AD65" s="6"/>
      <c r="AE65" s="6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6"/>
      <c r="AB66" s="6"/>
      <c r="AC66" s="6"/>
      <c r="AD66" s="6"/>
      <c r="AE66" s="6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6"/>
      <c r="AB67" s="6"/>
      <c r="AC67" s="6"/>
      <c r="AD67" s="6"/>
      <c r="AE67" s="6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6"/>
      <c r="AB68" s="6"/>
      <c r="AC68" s="6"/>
      <c r="AD68" s="6"/>
      <c r="AE68" s="6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6"/>
      <c r="AB69" s="6"/>
      <c r="AC69" s="6"/>
      <c r="AD69" s="6"/>
      <c r="AE69" s="6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6"/>
      <c r="AB70" s="6"/>
      <c r="AC70" s="6"/>
      <c r="AD70" s="6"/>
      <c r="AE70" s="6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6"/>
      <c r="AB71" s="6"/>
      <c r="AC71" s="6"/>
      <c r="AD71" s="6"/>
      <c r="AE71" s="6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6"/>
      <c r="AB72" s="6"/>
      <c r="AC72" s="6"/>
      <c r="AD72" s="6"/>
      <c r="AE72" s="6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6"/>
      <c r="AB73" s="6"/>
      <c r="AC73" s="6"/>
      <c r="AD73" s="6"/>
      <c r="AE73" s="6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6"/>
      <c r="AB74" s="6"/>
      <c r="AC74" s="6"/>
      <c r="AD74" s="6"/>
      <c r="AE74" s="6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6"/>
      <c r="AB75" s="6"/>
      <c r="AC75" s="6"/>
      <c r="AD75" s="6"/>
      <c r="AE75" s="6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6"/>
      <c r="AB76" s="6"/>
      <c r="AC76" s="6"/>
      <c r="AD76" s="6"/>
      <c r="AE76" s="6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6"/>
      <c r="AB77" s="6"/>
      <c r="AC77" s="6"/>
      <c r="AD77" s="6"/>
      <c r="AE77" s="6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6"/>
      <c r="AB78" s="6"/>
      <c r="AC78" s="6"/>
      <c r="AD78" s="6"/>
      <c r="AE78" s="6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6"/>
      <c r="AB79" s="6"/>
      <c r="AC79" s="6"/>
      <c r="AD79" s="6"/>
      <c r="AE79" s="6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6"/>
      <c r="AB80" s="6"/>
      <c r="AC80" s="6"/>
      <c r="AD80" s="6"/>
      <c r="AE80" s="6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6"/>
      <c r="AB81" s="6"/>
      <c r="AC81" s="6"/>
      <c r="AD81" s="6"/>
      <c r="AE81" s="6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6"/>
      <c r="AB82" s="6"/>
      <c r="AC82" s="6"/>
      <c r="AD82" s="6"/>
      <c r="AE82" s="6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6"/>
      <c r="AB83" s="6"/>
      <c r="AC83" s="6"/>
      <c r="AD83" s="6"/>
      <c r="AE83" s="6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6"/>
      <c r="AB84" s="6"/>
      <c r="AC84" s="6"/>
      <c r="AD84" s="6"/>
      <c r="AE84" s="6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6"/>
      <c r="AB85" s="6"/>
      <c r="AC85" s="6"/>
      <c r="AD85" s="6"/>
      <c r="AE85" s="6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6"/>
      <c r="AB86" s="6"/>
      <c r="AC86" s="6"/>
      <c r="AD86" s="6"/>
      <c r="AE86" s="6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6"/>
      <c r="AB87" s="6"/>
      <c r="AC87" s="6"/>
      <c r="AD87" s="6"/>
      <c r="AE87" s="6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6"/>
      <c r="AB88" s="6"/>
      <c r="AC88" s="6"/>
      <c r="AD88" s="6"/>
      <c r="AE88" s="6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6"/>
      <c r="AB89" s="6"/>
      <c r="AC89" s="6"/>
      <c r="AD89" s="6"/>
      <c r="AE89" s="6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6"/>
      <c r="AB90" s="6"/>
      <c r="AC90" s="6"/>
      <c r="AD90" s="6"/>
      <c r="AE90" s="6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6"/>
      <c r="AB91" s="6"/>
      <c r="AC91" s="6"/>
      <c r="AD91" s="6"/>
      <c r="AE91" s="6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6"/>
      <c r="AB92" s="6"/>
      <c r="AC92" s="6"/>
      <c r="AD92" s="6"/>
      <c r="AE92" s="6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6"/>
      <c r="AB93" s="6"/>
      <c r="AC93" s="6"/>
      <c r="AD93" s="6"/>
      <c r="AE93" s="6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6"/>
      <c r="AB94" s="6"/>
      <c r="AC94" s="6"/>
      <c r="AD94" s="6"/>
      <c r="AE94" s="6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6"/>
      <c r="AB95" s="6"/>
      <c r="AC95" s="6"/>
      <c r="AD95" s="6"/>
      <c r="AE95" s="6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6"/>
      <c r="AB96" s="6"/>
      <c r="AC96" s="6"/>
      <c r="AD96" s="6"/>
      <c r="AE96" s="6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6"/>
      <c r="AB97" s="6"/>
      <c r="AC97" s="6"/>
      <c r="AD97" s="6"/>
      <c r="AE97" s="6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6"/>
      <c r="AB98" s="6"/>
      <c r="AC98" s="6"/>
      <c r="AD98" s="6"/>
      <c r="AE98" s="6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6"/>
      <c r="AB99" s="6"/>
      <c r="AC99" s="6"/>
      <c r="AD99" s="6"/>
      <c r="AE99" s="6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6"/>
      <c r="AB100" s="6"/>
      <c r="AC100" s="6"/>
      <c r="AD100" s="6"/>
      <c r="AE100" s="6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6"/>
      <c r="AB101" s="6"/>
      <c r="AC101" s="6"/>
      <c r="AD101" s="6"/>
      <c r="AE101" s="6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6"/>
      <c r="AB102" s="6"/>
      <c r="AC102" s="6"/>
      <c r="AD102" s="6"/>
      <c r="AE102" s="6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6"/>
      <c r="AB103" s="6"/>
      <c r="AC103" s="6"/>
      <c r="AD103" s="6"/>
      <c r="AE103" s="6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6"/>
      <c r="AB104" s="6"/>
      <c r="AC104" s="6"/>
      <c r="AD104" s="6"/>
      <c r="AE104" s="6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6"/>
      <c r="AB105" s="6"/>
      <c r="AC105" s="6"/>
      <c r="AD105" s="6"/>
      <c r="AE105" s="6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6"/>
      <c r="AB106" s="6"/>
      <c r="AC106" s="6"/>
      <c r="AD106" s="6"/>
      <c r="AE106" s="6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6"/>
      <c r="AB107" s="6"/>
      <c r="AC107" s="6"/>
      <c r="AD107" s="6"/>
      <c r="AE107" s="6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6"/>
      <c r="AB108" s="6"/>
      <c r="AC108" s="6"/>
      <c r="AD108" s="6"/>
      <c r="AE108" s="6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6"/>
      <c r="AB109" s="6"/>
      <c r="AC109" s="6"/>
      <c r="AD109" s="6"/>
      <c r="AE109" s="6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6"/>
      <c r="AB110" s="6"/>
      <c r="AC110" s="6"/>
      <c r="AD110" s="6"/>
      <c r="AE110" s="6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6"/>
      <c r="AB111" s="6"/>
      <c r="AC111" s="6"/>
      <c r="AD111" s="6"/>
      <c r="AE111" s="6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6"/>
      <c r="AB112" s="6"/>
      <c r="AC112" s="6"/>
      <c r="AD112" s="6"/>
      <c r="AE112" s="6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6"/>
      <c r="AB113" s="6"/>
      <c r="AC113" s="6"/>
      <c r="AD113" s="6"/>
      <c r="AE113" s="6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6"/>
      <c r="AB114" s="6"/>
      <c r="AC114" s="6"/>
      <c r="AD114" s="6"/>
      <c r="AE114" s="6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6"/>
      <c r="AB115" s="6"/>
      <c r="AC115" s="6"/>
      <c r="AD115" s="6"/>
      <c r="AE115" s="6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6"/>
      <c r="AB116" s="6"/>
      <c r="AC116" s="6"/>
      <c r="AD116" s="6"/>
      <c r="AE116" s="6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6"/>
      <c r="AB117" s="6"/>
      <c r="AC117" s="6"/>
      <c r="AD117" s="6"/>
      <c r="AE117" s="6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6"/>
      <c r="AB118" s="6"/>
      <c r="AC118" s="6"/>
      <c r="AD118" s="6"/>
      <c r="AE118" s="6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6"/>
      <c r="AB119" s="6"/>
      <c r="AC119" s="6"/>
      <c r="AD119" s="6"/>
      <c r="AE119" s="6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6"/>
      <c r="AB120" s="6"/>
      <c r="AC120" s="6"/>
      <c r="AD120" s="6"/>
      <c r="AE120" s="6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6"/>
      <c r="AB121" s="6"/>
      <c r="AC121" s="6"/>
      <c r="AD121" s="6"/>
      <c r="AE121" s="6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6"/>
      <c r="AB122" s="6"/>
      <c r="AC122" s="6"/>
      <c r="AD122" s="6"/>
      <c r="AE122" s="6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6"/>
      <c r="AB123" s="6"/>
      <c r="AC123" s="6"/>
      <c r="AD123" s="6"/>
      <c r="AE123" s="6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6"/>
      <c r="AB124" s="6"/>
      <c r="AC124" s="6"/>
      <c r="AD124" s="6"/>
      <c r="AE124" s="6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6"/>
      <c r="AB125" s="6"/>
      <c r="AC125" s="6"/>
      <c r="AD125" s="6"/>
      <c r="AE125" s="6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6"/>
      <c r="AB126" s="6"/>
      <c r="AC126" s="6"/>
      <c r="AD126" s="6"/>
      <c r="AE126" s="6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6"/>
      <c r="AB127" s="6"/>
      <c r="AC127" s="6"/>
      <c r="AD127" s="6"/>
      <c r="AE127" s="6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6"/>
      <c r="AB128" s="6"/>
      <c r="AC128" s="6"/>
      <c r="AD128" s="6"/>
      <c r="AE128" s="6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6"/>
      <c r="AB129" s="6"/>
      <c r="AC129" s="6"/>
      <c r="AD129" s="6"/>
      <c r="AE129" s="6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6"/>
      <c r="AB130" s="6"/>
      <c r="AC130" s="6"/>
      <c r="AD130" s="6"/>
      <c r="AE130" s="6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6"/>
      <c r="AB131" s="6"/>
      <c r="AC131" s="6"/>
      <c r="AD131" s="6"/>
      <c r="AE131" s="6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6"/>
      <c r="AB132" s="6"/>
      <c r="AC132" s="6"/>
      <c r="AD132" s="6"/>
      <c r="AE132" s="6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6"/>
      <c r="AB133" s="6"/>
      <c r="AC133" s="6"/>
      <c r="AD133" s="6"/>
      <c r="AE133" s="6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6"/>
      <c r="AB134" s="6"/>
      <c r="AC134" s="6"/>
      <c r="AD134" s="6"/>
      <c r="AE134" s="6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6"/>
      <c r="AB135" s="6"/>
      <c r="AC135" s="6"/>
      <c r="AD135" s="6"/>
      <c r="AE135" s="6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6"/>
      <c r="AB136" s="6"/>
      <c r="AC136" s="6"/>
      <c r="AD136" s="6"/>
      <c r="AE136" s="6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6"/>
      <c r="AB137" s="6"/>
      <c r="AC137" s="6"/>
      <c r="AD137" s="6"/>
      <c r="AE137" s="6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6"/>
      <c r="AB138" s="6"/>
      <c r="AC138" s="6"/>
      <c r="AD138" s="6"/>
      <c r="AE138" s="6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6"/>
      <c r="AB139" s="6"/>
      <c r="AC139" s="6"/>
      <c r="AD139" s="6"/>
      <c r="AE139" s="6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6"/>
      <c r="AB140" s="6"/>
      <c r="AC140" s="6"/>
      <c r="AD140" s="6"/>
      <c r="AE140" s="6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6"/>
      <c r="AB141" s="6"/>
      <c r="AC141" s="6"/>
      <c r="AD141" s="6"/>
      <c r="AE141" s="6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6"/>
      <c r="AB142" s="6"/>
      <c r="AC142" s="6"/>
      <c r="AD142" s="6"/>
      <c r="AE142" s="6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6"/>
      <c r="AB143" s="6"/>
      <c r="AC143" s="6"/>
      <c r="AD143" s="6"/>
      <c r="AE143" s="6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6"/>
      <c r="AB144" s="6"/>
      <c r="AC144" s="6"/>
      <c r="AD144" s="6"/>
      <c r="AE144" s="6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6"/>
      <c r="AB145" s="6"/>
      <c r="AC145" s="6"/>
      <c r="AD145" s="6"/>
      <c r="AE145" s="6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6"/>
      <c r="AB146" s="6"/>
      <c r="AC146" s="6"/>
      <c r="AD146" s="6"/>
      <c r="AE146" s="6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6"/>
      <c r="AB147" s="6"/>
      <c r="AC147" s="6"/>
      <c r="AD147" s="6"/>
      <c r="AE147" s="6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6"/>
      <c r="AB148" s="6"/>
      <c r="AC148" s="6"/>
      <c r="AD148" s="6"/>
      <c r="AE148" s="6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6"/>
      <c r="AB149" s="6"/>
      <c r="AC149" s="6"/>
      <c r="AD149" s="6"/>
      <c r="AE149" s="6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6"/>
      <c r="AB150" s="6"/>
      <c r="AC150" s="6"/>
      <c r="AD150" s="6"/>
      <c r="AE150" s="6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6"/>
      <c r="AB151" s="6"/>
      <c r="AC151" s="6"/>
      <c r="AD151" s="6"/>
      <c r="AE151" s="6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6"/>
      <c r="AB152" s="6"/>
      <c r="AC152" s="6"/>
      <c r="AD152" s="6"/>
      <c r="AE152" s="6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6"/>
      <c r="AB153" s="6"/>
      <c r="AC153" s="6"/>
      <c r="AD153" s="6"/>
      <c r="AE153" s="6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6"/>
      <c r="AB154" s="6"/>
      <c r="AC154" s="6"/>
      <c r="AD154" s="6"/>
      <c r="AE154" s="6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6"/>
      <c r="AB155" s="6"/>
      <c r="AC155" s="6"/>
      <c r="AD155" s="6"/>
      <c r="AE155" s="6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6"/>
      <c r="AB156" s="6"/>
      <c r="AC156" s="6"/>
      <c r="AD156" s="6"/>
      <c r="AE156" s="6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6"/>
      <c r="AB157" s="6"/>
      <c r="AC157" s="6"/>
      <c r="AD157" s="6"/>
      <c r="AE157" s="6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6"/>
      <c r="AB158" s="6"/>
      <c r="AC158" s="6"/>
      <c r="AD158" s="6"/>
      <c r="AE158" s="6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6"/>
      <c r="AB159" s="6"/>
      <c r="AC159" s="6"/>
      <c r="AD159" s="6"/>
      <c r="AE159" s="6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6"/>
      <c r="AB160" s="6"/>
      <c r="AC160" s="6"/>
      <c r="AD160" s="6"/>
      <c r="AE160" s="6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6"/>
      <c r="AB161" s="6"/>
      <c r="AC161" s="6"/>
      <c r="AD161" s="6"/>
      <c r="AE161" s="6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6"/>
      <c r="AB162" s="6"/>
      <c r="AC162" s="6"/>
      <c r="AD162" s="6"/>
      <c r="AE162" s="6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6"/>
      <c r="AB163" s="6"/>
      <c r="AC163" s="6"/>
      <c r="AD163" s="6"/>
      <c r="AE163" s="6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6"/>
      <c r="AB164" s="6"/>
      <c r="AC164" s="6"/>
      <c r="AD164" s="6"/>
      <c r="AE164" s="6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6"/>
      <c r="AB165" s="6"/>
      <c r="AC165" s="6"/>
      <c r="AD165" s="6"/>
      <c r="AE165" s="6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6"/>
      <c r="AB166" s="6"/>
      <c r="AC166" s="6"/>
      <c r="AD166" s="6"/>
      <c r="AE166" s="6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6"/>
      <c r="AB167" s="6"/>
      <c r="AC167" s="6"/>
      <c r="AD167" s="6"/>
      <c r="AE167" s="6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6"/>
      <c r="AB168" s="6"/>
      <c r="AC168" s="6"/>
      <c r="AD168" s="6"/>
      <c r="AE168" s="6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6"/>
      <c r="AB169" s="6"/>
      <c r="AC169" s="6"/>
      <c r="AD169" s="6"/>
      <c r="AE169" s="6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6"/>
      <c r="AB170" s="6"/>
      <c r="AC170" s="6"/>
      <c r="AD170" s="6"/>
      <c r="AE170" s="6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6"/>
      <c r="AB171" s="6"/>
      <c r="AC171" s="6"/>
      <c r="AD171" s="6"/>
      <c r="AE171" s="6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6"/>
      <c r="AB172" s="6"/>
      <c r="AC172" s="6"/>
      <c r="AD172" s="6"/>
      <c r="AE172" s="6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6"/>
      <c r="AB173" s="6"/>
      <c r="AC173" s="6"/>
      <c r="AD173" s="6"/>
      <c r="AE173" s="6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6"/>
      <c r="AB174" s="6"/>
      <c r="AC174" s="6"/>
      <c r="AD174" s="6"/>
      <c r="AE174" s="6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6"/>
      <c r="AB175" s="6"/>
      <c r="AC175" s="6"/>
      <c r="AD175" s="6"/>
      <c r="AE175" s="6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6"/>
      <c r="AB176" s="6"/>
      <c r="AC176" s="6"/>
      <c r="AD176" s="6"/>
      <c r="AE176" s="6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6"/>
      <c r="AB177" s="6"/>
      <c r="AC177" s="6"/>
      <c r="AD177" s="6"/>
      <c r="AE177" s="6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6"/>
      <c r="AB178" s="6"/>
      <c r="AC178" s="6"/>
      <c r="AD178" s="6"/>
      <c r="AE178" s="6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6"/>
      <c r="AB179" s="6"/>
      <c r="AC179" s="6"/>
      <c r="AD179" s="6"/>
      <c r="AE179" s="6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6"/>
      <c r="AB180" s="6"/>
      <c r="AC180" s="6"/>
      <c r="AD180" s="6"/>
      <c r="AE180" s="6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6"/>
      <c r="AB181" s="6"/>
      <c r="AC181" s="6"/>
      <c r="AD181" s="6"/>
      <c r="AE181" s="6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6"/>
      <c r="AB182" s="6"/>
      <c r="AC182" s="6"/>
      <c r="AD182" s="6"/>
      <c r="AE182" s="6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6"/>
      <c r="AB183" s="6"/>
      <c r="AC183" s="6"/>
      <c r="AD183" s="6"/>
      <c r="AE183" s="6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6"/>
      <c r="AB184" s="6"/>
      <c r="AC184" s="6"/>
      <c r="AD184" s="6"/>
      <c r="AE184" s="6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6"/>
      <c r="AB185" s="6"/>
      <c r="AC185" s="6"/>
      <c r="AD185" s="6"/>
      <c r="AE185" s="6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6"/>
      <c r="AB186" s="6"/>
      <c r="AC186" s="6"/>
      <c r="AD186" s="6"/>
      <c r="AE186" s="6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6"/>
      <c r="AB187" s="6"/>
      <c r="AC187" s="6"/>
      <c r="AD187" s="6"/>
      <c r="AE187" s="6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6"/>
      <c r="AB188" s="6"/>
      <c r="AC188" s="6"/>
      <c r="AD188" s="6"/>
      <c r="AE188" s="6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6"/>
      <c r="AB189" s="6"/>
      <c r="AC189" s="6"/>
      <c r="AD189" s="6"/>
      <c r="AE189" s="6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6"/>
      <c r="AB190" s="6"/>
      <c r="AC190" s="6"/>
      <c r="AD190" s="6"/>
      <c r="AE190" s="6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6"/>
      <c r="AB191" s="6"/>
      <c r="AC191" s="6"/>
      <c r="AD191" s="6"/>
      <c r="AE191" s="6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6"/>
      <c r="AB192" s="6"/>
      <c r="AC192" s="6"/>
      <c r="AD192" s="6"/>
      <c r="AE192" s="6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6"/>
      <c r="AB193" s="6"/>
      <c r="AC193" s="6"/>
      <c r="AD193" s="6"/>
      <c r="AE193" s="6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6"/>
      <c r="AB194" s="6"/>
      <c r="AC194" s="6"/>
      <c r="AD194" s="6"/>
      <c r="AE194" s="6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6"/>
      <c r="AB195" s="6"/>
      <c r="AC195" s="6"/>
      <c r="AD195" s="6"/>
      <c r="AE195" s="6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6"/>
      <c r="AB196" s="6"/>
      <c r="AC196" s="6"/>
      <c r="AD196" s="6"/>
      <c r="AE196" s="6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6"/>
      <c r="AB197" s="6"/>
      <c r="AC197" s="6"/>
      <c r="AD197" s="6"/>
      <c r="AE197" s="6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6"/>
      <c r="AB198" s="6"/>
      <c r="AC198" s="6"/>
      <c r="AD198" s="6"/>
      <c r="AE198" s="6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6"/>
      <c r="AB199" s="6"/>
      <c r="AC199" s="6"/>
      <c r="AD199" s="6"/>
      <c r="AE199" s="6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6"/>
      <c r="AB200" s="6"/>
      <c r="AC200" s="6"/>
      <c r="AD200" s="6"/>
      <c r="AE200" s="6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6"/>
      <c r="AB201" s="6"/>
      <c r="AC201" s="6"/>
      <c r="AD201" s="6"/>
      <c r="AE201" s="6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6"/>
      <c r="AB202" s="6"/>
      <c r="AC202" s="6"/>
      <c r="AD202" s="6"/>
      <c r="AE202" s="6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6"/>
      <c r="AB203" s="6"/>
      <c r="AC203" s="6"/>
      <c r="AD203" s="6"/>
      <c r="AE203" s="6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6"/>
      <c r="AB204" s="6"/>
      <c r="AC204" s="6"/>
      <c r="AD204" s="6"/>
      <c r="AE204" s="6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6"/>
      <c r="AB205" s="6"/>
      <c r="AC205" s="6"/>
      <c r="AD205" s="6"/>
      <c r="AE205" s="6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6"/>
      <c r="AB206" s="6"/>
      <c r="AC206" s="6"/>
      <c r="AD206" s="6"/>
      <c r="AE206" s="6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6"/>
      <c r="AB207" s="6"/>
      <c r="AC207" s="6"/>
      <c r="AD207" s="6"/>
      <c r="AE207" s="6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6"/>
      <c r="AB208" s="6"/>
      <c r="AC208" s="6"/>
      <c r="AD208" s="6"/>
      <c r="AE208" s="6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6"/>
      <c r="AB209" s="6"/>
      <c r="AC209" s="6"/>
      <c r="AD209" s="6"/>
      <c r="AE209" s="6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6"/>
      <c r="AB210" s="6"/>
      <c r="AC210" s="6"/>
      <c r="AD210" s="6"/>
      <c r="AE210" s="6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6"/>
      <c r="AB211" s="6"/>
      <c r="AC211" s="6"/>
      <c r="AD211" s="6"/>
      <c r="AE211" s="6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6"/>
      <c r="AB212" s="6"/>
      <c r="AC212" s="6"/>
      <c r="AD212" s="6"/>
      <c r="AE212" s="6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6"/>
      <c r="AB213" s="6"/>
      <c r="AC213" s="6"/>
      <c r="AD213" s="6"/>
      <c r="AE213" s="6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6"/>
      <c r="AB214" s="6"/>
      <c r="AC214" s="6"/>
      <c r="AD214" s="6"/>
      <c r="AE214" s="6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6"/>
      <c r="AB215" s="6"/>
      <c r="AC215" s="6"/>
      <c r="AD215" s="6"/>
      <c r="AE215" s="6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6"/>
      <c r="AB216" s="6"/>
      <c r="AC216" s="6"/>
      <c r="AD216" s="6"/>
      <c r="AE216" s="6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6"/>
      <c r="AB217" s="6"/>
      <c r="AC217" s="6"/>
      <c r="AD217" s="6"/>
      <c r="AE217" s="6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6"/>
      <c r="AB218" s="6"/>
      <c r="AC218" s="6"/>
      <c r="AD218" s="6"/>
      <c r="AE218" s="6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6"/>
      <c r="AB219" s="6"/>
      <c r="AC219" s="6"/>
      <c r="AD219" s="6"/>
      <c r="AE219" s="6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6"/>
      <c r="AB220" s="6"/>
      <c r="AC220" s="6"/>
      <c r="AD220" s="6"/>
      <c r="AE220" s="6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6"/>
      <c r="AB221" s="6"/>
      <c r="AC221" s="6"/>
      <c r="AD221" s="6"/>
      <c r="AE221" s="6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6"/>
      <c r="AB222" s="6"/>
      <c r="AC222" s="6"/>
      <c r="AD222" s="6"/>
      <c r="AE222" s="6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6"/>
      <c r="AB223" s="6"/>
      <c r="AC223" s="6"/>
      <c r="AD223" s="6"/>
      <c r="AE223" s="6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6"/>
      <c r="AB224" s="6"/>
      <c r="AC224" s="6"/>
      <c r="AD224" s="6"/>
      <c r="AE224" s="6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6"/>
      <c r="AB225" s="6"/>
      <c r="AC225" s="6"/>
      <c r="AD225" s="6"/>
      <c r="AE225" s="6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6"/>
      <c r="AB226" s="6"/>
      <c r="AC226" s="6"/>
      <c r="AD226" s="6"/>
      <c r="AE226" s="6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6"/>
      <c r="AB227" s="6"/>
      <c r="AC227" s="6"/>
      <c r="AD227" s="6"/>
      <c r="AE227" s="6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6"/>
      <c r="AB228" s="6"/>
      <c r="AC228" s="6"/>
      <c r="AD228" s="6"/>
      <c r="AE228" s="6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6"/>
      <c r="AB229" s="6"/>
      <c r="AC229" s="6"/>
      <c r="AD229" s="6"/>
      <c r="AE229" s="6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6"/>
      <c r="AB230" s="6"/>
      <c r="AC230" s="6"/>
      <c r="AD230" s="6"/>
      <c r="AE230" s="6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6"/>
      <c r="AB231" s="6"/>
      <c r="AC231" s="6"/>
      <c r="AD231" s="6"/>
      <c r="AE231" s="6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6"/>
      <c r="AB232" s="6"/>
      <c r="AC232" s="6"/>
      <c r="AD232" s="6"/>
      <c r="AE232" s="6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6"/>
      <c r="AB233" s="6"/>
      <c r="AC233" s="6"/>
      <c r="AD233" s="6"/>
      <c r="AE233" s="6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</row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" top="0.748031"/>
  <pageSetup orientation="landscape"/>
  <headerFooter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0.25"/>
    <col customWidth="1" min="2" max="2" width="6.0"/>
    <col customWidth="1" min="3" max="3" width="37.5"/>
    <col customWidth="1" min="4" max="4" width="9.75"/>
    <col customWidth="1" min="5" max="5" width="9.0"/>
    <col customWidth="1" min="6" max="6" width="9.88"/>
    <col customWidth="1" min="7" max="7" width="13.5"/>
    <col customWidth="1" min="8" max="8" width="9.0"/>
    <col customWidth="1" min="9" max="9" width="9.88"/>
    <col customWidth="1" min="10" max="10" width="13.5"/>
    <col customWidth="1" min="11" max="11" width="9.0"/>
    <col customWidth="1" min="12" max="12" width="9.88"/>
    <col customWidth="1" min="13" max="13" width="13.5"/>
    <col customWidth="1" min="14" max="14" width="9.38"/>
    <col customWidth="1" min="15" max="15" width="9.88"/>
    <col customWidth="1" min="16" max="16" width="12.88"/>
    <col customWidth="1" min="17" max="17" width="9.38"/>
    <col customWidth="1" min="18" max="18" width="9.88"/>
    <col customWidth="1" min="19" max="19" width="12.88"/>
    <col customWidth="1" min="20" max="20" width="9.38"/>
    <col customWidth="1" min="21" max="21" width="9.88"/>
    <col customWidth="1" min="22" max="24" width="12.88"/>
    <col customWidth="1" min="25" max="25" width="8.5"/>
    <col customWidth="1" min="26" max="26" width="9.0"/>
    <col customWidth="1" min="27" max="27" width="28.38"/>
    <col customWidth="1" min="28" max="28" width="10.75"/>
    <col customWidth="1" min="29" max="33" width="3.88"/>
  </cols>
  <sheetData>
    <row r="1" ht="18.0" customHeight="1">
      <c r="A1" s="104" t="s">
        <v>54</v>
      </c>
      <c r="B1" s="9"/>
      <c r="C1" s="9"/>
      <c r="D1" s="9"/>
      <c r="E1" s="2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6"/>
      <c r="X1" s="106"/>
      <c r="Y1" s="106"/>
      <c r="Z1" s="107"/>
      <c r="AA1" s="108"/>
      <c r="AB1" s="3"/>
      <c r="AC1" s="3"/>
      <c r="AD1" s="3"/>
      <c r="AE1" s="3"/>
      <c r="AF1" s="3"/>
      <c r="AG1" s="3"/>
    </row>
    <row r="2" ht="18.0" customHeight="1">
      <c r="A2" s="109" t="s">
        <v>8</v>
      </c>
      <c r="B2" s="110"/>
      <c r="C2" s="111" t="s">
        <v>9</v>
      </c>
      <c r="D2" s="9"/>
      <c r="E2" s="9"/>
      <c r="F2" s="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3"/>
      <c r="X2" s="113"/>
      <c r="Y2" s="113"/>
      <c r="Z2" s="114"/>
      <c r="AA2" s="108"/>
      <c r="AB2" s="3"/>
      <c r="AC2" s="3"/>
      <c r="AD2" s="3"/>
      <c r="AE2" s="3"/>
      <c r="AF2" s="3"/>
      <c r="AG2" s="3"/>
    </row>
    <row r="3" ht="18.0" customHeight="1">
      <c r="A3" s="12" t="s">
        <v>10</v>
      </c>
      <c r="B3" s="110"/>
      <c r="C3" s="109" t="s">
        <v>11</v>
      </c>
      <c r="D3" s="115"/>
      <c r="E3" s="112"/>
      <c r="F3" s="112"/>
      <c r="G3" s="112"/>
      <c r="H3" s="112"/>
      <c r="I3" s="112"/>
      <c r="J3" s="112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7"/>
      <c r="X3" s="117"/>
      <c r="Y3" s="117"/>
      <c r="Z3" s="118"/>
      <c r="AA3" s="108"/>
      <c r="AB3" s="3"/>
      <c r="AC3" s="3"/>
      <c r="AD3" s="3"/>
      <c r="AE3" s="3"/>
      <c r="AF3" s="3"/>
      <c r="AG3" s="3"/>
    </row>
    <row r="4" ht="18.0" customHeight="1">
      <c r="A4" s="12" t="s">
        <v>12</v>
      </c>
      <c r="B4" s="3"/>
      <c r="C4" s="14" t="s">
        <v>13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1"/>
      <c r="AA4" s="119"/>
      <c r="AB4" s="3"/>
      <c r="AC4" s="3"/>
      <c r="AD4" s="3"/>
      <c r="AE4" s="3"/>
      <c r="AF4" s="3"/>
      <c r="AG4" s="3"/>
    </row>
    <row r="5" ht="18.0" customHeight="1">
      <c r="A5" s="12" t="s">
        <v>14</v>
      </c>
      <c r="B5" s="3"/>
      <c r="C5" s="14" t="s">
        <v>55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21"/>
      <c r="AA5" s="119"/>
      <c r="AB5" s="3"/>
      <c r="AC5" s="3"/>
      <c r="AD5" s="3"/>
      <c r="AE5" s="3"/>
      <c r="AF5" s="3"/>
      <c r="AG5" s="3"/>
    </row>
    <row r="6" ht="13.5" customHeight="1">
      <c r="A6" s="120"/>
      <c r="B6" s="121"/>
      <c r="C6" s="122"/>
      <c r="D6" s="123"/>
      <c r="E6" s="124"/>
      <c r="F6" s="124"/>
      <c r="G6" s="124"/>
      <c r="H6" s="124"/>
      <c r="I6" s="124"/>
      <c r="J6" s="124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6"/>
      <c r="X6" s="126"/>
      <c r="Y6" s="126"/>
      <c r="Z6" s="127"/>
      <c r="AA6" s="128"/>
      <c r="AB6" s="3"/>
      <c r="AC6" s="3"/>
      <c r="AD6" s="3"/>
      <c r="AE6" s="3"/>
      <c r="AF6" s="3"/>
      <c r="AG6" s="3"/>
    </row>
    <row r="7" ht="26.25" customHeight="1">
      <c r="A7" s="129" t="s">
        <v>56</v>
      </c>
      <c r="B7" s="130" t="s">
        <v>57</v>
      </c>
      <c r="C7" s="129" t="s">
        <v>58</v>
      </c>
      <c r="D7" s="129" t="s">
        <v>59</v>
      </c>
      <c r="E7" s="131" t="s">
        <v>60</v>
      </c>
      <c r="F7" s="32"/>
      <c r="G7" s="32"/>
      <c r="H7" s="32"/>
      <c r="I7" s="32"/>
      <c r="J7" s="33"/>
      <c r="K7" s="131" t="s">
        <v>61</v>
      </c>
      <c r="L7" s="32"/>
      <c r="M7" s="32"/>
      <c r="N7" s="32"/>
      <c r="O7" s="32"/>
      <c r="P7" s="33"/>
      <c r="Q7" s="131" t="s">
        <v>62</v>
      </c>
      <c r="R7" s="32"/>
      <c r="S7" s="32"/>
      <c r="T7" s="32"/>
      <c r="U7" s="32"/>
      <c r="V7" s="33"/>
      <c r="W7" s="132" t="s">
        <v>63</v>
      </c>
      <c r="X7" s="32"/>
      <c r="Y7" s="32"/>
      <c r="Z7" s="33"/>
      <c r="AA7" s="133" t="s">
        <v>64</v>
      </c>
      <c r="AB7" s="134"/>
      <c r="AC7" s="3"/>
      <c r="AD7" s="3"/>
      <c r="AE7" s="3"/>
      <c r="AF7" s="3"/>
      <c r="AG7" s="3"/>
    </row>
    <row r="8" ht="42.0" customHeight="1">
      <c r="A8" s="36"/>
      <c r="B8" s="36"/>
      <c r="C8" s="36"/>
      <c r="D8" s="36"/>
      <c r="E8" s="132" t="s">
        <v>65</v>
      </c>
      <c r="F8" s="32"/>
      <c r="G8" s="33"/>
      <c r="H8" s="132" t="s">
        <v>66</v>
      </c>
      <c r="I8" s="32"/>
      <c r="J8" s="33"/>
      <c r="K8" s="132" t="s">
        <v>65</v>
      </c>
      <c r="L8" s="32"/>
      <c r="M8" s="33"/>
      <c r="N8" s="132" t="s">
        <v>66</v>
      </c>
      <c r="O8" s="32"/>
      <c r="P8" s="33"/>
      <c r="Q8" s="132" t="s">
        <v>65</v>
      </c>
      <c r="R8" s="32"/>
      <c r="S8" s="33"/>
      <c r="T8" s="132" t="s">
        <v>66</v>
      </c>
      <c r="U8" s="32"/>
      <c r="V8" s="33"/>
      <c r="W8" s="129" t="s">
        <v>67</v>
      </c>
      <c r="X8" s="129" t="s">
        <v>68</v>
      </c>
      <c r="Y8" s="132" t="s">
        <v>69</v>
      </c>
      <c r="Z8" s="33"/>
      <c r="AA8" s="36"/>
      <c r="AB8" s="134"/>
      <c r="AC8" s="3"/>
      <c r="AD8" s="3"/>
      <c r="AE8" s="3"/>
      <c r="AF8" s="3"/>
      <c r="AG8" s="3"/>
    </row>
    <row r="9" ht="30.0" customHeight="1">
      <c r="A9" s="44"/>
      <c r="B9" s="44"/>
      <c r="C9" s="44"/>
      <c r="D9" s="44"/>
      <c r="E9" s="135" t="s">
        <v>70</v>
      </c>
      <c r="F9" s="135" t="s">
        <v>71</v>
      </c>
      <c r="G9" s="135" t="s">
        <v>72</v>
      </c>
      <c r="H9" s="135" t="s">
        <v>70</v>
      </c>
      <c r="I9" s="135" t="s">
        <v>71</v>
      </c>
      <c r="J9" s="135" t="s">
        <v>73</v>
      </c>
      <c r="K9" s="135" t="s">
        <v>70</v>
      </c>
      <c r="L9" s="135" t="s">
        <v>74</v>
      </c>
      <c r="M9" s="135" t="s">
        <v>75</v>
      </c>
      <c r="N9" s="135" t="s">
        <v>70</v>
      </c>
      <c r="O9" s="135" t="s">
        <v>74</v>
      </c>
      <c r="P9" s="135" t="s">
        <v>76</v>
      </c>
      <c r="Q9" s="135" t="s">
        <v>70</v>
      </c>
      <c r="R9" s="135" t="s">
        <v>74</v>
      </c>
      <c r="S9" s="135" t="s">
        <v>77</v>
      </c>
      <c r="T9" s="135" t="s">
        <v>70</v>
      </c>
      <c r="U9" s="135" t="s">
        <v>74</v>
      </c>
      <c r="V9" s="135" t="s">
        <v>78</v>
      </c>
      <c r="W9" s="44"/>
      <c r="X9" s="44"/>
      <c r="Y9" s="135" t="s">
        <v>79</v>
      </c>
      <c r="Z9" s="136" t="s">
        <v>29</v>
      </c>
      <c r="AA9" s="44"/>
      <c r="AB9" s="134"/>
      <c r="AC9" s="3"/>
      <c r="AD9" s="3"/>
      <c r="AE9" s="3"/>
      <c r="AF9" s="3"/>
      <c r="AG9" s="3"/>
    </row>
    <row r="10" ht="24.75" customHeight="1">
      <c r="A10" s="137">
        <v>1.0</v>
      </c>
      <c r="B10" s="137">
        <v>2.0</v>
      </c>
      <c r="C10" s="138">
        <v>3.0</v>
      </c>
      <c r="D10" s="138">
        <v>4.0</v>
      </c>
      <c r="E10" s="139">
        <v>5.0</v>
      </c>
      <c r="F10" s="139">
        <v>6.0</v>
      </c>
      <c r="G10" s="139">
        <v>7.0</v>
      </c>
      <c r="H10" s="139">
        <v>8.0</v>
      </c>
      <c r="I10" s="139">
        <v>9.0</v>
      </c>
      <c r="J10" s="139">
        <v>10.0</v>
      </c>
      <c r="K10" s="139">
        <v>11.0</v>
      </c>
      <c r="L10" s="139">
        <v>12.0</v>
      </c>
      <c r="M10" s="139">
        <v>13.0</v>
      </c>
      <c r="N10" s="139">
        <v>14.0</v>
      </c>
      <c r="O10" s="139">
        <v>15.0</v>
      </c>
      <c r="P10" s="139">
        <v>16.0</v>
      </c>
      <c r="Q10" s="139">
        <v>17.0</v>
      </c>
      <c r="R10" s="139">
        <v>18.0</v>
      </c>
      <c r="S10" s="139">
        <v>19.0</v>
      </c>
      <c r="T10" s="139">
        <v>20.0</v>
      </c>
      <c r="U10" s="139">
        <v>21.0</v>
      </c>
      <c r="V10" s="139">
        <v>22.0</v>
      </c>
      <c r="W10" s="139">
        <v>23.0</v>
      </c>
      <c r="X10" s="139">
        <v>24.0</v>
      </c>
      <c r="Y10" s="139">
        <v>25.0</v>
      </c>
      <c r="Z10" s="140">
        <v>26.0</v>
      </c>
      <c r="AA10" s="141">
        <v>27.0</v>
      </c>
      <c r="AB10" s="134"/>
      <c r="AC10" s="3"/>
      <c r="AD10" s="3"/>
      <c r="AE10" s="3"/>
      <c r="AF10" s="3"/>
      <c r="AG10" s="3"/>
    </row>
    <row r="11" ht="23.25" customHeight="1">
      <c r="A11" s="142" t="s">
        <v>80</v>
      </c>
      <c r="B11" s="143"/>
      <c r="C11" s="144" t="s">
        <v>81</v>
      </c>
      <c r="D11" s="145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7"/>
      <c r="X11" s="147"/>
      <c r="Y11" s="147"/>
      <c r="Z11" s="148"/>
      <c r="AA11" s="149"/>
      <c r="AB11" s="150"/>
      <c r="AC11" s="151"/>
      <c r="AD11" s="151"/>
      <c r="AE11" s="151"/>
      <c r="AF11" s="151"/>
      <c r="AG11" s="151"/>
    </row>
    <row r="12" ht="30.0" customHeight="1">
      <c r="A12" s="152" t="s">
        <v>82</v>
      </c>
      <c r="B12" s="153">
        <v>1.0</v>
      </c>
      <c r="C12" s="154" t="s">
        <v>83</v>
      </c>
      <c r="D12" s="155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7"/>
      <c r="X12" s="157"/>
      <c r="Y12" s="157"/>
      <c r="Z12" s="158"/>
      <c r="AA12" s="159"/>
      <c r="AB12" s="160"/>
      <c r="AC12" s="15"/>
      <c r="AD12" s="15"/>
      <c r="AE12" s="15"/>
      <c r="AF12" s="15"/>
      <c r="AG12" s="15"/>
    </row>
    <row r="13" ht="30.0" customHeight="1">
      <c r="A13" s="161" t="s">
        <v>84</v>
      </c>
      <c r="B13" s="162" t="s">
        <v>85</v>
      </c>
      <c r="C13" s="163" t="s">
        <v>86</v>
      </c>
      <c r="D13" s="164"/>
      <c r="E13" s="165">
        <f>SUM(E14:E16)</f>
        <v>0</v>
      </c>
      <c r="F13" s="166"/>
      <c r="G13" s="167">
        <f t="shared" ref="G13:H13" si="1">SUM(G14:G16)</f>
        <v>0</v>
      </c>
      <c r="H13" s="165">
        <f t="shared" si="1"/>
        <v>0</v>
      </c>
      <c r="I13" s="166"/>
      <c r="J13" s="167">
        <f t="shared" ref="J13:K13" si="2">SUM(J14:J16)</f>
        <v>0</v>
      </c>
      <c r="K13" s="165">
        <f t="shared" si="2"/>
        <v>0</v>
      </c>
      <c r="L13" s="166"/>
      <c r="M13" s="167">
        <f t="shared" ref="M13:N13" si="3">SUM(M14:M16)</f>
        <v>0</v>
      </c>
      <c r="N13" s="165">
        <f t="shared" si="3"/>
        <v>0</v>
      </c>
      <c r="O13" s="166"/>
      <c r="P13" s="167">
        <f t="shared" ref="P13:Q13" si="4">SUM(P14:P16)</f>
        <v>0</v>
      </c>
      <c r="Q13" s="165">
        <f t="shared" si="4"/>
        <v>0</v>
      </c>
      <c r="R13" s="166"/>
      <c r="S13" s="167">
        <f t="shared" ref="S13:T13" si="5">SUM(S14:S16)</f>
        <v>0</v>
      </c>
      <c r="T13" s="165">
        <f t="shared" si="5"/>
        <v>0</v>
      </c>
      <c r="U13" s="166"/>
      <c r="V13" s="166">
        <f t="shared" ref="V13:X13" si="6">SUM(V14:V16)</f>
        <v>0</v>
      </c>
      <c r="W13" s="166">
        <f t="shared" si="6"/>
        <v>0</v>
      </c>
      <c r="X13" s="167">
        <f t="shared" si="6"/>
        <v>0</v>
      </c>
      <c r="Y13" s="168">
        <f t="shared" ref="Y13:Y36" si="7">W13-X13</f>
        <v>0</v>
      </c>
      <c r="Z13" s="169" t="str">
        <f t="shared" ref="Z13:Z36" si="8">Y13/W13</f>
        <v>#DIV/0!</v>
      </c>
      <c r="AA13" s="170"/>
      <c r="AB13" s="171"/>
      <c r="AC13" s="172"/>
      <c r="AD13" s="172"/>
      <c r="AE13" s="172"/>
      <c r="AF13" s="172"/>
      <c r="AG13" s="172"/>
    </row>
    <row r="14" ht="30.0" customHeight="1">
      <c r="A14" s="173" t="s">
        <v>87</v>
      </c>
      <c r="B14" s="174" t="s">
        <v>88</v>
      </c>
      <c r="C14" s="175" t="s">
        <v>89</v>
      </c>
      <c r="D14" s="176" t="s">
        <v>90</v>
      </c>
      <c r="E14" s="177"/>
      <c r="F14" s="178"/>
      <c r="G14" s="179">
        <f t="shared" ref="G14:G16" si="9">E14*F14</f>
        <v>0</v>
      </c>
      <c r="H14" s="177"/>
      <c r="I14" s="178"/>
      <c r="J14" s="179">
        <f t="shared" ref="J14:J16" si="10">H14*I14</f>
        <v>0</v>
      </c>
      <c r="K14" s="177"/>
      <c r="L14" s="178"/>
      <c r="M14" s="179">
        <f t="shared" ref="M14:M16" si="11">K14*L14</f>
        <v>0</v>
      </c>
      <c r="N14" s="177"/>
      <c r="O14" s="178"/>
      <c r="P14" s="179">
        <f t="shared" ref="P14:P16" si="12">N14*O14</f>
        <v>0</v>
      </c>
      <c r="Q14" s="177"/>
      <c r="R14" s="178"/>
      <c r="S14" s="179">
        <f t="shared" ref="S14:S16" si="13">Q14*R14</f>
        <v>0</v>
      </c>
      <c r="T14" s="177"/>
      <c r="U14" s="178"/>
      <c r="V14" s="179">
        <f t="shared" ref="V14:V16" si="14">T14*U14</f>
        <v>0</v>
      </c>
      <c r="W14" s="180">
        <f t="shared" ref="W14:W16" si="15">G14+M14+S14</f>
        <v>0</v>
      </c>
      <c r="X14" s="181">
        <f t="shared" ref="X14:X16" si="16">J14+P14+V14</f>
        <v>0</v>
      </c>
      <c r="Y14" s="181">
        <f t="shared" si="7"/>
        <v>0</v>
      </c>
      <c r="Z14" s="182" t="str">
        <f t="shared" si="8"/>
        <v>#DIV/0!</v>
      </c>
      <c r="AA14" s="183"/>
      <c r="AB14" s="184"/>
      <c r="AC14" s="185"/>
      <c r="AD14" s="185"/>
      <c r="AE14" s="185"/>
      <c r="AF14" s="185"/>
      <c r="AG14" s="185"/>
    </row>
    <row r="15" ht="30.0" customHeight="1">
      <c r="A15" s="173" t="s">
        <v>87</v>
      </c>
      <c r="B15" s="174" t="s">
        <v>91</v>
      </c>
      <c r="C15" s="175" t="s">
        <v>89</v>
      </c>
      <c r="D15" s="176" t="s">
        <v>90</v>
      </c>
      <c r="E15" s="177"/>
      <c r="F15" s="178"/>
      <c r="G15" s="179">
        <f t="shared" si="9"/>
        <v>0</v>
      </c>
      <c r="H15" s="177"/>
      <c r="I15" s="178"/>
      <c r="J15" s="179">
        <f t="shared" si="10"/>
        <v>0</v>
      </c>
      <c r="K15" s="177"/>
      <c r="L15" s="178"/>
      <c r="M15" s="179">
        <f t="shared" si="11"/>
        <v>0</v>
      </c>
      <c r="N15" s="177"/>
      <c r="O15" s="178"/>
      <c r="P15" s="179">
        <f t="shared" si="12"/>
        <v>0</v>
      </c>
      <c r="Q15" s="177"/>
      <c r="R15" s="178"/>
      <c r="S15" s="179">
        <f t="shared" si="13"/>
        <v>0</v>
      </c>
      <c r="T15" s="177"/>
      <c r="U15" s="178"/>
      <c r="V15" s="179">
        <f t="shared" si="14"/>
        <v>0</v>
      </c>
      <c r="W15" s="180">
        <f t="shared" si="15"/>
        <v>0</v>
      </c>
      <c r="X15" s="181">
        <f t="shared" si="16"/>
        <v>0</v>
      </c>
      <c r="Y15" s="181">
        <f t="shared" si="7"/>
        <v>0</v>
      </c>
      <c r="Z15" s="182" t="str">
        <f t="shared" si="8"/>
        <v>#DIV/0!</v>
      </c>
      <c r="AA15" s="183"/>
      <c r="AB15" s="184"/>
      <c r="AC15" s="185"/>
      <c r="AD15" s="185"/>
      <c r="AE15" s="185"/>
      <c r="AF15" s="185"/>
      <c r="AG15" s="185"/>
    </row>
    <row r="16" ht="30.0" customHeight="1">
      <c r="A16" s="186" t="s">
        <v>87</v>
      </c>
      <c r="B16" s="187" t="s">
        <v>92</v>
      </c>
      <c r="C16" s="188" t="s">
        <v>89</v>
      </c>
      <c r="D16" s="189" t="s">
        <v>90</v>
      </c>
      <c r="E16" s="190"/>
      <c r="F16" s="191"/>
      <c r="G16" s="192">
        <f t="shared" si="9"/>
        <v>0</v>
      </c>
      <c r="H16" s="190"/>
      <c r="I16" s="191"/>
      <c r="J16" s="192">
        <f t="shared" si="10"/>
        <v>0</v>
      </c>
      <c r="K16" s="190"/>
      <c r="L16" s="191"/>
      <c r="M16" s="192">
        <f t="shared" si="11"/>
        <v>0</v>
      </c>
      <c r="N16" s="190"/>
      <c r="O16" s="191"/>
      <c r="P16" s="192">
        <f t="shared" si="12"/>
        <v>0</v>
      </c>
      <c r="Q16" s="190"/>
      <c r="R16" s="191"/>
      <c r="S16" s="192">
        <f t="shared" si="13"/>
        <v>0</v>
      </c>
      <c r="T16" s="190"/>
      <c r="U16" s="191"/>
      <c r="V16" s="192">
        <f t="shared" si="14"/>
        <v>0</v>
      </c>
      <c r="W16" s="193">
        <f t="shared" si="15"/>
        <v>0</v>
      </c>
      <c r="X16" s="194">
        <f t="shared" si="16"/>
        <v>0</v>
      </c>
      <c r="Y16" s="194">
        <f t="shared" si="7"/>
        <v>0</v>
      </c>
      <c r="Z16" s="195" t="str">
        <f t="shared" si="8"/>
        <v>#DIV/0!</v>
      </c>
      <c r="AA16" s="196"/>
      <c r="AB16" s="184"/>
      <c r="AC16" s="185"/>
      <c r="AD16" s="185"/>
      <c r="AE16" s="185"/>
      <c r="AF16" s="185"/>
      <c r="AG16" s="185"/>
    </row>
    <row r="17" ht="30.0" customHeight="1">
      <c r="A17" s="161" t="s">
        <v>84</v>
      </c>
      <c r="B17" s="162" t="s">
        <v>93</v>
      </c>
      <c r="C17" s="163" t="s">
        <v>94</v>
      </c>
      <c r="D17" s="164"/>
      <c r="E17" s="165">
        <f>SUM(E18:E20)</f>
        <v>0</v>
      </c>
      <c r="F17" s="166"/>
      <c r="G17" s="167">
        <f t="shared" ref="G17:H17" si="17">SUM(G18:G20)</f>
        <v>0</v>
      </c>
      <c r="H17" s="165">
        <f t="shared" si="17"/>
        <v>0</v>
      </c>
      <c r="I17" s="166"/>
      <c r="J17" s="167">
        <f t="shared" ref="J17:K17" si="18">SUM(J18:J20)</f>
        <v>0</v>
      </c>
      <c r="K17" s="165">
        <f t="shared" si="18"/>
        <v>0</v>
      </c>
      <c r="L17" s="166"/>
      <c r="M17" s="167">
        <f t="shared" ref="M17:N17" si="19">SUM(M18:M20)</f>
        <v>0</v>
      </c>
      <c r="N17" s="165">
        <f t="shared" si="19"/>
        <v>0</v>
      </c>
      <c r="O17" s="166"/>
      <c r="P17" s="167">
        <f t="shared" ref="P17:Q17" si="20">SUM(P18:P20)</f>
        <v>0</v>
      </c>
      <c r="Q17" s="165">
        <f t="shared" si="20"/>
        <v>0</v>
      </c>
      <c r="R17" s="166"/>
      <c r="S17" s="167">
        <f t="shared" ref="S17:T17" si="21">SUM(S18:S20)</f>
        <v>0</v>
      </c>
      <c r="T17" s="165">
        <f t="shared" si="21"/>
        <v>0</v>
      </c>
      <c r="U17" s="166"/>
      <c r="V17" s="166">
        <f t="shared" ref="V17:X17" si="22">SUM(V18:V20)</f>
        <v>0</v>
      </c>
      <c r="W17" s="166">
        <f t="shared" si="22"/>
        <v>0</v>
      </c>
      <c r="X17" s="166">
        <f t="shared" si="22"/>
        <v>0</v>
      </c>
      <c r="Y17" s="197">
        <f t="shared" si="7"/>
        <v>0</v>
      </c>
      <c r="Z17" s="169" t="str">
        <f t="shared" si="8"/>
        <v>#DIV/0!</v>
      </c>
      <c r="AA17" s="170"/>
      <c r="AB17" s="171"/>
      <c r="AC17" s="172"/>
      <c r="AD17" s="172"/>
      <c r="AE17" s="172"/>
      <c r="AF17" s="172"/>
      <c r="AG17" s="172"/>
    </row>
    <row r="18" ht="30.0" customHeight="1">
      <c r="A18" s="173" t="s">
        <v>87</v>
      </c>
      <c r="B18" s="174" t="s">
        <v>95</v>
      </c>
      <c r="C18" s="175" t="s">
        <v>89</v>
      </c>
      <c r="D18" s="176" t="s">
        <v>90</v>
      </c>
      <c r="E18" s="177"/>
      <c r="F18" s="178"/>
      <c r="G18" s="179">
        <f t="shared" ref="G18:G20" si="23">E18*F18</f>
        <v>0</v>
      </c>
      <c r="H18" s="177"/>
      <c r="I18" s="178"/>
      <c r="J18" s="179">
        <f t="shared" ref="J18:J20" si="24">H18*I18</f>
        <v>0</v>
      </c>
      <c r="K18" s="177"/>
      <c r="L18" s="178"/>
      <c r="M18" s="179">
        <f t="shared" ref="M18:M20" si="25">K18*L18</f>
        <v>0</v>
      </c>
      <c r="N18" s="177"/>
      <c r="O18" s="178"/>
      <c r="P18" s="179">
        <f t="shared" ref="P18:P20" si="26">N18*O18</f>
        <v>0</v>
      </c>
      <c r="Q18" s="177"/>
      <c r="R18" s="178"/>
      <c r="S18" s="179">
        <f t="shared" ref="S18:S20" si="27">Q18*R18</f>
        <v>0</v>
      </c>
      <c r="T18" s="177"/>
      <c r="U18" s="178"/>
      <c r="V18" s="179">
        <f t="shared" ref="V18:V20" si="28">T18*U18</f>
        <v>0</v>
      </c>
      <c r="W18" s="180">
        <f t="shared" ref="W18:W20" si="29">G18+M18+S18</f>
        <v>0</v>
      </c>
      <c r="X18" s="181">
        <f t="shared" ref="X18:X20" si="30">J18+P18+V18</f>
        <v>0</v>
      </c>
      <c r="Y18" s="181">
        <f t="shared" si="7"/>
        <v>0</v>
      </c>
      <c r="Z18" s="182" t="str">
        <f t="shared" si="8"/>
        <v>#DIV/0!</v>
      </c>
      <c r="AA18" s="183"/>
      <c r="AB18" s="184"/>
      <c r="AC18" s="185"/>
      <c r="AD18" s="185"/>
      <c r="AE18" s="185"/>
      <c r="AF18" s="185"/>
      <c r="AG18" s="185"/>
    </row>
    <row r="19" ht="30.0" customHeight="1">
      <c r="A19" s="173" t="s">
        <v>87</v>
      </c>
      <c r="B19" s="174" t="s">
        <v>96</v>
      </c>
      <c r="C19" s="175" t="s">
        <v>89</v>
      </c>
      <c r="D19" s="176" t="s">
        <v>90</v>
      </c>
      <c r="E19" s="177"/>
      <c r="F19" s="178"/>
      <c r="G19" s="179">
        <f t="shared" si="23"/>
        <v>0</v>
      </c>
      <c r="H19" s="177"/>
      <c r="I19" s="178"/>
      <c r="J19" s="179">
        <f t="shared" si="24"/>
        <v>0</v>
      </c>
      <c r="K19" s="177"/>
      <c r="L19" s="178"/>
      <c r="M19" s="179">
        <f t="shared" si="25"/>
        <v>0</v>
      </c>
      <c r="N19" s="177"/>
      <c r="O19" s="178"/>
      <c r="P19" s="179">
        <f t="shared" si="26"/>
        <v>0</v>
      </c>
      <c r="Q19" s="177"/>
      <c r="R19" s="178"/>
      <c r="S19" s="179">
        <f t="shared" si="27"/>
        <v>0</v>
      </c>
      <c r="T19" s="177"/>
      <c r="U19" s="178"/>
      <c r="V19" s="179">
        <f t="shared" si="28"/>
        <v>0</v>
      </c>
      <c r="W19" s="180">
        <f t="shared" si="29"/>
        <v>0</v>
      </c>
      <c r="X19" s="181">
        <f t="shared" si="30"/>
        <v>0</v>
      </c>
      <c r="Y19" s="181">
        <f t="shared" si="7"/>
        <v>0</v>
      </c>
      <c r="Z19" s="182" t="str">
        <f t="shared" si="8"/>
        <v>#DIV/0!</v>
      </c>
      <c r="AA19" s="183"/>
      <c r="AB19" s="184"/>
      <c r="AC19" s="185"/>
      <c r="AD19" s="185"/>
      <c r="AE19" s="185"/>
      <c r="AF19" s="185"/>
      <c r="AG19" s="185"/>
    </row>
    <row r="20" ht="30.0" customHeight="1">
      <c r="A20" s="186" t="s">
        <v>87</v>
      </c>
      <c r="B20" s="187" t="s">
        <v>97</v>
      </c>
      <c r="C20" s="188" t="s">
        <v>89</v>
      </c>
      <c r="D20" s="189" t="s">
        <v>90</v>
      </c>
      <c r="E20" s="190"/>
      <c r="F20" s="191"/>
      <c r="G20" s="192">
        <f t="shared" si="23"/>
        <v>0</v>
      </c>
      <c r="H20" s="190"/>
      <c r="I20" s="191"/>
      <c r="J20" s="192">
        <f t="shared" si="24"/>
        <v>0</v>
      </c>
      <c r="K20" s="190"/>
      <c r="L20" s="191"/>
      <c r="M20" s="192">
        <f t="shared" si="25"/>
        <v>0</v>
      </c>
      <c r="N20" s="190"/>
      <c r="O20" s="191"/>
      <c r="P20" s="192">
        <f t="shared" si="26"/>
        <v>0</v>
      </c>
      <c r="Q20" s="190"/>
      <c r="R20" s="191"/>
      <c r="S20" s="192">
        <f t="shared" si="27"/>
        <v>0</v>
      </c>
      <c r="T20" s="190"/>
      <c r="U20" s="191"/>
      <c r="V20" s="192">
        <f t="shared" si="28"/>
        <v>0</v>
      </c>
      <c r="W20" s="193">
        <f t="shared" si="29"/>
        <v>0</v>
      </c>
      <c r="X20" s="194">
        <f t="shared" si="30"/>
        <v>0</v>
      </c>
      <c r="Y20" s="194">
        <f t="shared" si="7"/>
        <v>0</v>
      </c>
      <c r="Z20" s="195" t="str">
        <f t="shared" si="8"/>
        <v>#DIV/0!</v>
      </c>
      <c r="AA20" s="196"/>
      <c r="AB20" s="184"/>
      <c r="AC20" s="185"/>
      <c r="AD20" s="185"/>
      <c r="AE20" s="185"/>
      <c r="AF20" s="185"/>
      <c r="AG20" s="185"/>
    </row>
    <row r="21" ht="30.0" customHeight="1">
      <c r="A21" s="161" t="s">
        <v>84</v>
      </c>
      <c r="B21" s="162" t="s">
        <v>98</v>
      </c>
      <c r="C21" s="163" t="s">
        <v>99</v>
      </c>
      <c r="D21" s="164"/>
      <c r="E21" s="165">
        <f>SUM(E22:E27)</f>
        <v>6</v>
      </c>
      <c r="F21" s="166"/>
      <c r="G21" s="167">
        <f t="shared" ref="G21:H21" si="31">SUM(G22:G27)</f>
        <v>172000</v>
      </c>
      <c r="H21" s="165">
        <f t="shared" si="31"/>
        <v>6</v>
      </c>
      <c r="I21" s="166"/>
      <c r="J21" s="167">
        <f t="shared" ref="J21:K21" si="32">SUM(J22:J27)</f>
        <v>172000</v>
      </c>
      <c r="K21" s="165">
        <f t="shared" si="32"/>
        <v>0</v>
      </c>
      <c r="L21" s="166"/>
      <c r="M21" s="167">
        <f t="shared" ref="M21:N21" si="33">SUM(M22:M27)</f>
        <v>0</v>
      </c>
      <c r="N21" s="165">
        <f t="shared" si="33"/>
        <v>0</v>
      </c>
      <c r="O21" s="166"/>
      <c r="P21" s="167">
        <f t="shared" ref="P21:Q21" si="34">SUM(P22:P27)</f>
        <v>0</v>
      </c>
      <c r="Q21" s="165">
        <f t="shared" si="34"/>
        <v>0</v>
      </c>
      <c r="R21" s="166"/>
      <c r="S21" s="167">
        <f t="shared" ref="S21:T21" si="35">SUM(S22:S27)</f>
        <v>0</v>
      </c>
      <c r="T21" s="165">
        <f t="shared" si="35"/>
        <v>0</v>
      </c>
      <c r="U21" s="166"/>
      <c r="V21" s="166">
        <f t="shared" ref="V21:X21" si="36">SUM(V22:V27)</f>
        <v>0</v>
      </c>
      <c r="W21" s="166">
        <f t="shared" si="36"/>
        <v>172000</v>
      </c>
      <c r="X21" s="167">
        <f t="shared" si="36"/>
        <v>172000</v>
      </c>
      <c r="Y21" s="198">
        <f t="shared" si="7"/>
        <v>0</v>
      </c>
      <c r="Z21" s="199">
        <f t="shared" si="8"/>
        <v>0</v>
      </c>
      <c r="AA21" s="170"/>
      <c r="AB21" s="171"/>
      <c r="AC21" s="172"/>
      <c r="AD21" s="172"/>
      <c r="AE21" s="172"/>
      <c r="AF21" s="172"/>
      <c r="AG21" s="172"/>
    </row>
    <row r="22" ht="30.0" customHeight="1">
      <c r="A22" s="173" t="s">
        <v>87</v>
      </c>
      <c r="B22" s="174" t="s">
        <v>100</v>
      </c>
      <c r="C22" s="175" t="s">
        <v>101</v>
      </c>
      <c r="D22" s="176" t="s">
        <v>102</v>
      </c>
      <c r="E22" s="177">
        <v>1.0</v>
      </c>
      <c r="F22" s="178">
        <v>40000.0</v>
      </c>
      <c r="G22" s="179">
        <f t="shared" ref="G22:G27" si="37">E22*F22</f>
        <v>40000</v>
      </c>
      <c r="H22" s="177">
        <v>1.0</v>
      </c>
      <c r="I22" s="178">
        <v>40000.0</v>
      </c>
      <c r="J22" s="179">
        <f t="shared" ref="J22:J27" si="38">H22*I22</f>
        <v>40000</v>
      </c>
      <c r="K22" s="177"/>
      <c r="L22" s="178"/>
      <c r="M22" s="179">
        <f t="shared" ref="M22:M27" si="39">K22*L22</f>
        <v>0</v>
      </c>
      <c r="N22" s="177"/>
      <c r="O22" s="178"/>
      <c r="P22" s="179">
        <f t="shared" ref="P22:P27" si="40">N22*O22</f>
        <v>0</v>
      </c>
      <c r="Q22" s="177"/>
      <c r="R22" s="178"/>
      <c r="S22" s="179">
        <f t="shared" ref="S22:S27" si="41">Q22*R22</f>
        <v>0</v>
      </c>
      <c r="T22" s="177"/>
      <c r="U22" s="178"/>
      <c r="V22" s="179">
        <f t="shared" ref="V22:V27" si="42">T22*U22</f>
        <v>0</v>
      </c>
      <c r="W22" s="180">
        <f t="shared" ref="W22:W27" si="43">G22+M22+S22</f>
        <v>40000</v>
      </c>
      <c r="X22" s="181">
        <f t="shared" ref="X22:X27" si="44">J22+P22+V22</f>
        <v>40000</v>
      </c>
      <c r="Y22" s="181">
        <f t="shared" si="7"/>
        <v>0</v>
      </c>
      <c r="Z22" s="182">
        <f t="shared" si="8"/>
        <v>0</v>
      </c>
      <c r="AA22" s="183"/>
      <c r="AB22" s="184"/>
      <c r="AC22" s="185"/>
      <c r="AD22" s="185"/>
      <c r="AE22" s="185"/>
      <c r="AF22" s="185"/>
      <c r="AG22" s="185"/>
    </row>
    <row r="23" ht="30.0" customHeight="1">
      <c r="A23" s="173" t="s">
        <v>87</v>
      </c>
      <c r="B23" s="174" t="s">
        <v>103</v>
      </c>
      <c r="C23" s="175" t="s">
        <v>104</v>
      </c>
      <c r="D23" s="176" t="s">
        <v>102</v>
      </c>
      <c r="E23" s="177">
        <v>1.0</v>
      </c>
      <c r="F23" s="178">
        <v>35000.0</v>
      </c>
      <c r="G23" s="179">
        <f t="shared" si="37"/>
        <v>35000</v>
      </c>
      <c r="H23" s="177">
        <v>1.0</v>
      </c>
      <c r="I23" s="178">
        <v>35000.0</v>
      </c>
      <c r="J23" s="179">
        <f t="shared" si="38"/>
        <v>35000</v>
      </c>
      <c r="K23" s="177"/>
      <c r="L23" s="178"/>
      <c r="M23" s="179">
        <f t="shared" si="39"/>
        <v>0</v>
      </c>
      <c r="N23" s="177"/>
      <c r="O23" s="178"/>
      <c r="P23" s="179">
        <f t="shared" si="40"/>
        <v>0</v>
      </c>
      <c r="Q23" s="177"/>
      <c r="R23" s="178"/>
      <c r="S23" s="179">
        <f t="shared" si="41"/>
        <v>0</v>
      </c>
      <c r="T23" s="177"/>
      <c r="U23" s="178"/>
      <c r="V23" s="179">
        <f t="shared" si="42"/>
        <v>0</v>
      </c>
      <c r="W23" s="180">
        <f t="shared" si="43"/>
        <v>35000</v>
      </c>
      <c r="X23" s="181">
        <f t="shared" si="44"/>
        <v>35000</v>
      </c>
      <c r="Y23" s="181">
        <f t="shared" si="7"/>
        <v>0</v>
      </c>
      <c r="Z23" s="182">
        <f t="shared" si="8"/>
        <v>0</v>
      </c>
      <c r="AA23" s="183"/>
      <c r="AB23" s="184"/>
      <c r="AC23" s="185"/>
      <c r="AD23" s="185"/>
      <c r="AE23" s="185"/>
      <c r="AF23" s="185"/>
      <c r="AG23" s="185"/>
    </row>
    <row r="24" ht="30.0" customHeight="1">
      <c r="A24" s="173" t="s">
        <v>87</v>
      </c>
      <c r="B24" s="174" t="s">
        <v>105</v>
      </c>
      <c r="C24" s="175" t="s">
        <v>106</v>
      </c>
      <c r="D24" s="176" t="s">
        <v>102</v>
      </c>
      <c r="E24" s="177">
        <v>1.0</v>
      </c>
      <c r="F24" s="178">
        <v>10000.0</v>
      </c>
      <c r="G24" s="179">
        <f t="shared" si="37"/>
        <v>10000</v>
      </c>
      <c r="H24" s="177">
        <v>1.0</v>
      </c>
      <c r="I24" s="178">
        <v>10000.0</v>
      </c>
      <c r="J24" s="179">
        <f t="shared" si="38"/>
        <v>10000</v>
      </c>
      <c r="K24" s="177"/>
      <c r="L24" s="178"/>
      <c r="M24" s="179">
        <f t="shared" si="39"/>
        <v>0</v>
      </c>
      <c r="N24" s="177"/>
      <c r="O24" s="178"/>
      <c r="P24" s="179">
        <f t="shared" si="40"/>
        <v>0</v>
      </c>
      <c r="Q24" s="177"/>
      <c r="R24" s="178"/>
      <c r="S24" s="179">
        <f t="shared" si="41"/>
        <v>0</v>
      </c>
      <c r="T24" s="177"/>
      <c r="U24" s="178"/>
      <c r="V24" s="179">
        <f t="shared" si="42"/>
        <v>0</v>
      </c>
      <c r="W24" s="180">
        <f t="shared" si="43"/>
        <v>10000</v>
      </c>
      <c r="X24" s="181">
        <f t="shared" si="44"/>
        <v>10000</v>
      </c>
      <c r="Y24" s="181">
        <f t="shared" si="7"/>
        <v>0</v>
      </c>
      <c r="Z24" s="182">
        <f t="shared" si="8"/>
        <v>0</v>
      </c>
      <c r="AA24" s="183"/>
      <c r="AB24" s="184"/>
      <c r="AC24" s="185"/>
      <c r="AD24" s="185"/>
      <c r="AE24" s="185"/>
      <c r="AF24" s="185"/>
      <c r="AG24" s="185"/>
    </row>
    <row r="25" ht="30.0" customHeight="1">
      <c r="A25" s="173" t="s">
        <v>87</v>
      </c>
      <c r="B25" s="174" t="s">
        <v>107</v>
      </c>
      <c r="C25" s="175" t="s">
        <v>108</v>
      </c>
      <c r="D25" s="176" t="s">
        <v>102</v>
      </c>
      <c r="E25" s="177">
        <v>1.0</v>
      </c>
      <c r="F25" s="178">
        <v>20000.0</v>
      </c>
      <c r="G25" s="179">
        <f t="shared" si="37"/>
        <v>20000</v>
      </c>
      <c r="H25" s="177">
        <v>1.0</v>
      </c>
      <c r="I25" s="178">
        <v>20000.0</v>
      </c>
      <c r="J25" s="179">
        <f t="shared" si="38"/>
        <v>20000</v>
      </c>
      <c r="K25" s="177"/>
      <c r="L25" s="178"/>
      <c r="M25" s="179">
        <f t="shared" si="39"/>
        <v>0</v>
      </c>
      <c r="N25" s="177"/>
      <c r="O25" s="178"/>
      <c r="P25" s="179">
        <f t="shared" si="40"/>
        <v>0</v>
      </c>
      <c r="Q25" s="177"/>
      <c r="R25" s="178"/>
      <c r="S25" s="179">
        <f t="shared" si="41"/>
        <v>0</v>
      </c>
      <c r="T25" s="177"/>
      <c r="U25" s="178"/>
      <c r="V25" s="179">
        <f t="shared" si="42"/>
        <v>0</v>
      </c>
      <c r="W25" s="180">
        <f t="shared" si="43"/>
        <v>20000</v>
      </c>
      <c r="X25" s="181">
        <f t="shared" si="44"/>
        <v>20000</v>
      </c>
      <c r="Y25" s="181">
        <f t="shared" si="7"/>
        <v>0</v>
      </c>
      <c r="Z25" s="182">
        <f t="shared" si="8"/>
        <v>0</v>
      </c>
      <c r="AA25" s="183"/>
      <c r="AB25" s="184"/>
      <c r="AC25" s="185"/>
      <c r="AD25" s="185"/>
      <c r="AE25" s="185"/>
      <c r="AF25" s="185"/>
      <c r="AG25" s="185"/>
    </row>
    <row r="26" ht="30.0" customHeight="1">
      <c r="A26" s="173" t="s">
        <v>87</v>
      </c>
      <c r="B26" s="174" t="s">
        <v>109</v>
      </c>
      <c r="C26" s="175" t="s">
        <v>110</v>
      </c>
      <c r="D26" s="176" t="s">
        <v>102</v>
      </c>
      <c r="E26" s="177">
        <v>1.0</v>
      </c>
      <c r="F26" s="178">
        <v>35000.0</v>
      </c>
      <c r="G26" s="179">
        <f t="shared" si="37"/>
        <v>35000</v>
      </c>
      <c r="H26" s="177">
        <v>1.0</v>
      </c>
      <c r="I26" s="178">
        <v>35000.0</v>
      </c>
      <c r="J26" s="179">
        <f t="shared" si="38"/>
        <v>35000</v>
      </c>
      <c r="K26" s="177"/>
      <c r="L26" s="178"/>
      <c r="M26" s="179">
        <f t="shared" si="39"/>
        <v>0</v>
      </c>
      <c r="N26" s="177"/>
      <c r="O26" s="178"/>
      <c r="P26" s="179">
        <f t="shared" si="40"/>
        <v>0</v>
      </c>
      <c r="Q26" s="177"/>
      <c r="R26" s="178"/>
      <c r="S26" s="179">
        <f t="shared" si="41"/>
        <v>0</v>
      </c>
      <c r="T26" s="177"/>
      <c r="U26" s="178"/>
      <c r="V26" s="179">
        <f t="shared" si="42"/>
        <v>0</v>
      </c>
      <c r="W26" s="180">
        <f t="shared" si="43"/>
        <v>35000</v>
      </c>
      <c r="X26" s="181">
        <f t="shared" si="44"/>
        <v>35000</v>
      </c>
      <c r="Y26" s="181">
        <f t="shared" si="7"/>
        <v>0</v>
      </c>
      <c r="Z26" s="182">
        <f t="shared" si="8"/>
        <v>0</v>
      </c>
      <c r="AA26" s="183"/>
      <c r="AB26" s="184"/>
      <c r="AC26" s="185"/>
      <c r="AD26" s="185"/>
      <c r="AE26" s="185"/>
      <c r="AF26" s="185"/>
      <c r="AG26" s="185"/>
    </row>
    <row r="27" ht="30.0" customHeight="1">
      <c r="A27" s="173" t="s">
        <v>87</v>
      </c>
      <c r="B27" s="174" t="s">
        <v>111</v>
      </c>
      <c r="C27" s="175" t="s">
        <v>112</v>
      </c>
      <c r="D27" s="176" t="s">
        <v>102</v>
      </c>
      <c r="E27" s="177">
        <v>1.0</v>
      </c>
      <c r="F27" s="178">
        <v>32000.0</v>
      </c>
      <c r="G27" s="179">
        <f t="shared" si="37"/>
        <v>32000</v>
      </c>
      <c r="H27" s="177">
        <v>1.0</v>
      </c>
      <c r="I27" s="178">
        <v>32000.0</v>
      </c>
      <c r="J27" s="179">
        <f t="shared" si="38"/>
        <v>32000</v>
      </c>
      <c r="K27" s="177"/>
      <c r="L27" s="178"/>
      <c r="M27" s="179">
        <f t="shared" si="39"/>
        <v>0</v>
      </c>
      <c r="N27" s="177"/>
      <c r="O27" s="178"/>
      <c r="P27" s="179">
        <f t="shared" si="40"/>
        <v>0</v>
      </c>
      <c r="Q27" s="177"/>
      <c r="R27" s="178"/>
      <c r="S27" s="179">
        <f t="shared" si="41"/>
        <v>0</v>
      </c>
      <c r="T27" s="177"/>
      <c r="U27" s="178"/>
      <c r="V27" s="179">
        <f t="shared" si="42"/>
        <v>0</v>
      </c>
      <c r="W27" s="180">
        <f t="shared" si="43"/>
        <v>32000</v>
      </c>
      <c r="X27" s="181">
        <f t="shared" si="44"/>
        <v>32000</v>
      </c>
      <c r="Y27" s="194">
        <f t="shared" si="7"/>
        <v>0</v>
      </c>
      <c r="Z27" s="195">
        <f t="shared" si="8"/>
        <v>0</v>
      </c>
      <c r="AA27" s="183"/>
      <c r="AB27" s="184"/>
      <c r="AC27" s="185"/>
      <c r="AD27" s="185"/>
      <c r="AE27" s="185"/>
      <c r="AF27" s="185"/>
      <c r="AG27" s="185"/>
    </row>
    <row r="28" ht="30.0" customHeight="1">
      <c r="A28" s="161" t="s">
        <v>82</v>
      </c>
      <c r="B28" s="162" t="s">
        <v>113</v>
      </c>
      <c r="C28" s="163" t="s">
        <v>114</v>
      </c>
      <c r="D28" s="164"/>
      <c r="E28" s="165">
        <f>SUM(E29:E31)</f>
        <v>172000</v>
      </c>
      <c r="F28" s="166"/>
      <c r="G28" s="167">
        <f t="shared" ref="G28:H28" si="45">SUM(G29:G31)</f>
        <v>37840</v>
      </c>
      <c r="H28" s="165">
        <f t="shared" si="45"/>
        <v>172000</v>
      </c>
      <c r="I28" s="166"/>
      <c r="J28" s="167">
        <f t="shared" ref="J28:K28" si="46">SUM(J29:J31)</f>
        <v>37840</v>
      </c>
      <c r="K28" s="165">
        <f t="shared" si="46"/>
        <v>0</v>
      </c>
      <c r="L28" s="166"/>
      <c r="M28" s="167">
        <f t="shared" ref="M28:N28" si="47">SUM(M29:M31)</f>
        <v>0</v>
      </c>
      <c r="N28" s="165">
        <f t="shared" si="47"/>
        <v>0</v>
      </c>
      <c r="O28" s="166"/>
      <c r="P28" s="167">
        <f t="shared" ref="P28:Q28" si="48">SUM(P29:P31)</f>
        <v>0</v>
      </c>
      <c r="Q28" s="165">
        <f t="shared" si="48"/>
        <v>0</v>
      </c>
      <c r="R28" s="166"/>
      <c r="S28" s="167">
        <f t="shared" ref="S28:T28" si="49">SUM(S29:S31)</f>
        <v>0</v>
      </c>
      <c r="T28" s="165">
        <f t="shared" si="49"/>
        <v>0</v>
      </c>
      <c r="U28" s="166"/>
      <c r="V28" s="166">
        <f t="shared" ref="V28:X28" si="50">SUM(V29:V31)</f>
        <v>0</v>
      </c>
      <c r="W28" s="166">
        <f t="shared" si="50"/>
        <v>37840</v>
      </c>
      <c r="X28" s="167">
        <f t="shared" si="50"/>
        <v>37840</v>
      </c>
      <c r="Y28" s="198">
        <f t="shared" si="7"/>
        <v>0</v>
      </c>
      <c r="Z28" s="199">
        <f t="shared" si="8"/>
        <v>0</v>
      </c>
      <c r="AA28" s="170"/>
      <c r="AB28" s="160"/>
      <c r="AC28" s="15"/>
      <c r="AD28" s="15"/>
      <c r="AE28" s="15"/>
      <c r="AF28" s="15"/>
      <c r="AG28" s="15"/>
    </row>
    <row r="29" ht="30.0" customHeight="1">
      <c r="A29" s="173" t="s">
        <v>87</v>
      </c>
      <c r="B29" s="174" t="s">
        <v>115</v>
      </c>
      <c r="C29" s="175" t="s">
        <v>116</v>
      </c>
      <c r="D29" s="200"/>
      <c r="E29" s="177">
        <f>G13</f>
        <v>0</v>
      </c>
      <c r="F29" s="178">
        <v>0.22</v>
      </c>
      <c r="G29" s="179">
        <f t="shared" ref="G29:G31" si="51">E29*F29</f>
        <v>0</v>
      </c>
      <c r="H29" s="177">
        <f>J13</f>
        <v>0</v>
      </c>
      <c r="I29" s="178">
        <v>0.22</v>
      </c>
      <c r="J29" s="179">
        <f t="shared" ref="J29:J31" si="52">H29*I29</f>
        <v>0</v>
      </c>
      <c r="K29" s="177">
        <f>M13</f>
        <v>0</v>
      </c>
      <c r="L29" s="178">
        <v>0.22</v>
      </c>
      <c r="M29" s="179">
        <f t="shared" ref="M29:M31" si="53">K29*L29</f>
        <v>0</v>
      </c>
      <c r="N29" s="177">
        <f>P13</f>
        <v>0</v>
      </c>
      <c r="O29" s="178">
        <v>0.22</v>
      </c>
      <c r="P29" s="179">
        <f t="shared" ref="P29:P31" si="54">N29*O29</f>
        <v>0</v>
      </c>
      <c r="Q29" s="177">
        <f>S13</f>
        <v>0</v>
      </c>
      <c r="R29" s="178">
        <v>0.22</v>
      </c>
      <c r="S29" s="179">
        <f t="shared" ref="S29:S31" si="55">Q29*R29</f>
        <v>0</v>
      </c>
      <c r="T29" s="177">
        <f>V13</f>
        <v>0</v>
      </c>
      <c r="U29" s="178">
        <v>0.22</v>
      </c>
      <c r="V29" s="179">
        <f t="shared" ref="V29:V31" si="56">T29*U29</f>
        <v>0</v>
      </c>
      <c r="W29" s="180">
        <f t="shared" ref="W29:W31" si="57">G29+M29+S29</f>
        <v>0</v>
      </c>
      <c r="X29" s="181">
        <f t="shared" ref="X29:X31" si="58">J29+P29+V29</f>
        <v>0</v>
      </c>
      <c r="Y29" s="181">
        <f t="shared" si="7"/>
        <v>0</v>
      </c>
      <c r="Z29" s="182" t="str">
        <f t="shared" si="8"/>
        <v>#DIV/0!</v>
      </c>
      <c r="AA29" s="183"/>
      <c r="AB29" s="184"/>
      <c r="AC29" s="185"/>
      <c r="AD29" s="185"/>
      <c r="AE29" s="185"/>
      <c r="AF29" s="185"/>
      <c r="AG29" s="185"/>
    </row>
    <row r="30" ht="30.0" customHeight="1">
      <c r="A30" s="173" t="s">
        <v>87</v>
      </c>
      <c r="B30" s="174" t="s">
        <v>117</v>
      </c>
      <c r="C30" s="175" t="s">
        <v>118</v>
      </c>
      <c r="D30" s="200"/>
      <c r="E30" s="177">
        <f>G17</f>
        <v>0</v>
      </c>
      <c r="F30" s="178">
        <v>0.22</v>
      </c>
      <c r="G30" s="179">
        <f t="shared" si="51"/>
        <v>0</v>
      </c>
      <c r="H30" s="177">
        <f>J17</f>
        <v>0</v>
      </c>
      <c r="I30" s="178">
        <v>0.22</v>
      </c>
      <c r="J30" s="179">
        <f t="shared" si="52"/>
        <v>0</v>
      </c>
      <c r="K30" s="177">
        <f>M17</f>
        <v>0</v>
      </c>
      <c r="L30" s="178">
        <v>0.22</v>
      </c>
      <c r="M30" s="179">
        <f t="shared" si="53"/>
        <v>0</v>
      </c>
      <c r="N30" s="177">
        <f>P17</f>
        <v>0</v>
      </c>
      <c r="O30" s="178">
        <v>0.22</v>
      </c>
      <c r="P30" s="179">
        <f t="shared" si="54"/>
        <v>0</v>
      </c>
      <c r="Q30" s="177">
        <f>S17</f>
        <v>0</v>
      </c>
      <c r="R30" s="178">
        <v>0.22</v>
      </c>
      <c r="S30" s="179">
        <f t="shared" si="55"/>
        <v>0</v>
      </c>
      <c r="T30" s="177">
        <f>V17</f>
        <v>0</v>
      </c>
      <c r="U30" s="178">
        <v>0.22</v>
      </c>
      <c r="V30" s="179">
        <f t="shared" si="56"/>
        <v>0</v>
      </c>
      <c r="W30" s="180">
        <f t="shared" si="57"/>
        <v>0</v>
      </c>
      <c r="X30" s="181">
        <f t="shared" si="58"/>
        <v>0</v>
      </c>
      <c r="Y30" s="181">
        <f t="shared" si="7"/>
        <v>0</v>
      </c>
      <c r="Z30" s="182" t="str">
        <f t="shared" si="8"/>
        <v>#DIV/0!</v>
      </c>
      <c r="AA30" s="183"/>
      <c r="AB30" s="184"/>
      <c r="AC30" s="185"/>
      <c r="AD30" s="185"/>
      <c r="AE30" s="185"/>
      <c r="AF30" s="185"/>
      <c r="AG30" s="185"/>
    </row>
    <row r="31" ht="30.0" customHeight="1">
      <c r="A31" s="186" t="s">
        <v>87</v>
      </c>
      <c r="B31" s="187" t="s">
        <v>119</v>
      </c>
      <c r="C31" s="188" t="s">
        <v>99</v>
      </c>
      <c r="D31" s="201"/>
      <c r="E31" s="190">
        <f>G21</f>
        <v>172000</v>
      </c>
      <c r="F31" s="191">
        <v>0.22</v>
      </c>
      <c r="G31" s="192">
        <f t="shared" si="51"/>
        <v>37840</v>
      </c>
      <c r="H31" s="190">
        <f>J21</f>
        <v>172000</v>
      </c>
      <c r="I31" s="191">
        <v>0.22</v>
      </c>
      <c r="J31" s="192">
        <f t="shared" si="52"/>
        <v>37840</v>
      </c>
      <c r="K31" s="190">
        <f>M21</f>
        <v>0</v>
      </c>
      <c r="L31" s="191">
        <v>0.22</v>
      </c>
      <c r="M31" s="192">
        <f t="shared" si="53"/>
        <v>0</v>
      </c>
      <c r="N31" s="190">
        <f>P21</f>
        <v>0</v>
      </c>
      <c r="O31" s="191">
        <v>0.22</v>
      </c>
      <c r="P31" s="192">
        <f t="shared" si="54"/>
        <v>0</v>
      </c>
      <c r="Q31" s="190">
        <f>S21</f>
        <v>0</v>
      </c>
      <c r="R31" s="191">
        <v>0.22</v>
      </c>
      <c r="S31" s="192">
        <f t="shared" si="55"/>
        <v>0</v>
      </c>
      <c r="T31" s="190">
        <f>V21</f>
        <v>0</v>
      </c>
      <c r="U31" s="191">
        <v>0.22</v>
      </c>
      <c r="V31" s="192">
        <f t="shared" si="56"/>
        <v>0</v>
      </c>
      <c r="W31" s="193">
        <f t="shared" si="57"/>
        <v>37840</v>
      </c>
      <c r="X31" s="194">
        <f t="shared" si="58"/>
        <v>37840</v>
      </c>
      <c r="Y31" s="194">
        <f t="shared" si="7"/>
        <v>0</v>
      </c>
      <c r="Z31" s="195">
        <f t="shared" si="8"/>
        <v>0</v>
      </c>
      <c r="AA31" s="196"/>
      <c r="AB31" s="184"/>
      <c r="AC31" s="185"/>
      <c r="AD31" s="185"/>
      <c r="AE31" s="185"/>
      <c r="AF31" s="185"/>
      <c r="AG31" s="185"/>
    </row>
    <row r="32" ht="30.0" customHeight="1">
      <c r="A32" s="161" t="s">
        <v>84</v>
      </c>
      <c r="B32" s="162" t="s">
        <v>120</v>
      </c>
      <c r="C32" s="163" t="s">
        <v>121</v>
      </c>
      <c r="D32" s="164"/>
      <c r="E32" s="165">
        <f>SUM(E33:E35)</f>
        <v>0</v>
      </c>
      <c r="F32" s="166"/>
      <c r="G32" s="167">
        <f t="shared" ref="G32:H32" si="59">SUM(G33:G35)</f>
        <v>0</v>
      </c>
      <c r="H32" s="165">
        <f t="shared" si="59"/>
        <v>0</v>
      </c>
      <c r="I32" s="166"/>
      <c r="J32" s="167">
        <f t="shared" ref="J32:K32" si="60">SUM(J33:J35)</f>
        <v>0</v>
      </c>
      <c r="K32" s="165">
        <f t="shared" si="60"/>
        <v>0</v>
      </c>
      <c r="L32" s="166"/>
      <c r="M32" s="167">
        <f t="shared" ref="M32:N32" si="61">SUM(M33:M35)</f>
        <v>0</v>
      </c>
      <c r="N32" s="165">
        <f t="shared" si="61"/>
        <v>0</v>
      </c>
      <c r="O32" s="166"/>
      <c r="P32" s="167">
        <f t="shared" ref="P32:Q32" si="62">SUM(P33:P35)</f>
        <v>0</v>
      </c>
      <c r="Q32" s="165">
        <f t="shared" si="62"/>
        <v>0</v>
      </c>
      <c r="R32" s="166"/>
      <c r="S32" s="167">
        <f t="shared" ref="S32:T32" si="63">SUM(S33:S35)</f>
        <v>0</v>
      </c>
      <c r="T32" s="165">
        <f t="shared" si="63"/>
        <v>0</v>
      </c>
      <c r="U32" s="166"/>
      <c r="V32" s="166">
        <f t="shared" ref="V32:X32" si="64">SUM(V33:V35)</f>
        <v>0</v>
      </c>
      <c r="W32" s="166">
        <f t="shared" si="64"/>
        <v>0</v>
      </c>
      <c r="X32" s="166">
        <f t="shared" si="64"/>
        <v>0</v>
      </c>
      <c r="Y32" s="197">
        <f t="shared" si="7"/>
        <v>0</v>
      </c>
      <c r="Z32" s="169" t="str">
        <f t="shared" si="8"/>
        <v>#DIV/0!</v>
      </c>
      <c r="AA32" s="170"/>
      <c r="AB32" s="160"/>
      <c r="AC32" s="15"/>
      <c r="AD32" s="15"/>
      <c r="AE32" s="15"/>
      <c r="AF32" s="15"/>
      <c r="AG32" s="15"/>
    </row>
    <row r="33" ht="30.0" customHeight="1">
      <c r="A33" s="173" t="s">
        <v>87</v>
      </c>
      <c r="B33" s="174" t="s">
        <v>122</v>
      </c>
      <c r="C33" s="175" t="s">
        <v>123</v>
      </c>
      <c r="D33" s="176" t="s">
        <v>90</v>
      </c>
      <c r="E33" s="177"/>
      <c r="F33" s="178"/>
      <c r="G33" s="179">
        <f t="shared" ref="G33:G35" si="65">E33*F33</f>
        <v>0</v>
      </c>
      <c r="H33" s="177"/>
      <c r="I33" s="178"/>
      <c r="J33" s="179">
        <f t="shared" ref="J33:J35" si="66">H33*I33</f>
        <v>0</v>
      </c>
      <c r="K33" s="177"/>
      <c r="L33" s="178"/>
      <c r="M33" s="179">
        <f t="shared" ref="M33:M35" si="67">K33*L33</f>
        <v>0</v>
      </c>
      <c r="N33" s="177"/>
      <c r="O33" s="178"/>
      <c r="P33" s="179">
        <f t="shared" ref="P33:P35" si="68">N33*O33</f>
        <v>0</v>
      </c>
      <c r="Q33" s="177"/>
      <c r="R33" s="178"/>
      <c r="S33" s="179">
        <f t="shared" ref="S33:S35" si="69">Q33*R33</f>
        <v>0</v>
      </c>
      <c r="T33" s="177"/>
      <c r="U33" s="178"/>
      <c r="V33" s="179">
        <f t="shared" ref="V33:V35" si="70">T33*U33</f>
        <v>0</v>
      </c>
      <c r="W33" s="180">
        <f t="shared" ref="W33:W35" si="71">G33+M33+S33</f>
        <v>0</v>
      </c>
      <c r="X33" s="181">
        <f t="shared" ref="X33:X35" si="72">J33+P33+V33</f>
        <v>0</v>
      </c>
      <c r="Y33" s="181">
        <f t="shared" si="7"/>
        <v>0</v>
      </c>
      <c r="Z33" s="182" t="str">
        <f t="shared" si="8"/>
        <v>#DIV/0!</v>
      </c>
      <c r="AA33" s="183"/>
      <c r="AB33" s="160"/>
      <c r="AC33" s="15"/>
      <c r="AD33" s="15"/>
      <c r="AE33" s="15"/>
      <c r="AF33" s="15"/>
      <c r="AG33" s="15"/>
    </row>
    <row r="34" ht="30.0" customHeight="1">
      <c r="A34" s="173" t="s">
        <v>87</v>
      </c>
      <c r="B34" s="174" t="s">
        <v>124</v>
      </c>
      <c r="C34" s="175" t="s">
        <v>123</v>
      </c>
      <c r="D34" s="176" t="s">
        <v>90</v>
      </c>
      <c r="E34" s="177"/>
      <c r="F34" s="178"/>
      <c r="G34" s="179">
        <f t="shared" si="65"/>
        <v>0</v>
      </c>
      <c r="H34" s="177"/>
      <c r="I34" s="178"/>
      <c r="J34" s="179">
        <f t="shared" si="66"/>
        <v>0</v>
      </c>
      <c r="K34" s="177"/>
      <c r="L34" s="178"/>
      <c r="M34" s="179">
        <f t="shared" si="67"/>
        <v>0</v>
      </c>
      <c r="N34" s="177"/>
      <c r="O34" s="178"/>
      <c r="P34" s="179">
        <f t="shared" si="68"/>
        <v>0</v>
      </c>
      <c r="Q34" s="177"/>
      <c r="R34" s="178"/>
      <c r="S34" s="179">
        <f t="shared" si="69"/>
        <v>0</v>
      </c>
      <c r="T34" s="177"/>
      <c r="U34" s="178"/>
      <c r="V34" s="179">
        <f t="shared" si="70"/>
        <v>0</v>
      </c>
      <c r="W34" s="180">
        <f t="shared" si="71"/>
        <v>0</v>
      </c>
      <c r="X34" s="181">
        <f t="shared" si="72"/>
        <v>0</v>
      </c>
      <c r="Y34" s="181">
        <f t="shared" si="7"/>
        <v>0</v>
      </c>
      <c r="Z34" s="182" t="str">
        <f t="shared" si="8"/>
        <v>#DIV/0!</v>
      </c>
      <c r="AA34" s="183"/>
      <c r="AB34" s="160"/>
      <c r="AC34" s="15"/>
      <c r="AD34" s="15"/>
      <c r="AE34" s="15"/>
      <c r="AF34" s="15"/>
      <c r="AG34" s="15"/>
    </row>
    <row r="35" ht="30.0" customHeight="1">
      <c r="A35" s="186" t="s">
        <v>87</v>
      </c>
      <c r="B35" s="187" t="s">
        <v>125</v>
      </c>
      <c r="C35" s="188" t="s">
        <v>123</v>
      </c>
      <c r="D35" s="189" t="s">
        <v>90</v>
      </c>
      <c r="E35" s="190"/>
      <c r="F35" s="191"/>
      <c r="G35" s="192">
        <f t="shared" si="65"/>
        <v>0</v>
      </c>
      <c r="H35" s="177"/>
      <c r="I35" s="191"/>
      <c r="J35" s="192">
        <f t="shared" si="66"/>
        <v>0</v>
      </c>
      <c r="K35" s="190"/>
      <c r="L35" s="191"/>
      <c r="M35" s="192">
        <f t="shared" si="67"/>
        <v>0</v>
      </c>
      <c r="N35" s="190"/>
      <c r="O35" s="191"/>
      <c r="P35" s="192">
        <f t="shared" si="68"/>
        <v>0</v>
      </c>
      <c r="Q35" s="190"/>
      <c r="R35" s="191"/>
      <c r="S35" s="192">
        <f t="shared" si="69"/>
        <v>0</v>
      </c>
      <c r="T35" s="190"/>
      <c r="U35" s="191"/>
      <c r="V35" s="192">
        <f t="shared" si="70"/>
        <v>0</v>
      </c>
      <c r="W35" s="193">
        <f t="shared" si="71"/>
        <v>0</v>
      </c>
      <c r="X35" s="194">
        <f t="shared" si="72"/>
        <v>0</v>
      </c>
      <c r="Y35" s="194">
        <f t="shared" si="7"/>
        <v>0</v>
      </c>
      <c r="Z35" s="195" t="str">
        <f t="shared" si="8"/>
        <v>#DIV/0!</v>
      </c>
      <c r="AA35" s="196"/>
      <c r="AB35" s="160"/>
      <c r="AC35" s="15"/>
      <c r="AD35" s="15"/>
      <c r="AE35" s="15"/>
      <c r="AF35" s="15"/>
      <c r="AG35" s="15"/>
    </row>
    <row r="36" ht="30.0" customHeight="1">
      <c r="A36" s="202" t="s">
        <v>126</v>
      </c>
      <c r="B36" s="203"/>
      <c r="C36" s="204"/>
      <c r="D36" s="205"/>
      <c r="E36" s="206"/>
      <c r="F36" s="207"/>
      <c r="G36" s="208">
        <f>G13+G17+G21+G28+G32</f>
        <v>209840</v>
      </c>
      <c r="H36" s="207"/>
      <c r="I36" s="207"/>
      <c r="J36" s="208">
        <f>J13+J17+J21+J28+J32</f>
        <v>209840</v>
      </c>
      <c r="K36" s="209"/>
      <c r="L36" s="210"/>
      <c r="M36" s="208">
        <f>M13+M17+M21+M28+M32</f>
        <v>0</v>
      </c>
      <c r="N36" s="209"/>
      <c r="O36" s="210"/>
      <c r="P36" s="208">
        <f>P13+P17+P21+P28+P32</f>
        <v>0</v>
      </c>
      <c r="Q36" s="209"/>
      <c r="R36" s="210"/>
      <c r="S36" s="208">
        <f>S13+S17+S21+S28+S32</f>
        <v>0</v>
      </c>
      <c r="T36" s="209"/>
      <c r="U36" s="210"/>
      <c r="V36" s="207">
        <f t="shared" ref="V36:X36" si="73">V13+V17+V21+V28+V32</f>
        <v>0</v>
      </c>
      <c r="W36" s="207">
        <f t="shared" si="73"/>
        <v>209840</v>
      </c>
      <c r="X36" s="208">
        <f t="shared" si="73"/>
        <v>209840</v>
      </c>
      <c r="Y36" s="211">
        <f t="shared" si="7"/>
        <v>0</v>
      </c>
      <c r="Z36" s="212">
        <f t="shared" si="8"/>
        <v>0</v>
      </c>
      <c r="AA36" s="213"/>
      <c r="AB36" s="160"/>
      <c r="AC36" s="15"/>
      <c r="AD36" s="15"/>
      <c r="AE36" s="15"/>
      <c r="AF36" s="15"/>
      <c r="AG36" s="15"/>
    </row>
    <row r="37" ht="30.0" customHeight="1">
      <c r="A37" s="152" t="s">
        <v>82</v>
      </c>
      <c r="B37" s="153">
        <v>2.0</v>
      </c>
      <c r="C37" s="154" t="s">
        <v>127</v>
      </c>
      <c r="D37" s="155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7"/>
      <c r="X37" s="157"/>
      <c r="Y37" s="214"/>
      <c r="Z37" s="215"/>
      <c r="AA37" s="159"/>
      <c r="AB37" s="160"/>
      <c r="AC37" s="15"/>
      <c r="AD37" s="15"/>
      <c r="AE37" s="15"/>
      <c r="AF37" s="15"/>
      <c r="AG37" s="15"/>
    </row>
    <row r="38" ht="30.0" customHeight="1">
      <c r="A38" s="161" t="s">
        <v>84</v>
      </c>
      <c r="B38" s="162" t="s">
        <v>128</v>
      </c>
      <c r="C38" s="163" t="s">
        <v>129</v>
      </c>
      <c r="D38" s="164"/>
      <c r="E38" s="165">
        <f>SUM(E39:E41)</f>
        <v>0</v>
      </c>
      <c r="F38" s="166"/>
      <c r="G38" s="167">
        <f t="shared" ref="G38:H38" si="74">SUM(G39:G41)</f>
        <v>0</v>
      </c>
      <c r="H38" s="165">
        <f t="shared" si="74"/>
        <v>0</v>
      </c>
      <c r="I38" s="166"/>
      <c r="J38" s="167">
        <f t="shared" ref="J38:K38" si="75">SUM(J39:J41)</f>
        <v>0</v>
      </c>
      <c r="K38" s="165">
        <f t="shared" si="75"/>
        <v>0</v>
      </c>
      <c r="L38" s="166"/>
      <c r="M38" s="167">
        <f t="shared" ref="M38:N38" si="76">SUM(M39:M41)</f>
        <v>0</v>
      </c>
      <c r="N38" s="165">
        <f t="shared" si="76"/>
        <v>0</v>
      </c>
      <c r="O38" s="166"/>
      <c r="P38" s="167">
        <f t="shared" ref="P38:Q38" si="77">SUM(P39:P41)</f>
        <v>0</v>
      </c>
      <c r="Q38" s="165">
        <f t="shared" si="77"/>
        <v>0</v>
      </c>
      <c r="R38" s="166"/>
      <c r="S38" s="167">
        <f t="shared" ref="S38:T38" si="78">SUM(S39:S41)</f>
        <v>0</v>
      </c>
      <c r="T38" s="165">
        <f t="shared" si="78"/>
        <v>0</v>
      </c>
      <c r="U38" s="166"/>
      <c r="V38" s="166">
        <f t="shared" ref="V38:X38" si="79">SUM(V39:V41)</f>
        <v>0</v>
      </c>
      <c r="W38" s="166">
        <f t="shared" si="79"/>
        <v>0</v>
      </c>
      <c r="X38" s="166">
        <f t="shared" si="79"/>
        <v>0</v>
      </c>
      <c r="Y38" s="197">
        <f t="shared" ref="Y38:Y50" si="80">W38-X38</f>
        <v>0</v>
      </c>
      <c r="Z38" s="169" t="str">
        <f t="shared" ref="Z38:Z50" si="81">Y38/W38</f>
        <v>#DIV/0!</v>
      </c>
      <c r="AA38" s="170"/>
      <c r="AB38" s="171"/>
      <c r="AC38" s="172"/>
      <c r="AD38" s="172"/>
      <c r="AE38" s="172"/>
      <c r="AF38" s="172"/>
      <c r="AG38" s="172"/>
    </row>
    <row r="39" ht="30.0" customHeight="1">
      <c r="A39" s="173" t="s">
        <v>87</v>
      </c>
      <c r="B39" s="174" t="s">
        <v>130</v>
      </c>
      <c r="C39" s="175" t="s">
        <v>131</v>
      </c>
      <c r="D39" s="176" t="s">
        <v>132</v>
      </c>
      <c r="E39" s="177"/>
      <c r="F39" s="178"/>
      <c r="G39" s="179">
        <f t="shared" ref="G39:G41" si="82">E39*F39</f>
        <v>0</v>
      </c>
      <c r="H39" s="177"/>
      <c r="I39" s="178"/>
      <c r="J39" s="179">
        <f t="shared" ref="J39:J41" si="83">H39*I39</f>
        <v>0</v>
      </c>
      <c r="K39" s="177"/>
      <c r="L39" s="178"/>
      <c r="M39" s="179">
        <f t="shared" ref="M39:M41" si="84">K39*L39</f>
        <v>0</v>
      </c>
      <c r="N39" s="177"/>
      <c r="O39" s="178"/>
      <c r="P39" s="179">
        <f t="shared" ref="P39:P41" si="85">N39*O39</f>
        <v>0</v>
      </c>
      <c r="Q39" s="177"/>
      <c r="R39" s="178"/>
      <c r="S39" s="179">
        <f t="shared" ref="S39:S41" si="86">Q39*R39</f>
        <v>0</v>
      </c>
      <c r="T39" s="177"/>
      <c r="U39" s="178"/>
      <c r="V39" s="179">
        <f t="shared" ref="V39:V41" si="87">T39*U39</f>
        <v>0</v>
      </c>
      <c r="W39" s="180">
        <f t="shared" ref="W39:W41" si="88">G39+M39+S39</f>
        <v>0</v>
      </c>
      <c r="X39" s="181">
        <f t="shared" ref="X39:X41" si="89">J39+P39+V39</f>
        <v>0</v>
      </c>
      <c r="Y39" s="181">
        <f t="shared" si="80"/>
        <v>0</v>
      </c>
      <c r="Z39" s="182" t="str">
        <f t="shared" si="81"/>
        <v>#DIV/0!</v>
      </c>
      <c r="AA39" s="183"/>
      <c r="AB39" s="184"/>
      <c r="AC39" s="185"/>
      <c r="AD39" s="185"/>
      <c r="AE39" s="185"/>
      <c r="AF39" s="185"/>
      <c r="AG39" s="185"/>
    </row>
    <row r="40" ht="30.0" customHeight="1">
      <c r="A40" s="173" t="s">
        <v>87</v>
      </c>
      <c r="B40" s="174" t="s">
        <v>133</v>
      </c>
      <c r="C40" s="175" t="s">
        <v>131</v>
      </c>
      <c r="D40" s="176" t="s">
        <v>132</v>
      </c>
      <c r="E40" s="177"/>
      <c r="F40" s="178"/>
      <c r="G40" s="179">
        <f t="shared" si="82"/>
        <v>0</v>
      </c>
      <c r="H40" s="177"/>
      <c r="I40" s="178"/>
      <c r="J40" s="179">
        <f t="shared" si="83"/>
        <v>0</v>
      </c>
      <c r="K40" s="177"/>
      <c r="L40" s="178"/>
      <c r="M40" s="179">
        <f t="shared" si="84"/>
        <v>0</v>
      </c>
      <c r="N40" s="177"/>
      <c r="O40" s="178"/>
      <c r="P40" s="179">
        <f t="shared" si="85"/>
        <v>0</v>
      </c>
      <c r="Q40" s="177"/>
      <c r="R40" s="178"/>
      <c r="S40" s="179">
        <f t="shared" si="86"/>
        <v>0</v>
      </c>
      <c r="T40" s="177"/>
      <c r="U40" s="178"/>
      <c r="V40" s="179">
        <f t="shared" si="87"/>
        <v>0</v>
      </c>
      <c r="W40" s="180">
        <f t="shared" si="88"/>
        <v>0</v>
      </c>
      <c r="X40" s="181">
        <f t="shared" si="89"/>
        <v>0</v>
      </c>
      <c r="Y40" s="181">
        <f t="shared" si="80"/>
        <v>0</v>
      </c>
      <c r="Z40" s="182" t="str">
        <f t="shared" si="81"/>
        <v>#DIV/0!</v>
      </c>
      <c r="AA40" s="183"/>
      <c r="AB40" s="184"/>
      <c r="AC40" s="185"/>
      <c r="AD40" s="185"/>
      <c r="AE40" s="185"/>
      <c r="AF40" s="185"/>
      <c r="AG40" s="185"/>
    </row>
    <row r="41" ht="30.0" customHeight="1">
      <c r="A41" s="186" t="s">
        <v>87</v>
      </c>
      <c r="B41" s="187" t="s">
        <v>134</v>
      </c>
      <c r="C41" s="188" t="s">
        <v>131</v>
      </c>
      <c r="D41" s="189" t="s">
        <v>132</v>
      </c>
      <c r="E41" s="190"/>
      <c r="F41" s="191"/>
      <c r="G41" s="192">
        <f t="shared" si="82"/>
        <v>0</v>
      </c>
      <c r="H41" s="190"/>
      <c r="I41" s="191"/>
      <c r="J41" s="192">
        <f t="shared" si="83"/>
        <v>0</v>
      </c>
      <c r="K41" s="190"/>
      <c r="L41" s="191"/>
      <c r="M41" s="192">
        <f t="shared" si="84"/>
        <v>0</v>
      </c>
      <c r="N41" s="190"/>
      <c r="O41" s="191"/>
      <c r="P41" s="192">
        <f t="shared" si="85"/>
        <v>0</v>
      </c>
      <c r="Q41" s="190"/>
      <c r="R41" s="191"/>
      <c r="S41" s="192">
        <f t="shared" si="86"/>
        <v>0</v>
      </c>
      <c r="T41" s="190"/>
      <c r="U41" s="191"/>
      <c r="V41" s="192">
        <f t="shared" si="87"/>
        <v>0</v>
      </c>
      <c r="W41" s="193">
        <f t="shared" si="88"/>
        <v>0</v>
      </c>
      <c r="X41" s="194">
        <f t="shared" si="89"/>
        <v>0</v>
      </c>
      <c r="Y41" s="194">
        <f t="shared" si="80"/>
        <v>0</v>
      </c>
      <c r="Z41" s="195" t="str">
        <f t="shared" si="81"/>
        <v>#DIV/0!</v>
      </c>
      <c r="AA41" s="196"/>
      <c r="AB41" s="184"/>
      <c r="AC41" s="185"/>
      <c r="AD41" s="185"/>
      <c r="AE41" s="185"/>
      <c r="AF41" s="185"/>
      <c r="AG41" s="185"/>
    </row>
    <row r="42" ht="30.0" customHeight="1">
      <c r="A42" s="161" t="s">
        <v>84</v>
      </c>
      <c r="B42" s="162" t="s">
        <v>135</v>
      </c>
      <c r="C42" s="163" t="s">
        <v>136</v>
      </c>
      <c r="D42" s="164"/>
      <c r="E42" s="165">
        <f>SUM(E43:E45)</f>
        <v>0</v>
      </c>
      <c r="F42" s="166"/>
      <c r="G42" s="167">
        <f t="shared" ref="G42:H42" si="90">SUM(G43:G45)</f>
        <v>0</v>
      </c>
      <c r="H42" s="165">
        <f t="shared" si="90"/>
        <v>0</v>
      </c>
      <c r="I42" s="166"/>
      <c r="J42" s="167">
        <f t="shared" ref="J42:K42" si="91">SUM(J43:J45)</f>
        <v>0</v>
      </c>
      <c r="K42" s="165">
        <f t="shared" si="91"/>
        <v>0</v>
      </c>
      <c r="L42" s="166"/>
      <c r="M42" s="167">
        <f t="shared" ref="M42:N42" si="92">SUM(M43:M45)</f>
        <v>0</v>
      </c>
      <c r="N42" s="165">
        <f t="shared" si="92"/>
        <v>0</v>
      </c>
      <c r="O42" s="166"/>
      <c r="P42" s="167">
        <f t="shared" ref="P42:Q42" si="93">SUM(P43:P45)</f>
        <v>0</v>
      </c>
      <c r="Q42" s="165">
        <f t="shared" si="93"/>
        <v>0</v>
      </c>
      <c r="R42" s="166"/>
      <c r="S42" s="167">
        <f t="shared" ref="S42:T42" si="94">SUM(S43:S45)</f>
        <v>0</v>
      </c>
      <c r="T42" s="165">
        <f t="shared" si="94"/>
        <v>0</v>
      </c>
      <c r="U42" s="166"/>
      <c r="V42" s="166">
        <f t="shared" ref="V42:X42" si="95">SUM(V43:V45)</f>
        <v>0</v>
      </c>
      <c r="W42" s="166">
        <f t="shared" si="95"/>
        <v>0</v>
      </c>
      <c r="X42" s="216">
        <f t="shared" si="95"/>
        <v>0</v>
      </c>
      <c r="Y42" s="197">
        <f t="shared" si="80"/>
        <v>0</v>
      </c>
      <c r="Z42" s="169" t="str">
        <f t="shared" si="81"/>
        <v>#DIV/0!</v>
      </c>
      <c r="AA42" s="170"/>
      <c r="AB42" s="171"/>
      <c r="AC42" s="172"/>
      <c r="AD42" s="172"/>
      <c r="AE42" s="172"/>
      <c r="AF42" s="172"/>
      <c r="AG42" s="172"/>
    </row>
    <row r="43" ht="30.0" customHeight="1">
      <c r="A43" s="173" t="s">
        <v>87</v>
      </c>
      <c r="B43" s="174" t="s">
        <v>137</v>
      </c>
      <c r="C43" s="175" t="s">
        <v>138</v>
      </c>
      <c r="D43" s="176" t="s">
        <v>139</v>
      </c>
      <c r="E43" s="177"/>
      <c r="F43" s="178"/>
      <c r="G43" s="179">
        <f t="shared" ref="G43:G45" si="96">E43*F43</f>
        <v>0</v>
      </c>
      <c r="H43" s="177"/>
      <c r="I43" s="178"/>
      <c r="J43" s="179">
        <f t="shared" ref="J43:J45" si="97">H43*I43</f>
        <v>0</v>
      </c>
      <c r="K43" s="177"/>
      <c r="L43" s="178"/>
      <c r="M43" s="179">
        <f t="shared" ref="M43:M45" si="98">K43*L43</f>
        <v>0</v>
      </c>
      <c r="N43" s="177"/>
      <c r="O43" s="178"/>
      <c r="P43" s="179">
        <f t="shared" ref="P43:P45" si="99">N43*O43</f>
        <v>0</v>
      </c>
      <c r="Q43" s="177"/>
      <c r="R43" s="178"/>
      <c r="S43" s="179">
        <f t="shared" ref="S43:S45" si="100">Q43*R43</f>
        <v>0</v>
      </c>
      <c r="T43" s="177"/>
      <c r="U43" s="178"/>
      <c r="V43" s="179">
        <f t="shared" ref="V43:V45" si="101">T43*U43</f>
        <v>0</v>
      </c>
      <c r="W43" s="180">
        <f t="shared" ref="W43:W45" si="102">G43+M43+S43</f>
        <v>0</v>
      </c>
      <c r="X43" s="181">
        <f t="shared" ref="X43:X45" si="103">J43+P43+V43</f>
        <v>0</v>
      </c>
      <c r="Y43" s="181">
        <f t="shared" si="80"/>
        <v>0</v>
      </c>
      <c r="Z43" s="182" t="str">
        <f t="shared" si="81"/>
        <v>#DIV/0!</v>
      </c>
      <c r="AA43" s="183"/>
      <c r="AB43" s="184"/>
      <c r="AC43" s="185"/>
      <c r="AD43" s="185"/>
      <c r="AE43" s="185"/>
      <c r="AF43" s="185"/>
      <c r="AG43" s="185"/>
    </row>
    <row r="44" ht="30.0" customHeight="1">
      <c r="A44" s="173" t="s">
        <v>87</v>
      </c>
      <c r="B44" s="174" t="s">
        <v>140</v>
      </c>
      <c r="C44" s="175" t="s">
        <v>138</v>
      </c>
      <c r="D44" s="176" t="s">
        <v>139</v>
      </c>
      <c r="E44" s="177"/>
      <c r="F44" s="178"/>
      <c r="G44" s="179">
        <f t="shared" si="96"/>
        <v>0</v>
      </c>
      <c r="H44" s="177"/>
      <c r="I44" s="178"/>
      <c r="J44" s="179">
        <f t="shared" si="97"/>
        <v>0</v>
      </c>
      <c r="K44" s="177"/>
      <c r="L44" s="178"/>
      <c r="M44" s="179">
        <f t="shared" si="98"/>
        <v>0</v>
      </c>
      <c r="N44" s="177"/>
      <c r="O44" s="178"/>
      <c r="P44" s="179">
        <f t="shared" si="99"/>
        <v>0</v>
      </c>
      <c r="Q44" s="177"/>
      <c r="R44" s="178"/>
      <c r="S44" s="179">
        <f t="shared" si="100"/>
        <v>0</v>
      </c>
      <c r="T44" s="177"/>
      <c r="U44" s="178"/>
      <c r="V44" s="179">
        <f t="shared" si="101"/>
        <v>0</v>
      </c>
      <c r="W44" s="180">
        <f t="shared" si="102"/>
        <v>0</v>
      </c>
      <c r="X44" s="181">
        <f t="shared" si="103"/>
        <v>0</v>
      </c>
      <c r="Y44" s="181">
        <f t="shared" si="80"/>
        <v>0</v>
      </c>
      <c r="Z44" s="182" t="str">
        <f t="shared" si="81"/>
        <v>#DIV/0!</v>
      </c>
      <c r="AA44" s="183"/>
      <c r="AB44" s="184"/>
      <c r="AC44" s="185"/>
      <c r="AD44" s="185"/>
      <c r="AE44" s="185"/>
      <c r="AF44" s="185"/>
      <c r="AG44" s="185"/>
    </row>
    <row r="45" ht="30.0" customHeight="1">
      <c r="A45" s="186" t="s">
        <v>87</v>
      </c>
      <c r="B45" s="187" t="s">
        <v>141</v>
      </c>
      <c r="C45" s="188" t="s">
        <v>138</v>
      </c>
      <c r="D45" s="189" t="s">
        <v>139</v>
      </c>
      <c r="E45" s="190"/>
      <c r="F45" s="191"/>
      <c r="G45" s="192">
        <f t="shared" si="96"/>
        <v>0</v>
      </c>
      <c r="H45" s="190"/>
      <c r="I45" s="191"/>
      <c r="J45" s="192">
        <f t="shared" si="97"/>
        <v>0</v>
      </c>
      <c r="K45" s="190"/>
      <c r="L45" s="191"/>
      <c r="M45" s="192">
        <f t="shared" si="98"/>
        <v>0</v>
      </c>
      <c r="N45" s="190"/>
      <c r="O45" s="191"/>
      <c r="P45" s="192">
        <f t="shared" si="99"/>
        <v>0</v>
      </c>
      <c r="Q45" s="190"/>
      <c r="R45" s="191"/>
      <c r="S45" s="192">
        <f t="shared" si="100"/>
        <v>0</v>
      </c>
      <c r="T45" s="190"/>
      <c r="U45" s="191"/>
      <c r="V45" s="192">
        <f t="shared" si="101"/>
        <v>0</v>
      </c>
      <c r="W45" s="193">
        <f t="shared" si="102"/>
        <v>0</v>
      </c>
      <c r="X45" s="194">
        <f t="shared" si="103"/>
        <v>0</v>
      </c>
      <c r="Y45" s="194">
        <f t="shared" si="80"/>
        <v>0</v>
      </c>
      <c r="Z45" s="195" t="str">
        <f t="shared" si="81"/>
        <v>#DIV/0!</v>
      </c>
      <c r="AA45" s="196"/>
      <c r="AB45" s="184"/>
      <c r="AC45" s="185"/>
      <c r="AD45" s="185"/>
      <c r="AE45" s="185"/>
      <c r="AF45" s="185"/>
      <c r="AG45" s="185"/>
    </row>
    <row r="46" ht="30.0" customHeight="1">
      <c r="A46" s="161" t="s">
        <v>84</v>
      </c>
      <c r="B46" s="162" t="s">
        <v>142</v>
      </c>
      <c r="C46" s="163" t="s">
        <v>143</v>
      </c>
      <c r="D46" s="164"/>
      <c r="E46" s="165">
        <f>SUM(E47:E49)</f>
        <v>0</v>
      </c>
      <c r="F46" s="166"/>
      <c r="G46" s="167">
        <f t="shared" ref="G46:H46" si="104">SUM(G47:G49)</f>
        <v>0</v>
      </c>
      <c r="H46" s="165">
        <f t="shared" si="104"/>
        <v>0</v>
      </c>
      <c r="I46" s="166"/>
      <c r="J46" s="167">
        <f t="shared" ref="J46:K46" si="105">SUM(J47:J49)</f>
        <v>0</v>
      </c>
      <c r="K46" s="165">
        <f t="shared" si="105"/>
        <v>0</v>
      </c>
      <c r="L46" s="166"/>
      <c r="M46" s="167">
        <f t="shared" ref="M46:N46" si="106">SUM(M47:M49)</f>
        <v>0</v>
      </c>
      <c r="N46" s="165">
        <f t="shared" si="106"/>
        <v>0</v>
      </c>
      <c r="O46" s="166"/>
      <c r="P46" s="167">
        <f t="shared" ref="P46:Q46" si="107">SUM(P47:P49)</f>
        <v>0</v>
      </c>
      <c r="Q46" s="165">
        <f t="shared" si="107"/>
        <v>0</v>
      </c>
      <c r="R46" s="166"/>
      <c r="S46" s="167">
        <f t="shared" ref="S46:T46" si="108">SUM(S47:S49)</f>
        <v>0</v>
      </c>
      <c r="T46" s="165">
        <f t="shared" si="108"/>
        <v>0</v>
      </c>
      <c r="U46" s="166"/>
      <c r="V46" s="166">
        <f t="shared" ref="V46:X46" si="109">SUM(V47:V49)</f>
        <v>0</v>
      </c>
      <c r="W46" s="166">
        <f t="shared" si="109"/>
        <v>0</v>
      </c>
      <c r="X46" s="166">
        <f t="shared" si="109"/>
        <v>0</v>
      </c>
      <c r="Y46" s="197">
        <f t="shared" si="80"/>
        <v>0</v>
      </c>
      <c r="Z46" s="169" t="str">
        <f t="shared" si="81"/>
        <v>#DIV/0!</v>
      </c>
      <c r="AA46" s="170"/>
      <c r="AB46" s="171"/>
      <c r="AC46" s="172"/>
      <c r="AD46" s="172"/>
      <c r="AE46" s="172"/>
      <c r="AF46" s="172"/>
      <c r="AG46" s="172"/>
    </row>
    <row r="47" ht="30.0" customHeight="1">
      <c r="A47" s="173" t="s">
        <v>87</v>
      </c>
      <c r="B47" s="174" t="s">
        <v>144</v>
      </c>
      <c r="C47" s="175" t="s">
        <v>145</v>
      </c>
      <c r="D47" s="176" t="s">
        <v>139</v>
      </c>
      <c r="E47" s="177"/>
      <c r="F47" s="178"/>
      <c r="G47" s="179">
        <f t="shared" ref="G47:G49" si="110">E47*F47</f>
        <v>0</v>
      </c>
      <c r="H47" s="177"/>
      <c r="I47" s="178"/>
      <c r="J47" s="179">
        <f t="shared" ref="J47:J49" si="111">H47*I47</f>
        <v>0</v>
      </c>
      <c r="K47" s="177"/>
      <c r="L47" s="178"/>
      <c r="M47" s="179">
        <f t="shared" ref="M47:M49" si="112">K47*L47</f>
        <v>0</v>
      </c>
      <c r="N47" s="177"/>
      <c r="O47" s="178"/>
      <c r="P47" s="179">
        <f t="shared" ref="P47:P49" si="113">N47*O47</f>
        <v>0</v>
      </c>
      <c r="Q47" s="177"/>
      <c r="R47" s="178"/>
      <c r="S47" s="179">
        <f t="shared" ref="S47:S49" si="114">Q47*R47</f>
        <v>0</v>
      </c>
      <c r="T47" s="177"/>
      <c r="U47" s="178"/>
      <c r="V47" s="179">
        <f t="shared" ref="V47:V49" si="115">T47*U47</f>
        <v>0</v>
      </c>
      <c r="W47" s="180">
        <f t="shared" ref="W47:W49" si="116">G47+M47+S47</f>
        <v>0</v>
      </c>
      <c r="X47" s="181">
        <f t="shared" ref="X47:X49" si="117">J47+P47+V47</f>
        <v>0</v>
      </c>
      <c r="Y47" s="181">
        <f t="shared" si="80"/>
        <v>0</v>
      </c>
      <c r="Z47" s="182" t="str">
        <f t="shared" si="81"/>
        <v>#DIV/0!</v>
      </c>
      <c r="AA47" s="183"/>
      <c r="AB47" s="184"/>
      <c r="AC47" s="185"/>
      <c r="AD47" s="185"/>
      <c r="AE47" s="185"/>
      <c r="AF47" s="185"/>
      <c r="AG47" s="185"/>
    </row>
    <row r="48" ht="30.0" customHeight="1">
      <c r="A48" s="173" t="s">
        <v>87</v>
      </c>
      <c r="B48" s="174" t="s">
        <v>146</v>
      </c>
      <c r="C48" s="175" t="s">
        <v>147</v>
      </c>
      <c r="D48" s="176" t="s">
        <v>139</v>
      </c>
      <c r="E48" s="177"/>
      <c r="F48" s="178"/>
      <c r="G48" s="179">
        <f t="shared" si="110"/>
        <v>0</v>
      </c>
      <c r="H48" s="177"/>
      <c r="I48" s="178"/>
      <c r="J48" s="179">
        <f t="shared" si="111"/>
        <v>0</v>
      </c>
      <c r="K48" s="177"/>
      <c r="L48" s="178"/>
      <c r="M48" s="179">
        <f t="shared" si="112"/>
        <v>0</v>
      </c>
      <c r="N48" s="177"/>
      <c r="O48" s="178"/>
      <c r="P48" s="179">
        <f t="shared" si="113"/>
        <v>0</v>
      </c>
      <c r="Q48" s="177"/>
      <c r="R48" s="178"/>
      <c r="S48" s="179">
        <f t="shared" si="114"/>
        <v>0</v>
      </c>
      <c r="T48" s="177"/>
      <c r="U48" s="178"/>
      <c r="V48" s="179">
        <f t="shared" si="115"/>
        <v>0</v>
      </c>
      <c r="W48" s="180">
        <f t="shared" si="116"/>
        <v>0</v>
      </c>
      <c r="X48" s="181">
        <f t="shared" si="117"/>
        <v>0</v>
      </c>
      <c r="Y48" s="181">
        <f t="shared" si="80"/>
        <v>0</v>
      </c>
      <c r="Z48" s="182" t="str">
        <f t="shared" si="81"/>
        <v>#DIV/0!</v>
      </c>
      <c r="AA48" s="183"/>
      <c r="AB48" s="184"/>
      <c r="AC48" s="185"/>
      <c r="AD48" s="185"/>
      <c r="AE48" s="185"/>
      <c r="AF48" s="185"/>
      <c r="AG48" s="185"/>
    </row>
    <row r="49" ht="30.0" customHeight="1">
      <c r="A49" s="186" t="s">
        <v>87</v>
      </c>
      <c r="B49" s="187" t="s">
        <v>148</v>
      </c>
      <c r="C49" s="188" t="s">
        <v>145</v>
      </c>
      <c r="D49" s="189" t="s">
        <v>139</v>
      </c>
      <c r="E49" s="190"/>
      <c r="F49" s="191"/>
      <c r="G49" s="192">
        <f t="shared" si="110"/>
        <v>0</v>
      </c>
      <c r="H49" s="190"/>
      <c r="I49" s="191"/>
      <c r="J49" s="192">
        <f t="shared" si="111"/>
        <v>0</v>
      </c>
      <c r="K49" s="190"/>
      <c r="L49" s="191"/>
      <c r="M49" s="192">
        <f t="shared" si="112"/>
        <v>0</v>
      </c>
      <c r="N49" s="190"/>
      <c r="O49" s="191"/>
      <c r="P49" s="192">
        <f t="shared" si="113"/>
        <v>0</v>
      </c>
      <c r="Q49" s="190"/>
      <c r="R49" s="191"/>
      <c r="S49" s="192">
        <f t="shared" si="114"/>
        <v>0</v>
      </c>
      <c r="T49" s="190"/>
      <c r="U49" s="191"/>
      <c r="V49" s="192">
        <f t="shared" si="115"/>
        <v>0</v>
      </c>
      <c r="W49" s="193">
        <f t="shared" si="116"/>
        <v>0</v>
      </c>
      <c r="X49" s="194">
        <f t="shared" si="117"/>
        <v>0</v>
      </c>
      <c r="Y49" s="194">
        <f t="shared" si="80"/>
        <v>0</v>
      </c>
      <c r="Z49" s="195" t="str">
        <f t="shared" si="81"/>
        <v>#DIV/0!</v>
      </c>
      <c r="AA49" s="196"/>
      <c r="AB49" s="184"/>
      <c r="AC49" s="185"/>
      <c r="AD49" s="185"/>
      <c r="AE49" s="185"/>
      <c r="AF49" s="185"/>
      <c r="AG49" s="185"/>
    </row>
    <row r="50" ht="30.0" customHeight="1">
      <c r="A50" s="202" t="s">
        <v>149</v>
      </c>
      <c r="B50" s="203"/>
      <c r="C50" s="204"/>
      <c r="D50" s="205"/>
      <c r="E50" s="217">
        <f>E46+E42+E38</f>
        <v>0</v>
      </c>
      <c r="F50" s="207"/>
      <c r="G50" s="208">
        <f t="shared" ref="G50:H50" si="118">G46+G42+G38</f>
        <v>0</v>
      </c>
      <c r="H50" s="217">
        <f t="shared" si="118"/>
        <v>0</v>
      </c>
      <c r="I50" s="207"/>
      <c r="J50" s="208">
        <f t="shared" ref="J50:K50" si="119">J46+J42+J38</f>
        <v>0</v>
      </c>
      <c r="K50" s="217">
        <f t="shared" si="119"/>
        <v>0</v>
      </c>
      <c r="L50" s="207"/>
      <c r="M50" s="208">
        <f t="shared" ref="M50:N50" si="120">M46+M42+M38</f>
        <v>0</v>
      </c>
      <c r="N50" s="217">
        <f t="shared" si="120"/>
        <v>0</v>
      </c>
      <c r="O50" s="207"/>
      <c r="P50" s="208">
        <f t="shared" ref="P50:Q50" si="121">P46+P42+P38</f>
        <v>0</v>
      </c>
      <c r="Q50" s="217">
        <f t="shared" si="121"/>
        <v>0</v>
      </c>
      <c r="R50" s="207"/>
      <c r="S50" s="208">
        <f t="shared" ref="S50:T50" si="122">S46+S42+S38</f>
        <v>0</v>
      </c>
      <c r="T50" s="217">
        <f t="shared" si="122"/>
        <v>0</v>
      </c>
      <c r="U50" s="207"/>
      <c r="V50" s="208">
        <f t="shared" ref="V50:X50" si="123">V46+V42+V38</f>
        <v>0</v>
      </c>
      <c r="W50" s="218">
        <f t="shared" si="123"/>
        <v>0</v>
      </c>
      <c r="X50" s="218">
        <f t="shared" si="123"/>
        <v>0</v>
      </c>
      <c r="Y50" s="218">
        <f t="shared" si="80"/>
        <v>0</v>
      </c>
      <c r="Z50" s="219" t="str">
        <f t="shared" si="81"/>
        <v>#DIV/0!</v>
      </c>
      <c r="AA50" s="213"/>
      <c r="AB50" s="160"/>
      <c r="AC50" s="15"/>
      <c r="AD50" s="15"/>
      <c r="AE50" s="15"/>
      <c r="AF50" s="15"/>
      <c r="AG50" s="15"/>
    </row>
    <row r="51" ht="30.0" customHeight="1">
      <c r="A51" s="152" t="s">
        <v>82</v>
      </c>
      <c r="B51" s="153">
        <v>3.0</v>
      </c>
      <c r="C51" s="154" t="s">
        <v>150</v>
      </c>
      <c r="D51" s="155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7"/>
      <c r="X51" s="157"/>
      <c r="Y51" s="157"/>
      <c r="Z51" s="158"/>
      <c r="AA51" s="159"/>
      <c r="AB51" s="160"/>
      <c r="AC51" s="15"/>
      <c r="AD51" s="15"/>
      <c r="AE51" s="15"/>
      <c r="AF51" s="15"/>
      <c r="AG51" s="15"/>
    </row>
    <row r="52" ht="45.0" customHeight="1">
      <c r="A52" s="161" t="s">
        <v>84</v>
      </c>
      <c r="B52" s="162" t="s">
        <v>151</v>
      </c>
      <c r="C52" s="163" t="s">
        <v>152</v>
      </c>
      <c r="D52" s="164"/>
      <c r="E52" s="165">
        <f>SUM(E53:E55)</f>
        <v>0</v>
      </c>
      <c r="F52" s="166"/>
      <c r="G52" s="167">
        <f t="shared" ref="G52:H52" si="124">SUM(G53:G55)</f>
        <v>0</v>
      </c>
      <c r="H52" s="165">
        <f t="shared" si="124"/>
        <v>0</v>
      </c>
      <c r="I52" s="166"/>
      <c r="J52" s="167">
        <f t="shared" ref="J52:K52" si="125">SUM(J53:J55)</f>
        <v>0</v>
      </c>
      <c r="K52" s="165">
        <f t="shared" si="125"/>
        <v>0</v>
      </c>
      <c r="L52" s="166"/>
      <c r="M52" s="167">
        <f t="shared" ref="M52:N52" si="126">SUM(M53:M55)</f>
        <v>0</v>
      </c>
      <c r="N52" s="165">
        <f t="shared" si="126"/>
        <v>0</v>
      </c>
      <c r="O52" s="166"/>
      <c r="P52" s="167">
        <f t="shared" ref="P52:Q52" si="127">SUM(P53:P55)</f>
        <v>0</v>
      </c>
      <c r="Q52" s="165">
        <f t="shared" si="127"/>
        <v>0</v>
      </c>
      <c r="R52" s="166"/>
      <c r="S52" s="167">
        <f t="shared" ref="S52:T52" si="128">SUM(S53:S55)</f>
        <v>0</v>
      </c>
      <c r="T52" s="165">
        <f t="shared" si="128"/>
        <v>0</v>
      </c>
      <c r="U52" s="166"/>
      <c r="V52" s="166">
        <f t="shared" ref="V52:X52" si="129">SUM(V53:V55)</f>
        <v>0</v>
      </c>
      <c r="W52" s="166">
        <f t="shared" si="129"/>
        <v>0</v>
      </c>
      <c r="X52" s="167">
        <f t="shared" si="129"/>
        <v>0</v>
      </c>
      <c r="Y52" s="197">
        <f t="shared" ref="Y52:Y59" si="130">W52-X52</f>
        <v>0</v>
      </c>
      <c r="Z52" s="169" t="str">
        <f t="shared" ref="Z52:Z59" si="131">Y52/W52</f>
        <v>#DIV/0!</v>
      </c>
      <c r="AA52" s="170"/>
      <c r="AB52" s="171"/>
      <c r="AC52" s="172"/>
      <c r="AD52" s="172"/>
      <c r="AE52" s="172"/>
      <c r="AF52" s="172"/>
      <c r="AG52" s="172"/>
    </row>
    <row r="53" ht="30.0" customHeight="1">
      <c r="A53" s="173" t="s">
        <v>87</v>
      </c>
      <c r="B53" s="174" t="s">
        <v>153</v>
      </c>
      <c r="C53" s="175" t="s">
        <v>154</v>
      </c>
      <c r="D53" s="176" t="s">
        <v>132</v>
      </c>
      <c r="E53" s="177"/>
      <c r="F53" s="178"/>
      <c r="G53" s="179">
        <f t="shared" ref="G53:G55" si="132">E53*F53</f>
        <v>0</v>
      </c>
      <c r="H53" s="177"/>
      <c r="I53" s="178"/>
      <c r="J53" s="179">
        <f t="shared" ref="J53:J55" si="133">H53*I53</f>
        <v>0</v>
      </c>
      <c r="K53" s="177"/>
      <c r="L53" s="178"/>
      <c r="M53" s="179">
        <f t="shared" ref="M53:M55" si="134">K53*L53</f>
        <v>0</v>
      </c>
      <c r="N53" s="177"/>
      <c r="O53" s="178"/>
      <c r="P53" s="179">
        <f t="shared" ref="P53:P55" si="135">N53*O53</f>
        <v>0</v>
      </c>
      <c r="Q53" s="177"/>
      <c r="R53" s="178"/>
      <c r="S53" s="179">
        <f t="shared" ref="S53:S55" si="136">Q53*R53</f>
        <v>0</v>
      </c>
      <c r="T53" s="177"/>
      <c r="U53" s="178"/>
      <c r="V53" s="179">
        <f t="shared" ref="V53:V55" si="137">T53*U53</f>
        <v>0</v>
      </c>
      <c r="W53" s="180">
        <f t="shared" ref="W53:W55" si="138">G53+M53+S53</f>
        <v>0</v>
      </c>
      <c r="X53" s="181">
        <f t="shared" ref="X53:X55" si="139">J53+P53+V53</f>
        <v>0</v>
      </c>
      <c r="Y53" s="181">
        <f t="shared" si="130"/>
        <v>0</v>
      </c>
      <c r="Z53" s="182" t="str">
        <f t="shared" si="131"/>
        <v>#DIV/0!</v>
      </c>
      <c r="AA53" s="183"/>
      <c r="AB53" s="184"/>
      <c r="AC53" s="185"/>
      <c r="AD53" s="185"/>
      <c r="AE53" s="185"/>
      <c r="AF53" s="185"/>
      <c r="AG53" s="185"/>
    </row>
    <row r="54" ht="30.0" customHeight="1">
      <c r="A54" s="173" t="s">
        <v>87</v>
      </c>
      <c r="B54" s="174" t="s">
        <v>155</v>
      </c>
      <c r="C54" s="175" t="s">
        <v>156</v>
      </c>
      <c r="D54" s="176" t="s">
        <v>132</v>
      </c>
      <c r="E54" s="177"/>
      <c r="F54" s="178"/>
      <c r="G54" s="179">
        <f t="shared" si="132"/>
        <v>0</v>
      </c>
      <c r="H54" s="177"/>
      <c r="I54" s="178"/>
      <c r="J54" s="179">
        <f t="shared" si="133"/>
        <v>0</v>
      </c>
      <c r="K54" s="177"/>
      <c r="L54" s="178"/>
      <c r="M54" s="179">
        <f t="shared" si="134"/>
        <v>0</v>
      </c>
      <c r="N54" s="177"/>
      <c r="O54" s="178"/>
      <c r="P54" s="179">
        <f t="shared" si="135"/>
        <v>0</v>
      </c>
      <c r="Q54" s="177"/>
      <c r="R54" s="178"/>
      <c r="S54" s="179">
        <f t="shared" si="136"/>
        <v>0</v>
      </c>
      <c r="T54" s="177"/>
      <c r="U54" s="178"/>
      <c r="V54" s="179">
        <f t="shared" si="137"/>
        <v>0</v>
      </c>
      <c r="W54" s="180">
        <f t="shared" si="138"/>
        <v>0</v>
      </c>
      <c r="X54" s="181">
        <f t="shared" si="139"/>
        <v>0</v>
      </c>
      <c r="Y54" s="181">
        <f t="shared" si="130"/>
        <v>0</v>
      </c>
      <c r="Z54" s="182" t="str">
        <f t="shared" si="131"/>
        <v>#DIV/0!</v>
      </c>
      <c r="AA54" s="183"/>
      <c r="AB54" s="184"/>
      <c r="AC54" s="185"/>
      <c r="AD54" s="185"/>
      <c r="AE54" s="185"/>
      <c r="AF54" s="185"/>
      <c r="AG54" s="185"/>
    </row>
    <row r="55" ht="30.0" customHeight="1">
      <c r="A55" s="186" t="s">
        <v>87</v>
      </c>
      <c r="B55" s="187" t="s">
        <v>157</v>
      </c>
      <c r="C55" s="188" t="s">
        <v>158</v>
      </c>
      <c r="D55" s="189" t="s">
        <v>132</v>
      </c>
      <c r="E55" s="190"/>
      <c r="F55" s="191"/>
      <c r="G55" s="192">
        <f t="shared" si="132"/>
        <v>0</v>
      </c>
      <c r="H55" s="190"/>
      <c r="I55" s="191"/>
      <c r="J55" s="192">
        <f t="shared" si="133"/>
        <v>0</v>
      </c>
      <c r="K55" s="190"/>
      <c r="L55" s="191"/>
      <c r="M55" s="192">
        <f t="shared" si="134"/>
        <v>0</v>
      </c>
      <c r="N55" s="190"/>
      <c r="O55" s="191"/>
      <c r="P55" s="192">
        <f t="shared" si="135"/>
        <v>0</v>
      </c>
      <c r="Q55" s="190"/>
      <c r="R55" s="191"/>
      <c r="S55" s="192">
        <f t="shared" si="136"/>
        <v>0</v>
      </c>
      <c r="T55" s="190"/>
      <c r="U55" s="191"/>
      <c r="V55" s="192">
        <f t="shared" si="137"/>
        <v>0</v>
      </c>
      <c r="W55" s="193">
        <f t="shared" si="138"/>
        <v>0</v>
      </c>
      <c r="X55" s="194">
        <f t="shared" si="139"/>
        <v>0</v>
      </c>
      <c r="Y55" s="194">
        <f t="shared" si="130"/>
        <v>0</v>
      </c>
      <c r="Z55" s="195" t="str">
        <f t="shared" si="131"/>
        <v>#DIV/0!</v>
      </c>
      <c r="AA55" s="196"/>
      <c r="AB55" s="184"/>
      <c r="AC55" s="185"/>
      <c r="AD55" s="185"/>
      <c r="AE55" s="185"/>
      <c r="AF55" s="185"/>
      <c r="AG55" s="185"/>
    </row>
    <row r="56" ht="47.25" customHeight="1">
      <c r="A56" s="161" t="s">
        <v>84</v>
      </c>
      <c r="B56" s="162" t="s">
        <v>159</v>
      </c>
      <c r="C56" s="163" t="s">
        <v>160</v>
      </c>
      <c r="D56" s="164"/>
      <c r="E56" s="165"/>
      <c r="F56" s="166"/>
      <c r="G56" s="167"/>
      <c r="H56" s="165"/>
      <c r="I56" s="166"/>
      <c r="J56" s="167"/>
      <c r="K56" s="165">
        <f>SUM(K57:K58)</f>
        <v>0</v>
      </c>
      <c r="L56" s="166"/>
      <c r="M56" s="167">
        <f t="shared" ref="M56:N56" si="140">SUM(M57:M58)</f>
        <v>0</v>
      </c>
      <c r="N56" s="165">
        <f t="shared" si="140"/>
        <v>0</v>
      </c>
      <c r="O56" s="166"/>
      <c r="P56" s="167">
        <f t="shared" ref="P56:Q56" si="141">SUM(P57:P58)</f>
        <v>0</v>
      </c>
      <c r="Q56" s="165">
        <f t="shared" si="141"/>
        <v>0</v>
      </c>
      <c r="R56" s="166"/>
      <c r="S56" s="167">
        <f t="shared" ref="S56:T56" si="142">SUM(S57:S58)</f>
        <v>0</v>
      </c>
      <c r="T56" s="165">
        <f t="shared" si="142"/>
        <v>0</v>
      </c>
      <c r="U56" s="166"/>
      <c r="V56" s="166">
        <f t="shared" ref="V56:X56" si="143">SUM(V57:V58)</f>
        <v>0</v>
      </c>
      <c r="W56" s="166">
        <f t="shared" si="143"/>
        <v>0</v>
      </c>
      <c r="X56" s="166">
        <f t="shared" si="143"/>
        <v>0</v>
      </c>
      <c r="Y56" s="197">
        <f t="shared" si="130"/>
        <v>0</v>
      </c>
      <c r="Z56" s="169" t="str">
        <f t="shared" si="131"/>
        <v>#DIV/0!</v>
      </c>
      <c r="AA56" s="170"/>
      <c r="AB56" s="171"/>
      <c r="AC56" s="172"/>
      <c r="AD56" s="172"/>
      <c r="AE56" s="172"/>
      <c r="AF56" s="172"/>
      <c r="AG56" s="172"/>
    </row>
    <row r="57" ht="30.0" customHeight="1">
      <c r="A57" s="173" t="s">
        <v>87</v>
      </c>
      <c r="B57" s="174" t="s">
        <v>161</v>
      </c>
      <c r="C57" s="175" t="s">
        <v>162</v>
      </c>
      <c r="D57" s="176" t="s">
        <v>102</v>
      </c>
      <c r="E57" s="220" t="s">
        <v>163</v>
      </c>
      <c r="F57" s="221"/>
      <c r="G57" s="222"/>
      <c r="H57" s="220" t="s">
        <v>163</v>
      </c>
      <c r="I57" s="221"/>
      <c r="J57" s="222"/>
      <c r="K57" s="177"/>
      <c r="L57" s="178"/>
      <c r="M57" s="179">
        <f t="shared" ref="M57:M58" si="144">K57*L57</f>
        <v>0</v>
      </c>
      <c r="N57" s="177"/>
      <c r="O57" s="178"/>
      <c r="P57" s="179">
        <f t="shared" ref="P57:P58" si="145">N57*O57</f>
        <v>0</v>
      </c>
      <c r="Q57" s="177"/>
      <c r="R57" s="178"/>
      <c r="S57" s="179">
        <f t="shared" ref="S57:S58" si="146">Q57*R57</f>
        <v>0</v>
      </c>
      <c r="T57" s="177"/>
      <c r="U57" s="178"/>
      <c r="V57" s="179">
        <f t="shared" ref="V57:V58" si="147">T57*U57</f>
        <v>0</v>
      </c>
      <c r="W57" s="180">
        <f t="shared" ref="W57:W58" si="148">G57+M57+S57</f>
        <v>0</v>
      </c>
      <c r="X57" s="181">
        <f t="shared" ref="X57:X58" si="149">J57+P57+V57</f>
        <v>0</v>
      </c>
      <c r="Y57" s="181">
        <f t="shared" si="130"/>
        <v>0</v>
      </c>
      <c r="Z57" s="182" t="str">
        <f t="shared" si="131"/>
        <v>#DIV/0!</v>
      </c>
      <c r="AA57" s="183"/>
      <c r="AB57" s="184"/>
      <c r="AC57" s="185"/>
      <c r="AD57" s="185"/>
      <c r="AE57" s="185"/>
      <c r="AF57" s="185"/>
      <c r="AG57" s="185"/>
    </row>
    <row r="58" ht="30.0" customHeight="1">
      <c r="A58" s="186" t="s">
        <v>87</v>
      </c>
      <c r="B58" s="187" t="s">
        <v>164</v>
      </c>
      <c r="C58" s="188" t="s">
        <v>165</v>
      </c>
      <c r="D58" s="189" t="s">
        <v>102</v>
      </c>
      <c r="E58" s="37"/>
      <c r="F58" s="223"/>
      <c r="G58" s="38"/>
      <c r="H58" s="37"/>
      <c r="I58" s="223"/>
      <c r="J58" s="38"/>
      <c r="K58" s="190"/>
      <c r="L58" s="191"/>
      <c r="M58" s="192">
        <f t="shared" si="144"/>
        <v>0</v>
      </c>
      <c r="N58" s="190"/>
      <c r="O58" s="191"/>
      <c r="P58" s="192">
        <f t="shared" si="145"/>
        <v>0</v>
      </c>
      <c r="Q58" s="190"/>
      <c r="R58" s="191"/>
      <c r="S58" s="192">
        <f t="shared" si="146"/>
        <v>0</v>
      </c>
      <c r="T58" s="190"/>
      <c r="U58" s="191"/>
      <c r="V58" s="192">
        <f t="shared" si="147"/>
        <v>0</v>
      </c>
      <c r="W58" s="193">
        <f t="shared" si="148"/>
        <v>0</v>
      </c>
      <c r="X58" s="194">
        <f t="shared" si="149"/>
        <v>0</v>
      </c>
      <c r="Y58" s="224">
        <f t="shared" si="130"/>
        <v>0</v>
      </c>
      <c r="Z58" s="195" t="str">
        <f t="shared" si="131"/>
        <v>#DIV/0!</v>
      </c>
      <c r="AA58" s="196"/>
      <c r="AB58" s="184"/>
      <c r="AC58" s="185"/>
      <c r="AD58" s="185"/>
      <c r="AE58" s="185"/>
      <c r="AF58" s="185"/>
      <c r="AG58" s="185"/>
    </row>
    <row r="59" ht="30.0" customHeight="1">
      <c r="A59" s="202" t="s">
        <v>166</v>
      </c>
      <c r="B59" s="203"/>
      <c r="C59" s="204"/>
      <c r="D59" s="205"/>
      <c r="E59" s="217">
        <f>E52</f>
        <v>0</v>
      </c>
      <c r="F59" s="207"/>
      <c r="G59" s="208">
        <f t="shared" ref="G59:H59" si="150">G52</f>
        <v>0</v>
      </c>
      <c r="H59" s="217">
        <f t="shared" si="150"/>
        <v>0</v>
      </c>
      <c r="I59" s="207"/>
      <c r="J59" s="208">
        <f>J52</f>
        <v>0</v>
      </c>
      <c r="K59" s="217">
        <f>K56+K52</f>
        <v>0</v>
      </c>
      <c r="L59" s="207"/>
      <c r="M59" s="208">
        <f t="shared" ref="M59:N59" si="151">M56+M52</f>
        <v>0</v>
      </c>
      <c r="N59" s="217">
        <f t="shared" si="151"/>
        <v>0</v>
      </c>
      <c r="O59" s="207"/>
      <c r="P59" s="208">
        <f t="shared" ref="P59:Q59" si="152">P56+P52</f>
        <v>0</v>
      </c>
      <c r="Q59" s="217">
        <f t="shared" si="152"/>
        <v>0</v>
      </c>
      <c r="R59" s="207"/>
      <c r="S59" s="208">
        <f t="shared" ref="S59:T59" si="153">S56+S52</f>
        <v>0</v>
      </c>
      <c r="T59" s="217">
        <f t="shared" si="153"/>
        <v>0</v>
      </c>
      <c r="U59" s="207"/>
      <c r="V59" s="208">
        <f t="shared" ref="V59:X59" si="154">V56+V52</f>
        <v>0</v>
      </c>
      <c r="W59" s="225">
        <f t="shared" si="154"/>
        <v>0</v>
      </c>
      <c r="X59" s="226">
        <f t="shared" si="154"/>
        <v>0</v>
      </c>
      <c r="Y59" s="225">
        <f t="shared" si="130"/>
        <v>0</v>
      </c>
      <c r="Z59" s="227" t="str">
        <f t="shared" si="131"/>
        <v>#DIV/0!</v>
      </c>
      <c r="AA59" s="213"/>
      <c r="AB59" s="184"/>
      <c r="AC59" s="185"/>
      <c r="AD59" s="185"/>
      <c r="AE59" s="15"/>
      <c r="AF59" s="15"/>
      <c r="AG59" s="15"/>
    </row>
    <row r="60" ht="30.0" customHeight="1">
      <c r="A60" s="152" t="s">
        <v>82</v>
      </c>
      <c r="B60" s="153">
        <v>4.0</v>
      </c>
      <c r="C60" s="154" t="s">
        <v>167</v>
      </c>
      <c r="D60" s="155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7"/>
      <c r="X60" s="157"/>
      <c r="Y60" s="228"/>
      <c r="Z60" s="215"/>
      <c r="AA60" s="159"/>
      <c r="AB60" s="160"/>
      <c r="AC60" s="15"/>
      <c r="AD60" s="15"/>
      <c r="AE60" s="15"/>
      <c r="AF60" s="15"/>
      <c r="AG60" s="15"/>
    </row>
    <row r="61" ht="30.0" customHeight="1">
      <c r="A61" s="161" t="s">
        <v>84</v>
      </c>
      <c r="B61" s="162" t="s">
        <v>168</v>
      </c>
      <c r="C61" s="163" t="s">
        <v>169</v>
      </c>
      <c r="D61" s="164"/>
      <c r="E61" s="165">
        <f>SUM(E62:E64)</f>
        <v>128</v>
      </c>
      <c r="F61" s="166"/>
      <c r="G61" s="167">
        <f t="shared" ref="G61:H61" si="155">SUM(G62:G64)</f>
        <v>52000</v>
      </c>
      <c r="H61" s="165">
        <f t="shared" si="155"/>
        <v>128</v>
      </c>
      <c r="I61" s="166"/>
      <c r="J61" s="167">
        <f t="shared" ref="J61:K61" si="156">SUM(J62:J64)</f>
        <v>60000</v>
      </c>
      <c r="K61" s="165">
        <f t="shared" si="156"/>
        <v>0</v>
      </c>
      <c r="L61" s="166"/>
      <c r="M61" s="167">
        <f t="shared" ref="M61:N61" si="157">SUM(M62:M64)</f>
        <v>0</v>
      </c>
      <c r="N61" s="165">
        <f t="shared" si="157"/>
        <v>0</v>
      </c>
      <c r="O61" s="166"/>
      <c r="P61" s="167">
        <f t="shared" ref="P61:Q61" si="158">SUM(P62:P64)</f>
        <v>0</v>
      </c>
      <c r="Q61" s="165">
        <f t="shared" si="158"/>
        <v>0</v>
      </c>
      <c r="R61" s="166"/>
      <c r="S61" s="167">
        <f t="shared" ref="S61:T61" si="159">SUM(S62:S64)</f>
        <v>0</v>
      </c>
      <c r="T61" s="165">
        <f t="shared" si="159"/>
        <v>0</v>
      </c>
      <c r="U61" s="166"/>
      <c r="V61" s="166">
        <f t="shared" ref="V61:X61" si="160">SUM(V62:V64)</f>
        <v>0</v>
      </c>
      <c r="W61" s="166">
        <f t="shared" si="160"/>
        <v>52000</v>
      </c>
      <c r="X61" s="167">
        <f t="shared" si="160"/>
        <v>60000</v>
      </c>
      <c r="Y61" s="197">
        <f t="shared" ref="Y61:Y73" si="161">W61-X61</f>
        <v>-8000</v>
      </c>
      <c r="Z61" s="169">
        <f t="shared" ref="Z61:Z73" si="162">Y61/W61</f>
        <v>-0.1538461538</v>
      </c>
      <c r="AA61" s="170"/>
      <c r="AB61" s="171"/>
      <c r="AC61" s="172"/>
      <c r="AD61" s="172"/>
      <c r="AE61" s="172"/>
      <c r="AF61" s="172"/>
      <c r="AG61" s="172"/>
    </row>
    <row r="62" ht="30.0" customHeight="1">
      <c r="A62" s="173" t="s">
        <v>87</v>
      </c>
      <c r="B62" s="174" t="s">
        <v>170</v>
      </c>
      <c r="C62" s="175" t="s">
        <v>171</v>
      </c>
      <c r="D62" s="229" t="s">
        <v>172</v>
      </c>
      <c r="E62" s="230">
        <v>8.0</v>
      </c>
      <c r="F62" s="231">
        <v>2000.0</v>
      </c>
      <c r="G62" s="232">
        <f t="shared" ref="G62:G64" si="163">E62*F62</f>
        <v>16000</v>
      </c>
      <c r="H62" s="230">
        <v>8.0</v>
      </c>
      <c r="I62" s="231">
        <v>3000.0</v>
      </c>
      <c r="J62" s="232">
        <f t="shared" ref="J62:J64" si="164">H62*I62</f>
        <v>24000</v>
      </c>
      <c r="K62" s="177"/>
      <c r="L62" s="231"/>
      <c r="M62" s="179">
        <f t="shared" ref="M62:M64" si="165">K62*L62</f>
        <v>0</v>
      </c>
      <c r="N62" s="177"/>
      <c r="O62" s="231"/>
      <c r="P62" s="179">
        <f t="shared" ref="P62:P64" si="166">N62*O62</f>
        <v>0</v>
      </c>
      <c r="Q62" s="177"/>
      <c r="R62" s="231"/>
      <c r="S62" s="179">
        <f t="shared" ref="S62:S64" si="167">Q62*R62</f>
        <v>0</v>
      </c>
      <c r="T62" s="177"/>
      <c r="U62" s="231"/>
      <c r="V62" s="179">
        <f t="shared" ref="V62:V64" si="168">T62*U62</f>
        <v>0</v>
      </c>
      <c r="W62" s="180">
        <f t="shared" ref="W62:W64" si="169">G62+M62+S62</f>
        <v>16000</v>
      </c>
      <c r="X62" s="181">
        <f t="shared" ref="X62:X64" si="170">J62+P62+V62</f>
        <v>24000</v>
      </c>
      <c r="Y62" s="181">
        <f t="shared" si="161"/>
        <v>-8000</v>
      </c>
      <c r="Z62" s="182">
        <f t="shared" si="162"/>
        <v>-0.5</v>
      </c>
      <c r="AA62" s="233" t="s">
        <v>173</v>
      </c>
      <c r="AB62" s="184"/>
      <c r="AC62" s="185"/>
      <c r="AD62" s="185"/>
      <c r="AE62" s="185"/>
      <c r="AF62" s="185"/>
      <c r="AG62" s="185"/>
    </row>
    <row r="63" ht="30.0" customHeight="1">
      <c r="A63" s="173" t="s">
        <v>87</v>
      </c>
      <c r="B63" s="174" t="s">
        <v>174</v>
      </c>
      <c r="C63" s="175" t="s">
        <v>175</v>
      </c>
      <c r="D63" s="229" t="s">
        <v>172</v>
      </c>
      <c r="E63" s="230">
        <v>120.0</v>
      </c>
      <c r="F63" s="231">
        <v>300.0</v>
      </c>
      <c r="G63" s="232">
        <f t="shared" si="163"/>
        <v>36000</v>
      </c>
      <c r="H63" s="230">
        <v>120.0</v>
      </c>
      <c r="I63" s="231">
        <v>300.0</v>
      </c>
      <c r="J63" s="232">
        <f t="shared" si="164"/>
        <v>36000</v>
      </c>
      <c r="K63" s="177"/>
      <c r="L63" s="231"/>
      <c r="M63" s="179">
        <f t="shared" si="165"/>
        <v>0</v>
      </c>
      <c r="N63" s="177"/>
      <c r="O63" s="231"/>
      <c r="P63" s="179">
        <f t="shared" si="166"/>
        <v>0</v>
      </c>
      <c r="Q63" s="177"/>
      <c r="R63" s="231"/>
      <c r="S63" s="179">
        <f t="shared" si="167"/>
        <v>0</v>
      </c>
      <c r="T63" s="177"/>
      <c r="U63" s="231"/>
      <c r="V63" s="179">
        <f t="shared" si="168"/>
        <v>0</v>
      </c>
      <c r="W63" s="180">
        <f t="shared" si="169"/>
        <v>36000</v>
      </c>
      <c r="X63" s="181">
        <f t="shared" si="170"/>
        <v>36000</v>
      </c>
      <c r="Y63" s="181">
        <f t="shared" si="161"/>
        <v>0</v>
      </c>
      <c r="Z63" s="182">
        <f t="shared" si="162"/>
        <v>0</v>
      </c>
      <c r="AA63" s="234" t="s">
        <v>176</v>
      </c>
      <c r="AB63" s="184"/>
      <c r="AC63" s="185"/>
      <c r="AD63" s="185"/>
      <c r="AE63" s="185"/>
      <c r="AF63" s="185"/>
      <c r="AG63" s="185"/>
    </row>
    <row r="64" ht="30.0" customHeight="1">
      <c r="A64" s="186" t="s">
        <v>87</v>
      </c>
      <c r="B64" s="187" t="s">
        <v>177</v>
      </c>
      <c r="C64" s="188" t="s">
        <v>178</v>
      </c>
      <c r="D64" s="235" t="s">
        <v>179</v>
      </c>
      <c r="E64" s="236"/>
      <c r="F64" s="237"/>
      <c r="G64" s="238">
        <f t="shared" si="163"/>
        <v>0</v>
      </c>
      <c r="H64" s="236"/>
      <c r="I64" s="237"/>
      <c r="J64" s="238">
        <f t="shared" si="164"/>
        <v>0</v>
      </c>
      <c r="K64" s="190"/>
      <c r="L64" s="237"/>
      <c r="M64" s="192">
        <f t="shared" si="165"/>
        <v>0</v>
      </c>
      <c r="N64" s="190"/>
      <c r="O64" s="237"/>
      <c r="P64" s="192">
        <f t="shared" si="166"/>
        <v>0</v>
      </c>
      <c r="Q64" s="190"/>
      <c r="R64" s="237"/>
      <c r="S64" s="192">
        <f t="shared" si="167"/>
        <v>0</v>
      </c>
      <c r="T64" s="190"/>
      <c r="U64" s="237"/>
      <c r="V64" s="192">
        <f t="shared" si="168"/>
        <v>0</v>
      </c>
      <c r="W64" s="193">
        <f t="shared" si="169"/>
        <v>0</v>
      </c>
      <c r="X64" s="194">
        <f t="shared" si="170"/>
        <v>0</v>
      </c>
      <c r="Y64" s="194">
        <f t="shared" si="161"/>
        <v>0</v>
      </c>
      <c r="Z64" s="195" t="str">
        <f t="shared" si="162"/>
        <v>#DIV/0!</v>
      </c>
      <c r="AA64" s="196"/>
      <c r="AB64" s="184"/>
      <c r="AC64" s="185"/>
      <c r="AD64" s="185"/>
      <c r="AE64" s="185"/>
      <c r="AF64" s="185"/>
      <c r="AG64" s="185"/>
    </row>
    <row r="65" ht="30.0" customHeight="1">
      <c r="A65" s="161" t="s">
        <v>84</v>
      </c>
      <c r="B65" s="162" t="s">
        <v>180</v>
      </c>
      <c r="C65" s="163" t="s">
        <v>181</v>
      </c>
      <c r="D65" s="164"/>
      <c r="E65" s="165">
        <f>SUM(E66:E68)</f>
        <v>0</v>
      </c>
      <c r="F65" s="166"/>
      <c r="G65" s="167">
        <f t="shared" ref="G65:H65" si="171">SUM(G66:G68)</f>
        <v>0</v>
      </c>
      <c r="H65" s="165">
        <f t="shared" si="171"/>
        <v>0</v>
      </c>
      <c r="I65" s="166"/>
      <c r="J65" s="167">
        <f t="shared" ref="J65:K65" si="172">SUM(J66:J68)</f>
        <v>0</v>
      </c>
      <c r="K65" s="165">
        <f t="shared" si="172"/>
        <v>0</v>
      </c>
      <c r="L65" s="166"/>
      <c r="M65" s="167">
        <f t="shared" ref="M65:N65" si="173">SUM(M66:M68)</f>
        <v>0</v>
      </c>
      <c r="N65" s="165">
        <f t="shared" si="173"/>
        <v>0</v>
      </c>
      <c r="O65" s="166"/>
      <c r="P65" s="167">
        <f t="shared" ref="P65:Q65" si="174">SUM(P66:P68)</f>
        <v>0</v>
      </c>
      <c r="Q65" s="165">
        <f t="shared" si="174"/>
        <v>0</v>
      </c>
      <c r="R65" s="166"/>
      <c r="S65" s="167">
        <f t="shared" ref="S65:T65" si="175">SUM(S66:S68)</f>
        <v>0</v>
      </c>
      <c r="T65" s="165">
        <f t="shared" si="175"/>
        <v>0</v>
      </c>
      <c r="U65" s="166"/>
      <c r="V65" s="166">
        <f t="shared" ref="V65:X65" si="176">SUM(V66:V68)</f>
        <v>0</v>
      </c>
      <c r="W65" s="166">
        <f t="shared" si="176"/>
        <v>0</v>
      </c>
      <c r="X65" s="166">
        <f t="shared" si="176"/>
        <v>0</v>
      </c>
      <c r="Y65" s="197">
        <f t="shared" si="161"/>
        <v>0</v>
      </c>
      <c r="Z65" s="169" t="str">
        <f t="shared" si="162"/>
        <v>#DIV/0!</v>
      </c>
      <c r="AA65" s="170"/>
      <c r="AB65" s="171"/>
      <c r="AC65" s="172"/>
      <c r="AD65" s="172"/>
      <c r="AE65" s="172"/>
      <c r="AF65" s="172"/>
      <c r="AG65" s="172"/>
    </row>
    <row r="66" ht="30.0" customHeight="1">
      <c r="A66" s="173" t="s">
        <v>87</v>
      </c>
      <c r="B66" s="174" t="s">
        <v>182</v>
      </c>
      <c r="C66" s="239" t="s">
        <v>183</v>
      </c>
      <c r="D66" s="176" t="s">
        <v>184</v>
      </c>
      <c r="E66" s="177"/>
      <c r="F66" s="178"/>
      <c r="G66" s="179">
        <f t="shared" ref="G66:G68" si="177">E66*F66</f>
        <v>0</v>
      </c>
      <c r="H66" s="177"/>
      <c r="I66" s="178"/>
      <c r="J66" s="179">
        <f t="shared" ref="J66:J68" si="178">H66*I66</f>
        <v>0</v>
      </c>
      <c r="K66" s="177"/>
      <c r="L66" s="178"/>
      <c r="M66" s="179">
        <f t="shared" ref="M66:M68" si="179">K66*L66</f>
        <v>0</v>
      </c>
      <c r="N66" s="177"/>
      <c r="O66" s="178"/>
      <c r="P66" s="179">
        <f t="shared" ref="P66:P68" si="180">N66*O66</f>
        <v>0</v>
      </c>
      <c r="Q66" s="177"/>
      <c r="R66" s="178"/>
      <c r="S66" s="179">
        <f t="shared" ref="S66:S68" si="181">Q66*R66</f>
        <v>0</v>
      </c>
      <c r="T66" s="177"/>
      <c r="U66" s="178"/>
      <c r="V66" s="179">
        <f t="shared" ref="V66:V68" si="182">T66*U66</f>
        <v>0</v>
      </c>
      <c r="W66" s="180">
        <f t="shared" ref="W66:W68" si="183">G66+M66+S66</f>
        <v>0</v>
      </c>
      <c r="X66" s="181">
        <f t="shared" ref="X66:X68" si="184">J66+P66+V66</f>
        <v>0</v>
      </c>
      <c r="Y66" s="181">
        <f t="shared" si="161"/>
        <v>0</v>
      </c>
      <c r="Z66" s="182" t="str">
        <f t="shared" si="162"/>
        <v>#DIV/0!</v>
      </c>
      <c r="AA66" s="183"/>
      <c r="AB66" s="184"/>
      <c r="AC66" s="185"/>
      <c r="AD66" s="185"/>
      <c r="AE66" s="185"/>
      <c r="AF66" s="185"/>
      <c r="AG66" s="185"/>
    </row>
    <row r="67" ht="30.0" customHeight="1">
      <c r="A67" s="173" t="s">
        <v>87</v>
      </c>
      <c r="B67" s="174" t="s">
        <v>185</v>
      </c>
      <c r="C67" s="239" t="s">
        <v>154</v>
      </c>
      <c r="D67" s="176" t="s">
        <v>184</v>
      </c>
      <c r="E67" s="177"/>
      <c r="F67" s="178"/>
      <c r="G67" s="179">
        <f t="shared" si="177"/>
        <v>0</v>
      </c>
      <c r="H67" s="177"/>
      <c r="I67" s="178"/>
      <c r="J67" s="179">
        <f t="shared" si="178"/>
        <v>0</v>
      </c>
      <c r="K67" s="177"/>
      <c r="L67" s="178"/>
      <c r="M67" s="179">
        <f t="shared" si="179"/>
        <v>0</v>
      </c>
      <c r="N67" s="177"/>
      <c r="O67" s="178"/>
      <c r="P67" s="179">
        <f t="shared" si="180"/>
        <v>0</v>
      </c>
      <c r="Q67" s="177"/>
      <c r="R67" s="178"/>
      <c r="S67" s="179">
        <f t="shared" si="181"/>
        <v>0</v>
      </c>
      <c r="T67" s="177"/>
      <c r="U67" s="178"/>
      <c r="V67" s="179">
        <f t="shared" si="182"/>
        <v>0</v>
      </c>
      <c r="W67" s="180">
        <f t="shared" si="183"/>
        <v>0</v>
      </c>
      <c r="X67" s="181">
        <f t="shared" si="184"/>
        <v>0</v>
      </c>
      <c r="Y67" s="181">
        <f t="shared" si="161"/>
        <v>0</v>
      </c>
      <c r="Z67" s="182" t="str">
        <f t="shared" si="162"/>
        <v>#DIV/0!</v>
      </c>
      <c r="AA67" s="183"/>
      <c r="AB67" s="184"/>
      <c r="AC67" s="185"/>
      <c r="AD67" s="185"/>
      <c r="AE67" s="185"/>
      <c r="AF67" s="185"/>
      <c r="AG67" s="185"/>
    </row>
    <row r="68" ht="30.0" customHeight="1">
      <c r="A68" s="186" t="s">
        <v>87</v>
      </c>
      <c r="B68" s="187" t="s">
        <v>186</v>
      </c>
      <c r="C68" s="240" t="s">
        <v>156</v>
      </c>
      <c r="D68" s="189" t="s">
        <v>184</v>
      </c>
      <c r="E68" s="190"/>
      <c r="F68" s="191"/>
      <c r="G68" s="192">
        <f t="shared" si="177"/>
        <v>0</v>
      </c>
      <c r="H68" s="190"/>
      <c r="I68" s="191"/>
      <c r="J68" s="192">
        <f t="shared" si="178"/>
        <v>0</v>
      </c>
      <c r="K68" s="190"/>
      <c r="L68" s="191"/>
      <c r="M68" s="192">
        <f t="shared" si="179"/>
        <v>0</v>
      </c>
      <c r="N68" s="190"/>
      <c r="O68" s="191"/>
      <c r="P68" s="192">
        <f t="shared" si="180"/>
        <v>0</v>
      </c>
      <c r="Q68" s="190"/>
      <c r="R68" s="191"/>
      <c r="S68" s="192">
        <f t="shared" si="181"/>
        <v>0</v>
      </c>
      <c r="T68" s="190"/>
      <c r="U68" s="191"/>
      <c r="V68" s="192">
        <f t="shared" si="182"/>
        <v>0</v>
      </c>
      <c r="W68" s="193">
        <f t="shared" si="183"/>
        <v>0</v>
      </c>
      <c r="X68" s="194">
        <f t="shared" si="184"/>
        <v>0</v>
      </c>
      <c r="Y68" s="194">
        <f t="shared" si="161"/>
        <v>0</v>
      </c>
      <c r="Z68" s="195" t="str">
        <f t="shared" si="162"/>
        <v>#DIV/0!</v>
      </c>
      <c r="AA68" s="196"/>
      <c r="AB68" s="184"/>
      <c r="AC68" s="185"/>
      <c r="AD68" s="185"/>
      <c r="AE68" s="185"/>
      <c r="AF68" s="185"/>
      <c r="AG68" s="185"/>
    </row>
    <row r="69" ht="30.0" customHeight="1">
      <c r="A69" s="161" t="s">
        <v>84</v>
      </c>
      <c r="B69" s="162" t="s">
        <v>187</v>
      </c>
      <c r="C69" s="163" t="s">
        <v>188</v>
      </c>
      <c r="D69" s="164"/>
      <c r="E69" s="165">
        <f>SUM(E70:E72)</f>
        <v>0</v>
      </c>
      <c r="F69" s="166"/>
      <c r="G69" s="167">
        <f t="shared" ref="G69:H69" si="185">SUM(G70:G72)</f>
        <v>0</v>
      </c>
      <c r="H69" s="165">
        <f t="shared" si="185"/>
        <v>0</v>
      </c>
      <c r="I69" s="166"/>
      <c r="J69" s="167">
        <f t="shared" ref="J69:K69" si="186">SUM(J70:J72)</f>
        <v>0</v>
      </c>
      <c r="K69" s="165">
        <f t="shared" si="186"/>
        <v>0</v>
      </c>
      <c r="L69" s="166"/>
      <c r="M69" s="167">
        <f t="shared" ref="M69:N69" si="187">SUM(M70:M72)</f>
        <v>0</v>
      </c>
      <c r="N69" s="165">
        <f t="shared" si="187"/>
        <v>0</v>
      </c>
      <c r="O69" s="166"/>
      <c r="P69" s="167">
        <f t="shared" ref="P69:Q69" si="188">SUM(P70:P72)</f>
        <v>0</v>
      </c>
      <c r="Q69" s="165">
        <f t="shared" si="188"/>
        <v>0</v>
      </c>
      <c r="R69" s="166"/>
      <c r="S69" s="167">
        <f t="shared" ref="S69:T69" si="189">SUM(S70:S72)</f>
        <v>0</v>
      </c>
      <c r="T69" s="165">
        <f t="shared" si="189"/>
        <v>0</v>
      </c>
      <c r="U69" s="166"/>
      <c r="V69" s="166">
        <f t="shared" ref="V69:X69" si="190">SUM(V70:V72)</f>
        <v>0</v>
      </c>
      <c r="W69" s="166">
        <f t="shared" si="190"/>
        <v>0</v>
      </c>
      <c r="X69" s="166">
        <f t="shared" si="190"/>
        <v>0</v>
      </c>
      <c r="Y69" s="197">
        <f t="shared" si="161"/>
        <v>0</v>
      </c>
      <c r="Z69" s="169" t="str">
        <f t="shared" si="162"/>
        <v>#DIV/0!</v>
      </c>
      <c r="AA69" s="170"/>
      <c r="AB69" s="171"/>
      <c r="AC69" s="172"/>
      <c r="AD69" s="172"/>
      <c r="AE69" s="172"/>
      <c r="AF69" s="172"/>
      <c r="AG69" s="172"/>
    </row>
    <row r="70" ht="30.0" customHeight="1">
      <c r="A70" s="173" t="s">
        <v>87</v>
      </c>
      <c r="B70" s="174" t="s">
        <v>189</v>
      </c>
      <c r="C70" s="239" t="s">
        <v>190</v>
      </c>
      <c r="D70" s="176" t="s">
        <v>191</v>
      </c>
      <c r="E70" s="177"/>
      <c r="F70" s="178"/>
      <c r="G70" s="179">
        <f t="shared" ref="G70:G72" si="191">E70*F70</f>
        <v>0</v>
      </c>
      <c r="H70" s="177"/>
      <c r="I70" s="178"/>
      <c r="J70" s="179">
        <f t="shared" ref="J70:J72" si="192">H70*I70</f>
        <v>0</v>
      </c>
      <c r="K70" s="177"/>
      <c r="L70" s="178"/>
      <c r="M70" s="179">
        <f t="shared" ref="M70:M72" si="193">K70*L70</f>
        <v>0</v>
      </c>
      <c r="N70" s="177"/>
      <c r="O70" s="178"/>
      <c r="P70" s="179">
        <f t="shared" ref="P70:P72" si="194">N70*O70</f>
        <v>0</v>
      </c>
      <c r="Q70" s="177"/>
      <c r="R70" s="178"/>
      <c r="S70" s="179">
        <f t="shared" ref="S70:S72" si="195">Q70*R70</f>
        <v>0</v>
      </c>
      <c r="T70" s="177"/>
      <c r="U70" s="178"/>
      <c r="V70" s="179">
        <f t="shared" ref="V70:V72" si="196">T70*U70</f>
        <v>0</v>
      </c>
      <c r="W70" s="180">
        <f t="shared" ref="W70:W72" si="197">G70+M70+S70</f>
        <v>0</v>
      </c>
      <c r="X70" s="181">
        <f t="shared" ref="X70:X72" si="198">J70+P70+V70</f>
        <v>0</v>
      </c>
      <c r="Y70" s="181">
        <f t="shared" si="161"/>
        <v>0</v>
      </c>
      <c r="Z70" s="182" t="str">
        <f t="shared" si="162"/>
        <v>#DIV/0!</v>
      </c>
      <c r="AA70" s="183"/>
      <c r="AB70" s="184"/>
      <c r="AC70" s="185"/>
      <c r="AD70" s="185"/>
      <c r="AE70" s="185"/>
      <c r="AF70" s="185"/>
      <c r="AG70" s="185"/>
    </row>
    <row r="71" ht="30.0" customHeight="1">
      <c r="A71" s="173" t="s">
        <v>87</v>
      </c>
      <c r="B71" s="174" t="s">
        <v>192</v>
      </c>
      <c r="C71" s="239" t="s">
        <v>193</v>
      </c>
      <c r="D71" s="176" t="s">
        <v>191</v>
      </c>
      <c r="E71" s="177"/>
      <c r="F71" s="178"/>
      <c r="G71" s="179">
        <f t="shared" si="191"/>
        <v>0</v>
      </c>
      <c r="H71" s="177"/>
      <c r="I71" s="178"/>
      <c r="J71" s="179">
        <f t="shared" si="192"/>
        <v>0</v>
      </c>
      <c r="K71" s="177"/>
      <c r="L71" s="178"/>
      <c r="M71" s="179">
        <f t="shared" si="193"/>
        <v>0</v>
      </c>
      <c r="N71" s="177"/>
      <c r="O71" s="178"/>
      <c r="P71" s="179">
        <f t="shared" si="194"/>
        <v>0</v>
      </c>
      <c r="Q71" s="177"/>
      <c r="R71" s="178"/>
      <c r="S71" s="179">
        <f t="shared" si="195"/>
        <v>0</v>
      </c>
      <c r="T71" s="177"/>
      <c r="U71" s="178"/>
      <c r="V71" s="179">
        <f t="shared" si="196"/>
        <v>0</v>
      </c>
      <c r="W71" s="180">
        <f t="shared" si="197"/>
        <v>0</v>
      </c>
      <c r="X71" s="181">
        <f t="shared" si="198"/>
        <v>0</v>
      </c>
      <c r="Y71" s="181">
        <f t="shared" si="161"/>
        <v>0</v>
      </c>
      <c r="Z71" s="182" t="str">
        <f t="shared" si="162"/>
        <v>#DIV/0!</v>
      </c>
      <c r="AA71" s="183"/>
      <c r="AB71" s="184"/>
      <c r="AC71" s="185"/>
      <c r="AD71" s="185"/>
      <c r="AE71" s="185"/>
      <c r="AF71" s="185"/>
      <c r="AG71" s="185"/>
    </row>
    <row r="72" ht="30.0" customHeight="1">
      <c r="A72" s="186" t="s">
        <v>87</v>
      </c>
      <c r="B72" s="187" t="s">
        <v>194</v>
      </c>
      <c r="C72" s="240" t="s">
        <v>195</v>
      </c>
      <c r="D72" s="189" t="s">
        <v>191</v>
      </c>
      <c r="E72" s="190"/>
      <c r="F72" s="191"/>
      <c r="G72" s="192">
        <f t="shared" si="191"/>
        <v>0</v>
      </c>
      <c r="H72" s="190"/>
      <c r="I72" s="191"/>
      <c r="J72" s="192">
        <f t="shared" si="192"/>
        <v>0</v>
      </c>
      <c r="K72" s="190"/>
      <c r="L72" s="191"/>
      <c r="M72" s="192">
        <f t="shared" si="193"/>
        <v>0</v>
      </c>
      <c r="N72" s="190"/>
      <c r="O72" s="191"/>
      <c r="P72" s="192">
        <f t="shared" si="194"/>
        <v>0</v>
      </c>
      <c r="Q72" s="190"/>
      <c r="R72" s="191"/>
      <c r="S72" s="192">
        <f t="shared" si="195"/>
        <v>0</v>
      </c>
      <c r="T72" s="190"/>
      <c r="U72" s="191"/>
      <c r="V72" s="192">
        <f t="shared" si="196"/>
        <v>0</v>
      </c>
      <c r="W72" s="193">
        <f t="shared" si="197"/>
        <v>0</v>
      </c>
      <c r="X72" s="194">
        <f t="shared" si="198"/>
        <v>0</v>
      </c>
      <c r="Y72" s="194">
        <f t="shared" si="161"/>
        <v>0</v>
      </c>
      <c r="Z72" s="195" t="str">
        <f t="shared" si="162"/>
        <v>#DIV/0!</v>
      </c>
      <c r="AA72" s="196"/>
      <c r="AB72" s="184"/>
      <c r="AC72" s="185"/>
      <c r="AD72" s="185"/>
      <c r="AE72" s="185"/>
      <c r="AF72" s="185"/>
      <c r="AG72" s="185"/>
    </row>
    <row r="73" ht="30.0" customHeight="1">
      <c r="A73" s="161" t="s">
        <v>84</v>
      </c>
      <c r="B73" s="162" t="s">
        <v>196</v>
      </c>
      <c r="C73" s="163" t="s">
        <v>197</v>
      </c>
      <c r="D73" s="164"/>
      <c r="E73" s="165">
        <f>SUM(E74:E76)</f>
        <v>2</v>
      </c>
      <c r="F73" s="166"/>
      <c r="G73" s="167">
        <f t="shared" ref="G73:H73" si="199">SUM(G74:G76)</f>
        <v>4900</v>
      </c>
      <c r="H73" s="165">
        <f t="shared" si="199"/>
        <v>1</v>
      </c>
      <c r="I73" s="166"/>
      <c r="J73" s="167">
        <f t="shared" ref="J73:K73" si="200">SUM(J74:J76)</f>
        <v>5000</v>
      </c>
      <c r="K73" s="165">
        <f t="shared" si="200"/>
        <v>0</v>
      </c>
      <c r="L73" s="166"/>
      <c r="M73" s="167">
        <f t="shared" ref="M73:N73" si="201">SUM(M74:M76)</f>
        <v>0</v>
      </c>
      <c r="N73" s="165">
        <f t="shared" si="201"/>
        <v>0</v>
      </c>
      <c r="O73" s="166"/>
      <c r="P73" s="167">
        <f t="shared" ref="P73:Q73" si="202">SUM(P74:P76)</f>
        <v>0</v>
      </c>
      <c r="Q73" s="165">
        <f t="shared" si="202"/>
        <v>0</v>
      </c>
      <c r="R73" s="166"/>
      <c r="S73" s="167">
        <f t="shared" ref="S73:T73" si="203">SUM(S74:S76)</f>
        <v>0</v>
      </c>
      <c r="T73" s="165">
        <f t="shared" si="203"/>
        <v>0</v>
      </c>
      <c r="U73" s="166"/>
      <c r="V73" s="166">
        <f t="shared" ref="V73:X73" si="204">SUM(V74:V76)</f>
        <v>0</v>
      </c>
      <c r="W73" s="166">
        <f t="shared" si="204"/>
        <v>4900</v>
      </c>
      <c r="X73" s="166">
        <f t="shared" si="204"/>
        <v>5000</v>
      </c>
      <c r="Y73" s="197">
        <f t="shared" si="161"/>
        <v>-100</v>
      </c>
      <c r="Z73" s="169">
        <f t="shared" si="162"/>
        <v>-0.02040816327</v>
      </c>
      <c r="AA73" s="170"/>
      <c r="AB73" s="171"/>
      <c r="AC73" s="172"/>
      <c r="AD73" s="172"/>
      <c r="AE73" s="172"/>
      <c r="AF73" s="172"/>
      <c r="AG73" s="172"/>
    </row>
    <row r="74" ht="30.0" customHeight="1">
      <c r="A74" s="173" t="s">
        <v>87</v>
      </c>
      <c r="B74" s="174" t="s">
        <v>198</v>
      </c>
      <c r="C74" s="175" t="s">
        <v>199</v>
      </c>
      <c r="D74" s="176" t="s">
        <v>132</v>
      </c>
      <c r="E74" s="177">
        <v>1.0</v>
      </c>
      <c r="F74" s="178">
        <v>2900.0</v>
      </c>
      <c r="G74" s="179">
        <f t="shared" ref="G74:G76" si="205">E74*F74</f>
        <v>2900</v>
      </c>
      <c r="H74" s="241">
        <v>1.0</v>
      </c>
      <c r="I74" s="242">
        <v>5000.0</v>
      </c>
      <c r="J74" s="243">
        <f>H74*I74</f>
        <v>5000</v>
      </c>
      <c r="K74" s="244"/>
      <c r="L74" s="245"/>
      <c r="M74" s="243">
        <f>K74*L74</f>
        <v>0</v>
      </c>
      <c r="N74" s="244"/>
      <c r="O74" s="245"/>
      <c r="P74" s="243">
        <f>N74*O74</f>
        <v>0</v>
      </c>
      <c r="Q74" s="244"/>
      <c r="R74" s="245"/>
      <c r="S74" s="243">
        <f>Q74*R74</f>
        <v>0</v>
      </c>
      <c r="T74" s="244"/>
      <c r="U74" s="245"/>
      <c r="V74" s="243">
        <f>T74*U74</f>
        <v>0</v>
      </c>
      <c r="W74" s="180">
        <f t="shared" ref="W74:W76" si="206">G74+M74+S74</f>
        <v>2900</v>
      </c>
      <c r="X74" s="246">
        <f>J74+P74+V74</f>
        <v>5000</v>
      </c>
      <c r="Y74" s="246">
        <f>W74+W75-X74</f>
        <v>-100</v>
      </c>
      <c r="Z74" s="247">
        <f>Y74/(W74+W75)</f>
        <v>-0.02040816327</v>
      </c>
      <c r="AA74" s="248" t="s">
        <v>200</v>
      </c>
      <c r="AB74" s="184"/>
      <c r="AC74" s="185"/>
      <c r="AD74" s="185"/>
      <c r="AE74" s="185"/>
      <c r="AF74" s="185"/>
      <c r="AG74" s="185"/>
    </row>
    <row r="75" ht="30.0" customHeight="1">
      <c r="A75" s="173" t="s">
        <v>87</v>
      </c>
      <c r="B75" s="174" t="s">
        <v>201</v>
      </c>
      <c r="C75" s="175" t="s">
        <v>202</v>
      </c>
      <c r="D75" s="176" t="s">
        <v>132</v>
      </c>
      <c r="E75" s="177">
        <v>1.0</v>
      </c>
      <c r="F75" s="178">
        <v>2000.0</v>
      </c>
      <c r="G75" s="179">
        <f t="shared" si="205"/>
        <v>2000</v>
      </c>
      <c r="H75" s="249"/>
      <c r="I75" s="250"/>
      <c r="J75" s="251"/>
      <c r="K75" s="249"/>
      <c r="L75" s="250"/>
      <c r="M75" s="251"/>
      <c r="N75" s="249"/>
      <c r="O75" s="250"/>
      <c r="P75" s="251"/>
      <c r="Q75" s="249"/>
      <c r="R75" s="250"/>
      <c r="S75" s="251"/>
      <c r="T75" s="249"/>
      <c r="U75" s="250"/>
      <c r="V75" s="251"/>
      <c r="W75" s="180">
        <f t="shared" si="206"/>
        <v>2000</v>
      </c>
      <c r="X75" s="250"/>
      <c r="Y75" s="250"/>
      <c r="Z75" s="250"/>
      <c r="AA75" s="251"/>
      <c r="AB75" s="184"/>
      <c r="AC75" s="185"/>
      <c r="AD75" s="185"/>
      <c r="AE75" s="185"/>
      <c r="AF75" s="185"/>
      <c r="AG75" s="185"/>
    </row>
    <row r="76" ht="30.0" customHeight="1">
      <c r="A76" s="186" t="s">
        <v>87</v>
      </c>
      <c r="B76" s="187" t="s">
        <v>203</v>
      </c>
      <c r="C76" s="188" t="s">
        <v>204</v>
      </c>
      <c r="D76" s="189" t="s">
        <v>132</v>
      </c>
      <c r="E76" s="190"/>
      <c r="F76" s="191"/>
      <c r="G76" s="179">
        <f t="shared" si="205"/>
        <v>0</v>
      </c>
      <c r="H76" s="190"/>
      <c r="I76" s="191"/>
      <c r="J76" s="192">
        <f>H76*I76</f>
        <v>0</v>
      </c>
      <c r="K76" s="190"/>
      <c r="L76" s="191"/>
      <c r="M76" s="192">
        <f>K76*L76</f>
        <v>0</v>
      </c>
      <c r="N76" s="190"/>
      <c r="O76" s="191"/>
      <c r="P76" s="192">
        <f>N76*O76</f>
        <v>0</v>
      </c>
      <c r="Q76" s="190"/>
      <c r="R76" s="191"/>
      <c r="S76" s="192">
        <f>Q76*R76</f>
        <v>0</v>
      </c>
      <c r="T76" s="190"/>
      <c r="U76" s="191"/>
      <c r="V76" s="192">
        <f>T76*U76</f>
        <v>0</v>
      </c>
      <c r="W76" s="193">
        <f t="shared" si="206"/>
        <v>0</v>
      </c>
      <c r="X76" s="194">
        <f>J76+P76+V76</f>
        <v>0</v>
      </c>
      <c r="Y76" s="194">
        <f t="shared" ref="Y76:Y81" si="213">W76-X76</f>
        <v>0</v>
      </c>
      <c r="Z76" s="195" t="str">
        <f t="shared" ref="Z76:Z81" si="214">Y76/W76</f>
        <v>#DIV/0!</v>
      </c>
      <c r="AA76" s="196"/>
      <c r="AB76" s="184"/>
      <c r="AC76" s="185"/>
      <c r="AD76" s="185"/>
      <c r="AE76" s="185"/>
      <c r="AF76" s="185"/>
      <c r="AG76" s="185"/>
    </row>
    <row r="77" ht="30.0" customHeight="1">
      <c r="A77" s="161" t="s">
        <v>84</v>
      </c>
      <c r="B77" s="162" t="s">
        <v>205</v>
      </c>
      <c r="C77" s="163" t="s">
        <v>206</v>
      </c>
      <c r="D77" s="164"/>
      <c r="E77" s="165">
        <f>SUM(E78:E80)</f>
        <v>0</v>
      </c>
      <c r="F77" s="166"/>
      <c r="G77" s="167">
        <f t="shared" ref="G77:H77" si="207">SUM(G78:G80)</f>
        <v>0</v>
      </c>
      <c r="H77" s="165">
        <f t="shared" si="207"/>
        <v>0</v>
      </c>
      <c r="I77" s="166"/>
      <c r="J77" s="167">
        <f t="shared" ref="J77:K77" si="208">SUM(J78:J80)</f>
        <v>0</v>
      </c>
      <c r="K77" s="165">
        <f t="shared" si="208"/>
        <v>0</v>
      </c>
      <c r="L77" s="166"/>
      <c r="M77" s="167">
        <f t="shared" ref="M77:N77" si="209">SUM(M78:M80)</f>
        <v>0</v>
      </c>
      <c r="N77" s="165">
        <f t="shared" si="209"/>
        <v>0</v>
      </c>
      <c r="O77" s="166"/>
      <c r="P77" s="167">
        <f t="shared" ref="P77:Q77" si="210">SUM(P78:P80)</f>
        <v>0</v>
      </c>
      <c r="Q77" s="165">
        <f t="shared" si="210"/>
        <v>0</v>
      </c>
      <c r="R77" s="166"/>
      <c r="S77" s="167">
        <f t="shared" ref="S77:T77" si="211">SUM(S78:S80)</f>
        <v>0</v>
      </c>
      <c r="T77" s="165">
        <f t="shared" si="211"/>
        <v>0</v>
      </c>
      <c r="U77" s="166"/>
      <c r="V77" s="166">
        <f t="shared" ref="V77:X77" si="212">SUM(V78:V80)</f>
        <v>0</v>
      </c>
      <c r="W77" s="166">
        <f t="shared" si="212"/>
        <v>0</v>
      </c>
      <c r="X77" s="166">
        <f t="shared" si="212"/>
        <v>0</v>
      </c>
      <c r="Y77" s="197">
        <f t="shared" si="213"/>
        <v>0</v>
      </c>
      <c r="Z77" s="169" t="str">
        <f t="shared" si="214"/>
        <v>#DIV/0!</v>
      </c>
      <c r="AA77" s="170"/>
      <c r="AB77" s="171"/>
      <c r="AC77" s="172"/>
      <c r="AD77" s="172"/>
      <c r="AE77" s="172"/>
      <c r="AF77" s="172"/>
      <c r="AG77" s="172"/>
    </row>
    <row r="78" ht="30.0" customHeight="1">
      <c r="A78" s="173" t="s">
        <v>87</v>
      </c>
      <c r="B78" s="174" t="s">
        <v>207</v>
      </c>
      <c r="C78" s="175" t="s">
        <v>204</v>
      </c>
      <c r="D78" s="176" t="s">
        <v>132</v>
      </c>
      <c r="E78" s="177"/>
      <c r="F78" s="178"/>
      <c r="G78" s="179">
        <f t="shared" ref="G78:G80" si="215">E78*F78</f>
        <v>0</v>
      </c>
      <c r="H78" s="177"/>
      <c r="I78" s="178"/>
      <c r="J78" s="179">
        <f t="shared" ref="J78:J80" si="216">H78*I78</f>
        <v>0</v>
      </c>
      <c r="K78" s="177"/>
      <c r="L78" s="178"/>
      <c r="M78" s="179">
        <f t="shared" ref="M78:M80" si="217">K78*L78</f>
        <v>0</v>
      </c>
      <c r="N78" s="177"/>
      <c r="O78" s="178"/>
      <c r="P78" s="179">
        <f t="shared" ref="P78:P80" si="218">N78*O78</f>
        <v>0</v>
      </c>
      <c r="Q78" s="177"/>
      <c r="R78" s="178"/>
      <c r="S78" s="179">
        <f t="shared" ref="S78:S80" si="219">Q78*R78</f>
        <v>0</v>
      </c>
      <c r="T78" s="177"/>
      <c r="U78" s="178"/>
      <c r="V78" s="179">
        <f t="shared" ref="V78:V80" si="220">T78*U78</f>
        <v>0</v>
      </c>
      <c r="W78" s="180">
        <f t="shared" ref="W78:W80" si="221">G78+M78+S78</f>
        <v>0</v>
      </c>
      <c r="X78" s="181">
        <f t="shared" ref="X78:X80" si="222">J78+P78+V78</f>
        <v>0</v>
      </c>
      <c r="Y78" s="181">
        <f t="shared" si="213"/>
        <v>0</v>
      </c>
      <c r="Z78" s="182" t="str">
        <f t="shared" si="214"/>
        <v>#DIV/0!</v>
      </c>
      <c r="AA78" s="183"/>
      <c r="AB78" s="184"/>
      <c r="AC78" s="185"/>
      <c r="AD78" s="185"/>
      <c r="AE78" s="185"/>
      <c r="AF78" s="185"/>
      <c r="AG78" s="185"/>
    </row>
    <row r="79" ht="30.0" customHeight="1">
      <c r="A79" s="173" t="s">
        <v>87</v>
      </c>
      <c r="B79" s="174" t="s">
        <v>208</v>
      </c>
      <c r="C79" s="175" t="s">
        <v>204</v>
      </c>
      <c r="D79" s="176" t="s">
        <v>132</v>
      </c>
      <c r="E79" s="177"/>
      <c r="F79" s="178"/>
      <c r="G79" s="179">
        <f t="shared" si="215"/>
        <v>0</v>
      </c>
      <c r="H79" s="177"/>
      <c r="I79" s="178"/>
      <c r="J79" s="179">
        <f t="shared" si="216"/>
        <v>0</v>
      </c>
      <c r="K79" s="177"/>
      <c r="L79" s="178"/>
      <c r="M79" s="179">
        <f t="shared" si="217"/>
        <v>0</v>
      </c>
      <c r="N79" s="177"/>
      <c r="O79" s="178"/>
      <c r="P79" s="179">
        <f t="shared" si="218"/>
        <v>0</v>
      </c>
      <c r="Q79" s="177"/>
      <c r="R79" s="178"/>
      <c r="S79" s="179">
        <f t="shared" si="219"/>
        <v>0</v>
      </c>
      <c r="T79" s="177"/>
      <c r="U79" s="178"/>
      <c r="V79" s="179">
        <f t="shared" si="220"/>
        <v>0</v>
      </c>
      <c r="W79" s="180">
        <f t="shared" si="221"/>
        <v>0</v>
      </c>
      <c r="X79" s="181">
        <f t="shared" si="222"/>
        <v>0</v>
      </c>
      <c r="Y79" s="181">
        <f t="shared" si="213"/>
        <v>0</v>
      </c>
      <c r="Z79" s="182" t="str">
        <f t="shared" si="214"/>
        <v>#DIV/0!</v>
      </c>
      <c r="AA79" s="183"/>
      <c r="AB79" s="184"/>
      <c r="AC79" s="185"/>
      <c r="AD79" s="185"/>
      <c r="AE79" s="185"/>
      <c r="AF79" s="185"/>
      <c r="AG79" s="185"/>
    </row>
    <row r="80" ht="30.0" customHeight="1">
      <c r="A80" s="186" t="s">
        <v>87</v>
      </c>
      <c r="B80" s="187" t="s">
        <v>209</v>
      </c>
      <c r="C80" s="188" t="s">
        <v>204</v>
      </c>
      <c r="D80" s="189" t="s">
        <v>132</v>
      </c>
      <c r="E80" s="190"/>
      <c r="F80" s="191"/>
      <c r="G80" s="192">
        <f t="shared" si="215"/>
        <v>0</v>
      </c>
      <c r="H80" s="190"/>
      <c r="I80" s="191"/>
      <c r="J80" s="192">
        <f t="shared" si="216"/>
        <v>0</v>
      </c>
      <c r="K80" s="190"/>
      <c r="L80" s="191"/>
      <c r="M80" s="192">
        <f t="shared" si="217"/>
        <v>0</v>
      </c>
      <c r="N80" s="190"/>
      <c r="O80" s="191"/>
      <c r="P80" s="192">
        <f t="shared" si="218"/>
        <v>0</v>
      </c>
      <c r="Q80" s="190"/>
      <c r="R80" s="191"/>
      <c r="S80" s="192">
        <f t="shared" si="219"/>
        <v>0</v>
      </c>
      <c r="T80" s="190"/>
      <c r="U80" s="191"/>
      <c r="V80" s="192">
        <f t="shared" si="220"/>
        <v>0</v>
      </c>
      <c r="W80" s="193">
        <f t="shared" si="221"/>
        <v>0</v>
      </c>
      <c r="X80" s="194">
        <f t="shared" si="222"/>
        <v>0</v>
      </c>
      <c r="Y80" s="194">
        <f t="shared" si="213"/>
        <v>0</v>
      </c>
      <c r="Z80" s="195" t="str">
        <f t="shared" si="214"/>
        <v>#DIV/0!</v>
      </c>
      <c r="AA80" s="196"/>
      <c r="AB80" s="184"/>
      <c r="AC80" s="185"/>
      <c r="AD80" s="185"/>
      <c r="AE80" s="185"/>
      <c r="AF80" s="185"/>
      <c r="AG80" s="185"/>
    </row>
    <row r="81" ht="30.0" customHeight="1">
      <c r="A81" s="202" t="s">
        <v>210</v>
      </c>
      <c r="B81" s="203"/>
      <c r="C81" s="204"/>
      <c r="D81" s="205"/>
      <c r="E81" s="217">
        <f>E77+E73+E69+E65+E61</f>
        <v>130</v>
      </c>
      <c r="F81" s="207"/>
      <c r="G81" s="208">
        <f t="shared" ref="G81:H81" si="223">G77+G73+G69+G65+G61</f>
        <v>56900</v>
      </c>
      <c r="H81" s="217">
        <f t="shared" si="223"/>
        <v>129</v>
      </c>
      <c r="I81" s="207"/>
      <c r="J81" s="208">
        <f t="shared" ref="J81:K81" si="224">J77+J73+J69+J65+J61</f>
        <v>65000</v>
      </c>
      <c r="K81" s="217">
        <f t="shared" si="224"/>
        <v>0</v>
      </c>
      <c r="L81" s="207"/>
      <c r="M81" s="208">
        <f t="shared" ref="M81:N81" si="225">M77+M73+M69+M65+M61</f>
        <v>0</v>
      </c>
      <c r="N81" s="217">
        <f t="shared" si="225"/>
        <v>0</v>
      </c>
      <c r="O81" s="207"/>
      <c r="P81" s="208">
        <f t="shared" ref="P81:Q81" si="226">P77+P73+P69+P65+P61</f>
        <v>0</v>
      </c>
      <c r="Q81" s="217">
        <f t="shared" si="226"/>
        <v>0</v>
      </c>
      <c r="R81" s="207"/>
      <c r="S81" s="208">
        <f t="shared" ref="S81:T81" si="227">S77+S73+S69+S65+S61</f>
        <v>0</v>
      </c>
      <c r="T81" s="217">
        <f t="shared" si="227"/>
        <v>0</v>
      </c>
      <c r="U81" s="207"/>
      <c r="V81" s="208">
        <f t="shared" ref="V81:X81" si="228">V77+V73+V69+V65+V61</f>
        <v>0</v>
      </c>
      <c r="W81" s="218">
        <f t="shared" si="228"/>
        <v>56900</v>
      </c>
      <c r="X81" s="218">
        <f t="shared" si="228"/>
        <v>65000</v>
      </c>
      <c r="Y81" s="218">
        <f t="shared" si="213"/>
        <v>-8100</v>
      </c>
      <c r="Z81" s="219">
        <f t="shared" si="214"/>
        <v>-0.1423550088</v>
      </c>
      <c r="AA81" s="213"/>
      <c r="AB81" s="160"/>
      <c r="AC81" s="15"/>
      <c r="AD81" s="15"/>
      <c r="AE81" s="15"/>
      <c r="AF81" s="15"/>
      <c r="AG81" s="15"/>
    </row>
    <row r="82" ht="30.0" customHeight="1">
      <c r="A82" s="152" t="s">
        <v>82</v>
      </c>
      <c r="B82" s="153">
        <v>5.0</v>
      </c>
      <c r="C82" s="154" t="s">
        <v>211</v>
      </c>
      <c r="D82" s="155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7"/>
      <c r="X82" s="157"/>
      <c r="Y82" s="214"/>
      <c r="Z82" s="215"/>
      <c r="AA82" s="159"/>
      <c r="AB82" s="160"/>
      <c r="AC82" s="15"/>
      <c r="AD82" s="15"/>
      <c r="AE82" s="15"/>
      <c r="AF82" s="15"/>
      <c r="AG82" s="15"/>
    </row>
    <row r="83" ht="30.0" customHeight="1">
      <c r="A83" s="161" t="s">
        <v>84</v>
      </c>
      <c r="B83" s="162" t="s">
        <v>212</v>
      </c>
      <c r="C83" s="163" t="s">
        <v>213</v>
      </c>
      <c r="D83" s="164"/>
      <c r="E83" s="165">
        <f>SUM(E84:E86)</f>
        <v>0</v>
      </c>
      <c r="F83" s="166"/>
      <c r="G83" s="167">
        <f t="shared" ref="G83:H83" si="229">SUM(G84:G86)</f>
        <v>0</v>
      </c>
      <c r="H83" s="165">
        <f t="shared" si="229"/>
        <v>0</v>
      </c>
      <c r="I83" s="166"/>
      <c r="J83" s="167">
        <f t="shared" ref="J83:K83" si="230">SUM(J84:J86)</f>
        <v>0</v>
      </c>
      <c r="K83" s="165">
        <f t="shared" si="230"/>
        <v>0</v>
      </c>
      <c r="L83" s="166"/>
      <c r="M83" s="167">
        <f t="shared" ref="M83:N83" si="231">SUM(M84:M86)</f>
        <v>0</v>
      </c>
      <c r="N83" s="165">
        <f t="shared" si="231"/>
        <v>0</v>
      </c>
      <c r="O83" s="166"/>
      <c r="P83" s="167">
        <f t="shared" ref="P83:Q83" si="232">SUM(P84:P86)</f>
        <v>0</v>
      </c>
      <c r="Q83" s="165">
        <f t="shared" si="232"/>
        <v>0</v>
      </c>
      <c r="R83" s="166"/>
      <c r="S83" s="167">
        <f t="shared" ref="S83:T83" si="233">SUM(S84:S86)</f>
        <v>0</v>
      </c>
      <c r="T83" s="165">
        <f t="shared" si="233"/>
        <v>0</v>
      </c>
      <c r="U83" s="166"/>
      <c r="V83" s="167">
        <f t="shared" ref="V83:X83" si="234">SUM(V84:V86)</f>
        <v>0</v>
      </c>
      <c r="W83" s="166">
        <f t="shared" si="234"/>
        <v>0</v>
      </c>
      <c r="X83" s="166">
        <f t="shared" si="234"/>
        <v>0</v>
      </c>
      <c r="Y83" s="197">
        <f t="shared" ref="Y83:Y95" si="235">W83-X83</f>
        <v>0</v>
      </c>
      <c r="Z83" s="169" t="str">
        <f t="shared" ref="Z83:Z95" si="236">Y83/W83</f>
        <v>#DIV/0!</v>
      </c>
      <c r="AA83" s="170"/>
      <c r="AB83" s="184"/>
      <c r="AC83" s="185"/>
      <c r="AD83" s="185"/>
      <c r="AE83" s="185"/>
      <c r="AF83" s="185"/>
      <c r="AG83" s="185"/>
    </row>
    <row r="84" ht="30.0" customHeight="1">
      <c r="A84" s="173" t="s">
        <v>87</v>
      </c>
      <c r="B84" s="252" t="s">
        <v>214</v>
      </c>
      <c r="C84" s="253" t="s">
        <v>215</v>
      </c>
      <c r="D84" s="176" t="s">
        <v>216</v>
      </c>
      <c r="E84" s="177"/>
      <c r="F84" s="178"/>
      <c r="G84" s="179">
        <f t="shared" ref="G84:G86" si="237">E84*F84</f>
        <v>0</v>
      </c>
      <c r="H84" s="177"/>
      <c r="I84" s="178"/>
      <c r="J84" s="179">
        <f t="shared" ref="J84:J86" si="238">H84*I84</f>
        <v>0</v>
      </c>
      <c r="K84" s="177"/>
      <c r="L84" s="178"/>
      <c r="M84" s="179">
        <f t="shared" ref="M84:M86" si="239">K84*L84</f>
        <v>0</v>
      </c>
      <c r="N84" s="177"/>
      <c r="O84" s="178"/>
      <c r="P84" s="179">
        <f t="shared" ref="P84:P86" si="240">N84*O84</f>
        <v>0</v>
      </c>
      <c r="Q84" s="177"/>
      <c r="R84" s="178"/>
      <c r="S84" s="179">
        <f t="shared" ref="S84:S86" si="241">Q84*R84</f>
        <v>0</v>
      </c>
      <c r="T84" s="177"/>
      <c r="U84" s="178"/>
      <c r="V84" s="179">
        <f t="shared" ref="V84:V86" si="242">T84*U84</f>
        <v>0</v>
      </c>
      <c r="W84" s="180">
        <f t="shared" ref="W84:W86" si="243">G84+M84+S84</f>
        <v>0</v>
      </c>
      <c r="X84" s="181">
        <f t="shared" ref="X84:X86" si="244">J84+P84+V84</f>
        <v>0</v>
      </c>
      <c r="Y84" s="181">
        <f t="shared" si="235"/>
        <v>0</v>
      </c>
      <c r="Z84" s="182" t="str">
        <f t="shared" si="236"/>
        <v>#DIV/0!</v>
      </c>
      <c r="AA84" s="183"/>
      <c r="AB84" s="184"/>
      <c r="AC84" s="185"/>
      <c r="AD84" s="185"/>
      <c r="AE84" s="185"/>
      <c r="AF84" s="185"/>
      <c r="AG84" s="185"/>
    </row>
    <row r="85" ht="30.0" customHeight="1">
      <c r="A85" s="173" t="s">
        <v>87</v>
      </c>
      <c r="B85" s="252" t="s">
        <v>217</v>
      </c>
      <c r="C85" s="253" t="s">
        <v>215</v>
      </c>
      <c r="D85" s="176" t="s">
        <v>216</v>
      </c>
      <c r="E85" s="177"/>
      <c r="F85" s="178"/>
      <c r="G85" s="179">
        <f t="shared" si="237"/>
        <v>0</v>
      </c>
      <c r="H85" s="177"/>
      <c r="I85" s="178"/>
      <c r="J85" s="179">
        <f t="shared" si="238"/>
        <v>0</v>
      </c>
      <c r="K85" s="177"/>
      <c r="L85" s="178"/>
      <c r="M85" s="179">
        <f t="shared" si="239"/>
        <v>0</v>
      </c>
      <c r="N85" s="177"/>
      <c r="O85" s="178"/>
      <c r="P85" s="179">
        <f t="shared" si="240"/>
        <v>0</v>
      </c>
      <c r="Q85" s="177"/>
      <c r="R85" s="178"/>
      <c r="S85" s="179">
        <f t="shared" si="241"/>
        <v>0</v>
      </c>
      <c r="T85" s="177"/>
      <c r="U85" s="178"/>
      <c r="V85" s="179">
        <f t="shared" si="242"/>
        <v>0</v>
      </c>
      <c r="W85" s="180">
        <f t="shared" si="243"/>
        <v>0</v>
      </c>
      <c r="X85" s="181">
        <f t="shared" si="244"/>
        <v>0</v>
      </c>
      <c r="Y85" s="181">
        <f t="shared" si="235"/>
        <v>0</v>
      </c>
      <c r="Z85" s="182" t="str">
        <f t="shared" si="236"/>
        <v>#DIV/0!</v>
      </c>
      <c r="AA85" s="183"/>
      <c r="AB85" s="184"/>
      <c r="AC85" s="185"/>
      <c r="AD85" s="185"/>
      <c r="AE85" s="185"/>
      <c r="AF85" s="185"/>
      <c r="AG85" s="185"/>
    </row>
    <row r="86" ht="30.0" customHeight="1">
      <c r="A86" s="186" t="s">
        <v>87</v>
      </c>
      <c r="B86" s="254" t="s">
        <v>218</v>
      </c>
      <c r="C86" s="255" t="s">
        <v>215</v>
      </c>
      <c r="D86" s="189" t="s">
        <v>216</v>
      </c>
      <c r="E86" s="190"/>
      <c r="F86" s="191"/>
      <c r="G86" s="192">
        <f t="shared" si="237"/>
        <v>0</v>
      </c>
      <c r="H86" s="190"/>
      <c r="I86" s="191"/>
      <c r="J86" s="192">
        <f t="shared" si="238"/>
        <v>0</v>
      </c>
      <c r="K86" s="190"/>
      <c r="L86" s="191"/>
      <c r="M86" s="192">
        <f t="shared" si="239"/>
        <v>0</v>
      </c>
      <c r="N86" s="190"/>
      <c r="O86" s="191"/>
      <c r="P86" s="192">
        <f t="shared" si="240"/>
        <v>0</v>
      </c>
      <c r="Q86" s="190"/>
      <c r="R86" s="191"/>
      <c r="S86" s="192">
        <f t="shared" si="241"/>
        <v>0</v>
      </c>
      <c r="T86" s="190"/>
      <c r="U86" s="191"/>
      <c r="V86" s="192">
        <f t="shared" si="242"/>
        <v>0</v>
      </c>
      <c r="W86" s="193">
        <f t="shared" si="243"/>
        <v>0</v>
      </c>
      <c r="X86" s="194">
        <f t="shared" si="244"/>
        <v>0</v>
      </c>
      <c r="Y86" s="194">
        <f t="shared" si="235"/>
        <v>0</v>
      </c>
      <c r="Z86" s="195" t="str">
        <f t="shared" si="236"/>
        <v>#DIV/0!</v>
      </c>
      <c r="AA86" s="196"/>
      <c r="AB86" s="184"/>
      <c r="AC86" s="185"/>
      <c r="AD86" s="185"/>
      <c r="AE86" s="185"/>
      <c r="AF86" s="185"/>
      <c r="AG86" s="185"/>
    </row>
    <row r="87" ht="30.0" customHeight="1">
      <c r="A87" s="161" t="s">
        <v>84</v>
      </c>
      <c r="B87" s="162" t="s">
        <v>219</v>
      </c>
      <c r="C87" s="163" t="s">
        <v>220</v>
      </c>
      <c r="D87" s="256"/>
      <c r="E87" s="165">
        <f>SUM(E88:E90)</f>
        <v>0</v>
      </c>
      <c r="F87" s="166"/>
      <c r="G87" s="167">
        <f t="shared" ref="G87:H87" si="245">SUM(G88:G90)</f>
        <v>0</v>
      </c>
      <c r="H87" s="165">
        <f t="shared" si="245"/>
        <v>0</v>
      </c>
      <c r="I87" s="166"/>
      <c r="J87" s="167">
        <f t="shared" ref="J87:K87" si="246">SUM(J88:J90)</f>
        <v>0</v>
      </c>
      <c r="K87" s="165">
        <f t="shared" si="246"/>
        <v>0</v>
      </c>
      <c r="L87" s="166"/>
      <c r="M87" s="167">
        <f t="shared" ref="M87:N87" si="247">SUM(M88:M90)</f>
        <v>0</v>
      </c>
      <c r="N87" s="165">
        <f t="shared" si="247"/>
        <v>0</v>
      </c>
      <c r="O87" s="166"/>
      <c r="P87" s="167">
        <f t="shared" ref="P87:Q87" si="248">SUM(P88:P90)</f>
        <v>0</v>
      </c>
      <c r="Q87" s="165">
        <f t="shared" si="248"/>
        <v>0</v>
      </c>
      <c r="R87" s="166"/>
      <c r="S87" s="167">
        <f t="shared" ref="S87:T87" si="249">SUM(S88:S90)</f>
        <v>0</v>
      </c>
      <c r="T87" s="165">
        <f t="shared" si="249"/>
        <v>0</v>
      </c>
      <c r="U87" s="166"/>
      <c r="V87" s="167">
        <f t="shared" ref="V87:X87" si="250">SUM(V88:V90)</f>
        <v>0</v>
      </c>
      <c r="W87" s="166">
        <f t="shared" si="250"/>
        <v>0</v>
      </c>
      <c r="X87" s="166">
        <f t="shared" si="250"/>
        <v>0</v>
      </c>
      <c r="Y87" s="197">
        <f t="shared" si="235"/>
        <v>0</v>
      </c>
      <c r="Z87" s="169" t="str">
        <f t="shared" si="236"/>
        <v>#DIV/0!</v>
      </c>
      <c r="AA87" s="170"/>
      <c r="AB87" s="184"/>
      <c r="AC87" s="185"/>
      <c r="AD87" s="185"/>
      <c r="AE87" s="185"/>
      <c r="AF87" s="185"/>
      <c r="AG87" s="185"/>
    </row>
    <row r="88" ht="30.0" customHeight="1">
      <c r="A88" s="173" t="s">
        <v>87</v>
      </c>
      <c r="B88" s="252" t="s">
        <v>221</v>
      </c>
      <c r="C88" s="253" t="s">
        <v>222</v>
      </c>
      <c r="D88" s="257" t="s">
        <v>132</v>
      </c>
      <c r="E88" s="177"/>
      <c r="F88" s="178"/>
      <c r="G88" s="179">
        <f t="shared" ref="G88:G90" si="251">E88*F88</f>
        <v>0</v>
      </c>
      <c r="H88" s="177"/>
      <c r="I88" s="178"/>
      <c r="J88" s="179">
        <f t="shared" ref="J88:J90" si="252">H88*I88</f>
        <v>0</v>
      </c>
      <c r="K88" s="177"/>
      <c r="L88" s="178"/>
      <c r="M88" s="179">
        <f t="shared" ref="M88:M90" si="253">K88*L88</f>
        <v>0</v>
      </c>
      <c r="N88" s="177"/>
      <c r="O88" s="178"/>
      <c r="P88" s="179">
        <f t="shared" ref="P88:P90" si="254">N88*O88</f>
        <v>0</v>
      </c>
      <c r="Q88" s="177"/>
      <c r="R88" s="178"/>
      <c r="S88" s="179">
        <f t="shared" ref="S88:S90" si="255">Q88*R88</f>
        <v>0</v>
      </c>
      <c r="T88" s="177"/>
      <c r="U88" s="178"/>
      <c r="V88" s="179">
        <f t="shared" ref="V88:V90" si="256">T88*U88</f>
        <v>0</v>
      </c>
      <c r="W88" s="180">
        <f t="shared" ref="W88:W90" si="257">G88+M88+S88</f>
        <v>0</v>
      </c>
      <c r="X88" s="181">
        <f t="shared" ref="X88:X90" si="258">J88+P88+V88</f>
        <v>0</v>
      </c>
      <c r="Y88" s="181">
        <f t="shared" si="235"/>
        <v>0</v>
      </c>
      <c r="Z88" s="182" t="str">
        <f t="shared" si="236"/>
        <v>#DIV/0!</v>
      </c>
      <c r="AA88" s="183"/>
      <c r="AB88" s="184"/>
      <c r="AC88" s="185"/>
      <c r="AD88" s="185"/>
      <c r="AE88" s="185"/>
      <c r="AF88" s="185"/>
      <c r="AG88" s="185"/>
    </row>
    <row r="89" ht="30.0" customHeight="1">
      <c r="A89" s="173" t="s">
        <v>87</v>
      </c>
      <c r="B89" s="174" t="s">
        <v>223</v>
      </c>
      <c r="C89" s="175" t="s">
        <v>222</v>
      </c>
      <c r="D89" s="176" t="s">
        <v>132</v>
      </c>
      <c r="E89" s="177"/>
      <c r="F89" s="178"/>
      <c r="G89" s="179">
        <f t="shared" si="251"/>
        <v>0</v>
      </c>
      <c r="H89" s="177"/>
      <c r="I89" s="178"/>
      <c r="J89" s="179">
        <f t="shared" si="252"/>
        <v>0</v>
      </c>
      <c r="K89" s="177"/>
      <c r="L89" s="178"/>
      <c r="M89" s="179">
        <f t="shared" si="253"/>
        <v>0</v>
      </c>
      <c r="N89" s="177"/>
      <c r="O89" s="178"/>
      <c r="P89" s="179">
        <f t="shared" si="254"/>
        <v>0</v>
      </c>
      <c r="Q89" s="177"/>
      <c r="R89" s="178"/>
      <c r="S89" s="179">
        <f t="shared" si="255"/>
        <v>0</v>
      </c>
      <c r="T89" s="177"/>
      <c r="U89" s="178"/>
      <c r="V89" s="179">
        <f t="shared" si="256"/>
        <v>0</v>
      </c>
      <c r="W89" s="180">
        <f t="shared" si="257"/>
        <v>0</v>
      </c>
      <c r="X89" s="181">
        <f t="shared" si="258"/>
        <v>0</v>
      </c>
      <c r="Y89" s="181">
        <f t="shared" si="235"/>
        <v>0</v>
      </c>
      <c r="Z89" s="182" t="str">
        <f t="shared" si="236"/>
        <v>#DIV/0!</v>
      </c>
      <c r="AA89" s="183"/>
      <c r="AB89" s="184"/>
      <c r="AC89" s="185"/>
      <c r="AD89" s="185"/>
      <c r="AE89" s="185"/>
      <c r="AF89" s="185"/>
      <c r="AG89" s="185"/>
    </row>
    <row r="90" ht="30.0" customHeight="1">
      <c r="A90" s="186" t="s">
        <v>87</v>
      </c>
      <c r="B90" s="187" t="s">
        <v>224</v>
      </c>
      <c r="C90" s="188" t="s">
        <v>222</v>
      </c>
      <c r="D90" s="189" t="s">
        <v>132</v>
      </c>
      <c r="E90" s="190"/>
      <c r="F90" s="191"/>
      <c r="G90" s="192">
        <f t="shared" si="251"/>
        <v>0</v>
      </c>
      <c r="H90" s="190"/>
      <c r="I90" s="191"/>
      <c r="J90" s="192">
        <f t="shared" si="252"/>
        <v>0</v>
      </c>
      <c r="K90" s="190"/>
      <c r="L90" s="191"/>
      <c r="M90" s="192">
        <f t="shared" si="253"/>
        <v>0</v>
      </c>
      <c r="N90" s="190"/>
      <c r="O90" s="191"/>
      <c r="P90" s="192">
        <f t="shared" si="254"/>
        <v>0</v>
      </c>
      <c r="Q90" s="190"/>
      <c r="R90" s="191"/>
      <c r="S90" s="192">
        <f t="shared" si="255"/>
        <v>0</v>
      </c>
      <c r="T90" s="190"/>
      <c r="U90" s="191"/>
      <c r="V90" s="192">
        <f t="shared" si="256"/>
        <v>0</v>
      </c>
      <c r="W90" s="193">
        <f t="shared" si="257"/>
        <v>0</v>
      </c>
      <c r="X90" s="194">
        <f t="shared" si="258"/>
        <v>0</v>
      </c>
      <c r="Y90" s="194">
        <f t="shared" si="235"/>
        <v>0</v>
      </c>
      <c r="Z90" s="195" t="str">
        <f t="shared" si="236"/>
        <v>#DIV/0!</v>
      </c>
      <c r="AA90" s="196"/>
      <c r="AB90" s="184"/>
      <c r="AC90" s="185"/>
      <c r="AD90" s="185"/>
      <c r="AE90" s="185"/>
      <c r="AF90" s="185"/>
      <c r="AG90" s="185"/>
    </row>
    <row r="91" ht="30.0" customHeight="1">
      <c r="A91" s="161" t="s">
        <v>84</v>
      </c>
      <c r="B91" s="162" t="s">
        <v>225</v>
      </c>
      <c r="C91" s="163" t="s">
        <v>226</v>
      </c>
      <c r="D91" s="258"/>
      <c r="E91" s="259">
        <f>SUM(E92:E94)</f>
        <v>0</v>
      </c>
      <c r="F91" s="166"/>
      <c r="G91" s="167">
        <f t="shared" ref="G91:H91" si="259">SUM(G92:G94)</f>
        <v>0</v>
      </c>
      <c r="H91" s="165">
        <f t="shared" si="259"/>
        <v>0</v>
      </c>
      <c r="I91" s="166"/>
      <c r="J91" s="167">
        <f t="shared" ref="J91:K91" si="260">SUM(J92:J94)</f>
        <v>0</v>
      </c>
      <c r="K91" s="165">
        <f t="shared" si="260"/>
        <v>0</v>
      </c>
      <c r="L91" s="166"/>
      <c r="M91" s="167">
        <f t="shared" ref="M91:N91" si="261">SUM(M92:M94)</f>
        <v>0</v>
      </c>
      <c r="N91" s="165">
        <f t="shared" si="261"/>
        <v>0</v>
      </c>
      <c r="O91" s="166"/>
      <c r="P91" s="167">
        <f t="shared" ref="P91:Q91" si="262">SUM(P92:P94)</f>
        <v>0</v>
      </c>
      <c r="Q91" s="165">
        <f t="shared" si="262"/>
        <v>0</v>
      </c>
      <c r="R91" s="166"/>
      <c r="S91" s="167">
        <f t="shared" ref="S91:T91" si="263">SUM(S92:S94)</f>
        <v>0</v>
      </c>
      <c r="T91" s="165">
        <f t="shared" si="263"/>
        <v>0</v>
      </c>
      <c r="U91" s="166"/>
      <c r="V91" s="167">
        <f t="shared" ref="V91:X91" si="264">SUM(V92:V94)</f>
        <v>0</v>
      </c>
      <c r="W91" s="166">
        <f t="shared" si="264"/>
        <v>0</v>
      </c>
      <c r="X91" s="166">
        <f t="shared" si="264"/>
        <v>0</v>
      </c>
      <c r="Y91" s="197">
        <f t="shared" si="235"/>
        <v>0</v>
      </c>
      <c r="Z91" s="169" t="str">
        <f t="shared" si="236"/>
        <v>#DIV/0!</v>
      </c>
      <c r="AA91" s="170"/>
      <c r="AB91" s="184"/>
      <c r="AC91" s="185"/>
      <c r="AD91" s="185"/>
      <c r="AE91" s="185"/>
      <c r="AF91" s="185"/>
      <c r="AG91" s="185"/>
    </row>
    <row r="92" ht="30.0" customHeight="1">
      <c r="A92" s="173" t="s">
        <v>87</v>
      </c>
      <c r="B92" s="174" t="s">
        <v>227</v>
      </c>
      <c r="C92" s="175" t="s">
        <v>138</v>
      </c>
      <c r="D92" s="176" t="s">
        <v>139</v>
      </c>
      <c r="E92" s="177"/>
      <c r="F92" s="178"/>
      <c r="G92" s="179">
        <f t="shared" ref="G92:G94" si="265">E92*F92</f>
        <v>0</v>
      </c>
      <c r="H92" s="177"/>
      <c r="I92" s="178"/>
      <c r="J92" s="179">
        <f t="shared" ref="J92:J94" si="266">H92*I92</f>
        <v>0</v>
      </c>
      <c r="K92" s="177"/>
      <c r="L92" s="178"/>
      <c r="M92" s="179">
        <f t="shared" ref="M92:M94" si="267">K92*L92</f>
        <v>0</v>
      </c>
      <c r="N92" s="177"/>
      <c r="O92" s="178"/>
      <c r="P92" s="179">
        <f t="shared" ref="P92:P94" si="268">N92*O92</f>
        <v>0</v>
      </c>
      <c r="Q92" s="177"/>
      <c r="R92" s="178"/>
      <c r="S92" s="179">
        <f t="shared" ref="S92:S94" si="269">Q92*R92</f>
        <v>0</v>
      </c>
      <c r="T92" s="177"/>
      <c r="U92" s="178"/>
      <c r="V92" s="179">
        <f t="shared" ref="V92:V94" si="270">T92*U92</f>
        <v>0</v>
      </c>
      <c r="W92" s="180">
        <f t="shared" ref="W92:W94" si="271">G92+M92+S92</f>
        <v>0</v>
      </c>
      <c r="X92" s="181">
        <f t="shared" ref="X92:X94" si="272">J92+P92+V92</f>
        <v>0</v>
      </c>
      <c r="Y92" s="181">
        <f t="shared" si="235"/>
        <v>0</v>
      </c>
      <c r="Z92" s="182" t="str">
        <f t="shared" si="236"/>
        <v>#DIV/0!</v>
      </c>
      <c r="AA92" s="183"/>
      <c r="AB92" s="184"/>
      <c r="AC92" s="185"/>
      <c r="AD92" s="185"/>
      <c r="AE92" s="185"/>
      <c r="AF92" s="185"/>
      <c r="AG92" s="185"/>
    </row>
    <row r="93" ht="30.0" customHeight="1">
      <c r="A93" s="173" t="s">
        <v>87</v>
      </c>
      <c r="B93" s="174" t="s">
        <v>228</v>
      </c>
      <c r="C93" s="175" t="s">
        <v>138</v>
      </c>
      <c r="D93" s="176" t="s">
        <v>139</v>
      </c>
      <c r="E93" s="177"/>
      <c r="F93" s="178"/>
      <c r="G93" s="179">
        <f t="shared" si="265"/>
        <v>0</v>
      </c>
      <c r="H93" s="177"/>
      <c r="I93" s="178"/>
      <c r="J93" s="179">
        <f t="shared" si="266"/>
        <v>0</v>
      </c>
      <c r="K93" s="177"/>
      <c r="L93" s="178"/>
      <c r="M93" s="179">
        <f t="shared" si="267"/>
        <v>0</v>
      </c>
      <c r="N93" s="177"/>
      <c r="O93" s="178"/>
      <c r="P93" s="179">
        <f t="shared" si="268"/>
        <v>0</v>
      </c>
      <c r="Q93" s="177"/>
      <c r="R93" s="178"/>
      <c r="S93" s="179">
        <f t="shared" si="269"/>
        <v>0</v>
      </c>
      <c r="T93" s="177"/>
      <c r="U93" s="178"/>
      <c r="V93" s="179">
        <f t="shared" si="270"/>
        <v>0</v>
      </c>
      <c r="W93" s="180">
        <f t="shared" si="271"/>
        <v>0</v>
      </c>
      <c r="X93" s="181">
        <f t="shared" si="272"/>
        <v>0</v>
      </c>
      <c r="Y93" s="181">
        <f t="shared" si="235"/>
        <v>0</v>
      </c>
      <c r="Z93" s="182" t="str">
        <f t="shared" si="236"/>
        <v>#DIV/0!</v>
      </c>
      <c r="AA93" s="183"/>
      <c r="AB93" s="184"/>
      <c r="AC93" s="185"/>
      <c r="AD93" s="185"/>
      <c r="AE93" s="185"/>
      <c r="AF93" s="185"/>
      <c r="AG93" s="185"/>
    </row>
    <row r="94" ht="30.0" customHeight="1">
      <c r="A94" s="186" t="s">
        <v>87</v>
      </c>
      <c r="B94" s="187" t="s">
        <v>229</v>
      </c>
      <c r="C94" s="188" t="s">
        <v>138</v>
      </c>
      <c r="D94" s="189" t="s">
        <v>139</v>
      </c>
      <c r="E94" s="190"/>
      <c r="F94" s="191"/>
      <c r="G94" s="192">
        <f t="shared" si="265"/>
        <v>0</v>
      </c>
      <c r="H94" s="190"/>
      <c r="I94" s="191"/>
      <c r="J94" s="192">
        <f t="shared" si="266"/>
        <v>0</v>
      </c>
      <c r="K94" s="190"/>
      <c r="L94" s="191"/>
      <c r="M94" s="192">
        <f t="shared" si="267"/>
        <v>0</v>
      </c>
      <c r="N94" s="190"/>
      <c r="O94" s="191"/>
      <c r="P94" s="192">
        <f t="shared" si="268"/>
        <v>0</v>
      </c>
      <c r="Q94" s="190"/>
      <c r="R94" s="191"/>
      <c r="S94" s="192">
        <f t="shared" si="269"/>
        <v>0</v>
      </c>
      <c r="T94" s="190"/>
      <c r="U94" s="191"/>
      <c r="V94" s="192">
        <f t="shared" si="270"/>
        <v>0</v>
      </c>
      <c r="W94" s="193">
        <f t="shared" si="271"/>
        <v>0</v>
      </c>
      <c r="X94" s="194">
        <f t="shared" si="272"/>
        <v>0</v>
      </c>
      <c r="Y94" s="194">
        <f t="shared" si="235"/>
        <v>0</v>
      </c>
      <c r="Z94" s="195" t="str">
        <f t="shared" si="236"/>
        <v>#DIV/0!</v>
      </c>
      <c r="AA94" s="196"/>
      <c r="AB94" s="184"/>
      <c r="AC94" s="185"/>
      <c r="AD94" s="185"/>
      <c r="AE94" s="185"/>
      <c r="AF94" s="185"/>
      <c r="AG94" s="185"/>
    </row>
    <row r="95" ht="39.75" customHeight="1">
      <c r="A95" s="260" t="s">
        <v>230</v>
      </c>
      <c r="B95" s="32"/>
      <c r="C95" s="32"/>
      <c r="D95" s="261"/>
      <c r="E95" s="207"/>
      <c r="F95" s="207"/>
      <c r="G95" s="207">
        <f>G83+G87+G91</f>
        <v>0</v>
      </c>
      <c r="H95" s="207"/>
      <c r="I95" s="207"/>
      <c r="J95" s="207">
        <f>J83+J87+J91</f>
        <v>0</v>
      </c>
      <c r="K95" s="207"/>
      <c r="L95" s="207"/>
      <c r="M95" s="207">
        <f>M83+M87+M91</f>
        <v>0</v>
      </c>
      <c r="N95" s="207"/>
      <c r="O95" s="207"/>
      <c r="P95" s="207">
        <f>P83+P87+P91</f>
        <v>0</v>
      </c>
      <c r="Q95" s="207"/>
      <c r="R95" s="207"/>
      <c r="S95" s="207">
        <f>S83+S87+S91</f>
        <v>0</v>
      </c>
      <c r="T95" s="207"/>
      <c r="U95" s="207"/>
      <c r="V95" s="208">
        <f t="shared" ref="V95:X95" si="273">V83+V87+V91</f>
        <v>0</v>
      </c>
      <c r="W95" s="218">
        <f t="shared" si="273"/>
        <v>0</v>
      </c>
      <c r="X95" s="218">
        <f t="shared" si="273"/>
        <v>0</v>
      </c>
      <c r="Y95" s="218">
        <f t="shared" si="235"/>
        <v>0</v>
      </c>
      <c r="Z95" s="219" t="str">
        <f t="shared" si="236"/>
        <v>#DIV/0!</v>
      </c>
      <c r="AA95" s="213"/>
      <c r="AB95" s="42"/>
      <c r="AC95" s="15"/>
      <c r="AD95" s="15"/>
      <c r="AE95" s="15"/>
      <c r="AF95" s="15"/>
      <c r="AG95" s="15"/>
    </row>
    <row r="96" ht="30.0" customHeight="1">
      <c r="A96" s="152" t="s">
        <v>82</v>
      </c>
      <c r="B96" s="153">
        <v>6.0</v>
      </c>
      <c r="C96" s="154" t="s">
        <v>231</v>
      </c>
      <c r="D96" s="155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7"/>
      <c r="X96" s="157"/>
      <c r="Y96" s="228"/>
      <c r="Z96" s="215"/>
      <c r="AA96" s="159"/>
      <c r="AB96" s="160"/>
      <c r="AC96" s="15"/>
      <c r="AD96" s="15"/>
      <c r="AE96" s="15"/>
      <c r="AF96" s="15"/>
      <c r="AG96" s="15"/>
    </row>
    <row r="97" ht="30.0" customHeight="1">
      <c r="A97" s="161" t="s">
        <v>84</v>
      </c>
      <c r="B97" s="162" t="s">
        <v>232</v>
      </c>
      <c r="C97" s="262" t="s">
        <v>233</v>
      </c>
      <c r="D97" s="164"/>
      <c r="E97" s="165">
        <f>SUM(E98:E100)</f>
        <v>0</v>
      </c>
      <c r="F97" s="166"/>
      <c r="G97" s="167">
        <f t="shared" ref="G97:H97" si="274">SUM(G98:G100)</f>
        <v>0</v>
      </c>
      <c r="H97" s="165">
        <f t="shared" si="274"/>
        <v>0</v>
      </c>
      <c r="I97" s="166"/>
      <c r="J97" s="167">
        <f t="shared" ref="J97:K97" si="275">SUM(J98:J100)</f>
        <v>0</v>
      </c>
      <c r="K97" s="165">
        <f t="shared" si="275"/>
        <v>0</v>
      </c>
      <c r="L97" s="166"/>
      <c r="M97" s="167">
        <f t="shared" ref="M97:N97" si="276">SUM(M98:M100)</f>
        <v>0</v>
      </c>
      <c r="N97" s="165">
        <f t="shared" si="276"/>
        <v>0</v>
      </c>
      <c r="O97" s="166"/>
      <c r="P97" s="167">
        <f t="shared" ref="P97:Q97" si="277">SUM(P98:P100)</f>
        <v>0</v>
      </c>
      <c r="Q97" s="165">
        <f t="shared" si="277"/>
        <v>0</v>
      </c>
      <c r="R97" s="166"/>
      <c r="S97" s="167">
        <f t="shared" ref="S97:T97" si="278">SUM(S98:S100)</f>
        <v>0</v>
      </c>
      <c r="T97" s="165">
        <f t="shared" si="278"/>
        <v>0</v>
      </c>
      <c r="U97" s="166"/>
      <c r="V97" s="166">
        <f t="shared" ref="V97:X97" si="279">SUM(V98:V100)</f>
        <v>0</v>
      </c>
      <c r="W97" s="166">
        <f t="shared" si="279"/>
        <v>0</v>
      </c>
      <c r="X97" s="166">
        <f t="shared" si="279"/>
        <v>0</v>
      </c>
      <c r="Y97" s="197">
        <f t="shared" ref="Y97:Y109" si="280">W97-X97</f>
        <v>0</v>
      </c>
      <c r="Z97" s="169" t="str">
        <f t="shared" ref="Z97:Z109" si="281">Y97/W97</f>
        <v>#DIV/0!</v>
      </c>
      <c r="AA97" s="170"/>
      <c r="AB97" s="171"/>
      <c r="AC97" s="172"/>
      <c r="AD97" s="172"/>
      <c r="AE97" s="172"/>
      <c r="AF97" s="172"/>
      <c r="AG97" s="172"/>
    </row>
    <row r="98" ht="30.0" customHeight="1">
      <c r="A98" s="173" t="s">
        <v>87</v>
      </c>
      <c r="B98" s="174" t="s">
        <v>234</v>
      </c>
      <c r="C98" s="175" t="s">
        <v>235</v>
      </c>
      <c r="D98" s="176" t="s">
        <v>132</v>
      </c>
      <c r="E98" s="177"/>
      <c r="F98" s="178"/>
      <c r="G98" s="179">
        <f t="shared" ref="G98:G100" si="282">E98*F98</f>
        <v>0</v>
      </c>
      <c r="H98" s="177"/>
      <c r="I98" s="178"/>
      <c r="J98" s="179">
        <f t="shared" ref="J98:J100" si="283">H98*I98</f>
        <v>0</v>
      </c>
      <c r="K98" s="177"/>
      <c r="L98" s="178"/>
      <c r="M98" s="179">
        <f t="shared" ref="M98:M100" si="284">K98*L98</f>
        <v>0</v>
      </c>
      <c r="N98" s="177"/>
      <c r="O98" s="178"/>
      <c r="P98" s="179">
        <f t="shared" ref="P98:P100" si="285">N98*O98</f>
        <v>0</v>
      </c>
      <c r="Q98" s="177"/>
      <c r="R98" s="178"/>
      <c r="S98" s="179">
        <f t="shared" ref="S98:S100" si="286">Q98*R98</f>
        <v>0</v>
      </c>
      <c r="T98" s="177"/>
      <c r="U98" s="178"/>
      <c r="V98" s="179">
        <f t="shared" ref="V98:V100" si="287">T98*U98</f>
        <v>0</v>
      </c>
      <c r="W98" s="180">
        <f t="shared" ref="W98:W100" si="288">G98+M98+S98</f>
        <v>0</v>
      </c>
      <c r="X98" s="181">
        <f t="shared" ref="X98:X100" si="289">J98+P98+V98</f>
        <v>0</v>
      </c>
      <c r="Y98" s="181">
        <f t="shared" si="280"/>
        <v>0</v>
      </c>
      <c r="Z98" s="182" t="str">
        <f t="shared" si="281"/>
        <v>#DIV/0!</v>
      </c>
      <c r="AA98" s="183"/>
      <c r="AB98" s="184"/>
      <c r="AC98" s="185"/>
      <c r="AD98" s="185"/>
      <c r="AE98" s="185"/>
      <c r="AF98" s="185"/>
      <c r="AG98" s="185"/>
    </row>
    <row r="99" ht="30.0" customHeight="1">
      <c r="A99" s="173" t="s">
        <v>87</v>
      </c>
      <c r="B99" s="174" t="s">
        <v>236</v>
      </c>
      <c r="C99" s="175" t="s">
        <v>235</v>
      </c>
      <c r="D99" s="176" t="s">
        <v>132</v>
      </c>
      <c r="E99" s="177"/>
      <c r="F99" s="178"/>
      <c r="G99" s="179">
        <f t="shared" si="282"/>
        <v>0</v>
      </c>
      <c r="H99" s="177"/>
      <c r="I99" s="178"/>
      <c r="J99" s="179">
        <f t="shared" si="283"/>
        <v>0</v>
      </c>
      <c r="K99" s="177"/>
      <c r="L99" s="178"/>
      <c r="M99" s="179">
        <f t="shared" si="284"/>
        <v>0</v>
      </c>
      <c r="N99" s="177"/>
      <c r="O99" s="178"/>
      <c r="P99" s="179">
        <f t="shared" si="285"/>
        <v>0</v>
      </c>
      <c r="Q99" s="177"/>
      <c r="R99" s="178"/>
      <c r="S99" s="179">
        <f t="shared" si="286"/>
        <v>0</v>
      </c>
      <c r="T99" s="177"/>
      <c r="U99" s="178"/>
      <c r="V99" s="179">
        <f t="shared" si="287"/>
        <v>0</v>
      </c>
      <c r="W99" s="180">
        <f t="shared" si="288"/>
        <v>0</v>
      </c>
      <c r="X99" s="181">
        <f t="shared" si="289"/>
        <v>0</v>
      </c>
      <c r="Y99" s="181">
        <f t="shared" si="280"/>
        <v>0</v>
      </c>
      <c r="Z99" s="182" t="str">
        <f t="shared" si="281"/>
        <v>#DIV/0!</v>
      </c>
      <c r="AA99" s="183"/>
      <c r="AB99" s="184"/>
      <c r="AC99" s="185"/>
      <c r="AD99" s="185"/>
      <c r="AE99" s="185"/>
      <c r="AF99" s="185"/>
      <c r="AG99" s="185"/>
    </row>
    <row r="100" ht="30.0" customHeight="1">
      <c r="A100" s="186" t="s">
        <v>87</v>
      </c>
      <c r="B100" s="187" t="s">
        <v>237</v>
      </c>
      <c r="C100" s="188" t="s">
        <v>235</v>
      </c>
      <c r="D100" s="189" t="s">
        <v>132</v>
      </c>
      <c r="E100" s="190"/>
      <c r="F100" s="191"/>
      <c r="G100" s="192">
        <f t="shared" si="282"/>
        <v>0</v>
      </c>
      <c r="H100" s="190"/>
      <c r="I100" s="191"/>
      <c r="J100" s="192">
        <f t="shared" si="283"/>
        <v>0</v>
      </c>
      <c r="K100" s="190"/>
      <c r="L100" s="191"/>
      <c r="M100" s="192">
        <f t="shared" si="284"/>
        <v>0</v>
      </c>
      <c r="N100" s="190"/>
      <c r="O100" s="191"/>
      <c r="P100" s="192">
        <f t="shared" si="285"/>
        <v>0</v>
      </c>
      <c r="Q100" s="190"/>
      <c r="R100" s="191"/>
      <c r="S100" s="192">
        <f t="shared" si="286"/>
        <v>0</v>
      </c>
      <c r="T100" s="190"/>
      <c r="U100" s="191"/>
      <c r="V100" s="192">
        <f t="shared" si="287"/>
        <v>0</v>
      </c>
      <c r="W100" s="193">
        <f t="shared" si="288"/>
        <v>0</v>
      </c>
      <c r="X100" s="194">
        <f t="shared" si="289"/>
        <v>0</v>
      </c>
      <c r="Y100" s="194">
        <f t="shared" si="280"/>
        <v>0</v>
      </c>
      <c r="Z100" s="195" t="str">
        <f t="shared" si="281"/>
        <v>#DIV/0!</v>
      </c>
      <c r="AA100" s="196"/>
      <c r="AB100" s="184"/>
      <c r="AC100" s="185"/>
      <c r="AD100" s="185"/>
      <c r="AE100" s="185"/>
      <c r="AF100" s="185"/>
      <c r="AG100" s="185"/>
    </row>
    <row r="101" ht="30.0" customHeight="1">
      <c r="A101" s="161" t="s">
        <v>82</v>
      </c>
      <c r="B101" s="162" t="s">
        <v>238</v>
      </c>
      <c r="C101" s="262" t="s">
        <v>239</v>
      </c>
      <c r="D101" s="164"/>
      <c r="E101" s="165">
        <f>SUM(E102:E104)</f>
        <v>2</v>
      </c>
      <c r="F101" s="166"/>
      <c r="G101" s="167">
        <f t="shared" ref="G101:H101" si="290">SUM(G102:G104)</f>
        <v>400</v>
      </c>
      <c r="H101" s="165">
        <f t="shared" si="290"/>
        <v>2</v>
      </c>
      <c r="I101" s="166"/>
      <c r="J101" s="167">
        <f t="shared" ref="J101:K101" si="291">SUM(J102:J104)</f>
        <v>340</v>
      </c>
      <c r="K101" s="165">
        <f t="shared" si="291"/>
        <v>0</v>
      </c>
      <c r="L101" s="166"/>
      <c r="M101" s="167">
        <f t="shared" ref="M101:N101" si="292">SUM(M102:M104)</f>
        <v>0</v>
      </c>
      <c r="N101" s="165">
        <f t="shared" si="292"/>
        <v>0</v>
      </c>
      <c r="O101" s="166"/>
      <c r="P101" s="167">
        <f t="shared" ref="P101:Q101" si="293">SUM(P102:P104)</f>
        <v>0</v>
      </c>
      <c r="Q101" s="165">
        <f t="shared" si="293"/>
        <v>0</v>
      </c>
      <c r="R101" s="166"/>
      <c r="S101" s="167">
        <f t="shared" ref="S101:T101" si="294">SUM(S102:S104)</f>
        <v>0</v>
      </c>
      <c r="T101" s="165">
        <f t="shared" si="294"/>
        <v>0</v>
      </c>
      <c r="U101" s="166"/>
      <c r="V101" s="166">
        <f t="shared" ref="V101:X101" si="295">SUM(V102:V104)</f>
        <v>0</v>
      </c>
      <c r="W101" s="166">
        <f t="shared" si="295"/>
        <v>400</v>
      </c>
      <c r="X101" s="166">
        <f t="shared" si="295"/>
        <v>340</v>
      </c>
      <c r="Y101" s="197">
        <f t="shared" si="280"/>
        <v>60</v>
      </c>
      <c r="Z101" s="169">
        <f t="shared" si="281"/>
        <v>0.15</v>
      </c>
      <c r="AA101" s="170"/>
      <c r="AB101" s="171"/>
      <c r="AC101" s="172"/>
      <c r="AD101" s="172"/>
      <c r="AE101" s="172"/>
      <c r="AF101" s="172"/>
      <c r="AG101" s="172"/>
    </row>
    <row r="102" ht="30.0" customHeight="1">
      <c r="A102" s="173" t="s">
        <v>87</v>
      </c>
      <c r="B102" s="174" t="s">
        <v>240</v>
      </c>
      <c r="C102" s="175" t="s">
        <v>241</v>
      </c>
      <c r="D102" s="176" t="s">
        <v>132</v>
      </c>
      <c r="E102" s="177">
        <v>2.0</v>
      </c>
      <c r="F102" s="178">
        <v>200.0</v>
      </c>
      <c r="G102" s="179">
        <f t="shared" ref="G102:G104" si="296">E102*F102</f>
        <v>400</v>
      </c>
      <c r="H102" s="177">
        <v>2.0</v>
      </c>
      <c r="I102" s="178">
        <v>170.0</v>
      </c>
      <c r="J102" s="179">
        <f t="shared" ref="J102:J104" si="297">H102*I102</f>
        <v>340</v>
      </c>
      <c r="K102" s="177"/>
      <c r="L102" s="178"/>
      <c r="M102" s="179">
        <f t="shared" ref="M102:M104" si="298">K102*L102</f>
        <v>0</v>
      </c>
      <c r="N102" s="177"/>
      <c r="O102" s="178"/>
      <c r="P102" s="179">
        <f t="shared" ref="P102:P104" si="299">N102*O102</f>
        <v>0</v>
      </c>
      <c r="Q102" s="177"/>
      <c r="R102" s="178"/>
      <c r="S102" s="179">
        <f t="shared" ref="S102:S104" si="300">Q102*R102</f>
        <v>0</v>
      </c>
      <c r="T102" s="177"/>
      <c r="U102" s="178"/>
      <c r="V102" s="179">
        <f t="shared" ref="V102:V104" si="301">T102*U102</f>
        <v>0</v>
      </c>
      <c r="W102" s="180">
        <f t="shared" ref="W102:W104" si="302">G102+M102+S102</f>
        <v>400</v>
      </c>
      <c r="X102" s="181">
        <f t="shared" ref="X102:X104" si="303">J102+P102+V102</f>
        <v>340</v>
      </c>
      <c r="Y102" s="181">
        <f t="shared" si="280"/>
        <v>60</v>
      </c>
      <c r="Z102" s="182">
        <f t="shared" si="281"/>
        <v>0.15</v>
      </c>
      <c r="AA102" s="263" t="s">
        <v>242</v>
      </c>
      <c r="AB102" s="184"/>
      <c r="AC102" s="185"/>
      <c r="AD102" s="185"/>
      <c r="AE102" s="185"/>
      <c r="AF102" s="185"/>
      <c r="AG102" s="185"/>
    </row>
    <row r="103" ht="30.0" customHeight="1">
      <c r="A103" s="173" t="s">
        <v>87</v>
      </c>
      <c r="B103" s="174" t="s">
        <v>243</v>
      </c>
      <c r="C103" s="175" t="s">
        <v>235</v>
      </c>
      <c r="D103" s="176" t="s">
        <v>132</v>
      </c>
      <c r="E103" s="177"/>
      <c r="F103" s="178"/>
      <c r="G103" s="179">
        <f t="shared" si="296"/>
        <v>0</v>
      </c>
      <c r="H103" s="177"/>
      <c r="I103" s="178"/>
      <c r="J103" s="179">
        <f t="shared" si="297"/>
        <v>0</v>
      </c>
      <c r="K103" s="177"/>
      <c r="L103" s="178"/>
      <c r="M103" s="179">
        <f t="shared" si="298"/>
        <v>0</v>
      </c>
      <c r="N103" s="177"/>
      <c r="O103" s="178"/>
      <c r="P103" s="179">
        <f t="shared" si="299"/>
        <v>0</v>
      </c>
      <c r="Q103" s="177"/>
      <c r="R103" s="178"/>
      <c r="S103" s="179">
        <f t="shared" si="300"/>
        <v>0</v>
      </c>
      <c r="T103" s="177"/>
      <c r="U103" s="178"/>
      <c r="V103" s="179">
        <f t="shared" si="301"/>
        <v>0</v>
      </c>
      <c r="W103" s="180">
        <f t="shared" si="302"/>
        <v>0</v>
      </c>
      <c r="X103" s="181">
        <f t="shared" si="303"/>
        <v>0</v>
      </c>
      <c r="Y103" s="181">
        <f t="shared" si="280"/>
        <v>0</v>
      </c>
      <c r="Z103" s="182" t="str">
        <f t="shared" si="281"/>
        <v>#DIV/0!</v>
      </c>
      <c r="AA103" s="183"/>
      <c r="AB103" s="184"/>
      <c r="AC103" s="185"/>
      <c r="AD103" s="185"/>
      <c r="AE103" s="185"/>
      <c r="AF103" s="185"/>
      <c r="AG103" s="185"/>
    </row>
    <row r="104" ht="30.0" customHeight="1">
      <c r="A104" s="186" t="s">
        <v>87</v>
      </c>
      <c r="B104" s="187" t="s">
        <v>244</v>
      </c>
      <c r="C104" s="188" t="s">
        <v>235</v>
      </c>
      <c r="D104" s="189" t="s">
        <v>132</v>
      </c>
      <c r="E104" s="190"/>
      <c r="F104" s="191"/>
      <c r="G104" s="192">
        <f t="shared" si="296"/>
        <v>0</v>
      </c>
      <c r="H104" s="190"/>
      <c r="I104" s="191"/>
      <c r="J104" s="192">
        <f t="shared" si="297"/>
        <v>0</v>
      </c>
      <c r="K104" s="190"/>
      <c r="L104" s="191"/>
      <c r="M104" s="192">
        <f t="shared" si="298"/>
        <v>0</v>
      </c>
      <c r="N104" s="190"/>
      <c r="O104" s="191"/>
      <c r="P104" s="192">
        <f t="shared" si="299"/>
        <v>0</v>
      </c>
      <c r="Q104" s="190"/>
      <c r="R104" s="191"/>
      <c r="S104" s="192">
        <f t="shared" si="300"/>
        <v>0</v>
      </c>
      <c r="T104" s="190"/>
      <c r="U104" s="191"/>
      <c r="V104" s="192">
        <f t="shared" si="301"/>
        <v>0</v>
      </c>
      <c r="W104" s="193">
        <f t="shared" si="302"/>
        <v>0</v>
      </c>
      <c r="X104" s="194">
        <f t="shared" si="303"/>
        <v>0</v>
      </c>
      <c r="Y104" s="194">
        <f t="shared" si="280"/>
        <v>0</v>
      </c>
      <c r="Z104" s="195" t="str">
        <f t="shared" si="281"/>
        <v>#DIV/0!</v>
      </c>
      <c r="AA104" s="196"/>
      <c r="AB104" s="184"/>
      <c r="AC104" s="185"/>
      <c r="AD104" s="185"/>
      <c r="AE104" s="185"/>
      <c r="AF104" s="185"/>
      <c r="AG104" s="185"/>
    </row>
    <row r="105" ht="30.0" customHeight="1">
      <c r="A105" s="161" t="s">
        <v>82</v>
      </c>
      <c r="B105" s="162" t="s">
        <v>245</v>
      </c>
      <c r="C105" s="262" t="s">
        <v>246</v>
      </c>
      <c r="D105" s="164"/>
      <c r="E105" s="165">
        <f>SUM(E106:E108)</f>
        <v>0</v>
      </c>
      <c r="F105" s="166"/>
      <c r="G105" s="167">
        <f t="shared" ref="G105:H105" si="304">SUM(G106:G108)</f>
        <v>0</v>
      </c>
      <c r="H105" s="165">
        <f t="shared" si="304"/>
        <v>0</v>
      </c>
      <c r="I105" s="166"/>
      <c r="J105" s="167">
        <f t="shared" ref="J105:K105" si="305">SUM(J106:J108)</f>
        <v>0</v>
      </c>
      <c r="K105" s="165">
        <f t="shared" si="305"/>
        <v>0</v>
      </c>
      <c r="L105" s="166"/>
      <c r="M105" s="167">
        <f t="shared" ref="M105:N105" si="306">SUM(M106:M108)</f>
        <v>0</v>
      </c>
      <c r="N105" s="165">
        <f t="shared" si="306"/>
        <v>0</v>
      </c>
      <c r="O105" s="166"/>
      <c r="P105" s="167">
        <f t="shared" ref="P105:Q105" si="307">SUM(P106:P108)</f>
        <v>0</v>
      </c>
      <c r="Q105" s="165">
        <f t="shared" si="307"/>
        <v>0</v>
      </c>
      <c r="R105" s="166"/>
      <c r="S105" s="167">
        <f t="shared" ref="S105:T105" si="308">SUM(S106:S108)</f>
        <v>0</v>
      </c>
      <c r="T105" s="165">
        <f t="shared" si="308"/>
        <v>0</v>
      </c>
      <c r="U105" s="166"/>
      <c r="V105" s="166">
        <f t="shared" ref="V105:X105" si="309">SUM(V106:V108)</f>
        <v>0</v>
      </c>
      <c r="W105" s="166">
        <f t="shared" si="309"/>
        <v>0</v>
      </c>
      <c r="X105" s="166">
        <f t="shared" si="309"/>
        <v>0</v>
      </c>
      <c r="Y105" s="197">
        <f t="shared" si="280"/>
        <v>0</v>
      </c>
      <c r="Z105" s="169" t="str">
        <f t="shared" si="281"/>
        <v>#DIV/0!</v>
      </c>
      <c r="AA105" s="170"/>
      <c r="AB105" s="171"/>
      <c r="AC105" s="172"/>
      <c r="AD105" s="172"/>
      <c r="AE105" s="172"/>
      <c r="AF105" s="172"/>
      <c r="AG105" s="172"/>
    </row>
    <row r="106" ht="30.0" customHeight="1">
      <c r="A106" s="173" t="s">
        <v>87</v>
      </c>
      <c r="B106" s="174" t="s">
        <v>247</v>
      </c>
      <c r="C106" s="175" t="s">
        <v>235</v>
      </c>
      <c r="D106" s="176" t="s">
        <v>132</v>
      </c>
      <c r="E106" s="177"/>
      <c r="F106" s="178"/>
      <c r="G106" s="179">
        <f t="shared" ref="G106:G108" si="310">E106*F106</f>
        <v>0</v>
      </c>
      <c r="H106" s="177"/>
      <c r="I106" s="178"/>
      <c r="J106" s="179">
        <f t="shared" ref="J106:J108" si="311">H106*I106</f>
        <v>0</v>
      </c>
      <c r="K106" s="177"/>
      <c r="L106" s="178"/>
      <c r="M106" s="179">
        <f t="shared" ref="M106:M108" si="312">K106*L106</f>
        <v>0</v>
      </c>
      <c r="N106" s="177"/>
      <c r="O106" s="178"/>
      <c r="P106" s="179">
        <f t="shared" ref="P106:P108" si="313">N106*O106</f>
        <v>0</v>
      </c>
      <c r="Q106" s="177"/>
      <c r="R106" s="178"/>
      <c r="S106" s="179">
        <f t="shared" ref="S106:S108" si="314">Q106*R106</f>
        <v>0</v>
      </c>
      <c r="T106" s="177"/>
      <c r="U106" s="178"/>
      <c r="V106" s="179">
        <f t="shared" ref="V106:V108" si="315">T106*U106</f>
        <v>0</v>
      </c>
      <c r="W106" s="180">
        <f t="shared" ref="W106:W108" si="316">G106+M106+S106</f>
        <v>0</v>
      </c>
      <c r="X106" s="181">
        <f t="shared" ref="X106:X108" si="317">J106+P106+V106</f>
        <v>0</v>
      </c>
      <c r="Y106" s="181">
        <f t="shared" si="280"/>
        <v>0</v>
      </c>
      <c r="Z106" s="182" t="str">
        <f t="shared" si="281"/>
        <v>#DIV/0!</v>
      </c>
      <c r="AA106" s="183"/>
      <c r="AB106" s="184"/>
      <c r="AC106" s="185"/>
      <c r="AD106" s="185"/>
      <c r="AE106" s="185"/>
      <c r="AF106" s="185"/>
      <c r="AG106" s="185"/>
    </row>
    <row r="107" ht="30.0" customHeight="1">
      <c r="A107" s="173" t="s">
        <v>87</v>
      </c>
      <c r="B107" s="174" t="s">
        <v>248</v>
      </c>
      <c r="C107" s="175" t="s">
        <v>235</v>
      </c>
      <c r="D107" s="176" t="s">
        <v>132</v>
      </c>
      <c r="E107" s="177"/>
      <c r="F107" s="178"/>
      <c r="G107" s="179">
        <f t="shared" si="310"/>
        <v>0</v>
      </c>
      <c r="H107" s="177"/>
      <c r="I107" s="178"/>
      <c r="J107" s="179">
        <f t="shared" si="311"/>
        <v>0</v>
      </c>
      <c r="K107" s="177"/>
      <c r="L107" s="178"/>
      <c r="M107" s="179">
        <f t="shared" si="312"/>
        <v>0</v>
      </c>
      <c r="N107" s="177"/>
      <c r="O107" s="178"/>
      <c r="P107" s="179">
        <f t="shared" si="313"/>
        <v>0</v>
      </c>
      <c r="Q107" s="177"/>
      <c r="R107" s="178"/>
      <c r="S107" s="179">
        <f t="shared" si="314"/>
        <v>0</v>
      </c>
      <c r="T107" s="177"/>
      <c r="U107" s="178"/>
      <c r="V107" s="179">
        <f t="shared" si="315"/>
        <v>0</v>
      </c>
      <c r="W107" s="180">
        <f t="shared" si="316"/>
        <v>0</v>
      </c>
      <c r="X107" s="181">
        <f t="shared" si="317"/>
        <v>0</v>
      </c>
      <c r="Y107" s="181">
        <f t="shared" si="280"/>
        <v>0</v>
      </c>
      <c r="Z107" s="182" t="str">
        <f t="shared" si="281"/>
        <v>#DIV/0!</v>
      </c>
      <c r="AA107" s="183"/>
      <c r="AB107" s="184"/>
      <c r="AC107" s="185"/>
      <c r="AD107" s="185"/>
      <c r="AE107" s="185"/>
      <c r="AF107" s="185"/>
      <c r="AG107" s="185"/>
    </row>
    <row r="108" ht="30.0" customHeight="1">
      <c r="A108" s="186" t="s">
        <v>87</v>
      </c>
      <c r="B108" s="187" t="s">
        <v>249</v>
      </c>
      <c r="C108" s="188" t="s">
        <v>235</v>
      </c>
      <c r="D108" s="189" t="s">
        <v>132</v>
      </c>
      <c r="E108" s="190"/>
      <c r="F108" s="191"/>
      <c r="G108" s="192">
        <f t="shared" si="310"/>
        <v>0</v>
      </c>
      <c r="H108" s="190"/>
      <c r="I108" s="191"/>
      <c r="J108" s="192">
        <f t="shared" si="311"/>
        <v>0</v>
      </c>
      <c r="K108" s="190"/>
      <c r="L108" s="191"/>
      <c r="M108" s="192">
        <f t="shared" si="312"/>
        <v>0</v>
      </c>
      <c r="N108" s="190"/>
      <c r="O108" s="191"/>
      <c r="P108" s="192">
        <f t="shared" si="313"/>
        <v>0</v>
      </c>
      <c r="Q108" s="190"/>
      <c r="R108" s="191"/>
      <c r="S108" s="192">
        <f t="shared" si="314"/>
        <v>0</v>
      </c>
      <c r="T108" s="190"/>
      <c r="U108" s="191"/>
      <c r="V108" s="192">
        <f t="shared" si="315"/>
        <v>0</v>
      </c>
      <c r="W108" s="193">
        <f t="shared" si="316"/>
        <v>0</v>
      </c>
      <c r="X108" s="194">
        <f t="shared" si="317"/>
        <v>0</v>
      </c>
      <c r="Y108" s="194">
        <f t="shared" si="280"/>
        <v>0</v>
      </c>
      <c r="Z108" s="195" t="str">
        <f t="shared" si="281"/>
        <v>#DIV/0!</v>
      </c>
      <c r="AA108" s="196"/>
      <c r="AB108" s="184"/>
      <c r="AC108" s="185"/>
      <c r="AD108" s="185"/>
      <c r="AE108" s="185"/>
      <c r="AF108" s="185"/>
      <c r="AG108" s="185"/>
    </row>
    <row r="109" ht="30.0" customHeight="1">
      <c r="A109" s="202" t="s">
        <v>250</v>
      </c>
      <c r="B109" s="203"/>
      <c r="C109" s="204"/>
      <c r="D109" s="205"/>
      <c r="E109" s="217">
        <f>E105+E101+E97</f>
        <v>2</v>
      </c>
      <c r="F109" s="207"/>
      <c r="G109" s="208">
        <f t="shared" ref="G109:H109" si="318">G105+G101+G97</f>
        <v>400</v>
      </c>
      <c r="H109" s="217">
        <f t="shared" si="318"/>
        <v>2</v>
      </c>
      <c r="I109" s="207"/>
      <c r="J109" s="208">
        <f t="shared" ref="J109:K109" si="319">J105+J101+J97</f>
        <v>340</v>
      </c>
      <c r="K109" s="217">
        <f t="shared" si="319"/>
        <v>0</v>
      </c>
      <c r="L109" s="207"/>
      <c r="M109" s="208">
        <f t="shared" ref="M109:N109" si="320">M105+M101+M97</f>
        <v>0</v>
      </c>
      <c r="N109" s="217">
        <f t="shared" si="320"/>
        <v>0</v>
      </c>
      <c r="O109" s="207"/>
      <c r="P109" s="208">
        <f t="shared" ref="P109:Q109" si="321">P105+P101+P97</f>
        <v>0</v>
      </c>
      <c r="Q109" s="217">
        <f t="shared" si="321"/>
        <v>0</v>
      </c>
      <c r="R109" s="207"/>
      <c r="S109" s="208">
        <f t="shared" ref="S109:T109" si="322">S105+S101+S97</f>
        <v>0</v>
      </c>
      <c r="T109" s="217">
        <f t="shared" si="322"/>
        <v>0</v>
      </c>
      <c r="U109" s="207"/>
      <c r="V109" s="208">
        <f t="shared" ref="V109:X109" si="323">V105+V101+V97</f>
        <v>0</v>
      </c>
      <c r="W109" s="218">
        <f t="shared" si="323"/>
        <v>400</v>
      </c>
      <c r="X109" s="218">
        <f t="shared" si="323"/>
        <v>340</v>
      </c>
      <c r="Y109" s="218">
        <f t="shared" si="280"/>
        <v>60</v>
      </c>
      <c r="Z109" s="219">
        <f t="shared" si="281"/>
        <v>0.15</v>
      </c>
      <c r="AA109" s="213"/>
      <c r="AB109" s="160"/>
      <c r="AC109" s="15"/>
      <c r="AD109" s="15"/>
      <c r="AE109" s="15"/>
      <c r="AF109" s="15"/>
      <c r="AG109" s="15"/>
    </row>
    <row r="110" ht="30.0" customHeight="1">
      <c r="A110" s="264" t="s">
        <v>82</v>
      </c>
      <c r="B110" s="265">
        <v>7.0</v>
      </c>
      <c r="C110" s="154" t="s">
        <v>251</v>
      </c>
      <c r="D110" s="155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7"/>
      <c r="X110" s="157"/>
      <c r="Y110" s="214"/>
      <c r="Z110" s="215"/>
      <c r="AA110" s="159"/>
      <c r="AB110" s="160"/>
      <c r="AC110" s="15"/>
      <c r="AD110" s="15"/>
      <c r="AE110" s="15"/>
      <c r="AF110" s="15"/>
      <c r="AG110" s="15"/>
    </row>
    <row r="111" ht="30.0" customHeight="1">
      <c r="A111" s="173" t="s">
        <v>87</v>
      </c>
      <c r="B111" s="174" t="s">
        <v>252</v>
      </c>
      <c r="C111" s="266" t="s">
        <v>253</v>
      </c>
      <c r="D111" s="267" t="s">
        <v>132</v>
      </c>
      <c r="E111" s="268"/>
      <c r="F111" s="269"/>
      <c r="G111" s="270">
        <f t="shared" ref="G111:G121" si="324">E111*F111</f>
        <v>0</v>
      </c>
      <c r="H111" s="268"/>
      <c r="I111" s="269"/>
      <c r="J111" s="270">
        <f t="shared" ref="J111:J118" si="325">H111*I111</f>
        <v>0</v>
      </c>
      <c r="K111" s="268"/>
      <c r="L111" s="269"/>
      <c r="M111" s="270">
        <f t="shared" ref="M111:M118" si="326">K111*L111</f>
        <v>0</v>
      </c>
      <c r="N111" s="268"/>
      <c r="O111" s="269"/>
      <c r="P111" s="270">
        <f t="shared" ref="P111:P118" si="327">N111*O111</f>
        <v>0</v>
      </c>
      <c r="Q111" s="268"/>
      <c r="R111" s="269"/>
      <c r="S111" s="270">
        <f t="shared" ref="S111:S118" si="328">Q111*R111</f>
        <v>0</v>
      </c>
      <c r="T111" s="268"/>
      <c r="U111" s="269"/>
      <c r="V111" s="270">
        <f t="shared" ref="V111:V118" si="329">T111*U111</f>
        <v>0</v>
      </c>
      <c r="W111" s="271">
        <f t="shared" ref="W111:W121" si="330">G111+M111+S111</f>
        <v>0</v>
      </c>
      <c r="X111" s="272">
        <f t="shared" ref="X111:X118" si="331">J111+P111+V111</f>
        <v>0</v>
      </c>
      <c r="Y111" s="272">
        <f t="shared" ref="Y111:Y117" si="332">W111-X111</f>
        <v>0</v>
      </c>
      <c r="Z111" s="273" t="str">
        <f t="shared" ref="Z111:Z117" si="333">Y111/W111</f>
        <v>#DIV/0!</v>
      </c>
      <c r="AA111" s="274"/>
      <c r="AB111" s="184"/>
      <c r="AC111" s="185"/>
      <c r="AD111" s="185"/>
      <c r="AE111" s="185"/>
      <c r="AF111" s="185"/>
      <c r="AG111" s="185"/>
    </row>
    <row r="112" ht="30.0" customHeight="1">
      <c r="A112" s="173" t="s">
        <v>87</v>
      </c>
      <c r="B112" s="174" t="s">
        <v>254</v>
      </c>
      <c r="C112" s="175" t="s">
        <v>255</v>
      </c>
      <c r="D112" s="176" t="s">
        <v>132</v>
      </c>
      <c r="E112" s="177"/>
      <c r="F112" s="178"/>
      <c r="G112" s="179">
        <f t="shared" si="324"/>
        <v>0</v>
      </c>
      <c r="H112" s="177"/>
      <c r="I112" s="178"/>
      <c r="J112" s="179">
        <f t="shared" si="325"/>
        <v>0</v>
      </c>
      <c r="K112" s="177"/>
      <c r="L112" s="178"/>
      <c r="M112" s="179">
        <f t="shared" si="326"/>
        <v>0</v>
      </c>
      <c r="N112" s="177"/>
      <c r="O112" s="178"/>
      <c r="P112" s="179">
        <f t="shared" si="327"/>
        <v>0</v>
      </c>
      <c r="Q112" s="177"/>
      <c r="R112" s="178"/>
      <c r="S112" s="179">
        <f t="shared" si="328"/>
        <v>0</v>
      </c>
      <c r="T112" s="177"/>
      <c r="U112" s="178"/>
      <c r="V112" s="179">
        <f t="shared" si="329"/>
        <v>0</v>
      </c>
      <c r="W112" s="180">
        <f t="shared" si="330"/>
        <v>0</v>
      </c>
      <c r="X112" s="181">
        <f t="shared" si="331"/>
        <v>0</v>
      </c>
      <c r="Y112" s="181">
        <f t="shared" si="332"/>
        <v>0</v>
      </c>
      <c r="Z112" s="182" t="str">
        <f t="shared" si="333"/>
        <v>#DIV/0!</v>
      </c>
      <c r="AA112" s="183"/>
      <c r="AB112" s="184"/>
      <c r="AC112" s="185"/>
      <c r="AD112" s="185"/>
      <c r="AE112" s="185"/>
      <c r="AF112" s="185"/>
      <c r="AG112" s="185"/>
    </row>
    <row r="113" ht="30.0" customHeight="1">
      <c r="A113" s="173" t="s">
        <v>87</v>
      </c>
      <c r="B113" s="174" t="s">
        <v>256</v>
      </c>
      <c r="C113" s="175" t="s">
        <v>257</v>
      </c>
      <c r="D113" s="176" t="s">
        <v>132</v>
      </c>
      <c r="E113" s="177"/>
      <c r="F113" s="178"/>
      <c r="G113" s="179">
        <f t="shared" si="324"/>
        <v>0</v>
      </c>
      <c r="H113" s="177"/>
      <c r="I113" s="178"/>
      <c r="J113" s="179">
        <f t="shared" si="325"/>
        <v>0</v>
      </c>
      <c r="K113" s="177"/>
      <c r="L113" s="178"/>
      <c r="M113" s="179">
        <f t="shared" si="326"/>
        <v>0</v>
      </c>
      <c r="N113" s="177"/>
      <c r="O113" s="178"/>
      <c r="P113" s="179">
        <f t="shared" si="327"/>
        <v>0</v>
      </c>
      <c r="Q113" s="177"/>
      <c r="R113" s="178"/>
      <c r="S113" s="179">
        <f t="shared" si="328"/>
        <v>0</v>
      </c>
      <c r="T113" s="177"/>
      <c r="U113" s="178"/>
      <c r="V113" s="179">
        <f t="shared" si="329"/>
        <v>0</v>
      </c>
      <c r="W113" s="180">
        <f t="shared" si="330"/>
        <v>0</v>
      </c>
      <c r="X113" s="181">
        <f t="shared" si="331"/>
        <v>0</v>
      </c>
      <c r="Y113" s="181">
        <f t="shared" si="332"/>
        <v>0</v>
      </c>
      <c r="Z113" s="182" t="str">
        <f t="shared" si="333"/>
        <v>#DIV/0!</v>
      </c>
      <c r="AA113" s="183"/>
      <c r="AB113" s="184"/>
      <c r="AC113" s="185"/>
      <c r="AD113" s="185"/>
      <c r="AE113" s="185"/>
      <c r="AF113" s="185"/>
      <c r="AG113" s="185"/>
    </row>
    <row r="114" ht="30.0" customHeight="1">
      <c r="A114" s="173" t="s">
        <v>87</v>
      </c>
      <c r="B114" s="174" t="s">
        <v>258</v>
      </c>
      <c r="C114" s="175" t="s">
        <v>259</v>
      </c>
      <c r="D114" s="176" t="s">
        <v>132</v>
      </c>
      <c r="E114" s="177"/>
      <c r="F114" s="178"/>
      <c r="G114" s="179">
        <f t="shared" si="324"/>
        <v>0</v>
      </c>
      <c r="H114" s="177"/>
      <c r="I114" s="178"/>
      <c r="J114" s="179">
        <f t="shared" si="325"/>
        <v>0</v>
      </c>
      <c r="K114" s="177"/>
      <c r="L114" s="178"/>
      <c r="M114" s="179">
        <f t="shared" si="326"/>
        <v>0</v>
      </c>
      <c r="N114" s="177"/>
      <c r="O114" s="178"/>
      <c r="P114" s="179">
        <f t="shared" si="327"/>
        <v>0</v>
      </c>
      <c r="Q114" s="177"/>
      <c r="R114" s="178"/>
      <c r="S114" s="179">
        <f t="shared" si="328"/>
        <v>0</v>
      </c>
      <c r="T114" s="177"/>
      <c r="U114" s="178"/>
      <c r="V114" s="179">
        <f t="shared" si="329"/>
        <v>0</v>
      </c>
      <c r="W114" s="180">
        <f t="shared" si="330"/>
        <v>0</v>
      </c>
      <c r="X114" s="181">
        <f t="shared" si="331"/>
        <v>0</v>
      </c>
      <c r="Y114" s="181">
        <f t="shared" si="332"/>
        <v>0</v>
      </c>
      <c r="Z114" s="182" t="str">
        <f t="shared" si="333"/>
        <v>#DIV/0!</v>
      </c>
      <c r="AA114" s="183"/>
      <c r="AB114" s="184"/>
      <c r="AC114" s="185"/>
      <c r="AD114" s="185"/>
      <c r="AE114" s="185"/>
      <c r="AF114" s="185"/>
      <c r="AG114" s="185"/>
    </row>
    <row r="115" ht="30.0" customHeight="1">
      <c r="A115" s="173" t="s">
        <v>87</v>
      </c>
      <c r="B115" s="174" t="s">
        <v>260</v>
      </c>
      <c r="C115" s="175" t="s">
        <v>261</v>
      </c>
      <c r="D115" s="176" t="s">
        <v>132</v>
      </c>
      <c r="E115" s="177"/>
      <c r="F115" s="178"/>
      <c r="G115" s="179">
        <f t="shared" si="324"/>
        <v>0</v>
      </c>
      <c r="H115" s="177"/>
      <c r="I115" s="178"/>
      <c r="J115" s="179">
        <f t="shared" si="325"/>
        <v>0</v>
      </c>
      <c r="K115" s="177"/>
      <c r="L115" s="178"/>
      <c r="M115" s="179">
        <f t="shared" si="326"/>
        <v>0</v>
      </c>
      <c r="N115" s="177"/>
      <c r="O115" s="178"/>
      <c r="P115" s="179">
        <f t="shared" si="327"/>
        <v>0</v>
      </c>
      <c r="Q115" s="177"/>
      <c r="R115" s="178"/>
      <c r="S115" s="179">
        <f t="shared" si="328"/>
        <v>0</v>
      </c>
      <c r="T115" s="177"/>
      <c r="U115" s="178"/>
      <c r="V115" s="179">
        <f t="shared" si="329"/>
        <v>0</v>
      </c>
      <c r="W115" s="180">
        <f t="shared" si="330"/>
        <v>0</v>
      </c>
      <c r="X115" s="181">
        <f t="shared" si="331"/>
        <v>0</v>
      </c>
      <c r="Y115" s="181">
        <f t="shared" si="332"/>
        <v>0</v>
      </c>
      <c r="Z115" s="182" t="str">
        <f t="shared" si="333"/>
        <v>#DIV/0!</v>
      </c>
      <c r="AA115" s="183"/>
      <c r="AB115" s="184"/>
      <c r="AC115" s="185"/>
      <c r="AD115" s="185"/>
      <c r="AE115" s="185"/>
      <c r="AF115" s="185"/>
      <c r="AG115" s="185"/>
    </row>
    <row r="116" ht="30.0" customHeight="1">
      <c r="A116" s="173" t="s">
        <v>87</v>
      </c>
      <c r="B116" s="174" t="s">
        <v>262</v>
      </c>
      <c r="C116" s="175" t="s">
        <v>263</v>
      </c>
      <c r="D116" s="176" t="s">
        <v>132</v>
      </c>
      <c r="E116" s="177"/>
      <c r="F116" s="178"/>
      <c r="G116" s="179">
        <f t="shared" si="324"/>
        <v>0</v>
      </c>
      <c r="H116" s="177"/>
      <c r="I116" s="178"/>
      <c r="J116" s="179">
        <f t="shared" si="325"/>
        <v>0</v>
      </c>
      <c r="K116" s="177"/>
      <c r="L116" s="178"/>
      <c r="M116" s="179">
        <f t="shared" si="326"/>
        <v>0</v>
      </c>
      <c r="N116" s="177"/>
      <c r="O116" s="178"/>
      <c r="P116" s="179">
        <f t="shared" si="327"/>
        <v>0</v>
      </c>
      <c r="Q116" s="177"/>
      <c r="R116" s="178"/>
      <c r="S116" s="179">
        <f t="shared" si="328"/>
        <v>0</v>
      </c>
      <c r="T116" s="177"/>
      <c r="U116" s="178"/>
      <c r="V116" s="179">
        <f t="shared" si="329"/>
        <v>0</v>
      </c>
      <c r="W116" s="180">
        <f t="shared" si="330"/>
        <v>0</v>
      </c>
      <c r="X116" s="181">
        <f t="shared" si="331"/>
        <v>0</v>
      </c>
      <c r="Y116" s="181">
        <f t="shared" si="332"/>
        <v>0</v>
      </c>
      <c r="Z116" s="182" t="str">
        <f t="shared" si="333"/>
        <v>#DIV/0!</v>
      </c>
      <c r="AA116" s="183"/>
      <c r="AB116" s="184"/>
      <c r="AC116" s="185"/>
      <c r="AD116" s="185"/>
      <c r="AE116" s="185"/>
      <c r="AF116" s="185"/>
      <c r="AG116" s="185"/>
    </row>
    <row r="117" ht="30.0" customHeight="1">
      <c r="A117" s="173" t="s">
        <v>87</v>
      </c>
      <c r="B117" s="174" t="s">
        <v>264</v>
      </c>
      <c r="C117" s="175" t="s">
        <v>265</v>
      </c>
      <c r="D117" s="176" t="s">
        <v>132</v>
      </c>
      <c r="E117" s="177"/>
      <c r="F117" s="178"/>
      <c r="G117" s="179">
        <f t="shared" si="324"/>
        <v>0</v>
      </c>
      <c r="H117" s="177"/>
      <c r="I117" s="178"/>
      <c r="J117" s="179">
        <f t="shared" si="325"/>
        <v>0</v>
      </c>
      <c r="K117" s="177"/>
      <c r="L117" s="178"/>
      <c r="M117" s="179">
        <f t="shared" si="326"/>
        <v>0</v>
      </c>
      <c r="N117" s="177"/>
      <c r="O117" s="178"/>
      <c r="P117" s="179">
        <f t="shared" si="327"/>
        <v>0</v>
      </c>
      <c r="Q117" s="177"/>
      <c r="R117" s="178"/>
      <c r="S117" s="179">
        <f t="shared" si="328"/>
        <v>0</v>
      </c>
      <c r="T117" s="177"/>
      <c r="U117" s="178"/>
      <c r="V117" s="179">
        <f t="shared" si="329"/>
        <v>0</v>
      </c>
      <c r="W117" s="180">
        <f t="shared" si="330"/>
        <v>0</v>
      </c>
      <c r="X117" s="181">
        <f t="shared" si="331"/>
        <v>0</v>
      </c>
      <c r="Y117" s="181">
        <f t="shared" si="332"/>
        <v>0</v>
      </c>
      <c r="Z117" s="182" t="str">
        <f t="shared" si="333"/>
        <v>#DIV/0!</v>
      </c>
      <c r="AA117" s="183"/>
      <c r="AB117" s="184"/>
      <c r="AC117" s="185"/>
      <c r="AD117" s="185"/>
      <c r="AE117" s="185"/>
      <c r="AF117" s="185"/>
      <c r="AG117" s="185"/>
    </row>
    <row r="118" ht="30.0" customHeight="1">
      <c r="A118" s="173" t="s">
        <v>87</v>
      </c>
      <c r="B118" s="174" t="s">
        <v>266</v>
      </c>
      <c r="C118" s="175" t="s">
        <v>267</v>
      </c>
      <c r="D118" s="176" t="s">
        <v>268</v>
      </c>
      <c r="E118" s="177">
        <v>1600.0</v>
      </c>
      <c r="F118" s="178">
        <v>3.0</v>
      </c>
      <c r="G118" s="179">
        <f t="shared" si="324"/>
        <v>4800</v>
      </c>
      <c r="H118" s="244">
        <v>1.0</v>
      </c>
      <c r="I118" s="242">
        <v>7341.29</v>
      </c>
      <c r="J118" s="243">
        <f t="shared" si="325"/>
        <v>7341.29</v>
      </c>
      <c r="K118" s="244"/>
      <c r="L118" s="245"/>
      <c r="M118" s="243">
        <f t="shared" si="326"/>
        <v>0</v>
      </c>
      <c r="N118" s="244"/>
      <c r="O118" s="245"/>
      <c r="P118" s="243">
        <f t="shared" si="327"/>
        <v>0</v>
      </c>
      <c r="Q118" s="244"/>
      <c r="R118" s="245"/>
      <c r="S118" s="243">
        <f t="shared" si="328"/>
        <v>0</v>
      </c>
      <c r="T118" s="244"/>
      <c r="U118" s="245"/>
      <c r="V118" s="243">
        <f t="shared" si="329"/>
        <v>0</v>
      </c>
      <c r="W118" s="180">
        <f t="shared" si="330"/>
        <v>4800</v>
      </c>
      <c r="X118" s="275">
        <f t="shared" si="331"/>
        <v>7341.29</v>
      </c>
      <c r="Y118" s="275">
        <f>(W118+W119+W120)-X118</f>
        <v>-41.29</v>
      </c>
      <c r="Z118" s="276">
        <f>Y118/(W118+W119+W120)</f>
        <v>-0.005656164384</v>
      </c>
      <c r="AA118" s="277" t="s">
        <v>269</v>
      </c>
      <c r="AB118" s="184"/>
      <c r="AC118" s="185"/>
      <c r="AD118" s="185"/>
      <c r="AE118" s="185"/>
      <c r="AF118" s="185"/>
      <c r="AG118" s="185"/>
    </row>
    <row r="119" ht="30.0" customHeight="1">
      <c r="A119" s="173" t="s">
        <v>87</v>
      </c>
      <c r="B119" s="174" t="s">
        <v>270</v>
      </c>
      <c r="C119" s="175" t="s">
        <v>271</v>
      </c>
      <c r="D119" s="176" t="s">
        <v>268</v>
      </c>
      <c r="E119" s="177">
        <v>500.0</v>
      </c>
      <c r="F119" s="178">
        <v>3.0</v>
      </c>
      <c r="G119" s="179">
        <f t="shared" si="324"/>
        <v>1500</v>
      </c>
      <c r="H119" s="278"/>
      <c r="I119" s="279"/>
      <c r="J119" s="280"/>
      <c r="K119" s="278"/>
      <c r="L119" s="279"/>
      <c r="M119" s="280"/>
      <c r="N119" s="278"/>
      <c r="O119" s="279"/>
      <c r="P119" s="280"/>
      <c r="Q119" s="278"/>
      <c r="R119" s="279"/>
      <c r="S119" s="280"/>
      <c r="T119" s="278"/>
      <c r="U119" s="279"/>
      <c r="V119" s="280"/>
      <c r="W119" s="180">
        <f t="shared" si="330"/>
        <v>1500</v>
      </c>
      <c r="X119" s="279"/>
      <c r="Y119" s="279"/>
      <c r="Z119" s="279"/>
      <c r="AA119" s="280"/>
      <c r="AB119" s="184"/>
      <c r="AC119" s="185"/>
      <c r="AD119" s="185"/>
      <c r="AE119" s="185"/>
      <c r="AF119" s="185"/>
      <c r="AG119" s="185"/>
    </row>
    <row r="120" ht="30.0" customHeight="1">
      <c r="A120" s="173" t="s">
        <v>87</v>
      </c>
      <c r="B120" s="174" t="s">
        <v>272</v>
      </c>
      <c r="C120" s="175" t="s">
        <v>273</v>
      </c>
      <c r="D120" s="176" t="s">
        <v>132</v>
      </c>
      <c r="E120" s="177">
        <v>20.0</v>
      </c>
      <c r="F120" s="178">
        <v>50.0</v>
      </c>
      <c r="G120" s="179">
        <f t="shared" si="324"/>
        <v>1000</v>
      </c>
      <c r="H120" s="249"/>
      <c r="I120" s="250"/>
      <c r="J120" s="251"/>
      <c r="K120" s="249"/>
      <c r="L120" s="250"/>
      <c r="M120" s="251"/>
      <c r="N120" s="249"/>
      <c r="O120" s="250"/>
      <c r="P120" s="251"/>
      <c r="Q120" s="249"/>
      <c r="R120" s="250"/>
      <c r="S120" s="251"/>
      <c r="T120" s="249"/>
      <c r="U120" s="250"/>
      <c r="V120" s="251"/>
      <c r="W120" s="180">
        <f t="shared" si="330"/>
        <v>1000</v>
      </c>
      <c r="X120" s="250"/>
      <c r="Y120" s="250"/>
      <c r="Z120" s="250"/>
      <c r="AA120" s="251"/>
      <c r="AB120" s="184"/>
      <c r="AC120" s="185"/>
      <c r="AD120" s="185"/>
      <c r="AE120" s="185"/>
      <c r="AF120" s="185"/>
      <c r="AG120" s="185"/>
    </row>
    <row r="121" ht="30.0" customHeight="1">
      <c r="A121" s="186" t="s">
        <v>87</v>
      </c>
      <c r="B121" s="254" t="s">
        <v>274</v>
      </c>
      <c r="C121" s="255" t="s">
        <v>275</v>
      </c>
      <c r="D121" s="201"/>
      <c r="E121" s="190"/>
      <c r="F121" s="191">
        <v>0.22</v>
      </c>
      <c r="G121" s="192">
        <f t="shared" si="324"/>
        <v>0</v>
      </c>
      <c r="H121" s="190"/>
      <c r="I121" s="191">
        <v>0.22</v>
      </c>
      <c r="J121" s="192">
        <f>H121*I121</f>
        <v>0</v>
      </c>
      <c r="K121" s="190"/>
      <c r="L121" s="191">
        <v>0.22</v>
      </c>
      <c r="M121" s="192">
        <f>K121*L121</f>
        <v>0</v>
      </c>
      <c r="N121" s="190"/>
      <c r="O121" s="191">
        <v>0.22</v>
      </c>
      <c r="P121" s="192">
        <f>N121*O121</f>
        <v>0</v>
      </c>
      <c r="Q121" s="190"/>
      <c r="R121" s="191">
        <v>0.22</v>
      </c>
      <c r="S121" s="192">
        <f>Q121*R121</f>
        <v>0</v>
      </c>
      <c r="T121" s="190"/>
      <c r="U121" s="191">
        <v>0.22</v>
      </c>
      <c r="V121" s="192">
        <f>T121*U121</f>
        <v>0</v>
      </c>
      <c r="W121" s="193">
        <f t="shared" si="330"/>
        <v>0</v>
      </c>
      <c r="X121" s="194">
        <f>J121+P121+V121</f>
        <v>0</v>
      </c>
      <c r="Y121" s="194">
        <f t="shared" ref="Y121:Y122" si="335">W121-X121</f>
        <v>0</v>
      </c>
      <c r="Z121" s="195" t="str">
        <f t="shared" ref="Z121:Z122" si="336">Y121/W121</f>
        <v>#DIV/0!</v>
      </c>
      <c r="AA121" s="281"/>
      <c r="AB121" s="160"/>
      <c r="AC121" s="15"/>
      <c r="AD121" s="15"/>
      <c r="AE121" s="15"/>
      <c r="AF121" s="15"/>
      <c r="AG121" s="15"/>
    </row>
    <row r="122" ht="30.0" customHeight="1">
      <c r="A122" s="202" t="s">
        <v>276</v>
      </c>
      <c r="B122" s="203"/>
      <c r="C122" s="204"/>
      <c r="D122" s="205"/>
      <c r="E122" s="217">
        <f>SUM(E111:E120)</f>
        <v>2120</v>
      </c>
      <c r="F122" s="207"/>
      <c r="G122" s="208">
        <f>SUM(G111:G121)</f>
        <v>7300</v>
      </c>
      <c r="H122" s="217">
        <f>SUM(H111:H120)</f>
        <v>1</v>
      </c>
      <c r="I122" s="207"/>
      <c r="J122" s="208">
        <f>SUM(J111:J121)</f>
        <v>7341.29</v>
      </c>
      <c r="K122" s="217">
        <f>SUM(K111:K120)</f>
        <v>0</v>
      </c>
      <c r="L122" s="207"/>
      <c r="M122" s="208">
        <f>SUM(M111:M121)</f>
        <v>0</v>
      </c>
      <c r="N122" s="217">
        <f>SUM(N111:N120)</f>
        <v>0</v>
      </c>
      <c r="O122" s="207"/>
      <c r="P122" s="208">
        <f>SUM(P111:P121)</f>
        <v>0</v>
      </c>
      <c r="Q122" s="217">
        <f>SUM(Q111:Q120)</f>
        <v>0</v>
      </c>
      <c r="R122" s="207"/>
      <c r="S122" s="208">
        <f>SUM(S111:S121)</f>
        <v>0</v>
      </c>
      <c r="T122" s="217">
        <f>SUM(T111:T120)</f>
        <v>0</v>
      </c>
      <c r="U122" s="207"/>
      <c r="V122" s="208">
        <f t="shared" ref="V122:X122" si="334">SUM(V111:V121)</f>
        <v>0</v>
      </c>
      <c r="W122" s="218">
        <f t="shared" si="334"/>
        <v>7300</v>
      </c>
      <c r="X122" s="218">
        <f t="shared" si="334"/>
        <v>7341.29</v>
      </c>
      <c r="Y122" s="218">
        <f t="shared" si="335"/>
        <v>-41.29</v>
      </c>
      <c r="Z122" s="219">
        <f t="shared" si="336"/>
        <v>-0.005656164384</v>
      </c>
      <c r="AA122" s="213"/>
      <c r="AB122" s="160"/>
      <c r="AC122" s="15"/>
      <c r="AD122" s="15"/>
      <c r="AE122" s="15"/>
      <c r="AF122" s="15"/>
      <c r="AG122" s="15"/>
    </row>
    <row r="123" ht="30.0" customHeight="1">
      <c r="A123" s="264" t="s">
        <v>82</v>
      </c>
      <c r="B123" s="265">
        <v>8.0</v>
      </c>
      <c r="C123" s="282" t="s">
        <v>277</v>
      </c>
      <c r="D123" s="283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157"/>
      <c r="X123" s="157"/>
      <c r="Y123" s="214"/>
      <c r="Z123" s="215"/>
      <c r="AA123" s="159"/>
      <c r="AB123" s="171"/>
      <c r="AC123" s="172"/>
      <c r="AD123" s="172"/>
      <c r="AE123" s="172"/>
      <c r="AF123" s="172"/>
      <c r="AG123" s="172"/>
    </row>
    <row r="124" ht="30.0" customHeight="1">
      <c r="A124" s="173" t="s">
        <v>87</v>
      </c>
      <c r="B124" s="174" t="s">
        <v>278</v>
      </c>
      <c r="C124" s="175" t="s">
        <v>279</v>
      </c>
      <c r="D124" s="176" t="s">
        <v>268</v>
      </c>
      <c r="E124" s="177"/>
      <c r="F124" s="178"/>
      <c r="G124" s="179">
        <f t="shared" ref="G124:G129" si="337">E124*F124</f>
        <v>0</v>
      </c>
      <c r="H124" s="177"/>
      <c r="I124" s="178"/>
      <c r="J124" s="179">
        <f t="shared" ref="J124:J129" si="338">H124*I124</f>
        <v>0</v>
      </c>
      <c r="K124" s="177"/>
      <c r="L124" s="178"/>
      <c r="M124" s="179">
        <f t="shared" ref="M124:M129" si="339">K124*L124</f>
        <v>0</v>
      </c>
      <c r="N124" s="177"/>
      <c r="O124" s="178"/>
      <c r="P124" s="179">
        <f t="shared" ref="P124:P129" si="340">N124*O124</f>
        <v>0</v>
      </c>
      <c r="Q124" s="177"/>
      <c r="R124" s="178"/>
      <c r="S124" s="179">
        <f t="shared" ref="S124:S129" si="341">Q124*R124</f>
        <v>0</v>
      </c>
      <c r="T124" s="177"/>
      <c r="U124" s="178"/>
      <c r="V124" s="179">
        <f t="shared" ref="V124:V129" si="342">T124*U124</f>
        <v>0</v>
      </c>
      <c r="W124" s="271">
        <f t="shared" ref="W124:W129" si="343">G124+M124+S124</f>
        <v>0</v>
      </c>
      <c r="X124" s="272">
        <f t="shared" ref="X124:X129" si="344">J124+P124+V124</f>
        <v>0</v>
      </c>
      <c r="Y124" s="272">
        <f t="shared" ref="Y124:Y130" si="345">W124-X124</f>
        <v>0</v>
      </c>
      <c r="Z124" s="273" t="str">
        <f t="shared" ref="Z124:Z130" si="346">Y124/W124</f>
        <v>#DIV/0!</v>
      </c>
      <c r="AA124" s="274"/>
      <c r="AB124" s="184"/>
      <c r="AC124" s="185"/>
      <c r="AD124" s="185"/>
      <c r="AE124" s="185"/>
      <c r="AF124" s="185"/>
      <c r="AG124" s="185"/>
    </row>
    <row r="125" ht="30.0" customHeight="1">
      <c r="A125" s="173" t="s">
        <v>87</v>
      </c>
      <c r="B125" s="174" t="s">
        <v>280</v>
      </c>
      <c r="C125" s="175" t="s">
        <v>281</v>
      </c>
      <c r="D125" s="176" t="s">
        <v>268</v>
      </c>
      <c r="E125" s="177"/>
      <c r="F125" s="178"/>
      <c r="G125" s="179">
        <f t="shared" si="337"/>
        <v>0</v>
      </c>
      <c r="H125" s="177"/>
      <c r="I125" s="178"/>
      <c r="J125" s="179">
        <f t="shared" si="338"/>
        <v>0</v>
      </c>
      <c r="K125" s="177"/>
      <c r="L125" s="178"/>
      <c r="M125" s="179">
        <f t="shared" si="339"/>
        <v>0</v>
      </c>
      <c r="N125" s="177"/>
      <c r="O125" s="178"/>
      <c r="P125" s="179">
        <f t="shared" si="340"/>
        <v>0</v>
      </c>
      <c r="Q125" s="177"/>
      <c r="R125" s="178"/>
      <c r="S125" s="179">
        <f t="shared" si="341"/>
        <v>0</v>
      </c>
      <c r="T125" s="177"/>
      <c r="U125" s="178"/>
      <c r="V125" s="179">
        <f t="shared" si="342"/>
        <v>0</v>
      </c>
      <c r="W125" s="180">
        <f t="shared" si="343"/>
        <v>0</v>
      </c>
      <c r="X125" s="181">
        <f t="shared" si="344"/>
        <v>0</v>
      </c>
      <c r="Y125" s="181">
        <f t="shared" si="345"/>
        <v>0</v>
      </c>
      <c r="Z125" s="182" t="str">
        <f t="shared" si="346"/>
        <v>#DIV/0!</v>
      </c>
      <c r="AA125" s="183"/>
      <c r="AB125" s="184"/>
      <c r="AC125" s="185"/>
      <c r="AD125" s="185"/>
      <c r="AE125" s="185"/>
      <c r="AF125" s="185"/>
      <c r="AG125" s="185"/>
    </row>
    <row r="126" ht="30.0" customHeight="1">
      <c r="A126" s="173" t="s">
        <v>87</v>
      </c>
      <c r="B126" s="174" t="s">
        <v>282</v>
      </c>
      <c r="C126" s="175" t="s">
        <v>283</v>
      </c>
      <c r="D126" s="176" t="s">
        <v>284</v>
      </c>
      <c r="E126" s="177"/>
      <c r="F126" s="178"/>
      <c r="G126" s="179">
        <f t="shared" si="337"/>
        <v>0</v>
      </c>
      <c r="H126" s="177"/>
      <c r="I126" s="178"/>
      <c r="J126" s="179">
        <f t="shared" si="338"/>
        <v>0</v>
      </c>
      <c r="K126" s="177"/>
      <c r="L126" s="178"/>
      <c r="M126" s="179">
        <f t="shared" si="339"/>
        <v>0</v>
      </c>
      <c r="N126" s="177"/>
      <c r="O126" s="178"/>
      <c r="P126" s="179">
        <f t="shared" si="340"/>
        <v>0</v>
      </c>
      <c r="Q126" s="177"/>
      <c r="R126" s="178"/>
      <c r="S126" s="179">
        <f t="shared" si="341"/>
        <v>0</v>
      </c>
      <c r="T126" s="177"/>
      <c r="U126" s="178"/>
      <c r="V126" s="179">
        <f t="shared" si="342"/>
        <v>0</v>
      </c>
      <c r="W126" s="180">
        <f t="shared" si="343"/>
        <v>0</v>
      </c>
      <c r="X126" s="181">
        <f t="shared" si="344"/>
        <v>0</v>
      </c>
      <c r="Y126" s="181">
        <f t="shared" si="345"/>
        <v>0</v>
      </c>
      <c r="Z126" s="182" t="str">
        <f t="shared" si="346"/>
        <v>#DIV/0!</v>
      </c>
      <c r="AA126" s="183"/>
      <c r="AB126" s="184"/>
      <c r="AC126" s="185"/>
      <c r="AD126" s="185"/>
      <c r="AE126" s="185"/>
      <c r="AF126" s="185"/>
      <c r="AG126" s="185"/>
    </row>
    <row r="127" ht="30.0" customHeight="1">
      <c r="A127" s="173" t="s">
        <v>87</v>
      </c>
      <c r="B127" s="174" t="s">
        <v>285</v>
      </c>
      <c r="C127" s="175" t="s">
        <v>286</v>
      </c>
      <c r="D127" s="176" t="s">
        <v>284</v>
      </c>
      <c r="E127" s="177"/>
      <c r="F127" s="178"/>
      <c r="G127" s="179">
        <f t="shared" si="337"/>
        <v>0</v>
      </c>
      <c r="H127" s="177"/>
      <c r="I127" s="178"/>
      <c r="J127" s="179">
        <f t="shared" si="338"/>
        <v>0</v>
      </c>
      <c r="K127" s="177"/>
      <c r="L127" s="178"/>
      <c r="M127" s="179">
        <f t="shared" si="339"/>
        <v>0</v>
      </c>
      <c r="N127" s="177"/>
      <c r="O127" s="178"/>
      <c r="P127" s="179">
        <f t="shared" si="340"/>
        <v>0</v>
      </c>
      <c r="Q127" s="177"/>
      <c r="R127" s="178"/>
      <c r="S127" s="179">
        <f t="shared" si="341"/>
        <v>0</v>
      </c>
      <c r="T127" s="177"/>
      <c r="U127" s="178"/>
      <c r="V127" s="179">
        <f t="shared" si="342"/>
        <v>0</v>
      </c>
      <c r="W127" s="180">
        <f t="shared" si="343"/>
        <v>0</v>
      </c>
      <c r="X127" s="181">
        <f t="shared" si="344"/>
        <v>0</v>
      </c>
      <c r="Y127" s="181">
        <f t="shared" si="345"/>
        <v>0</v>
      </c>
      <c r="Z127" s="182" t="str">
        <f t="shared" si="346"/>
        <v>#DIV/0!</v>
      </c>
      <c r="AA127" s="183"/>
      <c r="AB127" s="184"/>
      <c r="AC127" s="185"/>
      <c r="AD127" s="185"/>
      <c r="AE127" s="185"/>
      <c r="AF127" s="185"/>
      <c r="AG127" s="185"/>
    </row>
    <row r="128" ht="30.0" customHeight="1">
      <c r="A128" s="173" t="s">
        <v>87</v>
      </c>
      <c r="B128" s="174" t="s">
        <v>287</v>
      </c>
      <c r="C128" s="175" t="s">
        <v>288</v>
      </c>
      <c r="D128" s="176" t="s">
        <v>284</v>
      </c>
      <c r="E128" s="177"/>
      <c r="F128" s="178"/>
      <c r="G128" s="179">
        <f t="shared" si="337"/>
        <v>0</v>
      </c>
      <c r="H128" s="177"/>
      <c r="I128" s="178"/>
      <c r="J128" s="179">
        <f t="shared" si="338"/>
        <v>0</v>
      </c>
      <c r="K128" s="177"/>
      <c r="L128" s="178"/>
      <c r="M128" s="179">
        <f t="shared" si="339"/>
        <v>0</v>
      </c>
      <c r="N128" s="177"/>
      <c r="O128" s="178"/>
      <c r="P128" s="179">
        <f t="shared" si="340"/>
        <v>0</v>
      </c>
      <c r="Q128" s="177"/>
      <c r="R128" s="178"/>
      <c r="S128" s="179">
        <f t="shared" si="341"/>
        <v>0</v>
      </c>
      <c r="T128" s="177"/>
      <c r="U128" s="178"/>
      <c r="V128" s="179">
        <f t="shared" si="342"/>
        <v>0</v>
      </c>
      <c r="W128" s="180">
        <f t="shared" si="343"/>
        <v>0</v>
      </c>
      <c r="X128" s="181">
        <f t="shared" si="344"/>
        <v>0</v>
      </c>
      <c r="Y128" s="181">
        <f t="shared" si="345"/>
        <v>0</v>
      </c>
      <c r="Z128" s="182" t="str">
        <f t="shared" si="346"/>
        <v>#DIV/0!</v>
      </c>
      <c r="AA128" s="183"/>
      <c r="AB128" s="184"/>
      <c r="AC128" s="185"/>
      <c r="AD128" s="185"/>
      <c r="AE128" s="185"/>
      <c r="AF128" s="185"/>
      <c r="AG128" s="185"/>
    </row>
    <row r="129" ht="30.0" customHeight="1">
      <c r="A129" s="186" t="s">
        <v>87</v>
      </c>
      <c r="B129" s="187" t="s">
        <v>289</v>
      </c>
      <c r="C129" s="188" t="s">
        <v>290</v>
      </c>
      <c r="D129" s="201"/>
      <c r="E129" s="190"/>
      <c r="F129" s="191">
        <v>0.22</v>
      </c>
      <c r="G129" s="192">
        <f t="shared" si="337"/>
        <v>0</v>
      </c>
      <c r="H129" s="190"/>
      <c r="I129" s="191">
        <v>0.22</v>
      </c>
      <c r="J129" s="192">
        <f t="shared" si="338"/>
        <v>0</v>
      </c>
      <c r="K129" s="190"/>
      <c r="L129" s="191">
        <v>0.22</v>
      </c>
      <c r="M129" s="192">
        <f t="shared" si="339"/>
        <v>0</v>
      </c>
      <c r="N129" s="190"/>
      <c r="O129" s="191">
        <v>0.22</v>
      </c>
      <c r="P129" s="192">
        <f t="shared" si="340"/>
        <v>0</v>
      </c>
      <c r="Q129" s="190"/>
      <c r="R129" s="191">
        <v>0.22</v>
      </c>
      <c r="S129" s="192">
        <f t="shared" si="341"/>
        <v>0</v>
      </c>
      <c r="T129" s="190"/>
      <c r="U129" s="191">
        <v>0.22</v>
      </c>
      <c r="V129" s="192">
        <f t="shared" si="342"/>
        <v>0</v>
      </c>
      <c r="W129" s="193">
        <f t="shared" si="343"/>
        <v>0</v>
      </c>
      <c r="X129" s="194">
        <f t="shared" si="344"/>
        <v>0</v>
      </c>
      <c r="Y129" s="194">
        <f t="shared" si="345"/>
        <v>0</v>
      </c>
      <c r="Z129" s="195" t="str">
        <f t="shared" si="346"/>
        <v>#DIV/0!</v>
      </c>
      <c r="AA129" s="196"/>
      <c r="AB129" s="160"/>
      <c r="AC129" s="15"/>
      <c r="AD129" s="15"/>
      <c r="AE129" s="15"/>
      <c r="AF129" s="15"/>
      <c r="AG129" s="15"/>
    </row>
    <row r="130" ht="30.0" customHeight="1">
      <c r="A130" s="202" t="s">
        <v>291</v>
      </c>
      <c r="B130" s="203"/>
      <c r="C130" s="204"/>
      <c r="D130" s="205"/>
      <c r="E130" s="217">
        <f>SUM(E124:E128)</f>
        <v>0</v>
      </c>
      <c r="F130" s="207"/>
      <c r="G130" s="207">
        <f>SUM(G124:G129)</f>
        <v>0</v>
      </c>
      <c r="H130" s="207">
        <f>SUM(H124:H128)</f>
        <v>0</v>
      </c>
      <c r="I130" s="207"/>
      <c r="J130" s="207">
        <f>SUM(J124:J129)</f>
        <v>0</v>
      </c>
      <c r="K130" s="207">
        <f>SUM(K124:K128)</f>
        <v>0</v>
      </c>
      <c r="L130" s="207"/>
      <c r="M130" s="207">
        <f>SUM(M124:M129)</f>
        <v>0</v>
      </c>
      <c r="N130" s="207">
        <f>SUM(N124:N128)</f>
        <v>0</v>
      </c>
      <c r="O130" s="207"/>
      <c r="P130" s="207">
        <f>SUM(P124:P129)</f>
        <v>0</v>
      </c>
      <c r="Q130" s="207">
        <f>SUM(Q124:Q128)</f>
        <v>0</v>
      </c>
      <c r="R130" s="207"/>
      <c r="S130" s="207">
        <f>SUM(S124:S129)</f>
        <v>0</v>
      </c>
      <c r="T130" s="207">
        <f>SUM(T124:T128)</f>
        <v>0</v>
      </c>
      <c r="U130" s="207"/>
      <c r="V130" s="208">
        <f t="shared" ref="V130:X130" si="347">SUM(V124:V129)</f>
        <v>0</v>
      </c>
      <c r="W130" s="218">
        <f t="shared" si="347"/>
        <v>0</v>
      </c>
      <c r="X130" s="218">
        <f t="shared" si="347"/>
        <v>0</v>
      </c>
      <c r="Y130" s="218">
        <f t="shared" si="345"/>
        <v>0</v>
      </c>
      <c r="Z130" s="219" t="str">
        <f t="shared" si="346"/>
        <v>#DIV/0!</v>
      </c>
      <c r="AA130" s="213"/>
      <c r="AB130" s="160"/>
      <c r="AC130" s="15"/>
      <c r="AD130" s="15"/>
      <c r="AE130" s="15"/>
      <c r="AF130" s="15"/>
      <c r="AG130" s="15"/>
    </row>
    <row r="131" ht="30.0" customHeight="1">
      <c r="A131" s="152" t="s">
        <v>82</v>
      </c>
      <c r="B131" s="153">
        <v>9.0</v>
      </c>
      <c r="C131" s="154" t="s">
        <v>292</v>
      </c>
      <c r="D131" s="155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7"/>
      <c r="X131" s="157"/>
      <c r="Y131" s="214"/>
      <c r="Z131" s="215"/>
      <c r="AA131" s="159"/>
      <c r="AB131" s="160"/>
      <c r="AC131" s="15"/>
      <c r="AD131" s="15"/>
      <c r="AE131" s="15"/>
      <c r="AF131" s="15"/>
      <c r="AG131" s="15"/>
    </row>
    <row r="132" ht="30.0" customHeight="1">
      <c r="A132" s="285" t="s">
        <v>87</v>
      </c>
      <c r="B132" s="286">
        <v>43839.0</v>
      </c>
      <c r="C132" s="287" t="s">
        <v>293</v>
      </c>
      <c r="D132" s="288"/>
      <c r="E132" s="289"/>
      <c r="F132" s="290"/>
      <c r="G132" s="291">
        <f t="shared" ref="G132:G137" si="348">E132*F132</f>
        <v>0</v>
      </c>
      <c r="H132" s="289"/>
      <c r="I132" s="290"/>
      <c r="J132" s="291">
        <f t="shared" ref="J132:J135" si="349">H132*I132</f>
        <v>0</v>
      </c>
      <c r="K132" s="289"/>
      <c r="L132" s="290"/>
      <c r="M132" s="291">
        <f t="shared" ref="M132:M135" si="350">K132*L132</f>
        <v>0</v>
      </c>
      <c r="N132" s="289"/>
      <c r="O132" s="290"/>
      <c r="P132" s="291">
        <f t="shared" ref="P132:P135" si="351">N132*O132</f>
        <v>0</v>
      </c>
      <c r="Q132" s="289"/>
      <c r="R132" s="290"/>
      <c r="S132" s="291">
        <f t="shared" ref="S132:S135" si="352">Q132*R132</f>
        <v>0</v>
      </c>
      <c r="T132" s="289"/>
      <c r="U132" s="290"/>
      <c r="V132" s="291">
        <f t="shared" ref="V132:V135" si="353">T132*U132</f>
        <v>0</v>
      </c>
      <c r="W132" s="271">
        <f t="shared" ref="W132:W137" si="354">G132+M132+S132</f>
        <v>0</v>
      </c>
      <c r="X132" s="272">
        <f t="shared" ref="X132:X135" si="355">J132+P132+V132</f>
        <v>0</v>
      </c>
      <c r="Y132" s="292">
        <f t="shared" ref="Y132:Y134" si="356">W132-X132</f>
        <v>0</v>
      </c>
      <c r="Z132" s="273" t="str">
        <f t="shared" ref="Z132:Z134" si="357">Y132/W132</f>
        <v>#DIV/0!</v>
      </c>
      <c r="AA132" s="274"/>
      <c r="AB132" s="184"/>
      <c r="AC132" s="185"/>
      <c r="AD132" s="185"/>
      <c r="AE132" s="185"/>
      <c r="AF132" s="185"/>
      <c r="AG132" s="185"/>
    </row>
    <row r="133" ht="30.0" customHeight="1">
      <c r="A133" s="173" t="s">
        <v>87</v>
      </c>
      <c r="B133" s="293">
        <v>43870.0</v>
      </c>
      <c r="C133" s="175" t="s">
        <v>294</v>
      </c>
      <c r="D133" s="176" t="s">
        <v>102</v>
      </c>
      <c r="E133" s="177">
        <v>1.0</v>
      </c>
      <c r="F133" s="178">
        <v>18000.0</v>
      </c>
      <c r="G133" s="179">
        <f t="shared" si="348"/>
        <v>18000</v>
      </c>
      <c r="H133" s="177">
        <v>1.0</v>
      </c>
      <c r="I133" s="178">
        <v>18000.0</v>
      </c>
      <c r="J133" s="179">
        <f t="shared" si="349"/>
        <v>18000</v>
      </c>
      <c r="K133" s="177"/>
      <c r="L133" s="178"/>
      <c r="M133" s="179">
        <f t="shared" si="350"/>
        <v>0</v>
      </c>
      <c r="N133" s="177"/>
      <c r="O133" s="178"/>
      <c r="P133" s="179">
        <f t="shared" si="351"/>
        <v>0</v>
      </c>
      <c r="Q133" s="177"/>
      <c r="R133" s="178"/>
      <c r="S133" s="179">
        <f t="shared" si="352"/>
        <v>0</v>
      </c>
      <c r="T133" s="177"/>
      <c r="U133" s="178"/>
      <c r="V133" s="179">
        <f t="shared" si="353"/>
        <v>0</v>
      </c>
      <c r="W133" s="180">
        <f t="shared" si="354"/>
        <v>18000</v>
      </c>
      <c r="X133" s="181">
        <f t="shared" si="355"/>
        <v>18000</v>
      </c>
      <c r="Y133" s="181">
        <f t="shared" si="356"/>
        <v>0</v>
      </c>
      <c r="Z133" s="182">
        <f t="shared" si="357"/>
        <v>0</v>
      </c>
      <c r="AA133" s="183"/>
      <c r="AB133" s="184"/>
      <c r="AC133" s="185"/>
      <c r="AD133" s="185"/>
      <c r="AE133" s="185"/>
      <c r="AF133" s="185"/>
      <c r="AG133" s="185"/>
    </row>
    <row r="134" ht="30.0" customHeight="1">
      <c r="A134" s="173" t="s">
        <v>87</v>
      </c>
      <c r="B134" s="293">
        <v>43899.0</v>
      </c>
      <c r="C134" s="175" t="s">
        <v>295</v>
      </c>
      <c r="D134" s="200"/>
      <c r="E134" s="177"/>
      <c r="F134" s="178"/>
      <c r="G134" s="179">
        <f t="shared" si="348"/>
        <v>0</v>
      </c>
      <c r="H134" s="177"/>
      <c r="I134" s="178"/>
      <c r="J134" s="179">
        <f t="shared" si="349"/>
        <v>0</v>
      </c>
      <c r="K134" s="177"/>
      <c r="L134" s="178"/>
      <c r="M134" s="179">
        <f t="shared" si="350"/>
        <v>0</v>
      </c>
      <c r="N134" s="177"/>
      <c r="O134" s="178"/>
      <c r="P134" s="179">
        <f t="shared" si="351"/>
        <v>0</v>
      </c>
      <c r="Q134" s="177"/>
      <c r="R134" s="178"/>
      <c r="S134" s="179">
        <f t="shared" si="352"/>
        <v>0</v>
      </c>
      <c r="T134" s="177"/>
      <c r="U134" s="178"/>
      <c r="V134" s="179">
        <f t="shared" si="353"/>
        <v>0</v>
      </c>
      <c r="W134" s="180">
        <f t="shared" si="354"/>
        <v>0</v>
      </c>
      <c r="X134" s="181">
        <f t="shared" si="355"/>
        <v>0</v>
      </c>
      <c r="Y134" s="181">
        <f t="shared" si="356"/>
        <v>0</v>
      </c>
      <c r="Z134" s="182" t="str">
        <f t="shared" si="357"/>
        <v>#DIV/0!</v>
      </c>
      <c r="AA134" s="183"/>
      <c r="AB134" s="184"/>
      <c r="AC134" s="185"/>
      <c r="AD134" s="185"/>
      <c r="AE134" s="185"/>
      <c r="AF134" s="185"/>
      <c r="AG134" s="185"/>
    </row>
    <row r="135" ht="30.0" customHeight="1">
      <c r="A135" s="173" t="s">
        <v>87</v>
      </c>
      <c r="B135" s="293">
        <v>43930.0</v>
      </c>
      <c r="C135" s="175" t="s">
        <v>296</v>
      </c>
      <c r="D135" s="176" t="s">
        <v>102</v>
      </c>
      <c r="E135" s="177">
        <v>1.0</v>
      </c>
      <c r="F135" s="178">
        <v>15600.0</v>
      </c>
      <c r="G135" s="179">
        <f t="shared" si="348"/>
        <v>15600</v>
      </c>
      <c r="H135" s="241">
        <v>1.0</v>
      </c>
      <c r="I135" s="242">
        <v>31600.0</v>
      </c>
      <c r="J135" s="243">
        <f t="shared" si="349"/>
        <v>31600</v>
      </c>
      <c r="K135" s="244"/>
      <c r="L135" s="245"/>
      <c r="M135" s="243">
        <f t="shared" si="350"/>
        <v>0</v>
      </c>
      <c r="N135" s="244"/>
      <c r="O135" s="245"/>
      <c r="P135" s="243">
        <f t="shared" si="351"/>
        <v>0</v>
      </c>
      <c r="Q135" s="244"/>
      <c r="R135" s="245"/>
      <c r="S135" s="243">
        <f t="shared" si="352"/>
        <v>0</v>
      </c>
      <c r="T135" s="244"/>
      <c r="U135" s="245"/>
      <c r="V135" s="243">
        <f t="shared" si="353"/>
        <v>0</v>
      </c>
      <c r="W135" s="180">
        <f t="shared" si="354"/>
        <v>15600</v>
      </c>
      <c r="X135" s="246">
        <f t="shared" si="355"/>
        <v>31600</v>
      </c>
      <c r="Y135" s="246">
        <f>W135+W136-X135</f>
        <v>0</v>
      </c>
      <c r="Z135" s="247">
        <f>Y135/(W135+W136)</f>
        <v>0</v>
      </c>
      <c r="AA135" s="183"/>
      <c r="AB135" s="184"/>
      <c r="AC135" s="185"/>
      <c r="AD135" s="185"/>
      <c r="AE135" s="185"/>
      <c r="AF135" s="185"/>
      <c r="AG135" s="185"/>
    </row>
    <row r="136" ht="30.0" customHeight="1">
      <c r="A136" s="173" t="s">
        <v>87</v>
      </c>
      <c r="B136" s="293">
        <v>43960.0</v>
      </c>
      <c r="C136" s="175" t="s">
        <v>297</v>
      </c>
      <c r="D136" s="176" t="s">
        <v>102</v>
      </c>
      <c r="E136" s="177">
        <v>1.0</v>
      </c>
      <c r="F136" s="178">
        <v>16000.0</v>
      </c>
      <c r="G136" s="179">
        <f t="shared" si="348"/>
        <v>16000</v>
      </c>
      <c r="H136" s="249"/>
      <c r="I136" s="250"/>
      <c r="J136" s="251"/>
      <c r="K136" s="249"/>
      <c r="L136" s="250"/>
      <c r="M136" s="251"/>
      <c r="N136" s="249"/>
      <c r="O136" s="250"/>
      <c r="P136" s="251"/>
      <c r="Q136" s="249"/>
      <c r="R136" s="250"/>
      <c r="S136" s="251"/>
      <c r="T136" s="249"/>
      <c r="U136" s="250"/>
      <c r="V136" s="251"/>
      <c r="W136" s="180">
        <f t="shared" si="354"/>
        <v>16000</v>
      </c>
      <c r="X136" s="250"/>
      <c r="Y136" s="250"/>
      <c r="Z136" s="250"/>
      <c r="AA136" s="183"/>
      <c r="AB136" s="184"/>
      <c r="AC136" s="185"/>
      <c r="AD136" s="185"/>
      <c r="AE136" s="185"/>
      <c r="AF136" s="185"/>
      <c r="AG136" s="185"/>
    </row>
    <row r="137" ht="30.0" customHeight="1">
      <c r="A137" s="186" t="s">
        <v>87</v>
      </c>
      <c r="B137" s="294">
        <v>43991.0</v>
      </c>
      <c r="C137" s="255" t="s">
        <v>298</v>
      </c>
      <c r="D137" s="201"/>
      <c r="E137" s="190"/>
      <c r="F137" s="191">
        <v>0.22</v>
      </c>
      <c r="G137" s="192">
        <f t="shared" si="348"/>
        <v>0</v>
      </c>
      <c r="H137" s="190"/>
      <c r="I137" s="191">
        <v>0.22</v>
      </c>
      <c r="J137" s="192">
        <f>H137*I137</f>
        <v>0</v>
      </c>
      <c r="K137" s="190"/>
      <c r="L137" s="191">
        <v>0.22</v>
      </c>
      <c r="M137" s="192">
        <f>K137*L137</f>
        <v>0</v>
      </c>
      <c r="N137" s="190"/>
      <c r="O137" s="191">
        <v>0.22</v>
      </c>
      <c r="P137" s="192">
        <f>N137*O137</f>
        <v>0</v>
      </c>
      <c r="Q137" s="190"/>
      <c r="R137" s="191">
        <v>0.22</v>
      </c>
      <c r="S137" s="192">
        <f>Q137*R137</f>
        <v>0</v>
      </c>
      <c r="T137" s="190"/>
      <c r="U137" s="191">
        <v>0.22</v>
      </c>
      <c r="V137" s="192">
        <f>T137*U137</f>
        <v>0</v>
      </c>
      <c r="W137" s="193">
        <f t="shared" si="354"/>
        <v>0</v>
      </c>
      <c r="X137" s="194">
        <f>J137+P137+V137</f>
        <v>0</v>
      </c>
      <c r="Y137" s="194">
        <f t="shared" ref="Y137:Y138" si="359">W137-X137</f>
        <v>0</v>
      </c>
      <c r="Z137" s="195" t="str">
        <f t="shared" ref="Z137:Z138" si="360">Y137/W137</f>
        <v>#DIV/0!</v>
      </c>
      <c r="AA137" s="196"/>
      <c r="AB137" s="160"/>
      <c r="AC137" s="15"/>
      <c r="AD137" s="15"/>
      <c r="AE137" s="15"/>
      <c r="AF137" s="15"/>
      <c r="AG137" s="15"/>
    </row>
    <row r="138" ht="30.0" customHeight="1">
      <c r="A138" s="202" t="s">
        <v>299</v>
      </c>
      <c r="B138" s="203"/>
      <c r="C138" s="204"/>
      <c r="D138" s="205"/>
      <c r="E138" s="217">
        <f>SUM(E132:E136)</f>
        <v>3</v>
      </c>
      <c r="F138" s="207"/>
      <c r="G138" s="208">
        <f>SUM(G132:G137)</f>
        <v>49600</v>
      </c>
      <c r="H138" s="217">
        <f>SUM(H132:H136)</f>
        <v>2</v>
      </c>
      <c r="I138" s="207"/>
      <c r="J138" s="208">
        <f>SUM(J132:J137)</f>
        <v>49600</v>
      </c>
      <c r="K138" s="217">
        <f>SUM(K132:K136)</f>
        <v>0</v>
      </c>
      <c r="L138" s="207"/>
      <c r="M138" s="208">
        <f>SUM(M132:M137)</f>
        <v>0</v>
      </c>
      <c r="N138" s="217">
        <f>SUM(N132:N136)</f>
        <v>0</v>
      </c>
      <c r="O138" s="207"/>
      <c r="P138" s="208">
        <f>SUM(P132:P137)</f>
        <v>0</v>
      </c>
      <c r="Q138" s="217">
        <f>SUM(Q132:Q136)</f>
        <v>0</v>
      </c>
      <c r="R138" s="207"/>
      <c r="S138" s="208">
        <f>SUM(S132:S137)</f>
        <v>0</v>
      </c>
      <c r="T138" s="217">
        <f>SUM(T132:T136)</f>
        <v>0</v>
      </c>
      <c r="U138" s="207"/>
      <c r="V138" s="208">
        <f t="shared" ref="V138:X138" si="358">SUM(V132:V137)</f>
        <v>0</v>
      </c>
      <c r="W138" s="218">
        <f t="shared" si="358"/>
        <v>49600</v>
      </c>
      <c r="X138" s="218">
        <f t="shared" si="358"/>
        <v>49600</v>
      </c>
      <c r="Y138" s="218">
        <f t="shared" si="359"/>
        <v>0</v>
      </c>
      <c r="Z138" s="219">
        <f t="shared" si="360"/>
        <v>0</v>
      </c>
      <c r="AA138" s="213"/>
      <c r="AB138" s="160"/>
      <c r="AC138" s="15"/>
      <c r="AD138" s="15"/>
      <c r="AE138" s="15"/>
      <c r="AF138" s="15"/>
      <c r="AG138" s="15"/>
    </row>
    <row r="139" ht="30.0" customHeight="1">
      <c r="A139" s="264" t="s">
        <v>82</v>
      </c>
      <c r="B139" s="265">
        <v>10.0</v>
      </c>
      <c r="C139" s="154" t="s">
        <v>300</v>
      </c>
      <c r="D139" s="155"/>
      <c r="E139" s="156"/>
      <c r="F139" s="156"/>
      <c r="G139" s="156"/>
      <c r="H139" s="156"/>
      <c r="I139" s="156"/>
      <c r="J139" s="156"/>
      <c r="K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7"/>
      <c r="X139" s="157"/>
      <c r="Y139" s="214"/>
      <c r="Z139" s="215"/>
      <c r="AA139" s="159"/>
      <c r="AB139" s="160"/>
      <c r="AC139" s="15"/>
      <c r="AD139" s="15"/>
      <c r="AE139" s="15"/>
      <c r="AF139" s="15"/>
      <c r="AG139" s="15"/>
    </row>
    <row r="140" ht="30.0" customHeight="1">
      <c r="A140" s="173" t="s">
        <v>87</v>
      </c>
      <c r="B140" s="293">
        <v>43840.0</v>
      </c>
      <c r="C140" s="287" t="s">
        <v>301</v>
      </c>
      <c r="D140" s="288"/>
      <c r="E140" s="289"/>
      <c r="F140" s="290"/>
      <c r="G140" s="291">
        <f t="shared" ref="G140:G144" si="361">E140*F140</f>
        <v>0</v>
      </c>
      <c r="H140" s="289"/>
      <c r="I140" s="290"/>
      <c r="J140" s="291">
        <f t="shared" ref="J140:J144" si="362">H140*I140</f>
        <v>0</v>
      </c>
      <c r="K140" s="289"/>
      <c r="L140" s="290"/>
      <c r="M140" s="291">
        <f t="shared" ref="M140:M144" si="363">K140*L140</f>
        <v>0</v>
      </c>
      <c r="N140" s="289"/>
      <c r="O140" s="290"/>
      <c r="P140" s="291">
        <f t="shared" ref="P140:P144" si="364">N140*O140</f>
        <v>0</v>
      </c>
      <c r="Q140" s="289"/>
      <c r="R140" s="290"/>
      <c r="S140" s="291">
        <f t="shared" ref="S140:S144" si="365">Q140*R140</f>
        <v>0</v>
      </c>
      <c r="T140" s="289"/>
      <c r="U140" s="290"/>
      <c r="V140" s="291">
        <f t="shared" ref="V140:V144" si="366">T140*U140</f>
        <v>0</v>
      </c>
      <c r="W140" s="295">
        <f t="shared" ref="W140:W144" si="367">G140+M140+S140</f>
        <v>0</v>
      </c>
      <c r="X140" s="271">
        <f t="shared" ref="X140:X144" si="368">J140+P140+V140</f>
        <v>0</v>
      </c>
      <c r="Y140" s="272">
        <f t="shared" ref="Y140:Y145" si="369">W140-X140</f>
        <v>0</v>
      </c>
      <c r="Z140" s="296" t="str">
        <f t="shared" ref="Z140:Z145" si="370">Y140/W140</f>
        <v>#DIV/0!</v>
      </c>
      <c r="AA140" s="297"/>
      <c r="AB140" s="184"/>
      <c r="AC140" s="185"/>
      <c r="AD140" s="185"/>
      <c r="AE140" s="185"/>
      <c r="AF140" s="185"/>
      <c r="AG140" s="185"/>
    </row>
    <row r="141" ht="30.0" customHeight="1">
      <c r="A141" s="173" t="s">
        <v>87</v>
      </c>
      <c r="B141" s="293">
        <v>43871.0</v>
      </c>
      <c r="C141" s="175" t="s">
        <v>301</v>
      </c>
      <c r="D141" s="200"/>
      <c r="E141" s="177"/>
      <c r="F141" s="178"/>
      <c r="G141" s="179">
        <f t="shared" si="361"/>
        <v>0</v>
      </c>
      <c r="H141" s="177"/>
      <c r="I141" s="178"/>
      <c r="J141" s="179">
        <f t="shared" si="362"/>
        <v>0</v>
      </c>
      <c r="K141" s="177"/>
      <c r="L141" s="178"/>
      <c r="M141" s="179">
        <f t="shared" si="363"/>
        <v>0</v>
      </c>
      <c r="N141" s="177"/>
      <c r="O141" s="178"/>
      <c r="P141" s="179">
        <f t="shared" si="364"/>
        <v>0</v>
      </c>
      <c r="Q141" s="177"/>
      <c r="R141" s="178"/>
      <c r="S141" s="179">
        <f t="shared" si="365"/>
        <v>0</v>
      </c>
      <c r="T141" s="177"/>
      <c r="U141" s="178"/>
      <c r="V141" s="179">
        <f t="shared" si="366"/>
        <v>0</v>
      </c>
      <c r="W141" s="180">
        <f t="shared" si="367"/>
        <v>0</v>
      </c>
      <c r="X141" s="181">
        <f t="shared" si="368"/>
        <v>0</v>
      </c>
      <c r="Y141" s="181">
        <f t="shared" si="369"/>
        <v>0</v>
      </c>
      <c r="Z141" s="182" t="str">
        <f t="shared" si="370"/>
        <v>#DIV/0!</v>
      </c>
      <c r="AA141" s="183"/>
      <c r="AB141" s="184"/>
      <c r="AC141" s="185"/>
      <c r="AD141" s="185"/>
      <c r="AE141" s="185"/>
      <c r="AF141" s="185"/>
      <c r="AG141" s="185"/>
    </row>
    <row r="142" ht="30.0" customHeight="1">
      <c r="A142" s="173" t="s">
        <v>87</v>
      </c>
      <c r="B142" s="293">
        <v>43900.0</v>
      </c>
      <c r="C142" s="175" t="s">
        <v>301</v>
      </c>
      <c r="D142" s="200"/>
      <c r="E142" s="177"/>
      <c r="F142" s="178"/>
      <c r="G142" s="179">
        <f t="shared" si="361"/>
        <v>0</v>
      </c>
      <c r="H142" s="177"/>
      <c r="I142" s="178"/>
      <c r="J142" s="179">
        <f t="shared" si="362"/>
        <v>0</v>
      </c>
      <c r="K142" s="177"/>
      <c r="L142" s="178"/>
      <c r="M142" s="179">
        <f t="shared" si="363"/>
        <v>0</v>
      </c>
      <c r="N142" s="177"/>
      <c r="O142" s="178"/>
      <c r="P142" s="179">
        <f t="shared" si="364"/>
        <v>0</v>
      </c>
      <c r="Q142" s="177"/>
      <c r="R142" s="178"/>
      <c r="S142" s="179">
        <f t="shared" si="365"/>
        <v>0</v>
      </c>
      <c r="T142" s="177"/>
      <c r="U142" s="178"/>
      <c r="V142" s="179">
        <f t="shared" si="366"/>
        <v>0</v>
      </c>
      <c r="W142" s="180">
        <f t="shared" si="367"/>
        <v>0</v>
      </c>
      <c r="X142" s="181">
        <f t="shared" si="368"/>
        <v>0</v>
      </c>
      <c r="Y142" s="181">
        <f t="shared" si="369"/>
        <v>0</v>
      </c>
      <c r="Z142" s="182" t="str">
        <f t="shared" si="370"/>
        <v>#DIV/0!</v>
      </c>
      <c r="AA142" s="183"/>
      <c r="AB142" s="184"/>
      <c r="AC142" s="185"/>
      <c r="AD142" s="185"/>
      <c r="AE142" s="185"/>
      <c r="AF142" s="185"/>
      <c r="AG142" s="185"/>
    </row>
    <row r="143" ht="30.0" customHeight="1">
      <c r="A143" s="173" t="s">
        <v>87</v>
      </c>
      <c r="B143" s="293">
        <v>43931.0</v>
      </c>
      <c r="C143" s="175" t="s">
        <v>302</v>
      </c>
      <c r="D143" s="176" t="s">
        <v>90</v>
      </c>
      <c r="E143" s="177"/>
      <c r="F143" s="178"/>
      <c r="G143" s="179">
        <f t="shared" si="361"/>
        <v>0</v>
      </c>
      <c r="H143" s="177"/>
      <c r="I143" s="178"/>
      <c r="J143" s="179">
        <f t="shared" si="362"/>
        <v>0</v>
      </c>
      <c r="K143" s="177"/>
      <c r="L143" s="178"/>
      <c r="M143" s="179">
        <f t="shared" si="363"/>
        <v>0</v>
      </c>
      <c r="N143" s="177"/>
      <c r="O143" s="178"/>
      <c r="P143" s="179">
        <f t="shared" si="364"/>
        <v>0</v>
      </c>
      <c r="Q143" s="177"/>
      <c r="R143" s="178"/>
      <c r="S143" s="179">
        <f t="shared" si="365"/>
        <v>0</v>
      </c>
      <c r="T143" s="177"/>
      <c r="U143" s="178"/>
      <c r="V143" s="179">
        <f t="shared" si="366"/>
        <v>0</v>
      </c>
      <c r="W143" s="298">
        <f t="shared" si="367"/>
        <v>0</v>
      </c>
      <c r="X143" s="180">
        <f t="shared" si="368"/>
        <v>0</v>
      </c>
      <c r="Y143" s="181">
        <f t="shared" si="369"/>
        <v>0</v>
      </c>
      <c r="Z143" s="299" t="str">
        <f t="shared" si="370"/>
        <v>#DIV/0!</v>
      </c>
      <c r="AA143" s="300"/>
      <c r="AB143" s="184"/>
      <c r="AC143" s="185"/>
      <c r="AD143" s="185"/>
      <c r="AE143" s="185"/>
      <c r="AF143" s="185"/>
      <c r="AG143" s="185"/>
    </row>
    <row r="144" ht="30.0" customHeight="1">
      <c r="A144" s="186" t="s">
        <v>87</v>
      </c>
      <c r="B144" s="294">
        <v>43961.0</v>
      </c>
      <c r="C144" s="255" t="s">
        <v>303</v>
      </c>
      <c r="D144" s="201"/>
      <c r="E144" s="190"/>
      <c r="F144" s="191">
        <v>0.22</v>
      </c>
      <c r="G144" s="192">
        <f t="shared" si="361"/>
        <v>0</v>
      </c>
      <c r="H144" s="190"/>
      <c r="I144" s="191">
        <v>0.22</v>
      </c>
      <c r="J144" s="192">
        <f t="shared" si="362"/>
        <v>0</v>
      </c>
      <c r="K144" s="190"/>
      <c r="L144" s="191">
        <v>0.22</v>
      </c>
      <c r="M144" s="192">
        <f t="shared" si="363"/>
        <v>0</v>
      </c>
      <c r="N144" s="190"/>
      <c r="O144" s="191">
        <v>0.22</v>
      </c>
      <c r="P144" s="192">
        <f t="shared" si="364"/>
        <v>0</v>
      </c>
      <c r="Q144" s="190"/>
      <c r="R144" s="191">
        <v>0.22</v>
      </c>
      <c r="S144" s="192">
        <f t="shared" si="365"/>
        <v>0</v>
      </c>
      <c r="T144" s="190"/>
      <c r="U144" s="191">
        <v>0.22</v>
      </c>
      <c r="V144" s="192">
        <f t="shared" si="366"/>
        <v>0</v>
      </c>
      <c r="W144" s="193">
        <f t="shared" si="367"/>
        <v>0</v>
      </c>
      <c r="X144" s="194">
        <f t="shared" si="368"/>
        <v>0</v>
      </c>
      <c r="Y144" s="194">
        <f t="shared" si="369"/>
        <v>0</v>
      </c>
      <c r="Z144" s="301" t="str">
        <f t="shared" si="370"/>
        <v>#DIV/0!</v>
      </c>
      <c r="AA144" s="302"/>
      <c r="AB144" s="160"/>
      <c r="AC144" s="15"/>
      <c r="AD144" s="15"/>
      <c r="AE144" s="15"/>
      <c r="AF144" s="15"/>
      <c r="AG144" s="15"/>
    </row>
    <row r="145" ht="30.0" customHeight="1">
      <c r="A145" s="202" t="s">
        <v>304</v>
      </c>
      <c r="B145" s="203"/>
      <c r="C145" s="204"/>
      <c r="D145" s="205"/>
      <c r="E145" s="217">
        <f>SUM(E140:E143)</f>
        <v>0</v>
      </c>
      <c r="F145" s="207"/>
      <c r="G145" s="208">
        <f>SUM(G140:G144)</f>
        <v>0</v>
      </c>
      <c r="H145" s="217">
        <f>SUM(H140:H143)</f>
        <v>0</v>
      </c>
      <c r="I145" s="207"/>
      <c r="J145" s="208">
        <f>SUM(J140:J144)</f>
        <v>0</v>
      </c>
      <c r="K145" s="217">
        <f>SUM(K140:K143)</f>
        <v>0</v>
      </c>
      <c r="L145" s="207"/>
      <c r="M145" s="208">
        <f>SUM(M140:M144)</f>
        <v>0</v>
      </c>
      <c r="N145" s="217">
        <f>SUM(N140:N143)</f>
        <v>0</v>
      </c>
      <c r="O145" s="207"/>
      <c r="P145" s="208">
        <f>SUM(P140:P144)</f>
        <v>0</v>
      </c>
      <c r="Q145" s="217">
        <f>SUM(Q140:Q143)</f>
        <v>0</v>
      </c>
      <c r="R145" s="207"/>
      <c r="S145" s="208">
        <f>SUM(S140:S144)</f>
        <v>0</v>
      </c>
      <c r="T145" s="217">
        <f>SUM(T140:T143)</f>
        <v>0</v>
      </c>
      <c r="U145" s="207"/>
      <c r="V145" s="208">
        <f t="shared" ref="V145:X145" si="371">SUM(V140:V144)</f>
        <v>0</v>
      </c>
      <c r="W145" s="218">
        <f t="shared" si="371"/>
        <v>0</v>
      </c>
      <c r="X145" s="218">
        <f t="shared" si="371"/>
        <v>0</v>
      </c>
      <c r="Y145" s="218">
        <f t="shared" si="369"/>
        <v>0</v>
      </c>
      <c r="Z145" s="219" t="str">
        <f t="shared" si="370"/>
        <v>#DIV/0!</v>
      </c>
      <c r="AA145" s="213"/>
      <c r="AB145" s="160"/>
      <c r="AC145" s="15"/>
      <c r="AD145" s="15"/>
      <c r="AE145" s="15"/>
      <c r="AF145" s="15"/>
      <c r="AG145" s="15"/>
    </row>
    <row r="146" ht="30.0" customHeight="1">
      <c r="A146" s="264" t="s">
        <v>82</v>
      </c>
      <c r="B146" s="265">
        <v>11.0</v>
      </c>
      <c r="C146" s="154" t="s">
        <v>305</v>
      </c>
      <c r="D146" s="155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7"/>
      <c r="X146" s="157"/>
      <c r="Y146" s="214"/>
      <c r="Z146" s="215"/>
      <c r="AA146" s="159"/>
      <c r="AB146" s="160"/>
      <c r="AC146" s="15"/>
      <c r="AD146" s="15"/>
      <c r="AE146" s="15"/>
      <c r="AF146" s="15"/>
      <c r="AG146" s="15"/>
    </row>
    <row r="147" ht="30.0" customHeight="1">
      <c r="A147" s="173" t="s">
        <v>87</v>
      </c>
      <c r="B147" s="293">
        <v>43841.0</v>
      </c>
      <c r="C147" s="287" t="s">
        <v>306</v>
      </c>
      <c r="D147" s="257" t="s">
        <v>132</v>
      </c>
      <c r="E147" s="289"/>
      <c r="F147" s="290"/>
      <c r="G147" s="291">
        <f t="shared" ref="G147:G148" si="372">E147*F147</f>
        <v>0</v>
      </c>
      <c r="H147" s="289"/>
      <c r="I147" s="290"/>
      <c r="J147" s="291">
        <f t="shared" ref="J147:J148" si="373">H147*I147</f>
        <v>0</v>
      </c>
      <c r="K147" s="289"/>
      <c r="L147" s="290"/>
      <c r="M147" s="291">
        <f t="shared" ref="M147:M148" si="374">K147*L147</f>
        <v>0</v>
      </c>
      <c r="N147" s="289"/>
      <c r="O147" s="290"/>
      <c r="P147" s="291">
        <f t="shared" ref="P147:P148" si="375">N147*O147</f>
        <v>0</v>
      </c>
      <c r="Q147" s="289"/>
      <c r="R147" s="290"/>
      <c r="S147" s="291">
        <f t="shared" ref="S147:S148" si="376">Q147*R147</f>
        <v>0</v>
      </c>
      <c r="T147" s="289"/>
      <c r="U147" s="290"/>
      <c r="V147" s="291">
        <f t="shared" ref="V147:V148" si="377">T147*U147</f>
        <v>0</v>
      </c>
      <c r="W147" s="295">
        <f t="shared" ref="W147:W148" si="378">G147+M147+S147</f>
        <v>0</v>
      </c>
      <c r="X147" s="271">
        <f t="shared" ref="X147:X148" si="379">J147+P147+V147</f>
        <v>0</v>
      </c>
      <c r="Y147" s="272">
        <f t="shared" ref="Y147:Y149" si="380">W147-X147</f>
        <v>0</v>
      </c>
      <c r="Z147" s="296" t="str">
        <f t="shared" ref="Z147:Z149" si="381">Y147/W147</f>
        <v>#DIV/0!</v>
      </c>
      <c r="AA147" s="297"/>
      <c r="AB147" s="184"/>
      <c r="AC147" s="185"/>
      <c r="AD147" s="185"/>
      <c r="AE147" s="185"/>
      <c r="AF147" s="185"/>
      <c r="AG147" s="185"/>
    </row>
    <row r="148" ht="30.0" customHeight="1">
      <c r="A148" s="186" t="s">
        <v>87</v>
      </c>
      <c r="B148" s="303">
        <v>43872.0</v>
      </c>
      <c r="C148" s="188" t="s">
        <v>306</v>
      </c>
      <c r="D148" s="189" t="s">
        <v>132</v>
      </c>
      <c r="E148" s="190"/>
      <c r="F148" s="191"/>
      <c r="G148" s="192">
        <f t="shared" si="372"/>
        <v>0</v>
      </c>
      <c r="H148" s="190"/>
      <c r="I148" s="191"/>
      <c r="J148" s="192">
        <f t="shared" si="373"/>
        <v>0</v>
      </c>
      <c r="K148" s="190"/>
      <c r="L148" s="191"/>
      <c r="M148" s="192">
        <f t="shared" si="374"/>
        <v>0</v>
      </c>
      <c r="N148" s="190"/>
      <c r="O148" s="191"/>
      <c r="P148" s="192">
        <f t="shared" si="375"/>
        <v>0</v>
      </c>
      <c r="Q148" s="190"/>
      <c r="R148" s="191"/>
      <c r="S148" s="192">
        <f t="shared" si="376"/>
        <v>0</v>
      </c>
      <c r="T148" s="190"/>
      <c r="U148" s="191"/>
      <c r="V148" s="192">
        <f t="shared" si="377"/>
        <v>0</v>
      </c>
      <c r="W148" s="304">
        <f t="shared" si="378"/>
        <v>0</v>
      </c>
      <c r="X148" s="193">
        <f t="shared" si="379"/>
        <v>0</v>
      </c>
      <c r="Y148" s="194">
        <f t="shared" si="380"/>
        <v>0</v>
      </c>
      <c r="Z148" s="301" t="str">
        <f t="shared" si="381"/>
        <v>#DIV/0!</v>
      </c>
      <c r="AA148" s="302"/>
      <c r="AB148" s="184"/>
      <c r="AC148" s="185"/>
      <c r="AD148" s="185"/>
      <c r="AE148" s="185"/>
      <c r="AF148" s="185"/>
      <c r="AG148" s="185"/>
    </row>
    <row r="149" ht="30.0" customHeight="1">
      <c r="A149" s="260" t="s">
        <v>307</v>
      </c>
      <c r="B149" s="32"/>
      <c r="C149" s="32"/>
      <c r="D149" s="33"/>
      <c r="E149" s="217">
        <f>SUM(E147:E148)</f>
        <v>0</v>
      </c>
      <c r="F149" s="207"/>
      <c r="G149" s="208">
        <f t="shared" ref="G149:H149" si="382">SUM(G147:G148)</f>
        <v>0</v>
      </c>
      <c r="H149" s="217">
        <f t="shared" si="382"/>
        <v>0</v>
      </c>
      <c r="I149" s="207"/>
      <c r="J149" s="208">
        <f t="shared" ref="J149:K149" si="383">SUM(J147:J148)</f>
        <v>0</v>
      </c>
      <c r="K149" s="217">
        <f t="shared" si="383"/>
        <v>0</v>
      </c>
      <c r="L149" s="207"/>
      <c r="M149" s="208">
        <f t="shared" ref="M149:N149" si="384">SUM(M147:M148)</f>
        <v>0</v>
      </c>
      <c r="N149" s="217">
        <f t="shared" si="384"/>
        <v>0</v>
      </c>
      <c r="O149" s="207"/>
      <c r="P149" s="208">
        <f t="shared" ref="P149:Q149" si="385">SUM(P147:P148)</f>
        <v>0</v>
      </c>
      <c r="Q149" s="217">
        <f t="shared" si="385"/>
        <v>0</v>
      </c>
      <c r="R149" s="207"/>
      <c r="S149" s="208">
        <f t="shared" ref="S149:T149" si="386">SUM(S147:S148)</f>
        <v>0</v>
      </c>
      <c r="T149" s="217">
        <f t="shared" si="386"/>
        <v>0</v>
      </c>
      <c r="U149" s="207"/>
      <c r="V149" s="208">
        <f t="shared" ref="V149:X149" si="387">SUM(V147:V148)</f>
        <v>0</v>
      </c>
      <c r="W149" s="218">
        <f t="shared" si="387"/>
        <v>0</v>
      </c>
      <c r="X149" s="218">
        <f t="shared" si="387"/>
        <v>0</v>
      </c>
      <c r="Y149" s="218">
        <f t="shared" si="380"/>
        <v>0</v>
      </c>
      <c r="Z149" s="219" t="str">
        <f t="shared" si="381"/>
        <v>#DIV/0!</v>
      </c>
      <c r="AA149" s="213"/>
      <c r="AB149" s="160"/>
      <c r="AC149" s="15"/>
      <c r="AD149" s="15"/>
      <c r="AE149" s="15"/>
      <c r="AF149" s="15"/>
      <c r="AG149" s="15"/>
    </row>
    <row r="150" ht="30.0" customHeight="1">
      <c r="A150" s="152" t="s">
        <v>82</v>
      </c>
      <c r="B150" s="153">
        <v>12.0</v>
      </c>
      <c r="C150" s="154" t="s">
        <v>308</v>
      </c>
      <c r="D150" s="155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7"/>
      <c r="X150" s="157"/>
      <c r="Y150" s="214"/>
      <c r="Z150" s="215"/>
      <c r="AA150" s="159"/>
      <c r="AB150" s="160"/>
      <c r="AC150" s="15"/>
      <c r="AD150" s="15"/>
      <c r="AE150" s="15"/>
      <c r="AF150" s="15"/>
      <c r="AG150" s="15"/>
    </row>
    <row r="151" ht="30.0" customHeight="1">
      <c r="A151" s="285" t="s">
        <v>87</v>
      </c>
      <c r="B151" s="286">
        <v>43842.0</v>
      </c>
      <c r="C151" s="287" t="s">
        <v>309</v>
      </c>
      <c r="D151" s="257" t="s">
        <v>310</v>
      </c>
      <c r="E151" s="289"/>
      <c r="F151" s="290"/>
      <c r="G151" s="291">
        <f t="shared" ref="G151:G154" si="388">E151*F151</f>
        <v>0</v>
      </c>
      <c r="H151" s="289"/>
      <c r="I151" s="290"/>
      <c r="J151" s="291">
        <f t="shared" ref="J151:J154" si="389">H151*I151</f>
        <v>0</v>
      </c>
      <c r="K151" s="289"/>
      <c r="L151" s="290"/>
      <c r="M151" s="291">
        <f t="shared" ref="M151:M154" si="390">K151*L151</f>
        <v>0</v>
      </c>
      <c r="N151" s="289"/>
      <c r="O151" s="290"/>
      <c r="P151" s="291">
        <f t="shared" ref="P151:P154" si="391">N151*O151</f>
        <v>0</v>
      </c>
      <c r="Q151" s="289"/>
      <c r="R151" s="290"/>
      <c r="S151" s="291">
        <f t="shared" ref="S151:S154" si="392">Q151*R151</f>
        <v>0</v>
      </c>
      <c r="T151" s="289"/>
      <c r="U151" s="290"/>
      <c r="V151" s="291">
        <f t="shared" ref="V151:V154" si="393">T151*U151</f>
        <v>0</v>
      </c>
      <c r="W151" s="295">
        <f t="shared" ref="W151:W154" si="394">G151+M151+S151</f>
        <v>0</v>
      </c>
      <c r="X151" s="271">
        <f t="shared" ref="X151:X154" si="395">J151+P151+V151</f>
        <v>0</v>
      </c>
      <c r="Y151" s="272">
        <f t="shared" ref="Y151:Y155" si="396">W151-X151</f>
        <v>0</v>
      </c>
      <c r="Z151" s="273" t="str">
        <f t="shared" ref="Z151:Z155" si="397">Y151/W151</f>
        <v>#DIV/0!</v>
      </c>
      <c r="AA151" s="274"/>
      <c r="AB151" s="184"/>
      <c r="AC151" s="185"/>
      <c r="AD151" s="185"/>
      <c r="AE151" s="185"/>
      <c r="AF151" s="185"/>
      <c r="AG151" s="185"/>
    </row>
    <row r="152" ht="30.0" customHeight="1">
      <c r="A152" s="173" t="s">
        <v>87</v>
      </c>
      <c r="B152" s="293">
        <v>43873.0</v>
      </c>
      <c r="C152" s="175" t="s">
        <v>311</v>
      </c>
      <c r="D152" s="176" t="s">
        <v>268</v>
      </c>
      <c r="E152" s="177"/>
      <c r="F152" s="178"/>
      <c r="G152" s="179">
        <f t="shared" si="388"/>
        <v>0</v>
      </c>
      <c r="H152" s="177"/>
      <c r="I152" s="178"/>
      <c r="J152" s="179">
        <f t="shared" si="389"/>
        <v>0</v>
      </c>
      <c r="K152" s="177"/>
      <c r="L152" s="178"/>
      <c r="M152" s="179">
        <f t="shared" si="390"/>
        <v>0</v>
      </c>
      <c r="N152" s="177"/>
      <c r="O152" s="178"/>
      <c r="P152" s="179">
        <f t="shared" si="391"/>
        <v>0</v>
      </c>
      <c r="Q152" s="177"/>
      <c r="R152" s="178"/>
      <c r="S152" s="179">
        <f t="shared" si="392"/>
        <v>0</v>
      </c>
      <c r="T152" s="177"/>
      <c r="U152" s="178"/>
      <c r="V152" s="179">
        <f t="shared" si="393"/>
        <v>0</v>
      </c>
      <c r="W152" s="298">
        <f t="shared" si="394"/>
        <v>0</v>
      </c>
      <c r="X152" s="180">
        <f t="shared" si="395"/>
        <v>0</v>
      </c>
      <c r="Y152" s="181">
        <f t="shared" si="396"/>
        <v>0</v>
      </c>
      <c r="Z152" s="182" t="str">
        <f t="shared" si="397"/>
        <v>#DIV/0!</v>
      </c>
      <c r="AA152" s="183"/>
      <c r="AB152" s="184"/>
      <c r="AC152" s="185"/>
      <c r="AD152" s="185"/>
      <c r="AE152" s="185"/>
      <c r="AF152" s="185"/>
      <c r="AG152" s="185"/>
    </row>
    <row r="153" ht="30.0" customHeight="1">
      <c r="A153" s="173" t="s">
        <v>87</v>
      </c>
      <c r="B153" s="293">
        <v>43902.0</v>
      </c>
      <c r="C153" s="175" t="s">
        <v>312</v>
      </c>
      <c r="D153" s="176" t="s">
        <v>268</v>
      </c>
      <c r="E153" s="177"/>
      <c r="F153" s="178"/>
      <c r="G153" s="179">
        <f t="shared" si="388"/>
        <v>0</v>
      </c>
      <c r="H153" s="177"/>
      <c r="I153" s="178"/>
      <c r="J153" s="179">
        <f t="shared" si="389"/>
        <v>0</v>
      </c>
      <c r="K153" s="177"/>
      <c r="L153" s="178"/>
      <c r="M153" s="179">
        <f t="shared" si="390"/>
        <v>0</v>
      </c>
      <c r="N153" s="177"/>
      <c r="O153" s="178"/>
      <c r="P153" s="179">
        <f t="shared" si="391"/>
        <v>0</v>
      </c>
      <c r="Q153" s="177"/>
      <c r="R153" s="178"/>
      <c r="S153" s="179">
        <f t="shared" si="392"/>
        <v>0</v>
      </c>
      <c r="T153" s="177"/>
      <c r="U153" s="178"/>
      <c r="V153" s="179">
        <f t="shared" si="393"/>
        <v>0</v>
      </c>
      <c r="W153" s="298">
        <f t="shared" si="394"/>
        <v>0</v>
      </c>
      <c r="X153" s="180">
        <f t="shared" si="395"/>
        <v>0</v>
      </c>
      <c r="Y153" s="181">
        <f t="shared" si="396"/>
        <v>0</v>
      </c>
      <c r="Z153" s="182" t="str">
        <f t="shared" si="397"/>
        <v>#DIV/0!</v>
      </c>
      <c r="AA153" s="183"/>
      <c r="AB153" s="184"/>
      <c r="AC153" s="185"/>
      <c r="AD153" s="185"/>
      <c r="AE153" s="185"/>
      <c r="AF153" s="185"/>
      <c r="AG153" s="185"/>
    </row>
    <row r="154" ht="30.0" customHeight="1">
      <c r="A154" s="186" t="s">
        <v>87</v>
      </c>
      <c r="B154" s="294">
        <v>43933.0</v>
      </c>
      <c r="C154" s="255" t="s">
        <v>313</v>
      </c>
      <c r="D154" s="201"/>
      <c r="E154" s="190"/>
      <c r="F154" s="191">
        <v>0.22</v>
      </c>
      <c r="G154" s="192">
        <f t="shared" si="388"/>
        <v>0</v>
      </c>
      <c r="H154" s="190"/>
      <c r="I154" s="191">
        <v>0.22</v>
      </c>
      <c r="J154" s="192">
        <f t="shared" si="389"/>
        <v>0</v>
      </c>
      <c r="K154" s="190"/>
      <c r="L154" s="191">
        <v>0.22</v>
      </c>
      <c r="M154" s="192">
        <f t="shared" si="390"/>
        <v>0</v>
      </c>
      <c r="N154" s="190"/>
      <c r="O154" s="191">
        <v>0.22</v>
      </c>
      <c r="P154" s="192">
        <f t="shared" si="391"/>
        <v>0</v>
      </c>
      <c r="Q154" s="190"/>
      <c r="R154" s="191">
        <v>0.22</v>
      </c>
      <c r="S154" s="192">
        <f t="shared" si="392"/>
        <v>0</v>
      </c>
      <c r="T154" s="190"/>
      <c r="U154" s="191">
        <v>0.22</v>
      </c>
      <c r="V154" s="192">
        <f t="shared" si="393"/>
        <v>0</v>
      </c>
      <c r="W154" s="193">
        <f t="shared" si="394"/>
        <v>0</v>
      </c>
      <c r="X154" s="194">
        <f t="shared" si="395"/>
        <v>0</v>
      </c>
      <c r="Y154" s="194">
        <f t="shared" si="396"/>
        <v>0</v>
      </c>
      <c r="Z154" s="195" t="str">
        <f t="shared" si="397"/>
        <v>#DIV/0!</v>
      </c>
      <c r="AA154" s="196"/>
      <c r="AB154" s="160"/>
      <c r="AC154" s="15"/>
      <c r="AD154" s="15"/>
      <c r="AE154" s="15"/>
      <c r="AF154" s="15"/>
      <c r="AG154" s="15"/>
    </row>
    <row r="155" ht="30.0" customHeight="1">
      <c r="A155" s="202" t="s">
        <v>314</v>
      </c>
      <c r="B155" s="203"/>
      <c r="C155" s="204"/>
      <c r="D155" s="205"/>
      <c r="E155" s="217">
        <f>SUM(E151:E153)</f>
        <v>0</v>
      </c>
      <c r="F155" s="207"/>
      <c r="G155" s="208">
        <f>SUM(G151:G154)</f>
        <v>0</v>
      </c>
      <c r="H155" s="217">
        <f>SUM(H151:H153)</f>
        <v>0</v>
      </c>
      <c r="I155" s="207"/>
      <c r="J155" s="208">
        <f>SUM(J151:J154)</f>
        <v>0</v>
      </c>
      <c r="K155" s="217">
        <f>SUM(K151:K153)</f>
        <v>0</v>
      </c>
      <c r="L155" s="207"/>
      <c r="M155" s="208">
        <f>SUM(M151:M154)</f>
        <v>0</v>
      </c>
      <c r="N155" s="217">
        <f>SUM(N151:N153)</f>
        <v>0</v>
      </c>
      <c r="O155" s="207"/>
      <c r="P155" s="208">
        <f>SUM(P151:P154)</f>
        <v>0</v>
      </c>
      <c r="Q155" s="217">
        <f>SUM(Q151:Q153)</f>
        <v>0</v>
      </c>
      <c r="R155" s="207"/>
      <c r="S155" s="208">
        <f>SUM(S151:S154)</f>
        <v>0</v>
      </c>
      <c r="T155" s="217">
        <f>SUM(T151:T153)</f>
        <v>0</v>
      </c>
      <c r="U155" s="207"/>
      <c r="V155" s="208">
        <f t="shared" ref="V155:X155" si="398">SUM(V151:V154)</f>
        <v>0</v>
      </c>
      <c r="W155" s="218">
        <f t="shared" si="398"/>
        <v>0</v>
      </c>
      <c r="X155" s="218">
        <f t="shared" si="398"/>
        <v>0</v>
      </c>
      <c r="Y155" s="218">
        <f t="shared" si="396"/>
        <v>0</v>
      </c>
      <c r="Z155" s="219" t="str">
        <f t="shared" si="397"/>
        <v>#DIV/0!</v>
      </c>
      <c r="AA155" s="213"/>
      <c r="AB155" s="160"/>
      <c r="AC155" s="15"/>
      <c r="AD155" s="15"/>
      <c r="AE155" s="15"/>
      <c r="AF155" s="15"/>
      <c r="AG155" s="15"/>
    </row>
    <row r="156" ht="30.0" customHeight="1">
      <c r="A156" s="152" t="s">
        <v>82</v>
      </c>
      <c r="B156" s="153">
        <v>13.0</v>
      </c>
      <c r="C156" s="154" t="s">
        <v>315</v>
      </c>
      <c r="D156" s="155"/>
      <c r="E156" s="156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  <c r="W156" s="157"/>
      <c r="X156" s="157"/>
      <c r="Y156" s="214"/>
      <c r="Z156" s="215"/>
      <c r="AA156" s="159"/>
      <c r="AB156" s="160"/>
      <c r="AC156" s="15"/>
      <c r="AD156" s="15"/>
      <c r="AE156" s="15"/>
      <c r="AF156" s="15"/>
      <c r="AG156" s="15"/>
    </row>
    <row r="157" ht="30.0" customHeight="1">
      <c r="A157" s="161" t="s">
        <v>84</v>
      </c>
      <c r="B157" s="162" t="s">
        <v>316</v>
      </c>
      <c r="C157" s="262" t="s">
        <v>317</v>
      </c>
      <c r="D157" s="164"/>
      <c r="E157" s="165">
        <f>SUM(E158:E160)</f>
        <v>0</v>
      </c>
      <c r="F157" s="166"/>
      <c r="G157" s="167">
        <f>SUM(G158:G161)</f>
        <v>0</v>
      </c>
      <c r="H157" s="165">
        <f>SUM(H158:H160)</f>
        <v>0</v>
      </c>
      <c r="I157" s="166"/>
      <c r="J157" s="167">
        <f>SUM(J158:J161)</f>
        <v>0</v>
      </c>
      <c r="K157" s="165">
        <f>SUM(K158:K160)</f>
        <v>0</v>
      </c>
      <c r="L157" s="166"/>
      <c r="M157" s="167">
        <f>SUM(M158:M161)</f>
        <v>0</v>
      </c>
      <c r="N157" s="165">
        <f>SUM(N158:N160)</f>
        <v>0</v>
      </c>
      <c r="O157" s="166"/>
      <c r="P157" s="167">
        <f>SUM(P158:P161)</f>
        <v>0</v>
      </c>
      <c r="Q157" s="165">
        <f>SUM(Q158:Q160)</f>
        <v>0</v>
      </c>
      <c r="R157" s="166"/>
      <c r="S157" s="167">
        <f>SUM(S158:S161)</f>
        <v>0</v>
      </c>
      <c r="T157" s="165">
        <f>SUM(T158:T160)</f>
        <v>0</v>
      </c>
      <c r="U157" s="166"/>
      <c r="V157" s="167">
        <f t="shared" ref="V157:X157" si="399">SUM(V158:V161)</f>
        <v>0</v>
      </c>
      <c r="W157" s="165">
        <f t="shared" si="399"/>
        <v>0</v>
      </c>
      <c r="X157" s="166">
        <f t="shared" si="399"/>
        <v>0</v>
      </c>
      <c r="Y157" s="197">
        <f t="shared" ref="Y157:Y181" si="400">W157-X157</f>
        <v>0</v>
      </c>
      <c r="Z157" s="169" t="str">
        <f t="shared" ref="Z157:Z182" si="401">Y157/W157</f>
        <v>#DIV/0!</v>
      </c>
      <c r="AA157" s="170"/>
      <c r="AB157" s="171"/>
      <c r="AC157" s="172"/>
      <c r="AD157" s="172"/>
      <c r="AE157" s="172"/>
      <c r="AF157" s="172"/>
      <c r="AG157" s="172"/>
    </row>
    <row r="158" ht="30.0" customHeight="1">
      <c r="A158" s="173" t="s">
        <v>87</v>
      </c>
      <c r="B158" s="174" t="s">
        <v>318</v>
      </c>
      <c r="C158" s="175" t="s">
        <v>319</v>
      </c>
      <c r="D158" s="176" t="s">
        <v>102</v>
      </c>
      <c r="E158" s="177"/>
      <c r="F158" s="178"/>
      <c r="G158" s="179">
        <f t="shared" ref="G158:G161" si="402">E158*F158</f>
        <v>0</v>
      </c>
      <c r="H158" s="177"/>
      <c r="I158" s="178"/>
      <c r="J158" s="179">
        <f t="shared" ref="J158:J161" si="403">H158*I158</f>
        <v>0</v>
      </c>
      <c r="K158" s="177"/>
      <c r="L158" s="178"/>
      <c r="M158" s="179">
        <f t="shared" ref="M158:M161" si="404">K158*L158</f>
        <v>0</v>
      </c>
      <c r="N158" s="177"/>
      <c r="O158" s="178"/>
      <c r="P158" s="179">
        <f t="shared" ref="P158:P161" si="405">N158*O158</f>
        <v>0</v>
      </c>
      <c r="Q158" s="177"/>
      <c r="R158" s="178"/>
      <c r="S158" s="179">
        <f t="shared" ref="S158:S161" si="406">Q158*R158</f>
        <v>0</v>
      </c>
      <c r="T158" s="177"/>
      <c r="U158" s="178"/>
      <c r="V158" s="179">
        <f t="shared" ref="V158:V161" si="407">T158*U158</f>
        <v>0</v>
      </c>
      <c r="W158" s="180">
        <f t="shared" ref="W158:W161" si="408">G158+M158+S158</f>
        <v>0</v>
      </c>
      <c r="X158" s="181">
        <f t="shared" ref="X158:X161" si="409">J158+P158+V158</f>
        <v>0</v>
      </c>
      <c r="Y158" s="181">
        <f t="shared" si="400"/>
        <v>0</v>
      </c>
      <c r="Z158" s="182" t="str">
        <f t="shared" si="401"/>
        <v>#DIV/0!</v>
      </c>
      <c r="AA158" s="183"/>
      <c r="AB158" s="184"/>
      <c r="AC158" s="185"/>
      <c r="AD158" s="185"/>
      <c r="AE158" s="185"/>
      <c r="AF158" s="185"/>
      <c r="AG158" s="185"/>
    </row>
    <row r="159" ht="30.0" customHeight="1">
      <c r="A159" s="173" t="s">
        <v>87</v>
      </c>
      <c r="B159" s="174" t="s">
        <v>320</v>
      </c>
      <c r="C159" s="175" t="s">
        <v>321</v>
      </c>
      <c r="D159" s="176" t="s">
        <v>102</v>
      </c>
      <c r="E159" s="177"/>
      <c r="F159" s="178"/>
      <c r="G159" s="179">
        <f t="shared" si="402"/>
        <v>0</v>
      </c>
      <c r="H159" s="177"/>
      <c r="I159" s="178"/>
      <c r="J159" s="179">
        <f t="shared" si="403"/>
        <v>0</v>
      </c>
      <c r="K159" s="177"/>
      <c r="L159" s="178"/>
      <c r="M159" s="179">
        <f t="shared" si="404"/>
        <v>0</v>
      </c>
      <c r="N159" s="177"/>
      <c r="O159" s="178"/>
      <c r="P159" s="179">
        <f t="shared" si="405"/>
        <v>0</v>
      </c>
      <c r="Q159" s="177"/>
      <c r="R159" s="178"/>
      <c r="S159" s="179">
        <f t="shared" si="406"/>
        <v>0</v>
      </c>
      <c r="T159" s="177"/>
      <c r="U159" s="178"/>
      <c r="V159" s="179">
        <f t="shared" si="407"/>
        <v>0</v>
      </c>
      <c r="W159" s="180">
        <f t="shared" si="408"/>
        <v>0</v>
      </c>
      <c r="X159" s="181">
        <f t="shared" si="409"/>
        <v>0</v>
      </c>
      <c r="Y159" s="181">
        <f t="shared" si="400"/>
        <v>0</v>
      </c>
      <c r="Z159" s="182" t="str">
        <f t="shared" si="401"/>
        <v>#DIV/0!</v>
      </c>
      <c r="AA159" s="183"/>
      <c r="AB159" s="184"/>
      <c r="AC159" s="185"/>
      <c r="AD159" s="185"/>
      <c r="AE159" s="185"/>
      <c r="AF159" s="185"/>
      <c r="AG159" s="185"/>
    </row>
    <row r="160" ht="30.0" customHeight="1">
      <c r="A160" s="173" t="s">
        <v>87</v>
      </c>
      <c r="B160" s="174" t="s">
        <v>322</v>
      </c>
      <c r="C160" s="175" t="s">
        <v>323</v>
      </c>
      <c r="D160" s="176" t="s">
        <v>102</v>
      </c>
      <c r="E160" s="177"/>
      <c r="F160" s="178"/>
      <c r="G160" s="179">
        <f t="shared" si="402"/>
        <v>0</v>
      </c>
      <c r="H160" s="177"/>
      <c r="I160" s="178"/>
      <c r="J160" s="179">
        <f t="shared" si="403"/>
        <v>0</v>
      </c>
      <c r="K160" s="177"/>
      <c r="L160" s="178"/>
      <c r="M160" s="179">
        <f t="shared" si="404"/>
        <v>0</v>
      </c>
      <c r="N160" s="177"/>
      <c r="O160" s="178"/>
      <c r="P160" s="179">
        <f t="shared" si="405"/>
        <v>0</v>
      </c>
      <c r="Q160" s="177"/>
      <c r="R160" s="178"/>
      <c r="S160" s="179">
        <f t="shared" si="406"/>
        <v>0</v>
      </c>
      <c r="T160" s="177"/>
      <c r="U160" s="178"/>
      <c r="V160" s="179">
        <f t="shared" si="407"/>
        <v>0</v>
      </c>
      <c r="W160" s="180">
        <f t="shared" si="408"/>
        <v>0</v>
      </c>
      <c r="X160" s="181">
        <f t="shared" si="409"/>
        <v>0</v>
      </c>
      <c r="Y160" s="181">
        <f t="shared" si="400"/>
        <v>0</v>
      </c>
      <c r="Z160" s="182" t="str">
        <f t="shared" si="401"/>
        <v>#DIV/0!</v>
      </c>
      <c r="AA160" s="183"/>
      <c r="AB160" s="184"/>
      <c r="AC160" s="185"/>
      <c r="AD160" s="185"/>
      <c r="AE160" s="185"/>
      <c r="AF160" s="185"/>
      <c r="AG160" s="185"/>
    </row>
    <row r="161" ht="30.0" customHeight="1">
      <c r="A161" s="186" t="s">
        <v>87</v>
      </c>
      <c r="B161" s="187" t="s">
        <v>324</v>
      </c>
      <c r="C161" s="188" t="s">
        <v>325</v>
      </c>
      <c r="D161" s="201"/>
      <c r="E161" s="190"/>
      <c r="F161" s="191">
        <v>0.22</v>
      </c>
      <c r="G161" s="192">
        <f t="shared" si="402"/>
        <v>0</v>
      </c>
      <c r="H161" s="190"/>
      <c r="I161" s="191">
        <v>0.22</v>
      </c>
      <c r="J161" s="192">
        <f t="shared" si="403"/>
        <v>0</v>
      </c>
      <c r="K161" s="190"/>
      <c r="L161" s="191">
        <v>0.22</v>
      </c>
      <c r="M161" s="192">
        <f t="shared" si="404"/>
        <v>0</v>
      </c>
      <c r="N161" s="190"/>
      <c r="O161" s="191">
        <v>0.22</v>
      </c>
      <c r="P161" s="192">
        <f t="shared" si="405"/>
        <v>0</v>
      </c>
      <c r="Q161" s="190"/>
      <c r="R161" s="191">
        <v>0.22</v>
      </c>
      <c r="S161" s="192">
        <f t="shared" si="406"/>
        <v>0</v>
      </c>
      <c r="T161" s="190"/>
      <c r="U161" s="191">
        <v>0.22</v>
      </c>
      <c r="V161" s="192">
        <f t="shared" si="407"/>
        <v>0</v>
      </c>
      <c r="W161" s="193">
        <f t="shared" si="408"/>
        <v>0</v>
      </c>
      <c r="X161" s="194">
        <f t="shared" si="409"/>
        <v>0</v>
      </c>
      <c r="Y161" s="194">
        <f t="shared" si="400"/>
        <v>0</v>
      </c>
      <c r="Z161" s="195" t="str">
        <f t="shared" si="401"/>
        <v>#DIV/0!</v>
      </c>
      <c r="AA161" s="196"/>
      <c r="AB161" s="184"/>
      <c r="AC161" s="185"/>
      <c r="AD161" s="185"/>
      <c r="AE161" s="185"/>
      <c r="AF161" s="185"/>
      <c r="AG161" s="185"/>
    </row>
    <row r="162" ht="30.0" customHeight="1">
      <c r="A162" s="161" t="s">
        <v>84</v>
      </c>
      <c r="B162" s="162" t="s">
        <v>326</v>
      </c>
      <c r="C162" s="262" t="s">
        <v>327</v>
      </c>
      <c r="D162" s="164"/>
      <c r="E162" s="165">
        <f>SUM(E163:E165)</f>
        <v>0</v>
      </c>
      <c r="F162" s="166"/>
      <c r="G162" s="167">
        <f>SUM(G163:G166)</f>
        <v>0</v>
      </c>
      <c r="H162" s="165">
        <f>SUM(H163:H165)</f>
        <v>0</v>
      </c>
      <c r="I162" s="166"/>
      <c r="J162" s="167">
        <f>SUM(J163:J166)</f>
        <v>0</v>
      </c>
      <c r="K162" s="165">
        <f>SUM(K163:K165)</f>
        <v>0</v>
      </c>
      <c r="L162" s="166"/>
      <c r="M162" s="167">
        <f>SUM(M163:M166)</f>
        <v>0</v>
      </c>
      <c r="N162" s="165">
        <f>SUM(N163:N165)</f>
        <v>0</v>
      </c>
      <c r="O162" s="166"/>
      <c r="P162" s="167">
        <f>SUM(P163:P166)</f>
        <v>0</v>
      </c>
      <c r="Q162" s="165">
        <f>SUM(Q163:Q165)</f>
        <v>0</v>
      </c>
      <c r="R162" s="166"/>
      <c r="S162" s="167">
        <f>SUM(S163:S166)</f>
        <v>0</v>
      </c>
      <c r="T162" s="165">
        <f>SUM(T163:T165)</f>
        <v>0</v>
      </c>
      <c r="U162" s="166"/>
      <c r="V162" s="166">
        <f t="shared" ref="V162:X162" si="410">SUM(V163:V166)</f>
        <v>0</v>
      </c>
      <c r="W162" s="166">
        <f t="shared" si="410"/>
        <v>0</v>
      </c>
      <c r="X162" s="166">
        <f t="shared" si="410"/>
        <v>0</v>
      </c>
      <c r="Y162" s="197">
        <f t="shared" si="400"/>
        <v>0</v>
      </c>
      <c r="Z162" s="169" t="str">
        <f t="shared" si="401"/>
        <v>#DIV/0!</v>
      </c>
      <c r="AA162" s="305"/>
      <c r="AB162" s="171"/>
      <c r="AC162" s="172"/>
      <c r="AD162" s="172"/>
      <c r="AE162" s="172"/>
      <c r="AF162" s="172"/>
      <c r="AG162" s="172"/>
    </row>
    <row r="163" ht="30.0" customHeight="1">
      <c r="A163" s="173" t="s">
        <v>87</v>
      </c>
      <c r="B163" s="174" t="s">
        <v>328</v>
      </c>
      <c r="C163" s="175" t="s">
        <v>329</v>
      </c>
      <c r="D163" s="200"/>
      <c r="E163" s="177"/>
      <c r="F163" s="178"/>
      <c r="G163" s="179">
        <f t="shared" ref="G163:G166" si="411">E163*F163</f>
        <v>0</v>
      </c>
      <c r="H163" s="177"/>
      <c r="I163" s="178"/>
      <c r="J163" s="179">
        <f t="shared" ref="J163:J166" si="412">H163*I163</f>
        <v>0</v>
      </c>
      <c r="K163" s="177"/>
      <c r="L163" s="178"/>
      <c r="M163" s="179">
        <f t="shared" ref="M163:M166" si="413">K163*L163</f>
        <v>0</v>
      </c>
      <c r="N163" s="177"/>
      <c r="O163" s="178"/>
      <c r="P163" s="179">
        <f t="shared" ref="P163:P166" si="414">N163*O163</f>
        <v>0</v>
      </c>
      <c r="Q163" s="177"/>
      <c r="R163" s="178"/>
      <c r="S163" s="179">
        <f t="shared" ref="S163:S166" si="415">Q163*R163</f>
        <v>0</v>
      </c>
      <c r="T163" s="177"/>
      <c r="U163" s="178"/>
      <c r="V163" s="179">
        <f t="shared" ref="V163:V166" si="416">T163*U163</f>
        <v>0</v>
      </c>
      <c r="W163" s="180">
        <f t="shared" ref="W163:W166" si="417">G163+M163+S163</f>
        <v>0</v>
      </c>
      <c r="X163" s="181">
        <f t="shared" ref="X163:X166" si="418">J163+P163+V163</f>
        <v>0</v>
      </c>
      <c r="Y163" s="181">
        <f t="shared" si="400"/>
        <v>0</v>
      </c>
      <c r="Z163" s="182" t="str">
        <f t="shared" si="401"/>
        <v>#DIV/0!</v>
      </c>
      <c r="AA163" s="183"/>
      <c r="AB163" s="184"/>
      <c r="AC163" s="185"/>
      <c r="AD163" s="185"/>
      <c r="AE163" s="185"/>
      <c r="AF163" s="185"/>
      <c r="AG163" s="185"/>
    </row>
    <row r="164" ht="30.0" customHeight="1">
      <c r="A164" s="173" t="s">
        <v>87</v>
      </c>
      <c r="B164" s="174" t="s">
        <v>330</v>
      </c>
      <c r="C164" s="175" t="s">
        <v>329</v>
      </c>
      <c r="D164" s="200"/>
      <c r="E164" s="177"/>
      <c r="F164" s="178"/>
      <c r="G164" s="179">
        <f t="shared" si="411"/>
        <v>0</v>
      </c>
      <c r="H164" s="177"/>
      <c r="I164" s="178"/>
      <c r="J164" s="179">
        <f t="shared" si="412"/>
        <v>0</v>
      </c>
      <c r="K164" s="177"/>
      <c r="L164" s="178"/>
      <c r="M164" s="179">
        <f t="shared" si="413"/>
        <v>0</v>
      </c>
      <c r="N164" s="177"/>
      <c r="O164" s="178"/>
      <c r="P164" s="179">
        <f t="shared" si="414"/>
        <v>0</v>
      </c>
      <c r="Q164" s="177"/>
      <c r="R164" s="178"/>
      <c r="S164" s="179">
        <f t="shared" si="415"/>
        <v>0</v>
      </c>
      <c r="T164" s="177"/>
      <c r="U164" s="178"/>
      <c r="V164" s="179">
        <f t="shared" si="416"/>
        <v>0</v>
      </c>
      <c r="W164" s="180">
        <f t="shared" si="417"/>
        <v>0</v>
      </c>
      <c r="X164" s="181">
        <f t="shared" si="418"/>
        <v>0</v>
      </c>
      <c r="Y164" s="181">
        <f t="shared" si="400"/>
        <v>0</v>
      </c>
      <c r="Z164" s="182" t="str">
        <f t="shared" si="401"/>
        <v>#DIV/0!</v>
      </c>
      <c r="AA164" s="183"/>
      <c r="AB164" s="184"/>
      <c r="AC164" s="185"/>
      <c r="AD164" s="185"/>
      <c r="AE164" s="185"/>
      <c r="AF164" s="185"/>
      <c r="AG164" s="185"/>
    </row>
    <row r="165" ht="30.0" customHeight="1">
      <c r="A165" s="173" t="s">
        <v>87</v>
      </c>
      <c r="B165" s="174" t="s">
        <v>331</v>
      </c>
      <c r="C165" s="175" t="s">
        <v>329</v>
      </c>
      <c r="D165" s="200"/>
      <c r="E165" s="177"/>
      <c r="F165" s="178"/>
      <c r="G165" s="179">
        <f t="shared" si="411"/>
        <v>0</v>
      </c>
      <c r="H165" s="177"/>
      <c r="I165" s="178"/>
      <c r="J165" s="179">
        <f t="shared" si="412"/>
        <v>0</v>
      </c>
      <c r="K165" s="177"/>
      <c r="L165" s="178"/>
      <c r="M165" s="179">
        <f t="shared" si="413"/>
        <v>0</v>
      </c>
      <c r="N165" s="177"/>
      <c r="O165" s="178"/>
      <c r="P165" s="179">
        <f t="shared" si="414"/>
        <v>0</v>
      </c>
      <c r="Q165" s="177"/>
      <c r="R165" s="178"/>
      <c r="S165" s="179">
        <f t="shared" si="415"/>
        <v>0</v>
      </c>
      <c r="T165" s="177"/>
      <c r="U165" s="178"/>
      <c r="V165" s="179">
        <f t="shared" si="416"/>
        <v>0</v>
      </c>
      <c r="W165" s="180">
        <f t="shared" si="417"/>
        <v>0</v>
      </c>
      <c r="X165" s="181">
        <f t="shared" si="418"/>
        <v>0</v>
      </c>
      <c r="Y165" s="181">
        <f t="shared" si="400"/>
        <v>0</v>
      </c>
      <c r="Z165" s="182" t="str">
        <f t="shared" si="401"/>
        <v>#DIV/0!</v>
      </c>
      <c r="AA165" s="183"/>
      <c r="AB165" s="184"/>
      <c r="AC165" s="185"/>
      <c r="AD165" s="185"/>
      <c r="AE165" s="185"/>
      <c r="AF165" s="185"/>
      <c r="AG165" s="185"/>
    </row>
    <row r="166" ht="30.0" customHeight="1">
      <c r="A166" s="186" t="s">
        <v>87</v>
      </c>
      <c r="B166" s="187" t="s">
        <v>332</v>
      </c>
      <c r="C166" s="188" t="s">
        <v>333</v>
      </c>
      <c r="D166" s="201"/>
      <c r="E166" s="190"/>
      <c r="F166" s="191">
        <v>0.22</v>
      </c>
      <c r="G166" s="192">
        <f t="shared" si="411"/>
        <v>0</v>
      </c>
      <c r="H166" s="190"/>
      <c r="I166" s="191">
        <v>0.22</v>
      </c>
      <c r="J166" s="192">
        <f t="shared" si="412"/>
        <v>0</v>
      </c>
      <c r="K166" s="190"/>
      <c r="L166" s="191">
        <v>0.22</v>
      </c>
      <c r="M166" s="192">
        <f t="shared" si="413"/>
        <v>0</v>
      </c>
      <c r="N166" s="190"/>
      <c r="O166" s="191">
        <v>0.22</v>
      </c>
      <c r="P166" s="192">
        <f t="shared" si="414"/>
        <v>0</v>
      </c>
      <c r="Q166" s="190"/>
      <c r="R166" s="191">
        <v>0.22</v>
      </c>
      <c r="S166" s="192">
        <f t="shared" si="415"/>
        <v>0</v>
      </c>
      <c r="T166" s="190"/>
      <c r="U166" s="191">
        <v>0.22</v>
      </c>
      <c r="V166" s="192">
        <f t="shared" si="416"/>
        <v>0</v>
      </c>
      <c r="W166" s="193">
        <f t="shared" si="417"/>
        <v>0</v>
      </c>
      <c r="X166" s="194">
        <f t="shared" si="418"/>
        <v>0</v>
      </c>
      <c r="Y166" s="194">
        <f t="shared" si="400"/>
        <v>0</v>
      </c>
      <c r="Z166" s="195" t="str">
        <f t="shared" si="401"/>
        <v>#DIV/0!</v>
      </c>
      <c r="AA166" s="196"/>
      <c r="AB166" s="184"/>
      <c r="AC166" s="185"/>
      <c r="AD166" s="185"/>
      <c r="AE166" s="185"/>
      <c r="AF166" s="185"/>
      <c r="AG166" s="185"/>
    </row>
    <row r="167" ht="30.0" customHeight="1">
      <c r="A167" s="161" t="s">
        <v>84</v>
      </c>
      <c r="B167" s="162" t="s">
        <v>334</v>
      </c>
      <c r="C167" s="262" t="s">
        <v>335</v>
      </c>
      <c r="D167" s="164"/>
      <c r="E167" s="165">
        <f>SUM(E168:E170)</f>
        <v>0</v>
      </c>
      <c r="F167" s="166"/>
      <c r="G167" s="167">
        <f t="shared" ref="G167:H167" si="419">SUM(G168:G170)</f>
        <v>0</v>
      </c>
      <c r="H167" s="165">
        <f t="shared" si="419"/>
        <v>0</v>
      </c>
      <c r="I167" s="166"/>
      <c r="J167" s="167">
        <f t="shared" ref="J167:K167" si="420">SUM(J168:J170)</f>
        <v>0</v>
      </c>
      <c r="K167" s="165">
        <f t="shared" si="420"/>
        <v>0</v>
      </c>
      <c r="L167" s="166"/>
      <c r="M167" s="167">
        <f t="shared" ref="M167:N167" si="421">SUM(M168:M170)</f>
        <v>0</v>
      </c>
      <c r="N167" s="165">
        <f t="shared" si="421"/>
        <v>0</v>
      </c>
      <c r="O167" s="166"/>
      <c r="P167" s="167">
        <f t="shared" ref="P167:Q167" si="422">SUM(P168:P170)</f>
        <v>0</v>
      </c>
      <c r="Q167" s="165">
        <f t="shared" si="422"/>
        <v>0</v>
      </c>
      <c r="R167" s="166"/>
      <c r="S167" s="167">
        <f t="shared" ref="S167:T167" si="423">SUM(S168:S170)</f>
        <v>0</v>
      </c>
      <c r="T167" s="165">
        <f t="shared" si="423"/>
        <v>0</v>
      </c>
      <c r="U167" s="166"/>
      <c r="V167" s="166">
        <f t="shared" ref="V167:X167" si="424">SUM(V168:V170)</f>
        <v>0</v>
      </c>
      <c r="W167" s="166">
        <f t="shared" si="424"/>
        <v>0</v>
      </c>
      <c r="X167" s="166">
        <f t="shared" si="424"/>
        <v>0</v>
      </c>
      <c r="Y167" s="197">
        <f t="shared" si="400"/>
        <v>0</v>
      </c>
      <c r="Z167" s="306" t="str">
        <f t="shared" si="401"/>
        <v>#DIV/0!</v>
      </c>
      <c r="AA167" s="307"/>
      <c r="AB167" s="171"/>
      <c r="AC167" s="172"/>
      <c r="AD167" s="172"/>
      <c r="AE167" s="172"/>
      <c r="AF167" s="172"/>
      <c r="AG167" s="172"/>
    </row>
    <row r="168" ht="30.0" customHeight="1">
      <c r="A168" s="173" t="s">
        <v>87</v>
      </c>
      <c r="B168" s="174" t="s">
        <v>336</v>
      </c>
      <c r="C168" s="175" t="s">
        <v>337</v>
      </c>
      <c r="D168" s="200"/>
      <c r="E168" s="177"/>
      <c r="F168" s="178"/>
      <c r="G168" s="179">
        <f t="shared" ref="G168:G170" si="425">E168*F168</f>
        <v>0</v>
      </c>
      <c r="H168" s="177"/>
      <c r="I168" s="178"/>
      <c r="J168" s="179">
        <f t="shared" ref="J168:J170" si="426">H168*I168</f>
        <v>0</v>
      </c>
      <c r="K168" s="177"/>
      <c r="L168" s="178"/>
      <c r="M168" s="179">
        <f t="shared" ref="M168:M170" si="427">K168*L168</f>
        <v>0</v>
      </c>
      <c r="N168" s="177"/>
      <c r="O168" s="178"/>
      <c r="P168" s="179">
        <f t="shared" ref="P168:P170" si="428">N168*O168</f>
        <v>0</v>
      </c>
      <c r="Q168" s="177"/>
      <c r="R168" s="178"/>
      <c r="S168" s="179">
        <f t="shared" ref="S168:S170" si="429">Q168*R168</f>
        <v>0</v>
      </c>
      <c r="T168" s="177"/>
      <c r="U168" s="178"/>
      <c r="V168" s="179">
        <f t="shared" ref="V168:V170" si="430">T168*U168</f>
        <v>0</v>
      </c>
      <c r="W168" s="180">
        <f t="shared" ref="W168:W170" si="431">G168+M168+S168</f>
        <v>0</v>
      </c>
      <c r="X168" s="181">
        <f t="shared" ref="X168:X170" si="432">J168+P168+V168</f>
        <v>0</v>
      </c>
      <c r="Y168" s="181">
        <f t="shared" si="400"/>
        <v>0</v>
      </c>
      <c r="Z168" s="182" t="str">
        <f t="shared" si="401"/>
        <v>#DIV/0!</v>
      </c>
      <c r="AA168" s="183"/>
      <c r="AB168" s="184"/>
      <c r="AC168" s="185"/>
      <c r="AD168" s="185"/>
      <c r="AE168" s="185"/>
      <c r="AF168" s="185"/>
      <c r="AG168" s="185"/>
    </row>
    <row r="169" ht="30.0" customHeight="1">
      <c r="A169" s="173" t="s">
        <v>87</v>
      </c>
      <c r="B169" s="174" t="s">
        <v>338</v>
      </c>
      <c r="C169" s="175" t="s">
        <v>337</v>
      </c>
      <c r="D169" s="200"/>
      <c r="E169" s="177"/>
      <c r="F169" s="178"/>
      <c r="G169" s="179">
        <f t="shared" si="425"/>
        <v>0</v>
      </c>
      <c r="H169" s="177"/>
      <c r="I169" s="178"/>
      <c r="J169" s="179">
        <f t="shared" si="426"/>
        <v>0</v>
      </c>
      <c r="K169" s="177"/>
      <c r="L169" s="178"/>
      <c r="M169" s="179">
        <f t="shared" si="427"/>
        <v>0</v>
      </c>
      <c r="N169" s="177"/>
      <c r="O169" s="178"/>
      <c r="P169" s="179">
        <f t="shared" si="428"/>
        <v>0</v>
      </c>
      <c r="Q169" s="177"/>
      <c r="R169" s="178"/>
      <c r="S169" s="179">
        <f t="shared" si="429"/>
        <v>0</v>
      </c>
      <c r="T169" s="177"/>
      <c r="U169" s="178"/>
      <c r="V169" s="179">
        <f t="shared" si="430"/>
        <v>0</v>
      </c>
      <c r="W169" s="180">
        <f t="shared" si="431"/>
        <v>0</v>
      </c>
      <c r="X169" s="181">
        <f t="shared" si="432"/>
        <v>0</v>
      </c>
      <c r="Y169" s="181">
        <f t="shared" si="400"/>
        <v>0</v>
      </c>
      <c r="Z169" s="182" t="str">
        <f t="shared" si="401"/>
        <v>#DIV/0!</v>
      </c>
      <c r="AA169" s="183"/>
      <c r="AB169" s="184"/>
      <c r="AC169" s="185"/>
      <c r="AD169" s="185"/>
      <c r="AE169" s="185"/>
      <c r="AF169" s="185"/>
      <c r="AG169" s="185"/>
    </row>
    <row r="170" ht="30.0" customHeight="1">
      <c r="A170" s="186" t="s">
        <v>87</v>
      </c>
      <c r="B170" s="187" t="s">
        <v>339</v>
      </c>
      <c r="C170" s="188" t="s">
        <v>337</v>
      </c>
      <c r="D170" s="201"/>
      <c r="E170" s="190"/>
      <c r="F170" s="191"/>
      <c r="G170" s="192">
        <f t="shared" si="425"/>
        <v>0</v>
      </c>
      <c r="H170" s="190"/>
      <c r="I170" s="191"/>
      <c r="J170" s="192">
        <f t="shared" si="426"/>
        <v>0</v>
      </c>
      <c r="K170" s="190"/>
      <c r="L170" s="191"/>
      <c r="M170" s="192">
        <f t="shared" si="427"/>
        <v>0</v>
      </c>
      <c r="N170" s="190"/>
      <c r="O170" s="191"/>
      <c r="P170" s="192">
        <f t="shared" si="428"/>
        <v>0</v>
      </c>
      <c r="Q170" s="190"/>
      <c r="R170" s="191"/>
      <c r="S170" s="192">
        <f t="shared" si="429"/>
        <v>0</v>
      </c>
      <c r="T170" s="190"/>
      <c r="U170" s="191"/>
      <c r="V170" s="192">
        <f t="shared" si="430"/>
        <v>0</v>
      </c>
      <c r="W170" s="193">
        <f t="shared" si="431"/>
        <v>0</v>
      </c>
      <c r="X170" s="194">
        <f t="shared" si="432"/>
        <v>0</v>
      </c>
      <c r="Y170" s="194">
        <f t="shared" si="400"/>
        <v>0</v>
      </c>
      <c r="Z170" s="195" t="str">
        <f t="shared" si="401"/>
        <v>#DIV/0!</v>
      </c>
      <c r="AA170" s="196"/>
      <c r="AB170" s="184"/>
      <c r="AC170" s="185"/>
      <c r="AD170" s="185"/>
      <c r="AE170" s="185"/>
      <c r="AF170" s="185"/>
      <c r="AG170" s="185"/>
    </row>
    <row r="171" ht="30.0" customHeight="1">
      <c r="A171" s="161" t="s">
        <v>84</v>
      </c>
      <c r="B171" s="162" t="s">
        <v>340</v>
      </c>
      <c r="C171" s="262" t="s">
        <v>315</v>
      </c>
      <c r="D171" s="164"/>
      <c r="E171" s="165">
        <f>SUM(E172:E178)</f>
        <v>6</v>
      </c>
      <c r="F171" s="166"/>
      <c r="G171" s="167">
        <f>SUM(G172:G180)</f>
        <v>350960</v>
      </c>
      <c r="H171" s="165">
        <f>SUM(H172:H178)</f>
        <v>6</v>
      </c>
      <c r="I171" s="166"/>
      <c r="J171" s="167">
        <f>SUM(J172:J180)</f>
        <v>342878.71</v>
      </c>
      <c r="K171" s="165">
        <f>SUM(K172:K178)</f>
        <v>0</v>
      </c>
      <c r="L171" s="166"/>
      <c r="M171" s="167">
        <f>SUM(M172:M180)</f>
        <v>0</v>
      </c>
      <c r="N171" s="165">
        <f>SUM(N172:N178)</f>
        <v>0</v>
      </c>
      <c r="O171" s="166"/>
      <c r="P171" s="167">
        <f>SUM(P172:P180)</f>
        <v>0</v>
      </c>
      <c r="Q171" s="165">
        <f>SUM(Q172:Q178)</f>
        <v>0</v>
      </c>
      <c r="R171" s="166"/>
      <c r="S171" s="167">
        <f>SUM(S172:S180)</f>
        <v>0</v>
      </c>
      <c r="T171" s="165">
        <f>SUM(T172:T178)</f>
        <v>0</v>
      </c>
      <c r="U171" s="166"/>
      <c r="V171" s="166">
        <f t="shared" ref="V171:X171" si="433">SUM(V172:V180)</f>
        <v>0</v>
      </c>
      <c r="W171" s="166">
        <f t="shared" si="433"/>
        <v>350960</v>
      </c>
      <c r="X171" s="166">
        <f t="shared" si="433"/>
        <v>342878.71</v>
      </c>
      <c r="Y171" s="197">
        <f t="shared" si="400"/>
        <v>8081.29</v>
      </c>
      <c r="Z171" s="306">
        <f t="shared" si="401"/>
        <v>0.02302624231</v>
      </c>
      <c r="AA171" s="307"/>
      <c r="AB171" s="171"/>
      <c r="AC171" s="172"/>
      <c r="AD171" s="172"/>
      <c r="AE171" s="172"/>
      <c r="AF171" s="172"/>
      <c r="AG171" s="172"/>
    </row>
    <row r="172" ht="30.0" customHeight="1">
      <c r="A172" s="173" t="s">
        <v>87</v>
      </c>
      <c r="B172" s="174" t="s">
        <v>341</v>
      </c>
      <c r="C172" s="175" t="s">
        <v>342</v>
      </c>
      <c r="D172" s="200"/>
      <c r="E172" s="177"/>
      <c r="F172" s="178"/>
      <c r="G172" s="179">
        <f t="shared" ref="G172:G180" si="434">E172*F172</f>
        <v>0</v>
      </c>
      <c r="H172" s="177"/>
      <c r="I172" s="178"/>
      <c r="J172" s="179">
        <f t="shared" ref="J172:J180" si="435">H172*I172</f>
        <v>0</v>
      </c>
      <c r="K172" s="177"/>
      <c r="L172" s="178"/>
      <c r="M172" s="179">
        <f t="shared" ref="M172:M180" si="436">K172*L172</f>
        <v>0</v>
      </c>
      <c r="N172" s="177"/>
      <c r="O172" s="178"/>
      <c r="P172" s="179">
        <f t="shared" ref="P172:P180" si="437">N172*O172</f>
        <v>0</v>
      </c>
      <c r="Q172" s="177"/>
      <c r="R172" s="178"/>
      <c r="S172" s="179">
        <f t="shared" ref="S172:S180" si="438">Q172*R172</f>
        <v>0</v>
      </c>
      <c r="T172" s="177"/>
      <c r="U172" s="178"/>
      <c r="V172" s="179">
        <f t="shared" ref="V172:V180" si="439">T172*U172</f>
        <v>0</v>
      </c>
      <c r="W172" s="180">
        <f t="shared" ref="W172:W180" si="440">G172+M172+S172</f>
        <v>0</v>
      </c>
      <c r="X172" s="181">
        <f t="shared" ref="X172:X180" si="441">J172+P172+V172</f>
        <v>0</v>
      </c>
      <c r="Y172" s="181">
        <f t="shared" si="400"/>
        <v>0</v>
      </c>
      <c r="Z172" s="182" t="str">
        <f t="shared" si="401"/>
        <v>#DIV/0!</v>
      </c>
      <c r="AA172" s="183"/>
      <c r="AB172" s="184"/>
      <c r="AC172" s="185"/>
      <c r="AD172" s="185"/>
      <c r="AE172" s="185"/>
      <c r="AF172" s="185"/>
      <c r="AG172" s="185"/>
    </row>
    <row r="173" ht="30.0" customHeight="1">
      <c r="A173" s="173" t="s">
        <v>87</v>
      </c>
      <c r="B173" s="174" t="s">
        <v>343</v>
      </c>
      <c r="C173" s="175" t="s">
        <v>344</v>
      </c>
      <c r="D173" s="176" t="s">
        <v>345</v>
      </c>
      <c r="E173" s="177">
        <v>1.0</v>
      </c>
      <c r="F173" s="178">
        <v>6000.0</v>
      </c>
      <c r="G173" s="179">
        <f t="shared" si="434"/>
        <v>6000</v>
      </c>
      <c r="H173" s="177">
        <v>1.0</v>
      </c>
      <c r="I173" s="178">
        <v>1645.84</v>
      </c>
      <c r="J173" s="179">
        <f t="shared" si="435"/>
        <v>1645.84</v>
      </c>
      <c r="K173" s="177"/>
      <c r="L173" s="178"/>
      <c r="M173" s="179">
        <f t="shared" si="436"/>
        <v>0</v>
      </c>
      <c r="N173" s="177"/>
      <c r="O173" s="178"/>
      <c r="P173" s="179">
        <f t="shared" si="437"/>
        <v>0</v>
      </c>
      <c r="Q173" s="177"/>
      <c r="R173" s="178"/>
      <c r="S173" s="179">
        <f t="shared" si="438"/>
        <v>0</v>
      </c>
      <c r="T173" s="177"/>
      <c r="U173" s="178"/>
      <c r="V173" s="179">
        <f t="shared" si="439"/>
        <v>0</v>
      </c>
      <c r="W173" s="180">
        <f t="shared" si="440"/>
        <v>6000</v>
      </c>
      <c r="X173" s="181">
        <f t="shared" si="441"/>
        <v>1645.84</v>
      </c>
      <c r="Y173" s="181">
        <f t="shared" si="400"/>
        <v>4354.16</v>
      </c>
      <c r="Z173" s="182">
        <f t="shared" si="401"/>
        <v>0.7256933333</v>
      </c>
      <c r="AA173" s="233" t="s">
        <v>346</v>
      </c>
      <c r="AB173" s="184"/>
      <c r="AC173" s="185"/>
      <c r="AD173" s="185"/>
      <c r="AE173" s="185"/>
      <c r="AF173" s="185"/>
      <c r="AG173" s="185"/>
    </row>
    <row r="174" ht="30.0" customHeight="1">
      <c r="A174" s="173" t="s">
        <v>87</v>
      </c>
      <c r="B174" s="174" t="s">
        <v>347</v>
      </c>
      <c r="C174" s="175" t="s">
        <v>348</v>
      </c>
      <c r="D174" s="176" t="s">
        <v>345</v>
      </c>
      <c r="E174" s="177">
        <v>1.0</v>
      </c>
      <c r="F174" s="178">
        <v>3600.0</v>
      </c>
      <c r="G174" s="179">
        <f t="shared" si="434"/>
        <v>3600</v>
      </c>
      <c r="H174" s="177">
        <v>1.0</v>
      </c>
      <c r="I174" s="178">
        <v>1079.53</v>
      </c>
      <c r="J174" s="179">
        <f t="shared" si="435"/>
        <v>1079.53</v>
      </c>
      <c r="K174" s="177"/>
      <c r="L174" s="178"/>
      <c r="M174" s="179">
        <f t="shared" si="436"/>
        <v>0</v>
      </c>
      <c r="N174" s="177"/>
      <c r="O174" s="178"/>
      <c r="P174" s="179">
        <f t="shared" si="437"/>
        <v>0</v>
      </c>
      <c r="Q174" s="177"/>
      <c r="R174" s="178"/>
      <c r="S174" s="179">
        <f t="shared" si="438"/>
        <v>0</v>
      </c>
      <c r="T174" s="177"/>
      <c r="U174" s="178"/>
      <c r="V174" s="179">
        <f t="shared" si="439"/>
        <v>0</v>
      </c>
      <c r="W174" s="180">
        <f t="shared" si="440"/>
        <v>3600</v>
      </c>
      <c r="X174" s="181">
        <f t="shared" si="441"/>
        <v>1079.53</v>
      </c>
      <c r="Y174" s="181">
        <f t="shared" si="400"/>
        <v>2520.47</v>
      </c>
      <c r="Z174" s="182">
        <f t="shared" si="401"/>
        <v>0.7001305556</v>
      </c>
      <c r="AA174" s="308" t="s">
        <v>349</v>
      </c>
      <c r="AB174" s="184"/>
      <c r="AC174" s="185"/>
      <c r="AD174" s="185"/>
      <c r="AE174" s="185"/>
      <c r="AF174" s="185"/>
      <c r="AG174" s="185"/>
    </row>
    <row r="175" ht="30.0" customHeight="1">
      <c r="A175" s="173" t="s">
        <v>87</v>
      </c>
      <c r="B175" s="174" t="s">
        <v>350</v>
      </c>
      <c r="C175" s="175" t="s">
        <v>351</v>
      </c>
      <c r="D175" s="176" t="s">
        <v>352</v>
      </c>
      <c r="E175" s="177">
        <v>1.0</v>
      </c>
      <c r="F175" s="178">
        <v>239620.0</v>
      </c>
      <c r="G175" s="179">
        <f t="shared" si="434"/>
        <v>239620</v>
      </c>
      <c r="H175" s="177">
        <v>1.0</v>
      </c>
      <c r="I175" s="178">
        <v>238413.34</v>
      </c>
      <c r="J175" s="179">
        <f t="shared" si="435"/>
        <v>238413.34</v>
      </c>
      <c r="K175" s="177"/>
      <c r="L175" s="178"/>
      <c r="M175" s="179">
        <f t="shared" si="436"/>
        <v>0</v>
      </c>
      <c r="N175" s="177"/>
      <c r="O175" s="178"/>
      <c r="P175" s="179">
        <f t="shared" si="437"/>
        <v>0</v>
      </c>
      <c r="Q175" s="177"/>
      <c r="R175" s="178"/>
      <c r="S175" s="179">
        <f t="shared" si="438"/>
        <v>0</v>
      </c>
      <c r="T175" s="177"/>
      <c r="U175" s="178"/>
      <c r="V175" s="179">
        <f t="shared" si="439"/>
        <v>0</v>
      </c>
      <c r="W175" s="180">
        <f t="shared" si="440"/>
        <v>239620</v>
      </c>
      <c r="X175" s="181">
        <f t="shared" si="441"/>
        <v>238413.34</v>
      </c>
      <c r="Y175" s="181">
        <f t="shared" si="400"/>
        <v>1206.66</v>
      </c>
      <c r="Z175" s="182">
        <f t="shared" si="401"/>
        <v>0.005035723228</v>
      </c>
      <c r="AA175" s="308" t="s">
        <v>353</v>
      </c>
      <c r="AB175" s="184"/>
      <c r="AC175" s="185"/>
      <c r="AD175" s="185"/>
      <c r="AE175" s="185"/>
      <c r="AF175" s="185"/>
      <c r="AG175" s="185"/>
    </row>
    <row r="176" ht="30.0" customHeight="1">
      <c r="A176" s="173" t="s">
        <v>87</v>
      </c>
      <c r="B176" s="174" t="s">
        <v>354</v>
      </c>
      <c r="C176" s="175" t="s">
        <v>355</v>
      </c>
      <c r="D176" s="176" t="s">
        <v>102</v>
      </c>
      <c r="E176" s="177">
        <v>1.0</v>
      </c>
      <c r="F176" s="178">
        <v>20000.0</v>
      </c>
      <c r="G176" s="179">
        <f t="shared" si="434"/>
        <v>20000</v>
      </c>
      <c r="H176" s="177">
        <v>1.0</v>
      </c>
      <c r="I176" s="178">
        <v>20000.0</v>
      </c>
      <c r="J176" s="179">
        <f t="shared" si="435"/>
        <v>20000</v>
      </c>
      <c r="K176" s="177"/>
      <c r="L176" s="178"/>
      <c r="M176" s="179">
        <f t="shared" si="436"/>
        <v>0</v>
      </c>
      <c r="N176" s="177"/>
      <c r="O176" s="178"/>
      <c r="P176" s="179">
        <f t="shared" si="437"/>
        <v>0</v>
      </c>
      <c r="Q176" s="177"/>
      <c r="R176" s="178"/>
      <c r="S176" s="179">
        <f t="shared" si="438"/>
        <v>0</v>
      </c>
      <c r="T176" s="177"/>
      <c r="U176" s="178"/>
      <c r="V176" s="179">
        <f t="shared" si="439"/>
        <v>0</v>
      </c>
      <c r="W176" s="180">
        <f t="shared" si="440"/>
        <v>20000</v>
      </c>
      <c r="X176" s="181">
        <f t="shared" si="441"/>
        <v>20000</v>
      </c>
      <c r="Y176" s="181">
        <f t="shared" si="400"/>
        <v>0</v>
      </c>
      <c r="Z176" s="182">
        <f t="shared" si="401"/>
        <v>0</v>
      </c>
      <c r="AA176" s="309"/>
      <c r="AB176" s="184"/>
      <c r="AC176" s="185"/>
      <c r="AD176" s="185"/>
      <c r="AE176" s="185"/>
      <c r="AF176" s="185"/>
      <c r="AG176" s="185"/>
    </row>
    <row r="177" ht="30.0" customHeight="1">
      <c r="A177" s="173" t="s">
        <v>87</v>
      </c>
      <c r="B177" s="174" t="s">
        <v>356</v>
      </c>
      <c r="C177" s="175" t="s">
        <v>357</v>
      </c>
      <c r="D177" s="176" t="s">
        <v>102</v>
      </c>
      <c r="E177" s="177">
        <v>1.0</v>
      </c>
      <c r="F177" s="178">
        <v>7000.0</v>
      </c>
      <c r="G177" s="179">
        <f t="shared" si="434"/>
        <v>7000</v>
      </c>
      <c r="H177" s="177">
        <v>1.0</v>
      </c>
      <c r="I177" s="178">
        <v>7000.0</v>
      </c>
      <c r="J177" s="179">
        <f t="shared" si="435"/>
        <v>7000</v>
      </c>
      <c r="K177" s="177"/>
      <c r="L177" s="178"/>
      <c r="M177" s="179">
        <f t="shared" si="436"/>
        <v>0</v>
      </c>
      <c r="N177" s="177"/>
      <c r="O177" s="178"/>
      <c r="P177" s="179">
        <f t="shared" si="437"/>
        <v>0</v>
      </c>
      <c r="Q177" s="177"/>
      <c r="R177" s="178"/>
      <c r="S177" s="179">
        <f t="shared" si="438"/>
        <v>0</v>
      </c>
      <c r="T177" s="177"/>
      <c r="U177" s="178"/>
      <c r="V177" s="179">
        <f t="shared" si="439"/>
        <v>0</v>
      </c>
      <c r="W177" s="180">
        <f t="shared" si="440"/>
        <v>7000</v>
      </c>
      <c r="X177" s="181">
        <f t="shared" si="441"/>
        <v>7000</v>
      </c>
      <c r="Y177" s="181">
        <f t="shared" si="400"/>
        <v>0</v>
      </c>
      <c r="Z177" s="182">
        <f t="shared" si="401"/>
        <v>0</v>
      </c>
      <c r="AA177" s="308" t="s">
        <v>358</v>
      </c>
      <c r="AB177" s="184"/>
      <c r="AC177" s="185"/>
      <c r="AD177" s="185"/>
      <c r="AE177" s="185"/>
      <c r="AF177" s="185"/>
      <c r="AG177" s="185"/>
    </row>
    <row r="178" ht="30.0" customHeight="1">
      <c r="A178" s="173" t="s">
        <v>87</v>
      </c>
      <c r="B178" s="174" t="s">
        <v>359</v>
      </c>
      <c r="C178" s="175" t="s">
        <v>360</v>
      </c>
      <c r="D178" s="176" t="s">
        <v>102</v>
      </c>
      <c r="E178" s="177">
        <v>1.0</v>
      </c>
      <c r="F178" s="178">
        <v>45000.0</v>
      </c>
      <c r="G178" s="179">
        <f t="shared" si="434"/>
        <v>45000</v>
      </c>
      <c r="H178" s="177">
        <v>1.0</v>
      </c>
      <c r="I178" s="178">
        <v>45000.0</v>
      </c>
      <c r="J178" s="179">
        <f t="shared" si="435"/>
        <v>45000</v>
      </c>
      <c r="K178" s="177"/>
      <c r="L178" s="178"/>
      <c r="M178" s="179">
        <f t="shared" si="436"/>
        <v>0</v>
      </c>
      <c r="N178" s="177"/>
      <c r="O178" s="178"/>
      <c r="P178" s="179">
        <f t="shared" si="437"/>
        <v>0</v>
      </c>
      <c r="Q178" s="177"/>
      <c r="R178" s="178"/>
      <c r="S178" s="179">
        <f t="shared" si="438"/>
        <v>0</v>
      </c>
      <c r="T178" s="177"/>
      <c r="U178" s="178"/>
      <c r="V178" s="179">
        <f t="shared" si="439"/>
        <v>0</v>
      </c>
      <c r="W178" s="180">
        <f t="shared" si="440"/>
        <v>45000</v>
      </c>
      <c r="X178" s="181">
        <f t="shared" si="441"/>
        <v>45000</v>
      </c>
      <c r="Y178" s="181">
        <f t="shared" si="400"/>
        <v>0</v>
      </c>
      <c r="Z178" s="182">
        <f t="shared" si="401"/>
        <v>0</v>
      </c>
      <c r="AA178" s="308" t="s">
        <v>361</v>
      </c>
      <c r="AB178" s="184"/>
      <c r="AC178" s="185"/>
      <c r="AD178" s="185"/>
      <c r="AE178" s="185"/>
      <c r="AF178" s="185"/>
      <c r="AG178" s="185"/>
    </row>
    <row r="179" ht="30.0" customHeight="1">
      <c r="A179" s="173" t="s">
        <v>87</v>
      </c>
      <c r="B179" s="174" t="s">
        <v>362</v>
      </c>
      <c r="C179" s="175" t="s">
        <v>363</v>
      </c>
      <c r="D179" s="176" t="s">
        <v>102</v>
      </c>
      <c r="E179" s="177">
        <v>1.0</v>
      </c>
      <c r="F179" s="178">
        <v>15000.0</v>
      </c>
      <c r="G179" s="179">
        <f t="shared" si="434"/>
        <v>15000</v>
      </c>
      <c r="H179" s="177">
        <v>1.0</v>
      </c>
      <c r="I179" s="178">
        <v>15000.0</v>
      </c>
      <c r="J179" s="179">
        <f t="shared" si="435"/>
        <v>15000</v>
      </c>
      <c r="K179" s="177"/>
      <c r="L179" s="178"/>
      <c r="M179" s="179">
        <f t="shared" si="436"/>
        <v>0</v>
      </c>
      <c r="N179" s="177"/>
      <c r="O179" s="178"/>
      <c r="P179" s="179">
        <f t="shared" si="437"/>
        <v>0</v>
      </c>
      <c r="Q179" s="177"/>
      <c r="R179" s="178"/>
      <c r="S179" s="179">
        <f t="shared" si="438"/>
        <v>0</v>
      </c>
      <c r="T179" s="177"/>
      <c r="U179" s="178"/>
      <c r="V179" s="179">
        <f t="shared" si="439"/>
        <v>0</v>
      </c>
      <c r="W179" s="180">
        <f t="shared" si="440"/>
        <v>15000</v>
      </c>
      <c r="X179" s="181">
        <f t="shared" si="441"/>
        <v>15000</v>
      </c>
      <c r="Y179" s="181">
        <f t="shared" si="400"/>
        <v>0</v>
      </c>
      <c r="Z179" s="182">
        <f t="shared" si="401"/>
        <v>0</v>
      </c>
      <c r="AA179" s="308" t="s">
        <v>364</v>
      </c>
      <c r="AB179" s="184"/>
      <c r="AC179" s="185"/>
      <c r="AD179" s="185"/>
      <c r="AE179" s="185"/>
      <c r="AF179" s="185"/>
      <c r="AG179" s="185"/>
    </row>
    <row r="180" ht="30.0" customHeight="1">
      <c r="A180" s="186" t="s">
        <v>87</v>
      </c>
      <c r="B180" s="187" t="s">
        <v>362</v>
      </c>
      <c r="C180" s="188" t="s">
        <v>365</v>
      </c>
      <c r="D180" s="201"/>
      <c r="E180" s="190">
        <f>G179+G178+G177</f>
        <v>67000</v>
      </c>
      <c r="F180" s="191">
        <v>0.22</v>
      </c>
      <c r="G180" s="192">
        <f t="shared" si="434"/>
        <v>14740</v>
      </c>
      <c r="H180" s="190">
        <v>67000.0</v>
      </c>
      <c r="I180" s="191">
        <v>0.22</v>
      </c>
      <c r="J180" s="192">
        <f t="shared" si="435"/>
        <v>14740</v>
      </c>
      <c r="K180" s="190"/>
      <c r="L180" s="191">
        <v>0.22</v>
      </c>
      <c r="M180" s="192">
        <f t="shared" si="436"/>
        <v>0</v>
      </c>
      <c r="N180" s="190"/>
      <c r="O180" s="191">
        <v>0.22</v>
      </c>
      <c r="P180" s="192">
        <f t="shared" si="437"/>
        <v>0</v>
      </c>
      <c r="Q180" s="190"/>
      <c r="R180" s="191">
        <v>0.22</v>
      </c>
      <c r="S180" s="192">
        <f t="shared" si="438"/>
        <v>0</v>
      </c>
      <c r="T180" s="190"/>
      <c r="U180" s="191">
        <v>0.22</v>
      </c>
      <c r="V180" s="192">
        <f t="shared" si="439"/>
        <v>0</v>
      </c>
      <c r="W180" s="193">
        <f t="shared" si="440"/>
        <v>14740</v>
      </c>
      <c r="X180" s="194">
        <f t="shared" si="441"/>
        <v>14740</v>
      </c>
      <c r="Y180" s="194">
        <f t="shared" si="400"/>
        <v>0</v>
      </c>
      <c r="Z180" s="195">
        <f t="shared" si="401"/>
        <v>0</v>
      </c>
      <c r="AA180" s="196"/>
      <c r="AB180" s="160"/>
      <c r="AC180" s="15"/>
      <c r="AD180" s="15"/>
      <c r="AE180" s="15"/>
      <c r="AF180" s="15"/>
      <c r="AG180" s="15"/>
    </row>
    <row r="181" ht="30.0" customHeight="1">
      <c r="A181" s="202" t="s">
        <v>366</v>
      </c>
      <c r="B181" s="203"/>
      <c r="C181" s="204"/>
      <c r="D181" s="205"/>
      <c r="E181" s="217">
        <f>E171+E167+E162+E157</f>
        <v>6</v>
      </c>
      <c r="F181" s="207"/>
      <c r="G181" s="208">
        <f t="shared" ref="G181:H181" si="442">G171+G167+G162+G157</f>
        <v>350960</v>
      </c>
      <c r="H181" s="217">
        <f t="shared" si="442"/>
        <v>6</v>
      </c>
      <c r="I181" s="207"/>
      <c r="J181" s="208">
        <f t="shared" ref="J181:K181" si="443">J171+J167+J162+J157</f>
        <v>342878.71</v>
      </c>
      <c r="K181" s="217">
        <f t="shared" si="443"/>
        <v>0</v>
      </c>
      <c r="L181" s="207"/>
      <c r="M181" s="208">
        <f t="shared" ref="M181:N181" si="444">M171+M167+M162+M157</f>
        <v>0</v>
      </c>
      <c r="N181" s="217">
        <f t="shared" si="444"/>
        <v>0</v>
      </c>
      <c r="O181" s="207"/>
      <c r="P181" s="208">
        <f t="shared" ref="P181:Q181" si="445">P171+P167+P162+P157</f>
        <v>0</v>
      </c>
      <c r="Q181" s="217">
        <f t="shared" si="445"/>
        <v>0</v>
      </c>
      <c r="R181" s="207"/>
      <c r="S181" s="208">
        <f t="shared" ref="S181:T181" si="446">S171+S167+S162+S157</f>
        <v>0</v>
      </c>
      <c r="T181" s="217">
        <f t="shared" si="446"/>
        <v>0</v>
      </c>
      <c r="U181" s="207"/>
      <c r="V181" s="208">
        <f>V171+V167+V162+V157</f>
        <v>0</v>
      </c>
      <c r="W181" s="218">
        <f t="shared" ref="W181:X181" si="447">W171+W157+W167+W162</f>
        <v>350960</v>
      </c>
      <c r="X181" s="218">
        <f t="shared" si="447"/>
        <v>342878.71</v>
      </c>
      <c r="Y181" s="218">
        <f t="shared" si="400"/>
        <v>8081.29</v>
      </c>
      <c r="Z181" s="219">
        <f t="shared" si="401"/>
        <v>0.02302624231</v>
      </c>
      <c r="AA181" s="213"/>
      <c r="AB181" s="160"/>
      <c r="AC181" s="15"/>
      <c r="AD181" s="15"/>
      <c r="AE181" s="15"/>
      <c r="AF181" s="15"/>
      <c r="AG181" s="15"/>
    </row>
    <row r="182" ht="30.0" customHeight="1">
      <c r="A182" s="310" t="s">
        <v>367</v>
      </c>
      <c r="B182" s="311"/>
      <c r="C182" s="312"/>
      <c r="D182" s="313"/>
      <c r="E182" s="314"/>
      <c r="F182" s="315"/>
      <c r="G182" s="316">
        <f>G36+G50+G59+G81+G95+G109+G122+G130+G138+G145+G149+G155+G181</f>
        <v>675000</v>
      </c>
      <c r="H182" s="314"/>
      <c r="I182" s="315"/>
      <c r="J182" s="316">
        <f>J36+J50+J59+J81+J95+J109+J122+J130+J138+J145+J149+J155+J181</f>
        <v>675000</v>
      </c>
      <c r="K182" s="314"/>
      <c r="L182" s="315"/>
      <c r="M182" s="316">
        <f>M36+M50+M59+M81+M95+M109+M122+M130+M138+M145+M149+M155+M181</f>
        <v>0</v>
      </c>
      <c r="N182" s="314"/>
      <c r="O182" s="315"/>
      <c r="P182" s="316">
        <f>P36+P50+P59+P81+P95+P109+P122+P130+P138+P145+P149+P155+P181</f>
        <v>0</v>
      </c>
      <c r="Q182" s="314"/>
      <c r="R182" s="315"/>
      <c r="S182" s="316">
        <f>S36+S50+S59+S81+S95+S109+S122+S130+S138+S145+S149+S155+S181</f>
        <v>0</v>
      </c>
      <c r="T182" s="314"/>
      <c r="U182" s="315"/>
      <c r="V182" s="316">
        <f t="shared" ref="V182:Y182" si="448">V36+V50+V59+V81+V95+V109+V122+V130+V138+V145+V149+V155+V181</f>
        <v>0</v>
      </c>
      <c r="W182" s="316">
        <f t="shared" si="448"/>
        <v>675000</v>
      </c>
      <c r="X182" s="316">
        <f t="shared" si="448"/>
        <v>675000</v>
      </c>
      <c r="Y182" s="316">
        <f t="shared" si="448"/>
        <v>0</v>
      </c>
      <c r="Z182" s="317">
        <f t="shared" si="401"/>
        <v>0</v>
      </c>
      <c r="AA182" s="318"/>
      <c r="AB182" s="160"/>
      <c r="AC182" s="15"/>
      <c r="AD182" s="15"/>
      <c r="AE182" s="15"/>
      <c r="AF182" s="15"/>
      <c r="AG182" s="15"/>
    </row>
    <row r="183" ht="15.0" customHeight="1">
      <c r="A183" s="319"/>
      <c r="B183" s="32"/>
      <c r="C183" s="320"/>
      <c r="D183" s="321"/>
      <c r="E183" s="322"/>
      <c r="F183" s="322"/>
      <c r="G183" s="322"/>
      <c r="H183" s="322"/>
      <c r="I183" s="322"/>
      <c r="J183" s="322"/>
      <c r="K183" s="322"/>
      <c r="L183" s="322"/>
      <c r="M183" s="322"/>
      <c r="N183" s="322"/>
      <c r="O183" s="322"/>
      <c r="P183" s="322"/>
      <c r="Q183" s="322"/>
      <c r="R183" s="322"/>
      <c r="S183" s="322"/>
      <c r="T183" s="322"/>
      <c r="U183" s="322"/>
      <c r="V183" s="322"/>
      <c r="W183" s="323"/>
      <c r="X183" s="323"/>
      <c r="Y183" s="323"/>
      <c r="Z183" s="324"/>
      <c r="AA183" s="325"/>
      <c r="AB183" s="15"/>
      <c r="AC183" s="15"/>
      <c r="AD183" s="15"/>
      <c r="AE183" s="15"/>
      <c r="AF183" s="15"/>
      <c r="AG183" s="15"/>
    </row>
    <row r="184" ht="30.0" customHeight="1">
      <c r="A184" s="326" t="s">
        <v>368</v>
      </c>
      <c r="B184" s="32"/>
      <c r="C184" s="327"/>
      <c r="D184" s="313"/>
      <c r="E184" s="314"/>
      <c r="F184" s="315"/>
      <c r="G184" s="316">
        <v>0.0</v>
      </c>
      <c r="H184" s="314"/>
      <c r="I184" s="315"/>
      <c r="J184" s="316">
        <v>0.0</v>
      </c>
      <c r="K184" s="314"/>
      <c r="L184" s="315"/>
      <c r="M184" s="316">
        <v>0.0</v>
      </c>
      <c r="N184" s="314"/>
      <c r="O184" s="315"/>
      <c r="P184" s="316">
        <v>0.0</v>
      </c>
      <c r="Q184" s="314"/>
      <c r="R184" s="315"/>
      <c r="S184" s="316">
        <v>0.0</v>
      </c>
      <c r="T184" s="314"/>
      <c r="U184" s="315"/>
      <c r="V184" s="316">
        <v>0.0</v>
      </c>
      <c r="W184" s="328">
        <v>0.0</v>
      </c>
      <c r="X184" s="328">
        <v>0.0</v>
      </c>
      <c r="Y184" s="328"/>
      <c r="Z184" s="317"/>
      <c r="AA184" s="318"/>
      <c r="AB184" s="160"/>
      <c r="AC184" s="15"/>
      <c r="AD184" s="15"/>
      <c r="AE184" s="15"/>
      <c r="AF184" s="15"/>
      <c r="AG184" s="15"/>
    </row>
    <row r="185" ht="15.75" customHeight="1">
      <c r="A185" s="90"/>
      <c r="B185" s="329"/>
      <c r="C185" s="330"/>
      <c r="D185" s="331"/>
      <c r="E185" s="332"/>
      <c r="F185" s="332"/>
      <c r="G185" s="332"/>
      <c r="H185" s="332"/>
      <c r="I185" s="332"/>
      <c r="J185" s="332"/>
      <c r="K185" s="332"/>
      <c r="L185" s="332"/>
      <c r="M185" s="332"/>
      <c r="N185" s="332"/>
      <c r="O185" s="332"/>
      <c r="P185" s="332"/>
      <c r="Q185" s="332"/>
      <c r="R185" s="332"/>
      <c r="S185" s="332"/>
      <c r="T185" s="332"/>
      <c r="U185" s="332"/>
      <c r="V185" s="332"/>
      <c r="W185" s="333"/>
      <c r="X185" s="333"/>
      <c r="Y185" s="333"/>
      <c r="Z185" s="334"/>
      <c r="AA185" s="335"/>
      <c r="AB185" s="3"/>
      <c r="AC185" s="3"/>
      <c r="AD185" s="3"/>
      <c r="AE185" s="3"/>
      <c r="AF185" s="3"/>
      <c r="AG185" s="3"/>
    </row>
    <row r="186" ht="15.75" customHeight="1">
      <c r="A186" s="3"/>
      <c r="B186" s="336"/>
      <c r="C186" s="4"/>
      <c r="D186" s="337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6"/>
      <c r="X186" s="106"/>
      <c r="Y186" s="106"/>
      <c r="Z186" s="107"/>
      <c r="AA186" s="108"/>
      <c r="AB186" s="3"/>
      <c r="AC186" s="3"/>
      <c r="AD186" s="3"/>
      <c r="AE186" s="3"/>
      <c r="AF186" s="3"/>
      <c r="AG186" s="3"/>
    </row>
    <row r="187" ht="15.75" customHeight="1">
      <c r="A187" s="3"/>
      <c r="B187" s="336"/>
      <c r="C187" s="4"/>
      <c r="D187" s="337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6"/>
      <c r="X187" s="106"/>
      <c r="Y187" s="106"/>
      <c r="Z187" s="107"/>
      <c r="AA187" s="108"/>
      <c r="AB187" s="3"/>
      <c r="AC187" s="3"/>
      <c r="AD187" s="3"/>
      <c r="AE187" s="3"/>
      <c r="AF187" s="3"/>
      <c r="AG187" s="3"/>
    </row>
    <row r="188" ht="15.75" customHeight="1">
      <c r="A188" s="338"/>
      <c r="B188" s="339"/>
      <c r="C188" s="340"/>
      <c r="D188" s="337"/>
      <c r="E188" s="341"/>
      <c r="F188" s="341"/>
      <c r="G188" s="105"/>
      <c r="H188" s="342"/>
      <c r="I188" s="338"/>
      <c r="J188" s="341"/>
      <c r="K188" s="343"/>
      <c r="L188" s="4"/>
      <c r="M188" s="105"/>
      <c r="N188" s="343"/>
      <c r="O188" s="4"/>
      <c r="P188" s="105"/>
      <c r="Q188" s="105"/>
      <c r="R188" s="105"/>
      <c r="S188" s="105"/>
      <c r="T188" s="105"/>
      <c r="U188" s="105"/>
      <c r="V188" s="105"/>
      <c r="W188" s="106"/>
      <c r="X188" s="106"/>
      <c r="Y188" s="106"/>
      <c r="Z188" s="107"/>
      <c r="AA188" s="108"/>
      <c r="AB188" s="3"/>
      <c r="AC188" s="4"/>
      <c r="AD188" s="3"/>
      <c r="AE188" s="3"/>
      <c r="AF188" s="3"/>
      <c r="AG188" s="3"/>
    </row>
    <row r="189" ht="15.75" customHeight="1">
      <c r="A189" s="344"/>
      <c r="B189" s="345"/>
      <c r="C189" s="346" t="s">
        <v>369</v>
      </c>
      <c r="D189" s="347"/>
      <c r="E189" s="348" t="s">
        <v>370</v>
      </c>
      <c r="F189" s="349"/>
      <c r="G189" s="350"/>
      <c r="H189" s="351"/>
      <c r="I189" s="352" t="s">
        <v>371</v>
      </c>
      <c r="J189" s="353"/>
      <c r="K189" s="354"/>
      <c r="L189" s="355"/>
      <c r="M189" s="350"/>
      <c r="N189" s="354"/>
      <c r="O189" s="355"/>
      <c r="P189" s="350"/>
      <c r="Q189" s="350"/>
      <c r="R189" s="350"/>
      <c r="S189" s="350"/>
      <c r="T189" s="350"/>
      <c r="U189" s="350"/>
      <c r="V189" s="350"/>
      <c r="W189" s="356"/>
      <c r="X189" s="356"/>
      <c r="Y189" s="356"/>
      <c r="Z189" s="357"/>
      <c r="AA189" s="358"/>
      <c r="AB189" s="359"/>
      <c r="AC189" s="360"/>
      <c r="AD189" s="359"/>
      <c r="AE189" s="359"/>
      <c r="AF189" s="359"/>
      <c r="AG189" s="359"/>
    </row>
    <row r="190" ht="15.75" customHeight="1">
      <c r="A190" s="3"/>
      <c r="B190" s="336"/>
      <c r="C190" s="4"/>
      <c r="D190" s="337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6"/>
      <c r="X190" s="106"/>
      <c r="Y190" s="106"/>
      <c r="Z190" s="107"/>
      <c r="AA190" s="108"/>
      <c r="AB190" s="3"/>
      <c r="AC190" s="3"/>
      <c r="AD190" s="3"/>
      <c r="AE190" s="3"/>
      <c r="AF190" s="3"/>
      <c r="AG190" s="3"/>
    </row>
    <row r="191" ht="15.75" customHeight="1">
      <c r="A191" s="3"/>
      <c r="B191" s="336"/>
      <c r="C191" s="4"/>
      <c r="D191" s="337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6"/>
      <c r="X191" s="106"/>
      <c r="Y191" s="106"/>
      <c r="Z191" s="107"/>
      <c r="AA191" s="108"/>
      <c r="AB191" s="3"/>
      <c r="AC191" s="3"/>
      <c r="AD191" s="3"/>
      <c r="AE191" s="3"/>
      <c r="AF191" s="3"/>
      <c r="AG191" s="3"/>
    </row>
    <row r="192" ht="15.75" customHeight="1">
      <c r="A192" s="3"/>
      <c r="B192" s="336"/>
      <c r="C192" s="4"/>
      <c r="D192" s="337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6"/>
      <c r="X192" s="106"/>
      <c r="Y192" s="106"/>
      <c r="Z192" s="107"/>
      <c r="AA192" s="108"/>
      <c r="AB192" s="3"/>
      <c r="AC192" s="3"/>
      <c r="AD192" s="3"/>
      <c r="AE192" s="3"/>
      <c r="AF192" s="3"/>
      <c r="AG192" s="3"/>
    </row>
    <row r="193" ht="15.75" customHeight="1">
      <c r="A193" s="3"/>
      <c r="B193" s="336"/>
      <c r="C193" s="4"/>
      <c r="D193" s="337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361"/>
      <c r="X193" s="361"/>
      <c r="Y193" s="361"/>
      <c r="Z193" s="362"/>
      <c r="AA193" s="108"/>
      <c r="AB193" s="3"/>
      <c r="AC193" s="3"/>
      <c r="AD193" s="3"/>
      <c r="AE193" s="3"/>
      <c r="AF193" s="3"/>
      <c r="AG193" s="3"/>
    </row>
    <row r="194" ht="15.75" customHeight="1">
      <c r="A194" s="3"/>
      <c r="B194" s="336"/>
      <c r="C194" s="4"/>
      <c r="D194" s="337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361"/>
      <c r="X194" s="361"/>
      <c r="Y194" s="361"/>
      <c r="Z194" s="362"/>
      <c r="AA194" s="108"/>
      <c r="AB194" s="3"/>
      <c r="AC194" s="3"/>
      <c r="AD194" s="3"/>
      <c r="AE194" s="3"/>
      <c r="AF194" s="3"/>
      <c r="AG194" s="3"/>
    </row>
    <row r="195" ht="15.75" customHeight="1">
      <c r="A195" s="3"/>
      <c r="B195" s="336"/>
      <c r="C195" s="4"/>
      <c r="D195" s="337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361"/>
      <c r="X195" s="361"/>
      <c r="Y195" s="361"/>
      <c r="Z195" s="362"/>
      <c r="AA195" s="108"/>
      <c r="AB195" s="3"/>
      <c r="AC195" s="3"/>
      <c r="AD195" s="3"/>
      <c r="AE195" s="3"/>
      <c r="AF195" s="3"/>
      <c r="AG195" s="3"/>
    </row>
    <row r="196" ht="15.75" customHeight="1">
      <c r="A196" s="3"/>
      <c r="B196" s="336"/>
      <c r="C196" s="4"/>
      <c r="D196" s="337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361"/>
      <c r="X196" s="361"/>
      <c r="Y196" s="361"/>
      <c r="Z196" s="362"/>
      <c r="AA196" s="108"/>
      <c r="AB196" s="3"/>
      <c r="AC196" s="3"/>
      <c r="AD196" s="3"/>
      <c r="AE196" s="3"/>
      <c r="AF196" s="3"/>
      <c r="AG196" s="3"/>
    </row>
    <row r="197" ht="15.75" customHeight="1">
      <c r="A197" s="3"/>
      <c r="B197" s="336"/>
      <c r="C197" s="4"/>
      <c r="D197" s="337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361"/>
      <c r="X197" s="361"/>
      <c r="Y197" s="361"/>
      <c r="Z197" s="362"/>
      <c r="AA197" s="108"/>
      <c r="AB197" s="3"/>
      <c r="AC197" s="3"/>
      <c r="AD197" s="3"/>
      <c r="AE197" s="3"/>
      <c r="AF197" s="3"/>
      <c r="AG197" s="3"/>
    </row>
    <row r="198" ht="15.75" customHeight="1">
      <c r="A198" s="3"/>
      <c r="B198" s="336"/>
      <c r="C198" s="4"/>
      <c r="D198" s="337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361"/>
      <c r="X198" s="361"/>
      <c r="Y198" s="361"/>
      <c r="Z198" s="362"/>
      <c r="AA198" s="108"/>
      <c r="AB198" s="3"/>
      <c r="AC198" s="3"/>
      <c r="AD198" s="3"/>
      <c r="AE198" s="3"/>
      <c r="AF198" s="3"/>
      <c r="AG198" s="3"/>
    </row>
    <row r="199" ht="15.75" customHeight="1">
      <c r="A199" s="3"/>
      <c r="B199" s="336"/>
      <c r="C199" s="4"/>
      <c r="D199" s="337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361"/>
      <c r="X199" s="361"/>
      <c r="Y199" s="361"/>
      <c r="Z199" s="362"/>
      <c r="AA199" s="108"/>
      <c r="AB199" s="3"/>
      <c r="AC199" s="3"/>
      <c r="AD199" s="3"/>
      <c r="AE199" s="3"/>
      <c r="AF199" s="3"/>
      <c r="AG199" s="3"/>
    </row>
    <row r="200" ht="15.75" customHeight="1">
      <c r="A200" s="3"/>
      <c r="B200" s="336"/>
      <c r="C200" s="4"/>
      <c r="D200" s="337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361"/>
      <c r="X200" s="361"/>
      <c r="Y200" s="361"/>
      <c r="Z200" s="362"/>
      <c r="AA200" s="108"/>
      <c r="AB200" s="3"/>
      <c r="AC200" s="3"/>
      <c r="AD200" s="3"/>
      <c r="AE200" s="3"/>
      <c r="AF200" s="3"/>
      <c r="AG200" s="3"/>
    </row>
    <row r="201" ht="15.75" customHeight="1">
      <c r="A201" s="3"/>
      <c r="B201" s="336"/>
      <c r="C201" s="4"/>
      <c r="D201" s="337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361"/>
      <c r="X201" s="361"/>
      <c r="Y201" s="361"/>
      <c r="Z201" s="362"/>
      <c r="AA201" s="108"/>
      <c r="AB201" s="3"/>
      <c r="AC201" s="3"/>
      <c r="AD201" s="3"/>
      <c r="AE201" s="3"/>
      <c r="AF201" s="3"/>
      <c r="AG201" s="3"/>
    </row>
    <row r="202" ht="15.75" customHeight="1">
      <c r="A202" s="3"/>
      <c r="B202" s="336"/>
      <c r="C202" s="4"/>
      <c r="D202" s="337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361"/>
      <c r="X202" s="361"/>
      <c r="Y202" s="361"/>
      <c r="Z202" s="362"/>
      <c r="AA202" s="108"/>
      <c r="AB202" s="3"/>
      <c r="AC202" s="3"/>
      <c r="AD202" s="3"/>
      <c r="AE202" s="3"/>
      <c r="AF202" s="3"/>
      <c r="AG202" s="3"/>
    </row>
    <row r="203" ht="15.75" customHeight="1">
      <c r="A203" s="3"/>
      <c r="B203" s="336"/>
      <c r="C203" s="4"/>
      <c r="D203" s="337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361"/>
      <c r="X203" s="361"/>
      <c r="Y203" s="361"/>
      <c r="Z203" s="362"/>
      <c r="AA203" s="108"/>
      <c r="AB203" s="3"/>
      <c r="AC203" s="3"/>
      <c r="AD203" s="3"/>
      <c r="AE203" s="3"/>
      <c r="AF203" s="3"/>
      <c r="AG203" s="3"/>
    </row>
    <row r="204" ht="15.75" customHeight="1">
      <c r="A204" s="3"/>
      <c r="B204" s="336"/>
      <c r="C204" s="4"/>
      <c r="D204" s="337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361"/>
      <c r="X204" s="361"/>
      <c r="Y204" s="361"/>
      <c r="Z204" s="362"/>
      <c r="AA204" s="108"/>
      <c r="AB204" s="3"/>
      <c r="AC204" s="3"/>
      <c r="AD204" s="3"/>
      <c r="AE204" s="3"/>
      <c r="AF204" s="3"/>
      <c r="AG204" s="3"/>
    </row>
    <row r="205" ht="15.75" customHeight="1">
      <c r="A205" s="3"/>
      <c r="B205" s="336"/>
      <c r="C205" s="4"/>
      <c r="D205" s="337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361"/>
      <c r="X205" s="361"/>
      <c r="Y205" s="361"/>
      <c r="Z205" s="362"/>
      <c r="AA205" s="108"/>
      <c r="AB205" s="3"/>
      <c r="AC205" s="3"/>
      <c r="AD205" s="3"/>
      <c r="AE205" s="3"/>
      <c r="AF205" s="3"/>
      <c r="AG205" s="3"/>
    </row>
    <row r="206" ht="15.75" customHeight="1">
      <c r="A206" s="3"/>
      <c r="B206" s="336"/>
      <c r="C206" s="4"/>
      <c r="D206" s="337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361"/>
      <c r="X206" s="361"/>
      <c r="Y206" s="361"/>
      <c r="Z206" s="362"/>
      <c r="AA206" s="108"/>
      <c r="AB206" s="3"/>
      <c r="AC206" s="3"/>
      <c r="AD206" s="3"/>
      <c r="AE206" s="3"/>
      <c r="AF206" s="3"/>
      <c r="AG206" s="3"/>
    </row>
    <row r="207" ht="15.75" customHeight="1">
      <c r="A207" s="3"/>
      <c r="B207" s="336"/>
      <c r="C207" s="4"/>
      <c r="D207" s="337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361"/>
      <c r="X207" s="361"/>
      <c r="Y207" s="361"/>
      <c r="Z207" s="362"/>
      <c r="AA207" s="108"/>
      <c r="AB207" s="3"/>
      <c r="AC207" s="3"/>
      <c r="AD207" s="3"/>
      <c r="AE207" s="3"/>
      <c r="AF207" s="3"/>
      <c r="AG207" s="3"/>
    </row>
    <row r="208" ht="15.75" customHeight="1">
      <c r="A208" s="3"/>
      <c r="B208" s="336"/>
      <c r="C208" s="4"/>
      <c r="D208" s="337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361"/>
      <c r="X208" s="361"/>
      <c r="Y208" s="361"/>
      <c r="Z208" s="362"/>
      <c r="AA208" s="108"/>
      <c r="AB208" s="3"/>
      <c r="AC208" s="3"/>
      <c r="AD208" s="3"/>
      <c r="AE208" s="3"/>
      <c r="AF208" s="3"/>
      <c r="AG208" s="3"/>
    </row>
    <row r="209" ht="15.75" customHeight="1">
      <c r="A209" s="3"/>
      <c r="B209" s="336"/>
      <c r="C209" s="4"/>
      <c r="D209" s="337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361"/>
      <c r="X209" s="361"/>
      <c r="Y209" s="361"/>
      <c r="Z209" s="362"/>
      <c r="AA209" s="108"/>
      <c r="AB209" s="3"/>
      <c r="AC209" s="3"/>
      <c r="AD209" s="3"/>
      <c r="AE209" s="3"/>
      <c r="AF209" s="3"/>
      <c r="AG209" s="3"/>
    </row>
    <row r="210" ht="15.75" customHeight="1">
      <c r="A210" s="3"/>
      <c r="B210" s="336"/>
      <c r="C210" s="4"/>
      <c r="D210" s="337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361"/>
      <c r="X210" s="361"/>
      <c r="Y210" s="361"/>
      <c r="Z210" s="362"/>
      <c r="AA210" s="108"/>
      <c r="AB210" s="3"/>
      <c r="AC210" s="3"/>
      <c r="AD210" s="3"/>
      <c r="AE210" s="3"/>
      <c r="AF210" s="3"/>
      <c r="AG210" s="3"/>
    </row>
    <row r="211" ht="15.75" customHeight="1">
      <c r="A211" s="3"/>
      <c r="B211" s="336"/>
      <c r="C211" s="4"/>
      <c r="D211" s="337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361"/>
      <c r="X211" s="361"/>
      <c r="Y211" s="361"/>
      <c r="Z211" s="362"/>
      <c r="AA211" s="108"/>
      <c r="AB211" s="3"/>
      <c r="AC211" s="3"/>
      <c r="AD211" s="3"/>
      <c r="AE211" s="3"/>
      <c r="AF211" s="3"/>
      <c r="AG211" s="3"/>
    </row>
    <row r="212" ht="15.75" customHeight="1">
      <c r="A212" s="3"/>
      <c r="B212" s="336"/>
      <c r="C212" s="4"/>
      <c r="D212" s="337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361"/>
      <c r="X212" s="361"/>
      <c r="Y212" s="361"/>
      <c r="Z212" s="362"/>
      <c r="AA212" s="108"/>
      <c r="AB212" s="3"/>
      <c r="AC212" s="3"/>
      <c r="AD212" s="3"/>
      <c r="AE212" s="3"/>
      <c r="AF212" s="3"/>
      <c r="AG212" s="3"/>
    </row>
    <row r="213" ht="15.75" customHeight="1">
      <c r="A213" s="3"/>
      <c r="B213" s="336"/>
      <c r="C213" s="4"/>
      <c r="D213" s="337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361"/>
      <c r="X213" s="361"/>
      <c r="Y213" s="361"/>
      <c r="Z213" s="362"/>
      <c r="AA213" s="108"/>
      <c r="AB213" s="3"/>
      <c r="AC213" s="3"/>
      <c r="AD213" s="3"/>
      <c r="AE213" s="3"/>
      <c r="AF213" s="3"/>
      <c r="AG213" s="3"/>
    </row>
    <row r="214" ht="15.75" customHeight="1">
      <c r="A214" s="3"/>
      <c r="B214" s="336"/>
      <c r="C214" s="4"/>
      <c r="D214" s="337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361"/>
      <c r="X214" s="361"/>
      <c r="Y214" s="361"/>
      <c r="Z214" s="362"/>
      <c r="AA214" s="108"/>
      <c r="AB214" s="3"/>
      <c r="AC214" s="3"/>
      <c r="AD214" s="3"/>
      <c r="AE214" s="3"/>
      <c r="AF214" s="3"/>
      <c r="AG214" s="3"/>
    </row>
    <row r="215" ht="15.75" customHeight="1">
      <c r="A215" s="3"/>
      <c r="B215" s="336"/>
      <c r="C215" s="4"/>
      <c r="D215" s="337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361"/>
      <c r="X215" s="361"/>
      <c r="Y215" s="361"/>
      <c r="Z215" s="362"/>
      <c r="AA215" s="108"/>
      <c r="AB215" s="3"/>
      <c r="AC215" s="3"/>
      <c r="AD215" s="3"/>
      <c r="AE215" s="3"/>
      <c r="AF215" s="3"/>
      <c r="AG215" s="3"/>
    </row>
    <row r="216" ht="15.75" customHeight="1">
      <c r="A216" s="3"/>
      <c r="B216" s="336"/>
      <c r="C216" s="4"/>
      <c r="D216" s="337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361"/>
      <c r="X216" s="361"/>
      <c r="Y216" s="361"/>
      <c r="Z216" s="362"/>
      <c r="AA216" s="108"/>
      <c r="AB216" s="3"/>
      <c r="AC216" s="3"/>
      <c r="AD216" s="3"/>
      <c r="AE216" s="3"/>
      <c r="AF216" s="3"/>
      <c r="AG216" s="3"/>
    </row>
    <row r="217" ht="15.75" customHeight="1">
      <c r="A217" s="3"/>
      <c r="B217" s="336"/>
      <c r="C217" s="4"/>
      <c r="D217" s="337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361"/>
      <c r="X217" s="361"/>
      <c r="Y217" s="361"/>
      <c r="Z217" s="362"/>
      <c r="AA217" s="108"/>
      <c r="AB217" s="3"/>
      <c r="AC217" s="3"/>
      <c r="AD217" s="3"/>
      <c r="AE217" s="3"/>
      <c r="AF217" s="3"/>
      <c r="AG217" s="3"/>
    </row>
    <row r="218" ht="15.75" customHeight="1">
      <c r="A218" s="3"/>
      <c r="B218" s="336"/>
      <c r="C218" s="4"/>
      <c r="D218" s="337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361"/>
      <c r="X218" s="361"/>
      <c r="Y218" s="361"/>
      <c r="Z218" s="362"/>
      <c r="AA218" s="108"/>
      <c r="AB218" s="3"/>
      <c r="AC218" s="3"/>
      <c r="AD218" s="3"/>
      <c r="AE218" s="3"/>
      <c r="AF218" s="3"/>
      <c r="AG218" s="3"/>
    </row>
    <row r="219" ht="15.75" customHeight="1">
      <c r="A219" s="3"/>
      <c r="B219" s="336"/>
      <c r="C219" s="4"/>
      <c r="D219" s="337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361"/>
      <c r="X219" s="361"/>
      <c r="Y219" s="361"/>
      <c r="Z219" s="362"/>
      <c r="AA219" s="108"/>
      <c r="AB219" s="3"/>
      <c r="AC219" s="3"/>
      <c r="AD219" s="3"/>
      <c r="AE219" s="3"/>
      <c r="AF219" s="3"/>
      <c r="AG219" s="3"/>
    </row>
    <row r="220" ht="15.75" customHeight="1">
      <c r="A220" s="3"/>
      <c r="B220" s="336"/>
      <c r="C220" s="4"/>
      <c r="D220" s="337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361"/>
      <c r="X220" s="361"/>
      <c r="Y220" s="361"/>
      <c r="Z220" s="362"/>
      <c r="AA220" s="108"/>
      <c r="AB220" s="3"/>
      <c r="AC220" s="3"/>
      <c r="AD220" s="3"/>
      <c r="AE220" s="3"/>
      <c r="AF220" s="3"/>
      <c r="AG220" s="3"/>
    </row>
    <row r="221" ht="15.75" customHeight="1">
      <c r="A221" s="3"/>
      <c r="B221" s="336"/>
      <c r="C221" s="4"/>
      <c r="D221" s="337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361"/>
      <c r="X221" s="361"/>
      <c r="Y221" s="361"/>
      <c r="Z221" s="362"/>
      <c r="AA221" s="108"/>
      <c r="AB221" s="3"/>
      <c r="AC221" s="3"/>
      <c r="AD221" s="3"/>
      <c r="AE221" s="3"/>
      <c r="AF221" s="3"/>
      <c r="AG221" s="3"/>
    </row>
    <row r="222" ht="15.75" customHeight="1">
      <c r="A222" s="3"/>
      <c r="B222" s="336"/>
      <c r="C222" s="4"/>
      <c r="D222" s="337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361"/>
      <c r="X222" s="361"/>
      <c r="Y222" s="361"/>
      <c r="Z222" s="362"/>
      <c r="AA222" s="108"/>
      <c r="AB222" s="3"/>
      <c r="AC222" s="3"/>
      <c r="AD222" s="3"/>
      <c r="AE222" s="3"/>
      <c r="AF222" s="3"/>
      <c r="AG222" s="3"/>
    </row>
    <row r="223" ht="15.75" customHeight="1">
      <c r="A223" s="3"/>
      <c r="B223" s="336"/>
      <c r="C223" s="4"/>
      <c r="D223" s="337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361"/>
      <c r="X223" s="361"/>
      <c r="Y223" s="361"/>
      <c r="Z223" s="362"/>
      <c r="AA223" s="108"/>
      <c r="AB223" s="3"/>
      <c r="AC223" s="3"/>
      <c r="AD223" s="3"/>
      <c r="AE223" s="3"/>
      <c r="AF223" s="3"/>
      <c r="AG223" s="3"/>
    </row>
    <row r="224" ht="15.75" customHeight="1">
      <c r="A224" s="3"/>
      <c r="B224" s="336"/>
      <c r="C224" s="4"/>
      <c r="D224" s="337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361"/>
      <c r="X224" s="361"/>
      <c r="Y224" s="361"/>
      <c r="Z224" s="362"/>
      <c r="AA224" s="108"/>
      <c r="AB224" s="3"/>
      <c r="AC224" s="3"/>
      <c r="AD224" s="3"/>
      <c r="AE224" s="3"/>
      <c r="AF224" s="3"/>
      <c r="AG224" s="3"/>
    </row>
    <row r="225" ht="15.75" customHeight="1">
      <c r="A225" s="3"/>
      <c r="B225" s="336"/>
      <c r="C225" s="4"/>
      <c r="D225" s="337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361"/>
      <c r="X225" s="361"/>
      <c r="Y225" s="361"/>
      <c r="Z225" s="362"/>
      <c r="AA225" s="108"/>
      <c r="AB225" s="3"/>
      <c r="AC225" s="3"/>
      <c r="AD225" s="3"/>
      <c r="AE225" s="3"/>
      <c r="AF225" s="3"/>
      <c r="AG225" s="3"/>
    </row>
    <row r="226" ht="15.75" customHeight="1">
      <c r="A226" s="3"/>
      <c r="B226" s="336"/>
      <c r="C226" s="4"/>
      <c r="D226" s="337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361"/>
      <c r="X226" s="361"/>
      <c r="Y226" s="361"/>
      <c r="Z226" s="362"/>
      <c r="AA226" s="108"/>
      <c r="AB226" s="3"/>
      <c r="AC226" s="3"/>
      <c r="AD226" s="3"/>
      <c r="AE226" s="3"/>
      <c r="AF226" s="3"/>
      <c r="AG226" s="3"/>
    </row>
    <row r="227" ht="15.75" customHeight="1">
      <c r="A227" s="3"/>
      <c r="B227" s="336"/>
      <c r="C227" s="4"/>
      <c r="D227" s="337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361"/>
      <c r="X227" s="361"/>
      <c r="Y227" s="361"/>
      <c r="Z227" s="362"/>
      <c r="AA227" s="108"/>
      <c r="AB227" s="3"/>
      <c r="AC227" s="3"/>
      <c r="AD227" s="3"/>
      <c r="AE227" s="3"/>
      <c r="AF227" s="3"/>
      <c r="AG227" s="3"/>
    </row>
    <row r="228" ht="15.75" customHeight="1">
      <c r="A228" s="3"/>
      <c r="B228" s="336"/>
      <c r="C228" s="4"/>
      <c r="D228" s="337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361"/>
      <c r="X228" s="361"/>
      <c r="Y228" s="361"/>
      <c r="Z228" s="362"/>
      <c r="AA228" s="108"/>
      <c r="AB228" s="3"/>
      <c r="AC228" s="3"/>
      <c r="AD228" s="3"/>
      <c r="AE228" s="3"/>
      <c r="AF228" s="3"/>
      <c r="AG228" s="3"/>
    </row>
    <row r="229" ht="15.75" customHeight="1">
      <c r="A229" s="3"/>
      <c r="B229" s="336"/>
      <c r="C229" s="4"/>
      <c r="D229" s="337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361"/>
      <c r="X229" s="361"/>
      <c r="Y229" s="361"/>
      <c r="Z229" s="362"/>
      <c r="AA229" s="108"/>
      <c r="AB229" s="3"/>
      <c r="AC229" s="3"/>
      <c r="AD229" s="3"/>
      <c r="AE229" s="3"/>
      <c r="AF229" s="3"/>
      <c r="AG229" s="3"/>
    </row>
    <row r="230" ht="15.75" customHeight="1">
      <c r="A230" s="3"/>
      <c r="B230" s="336"/>
      <c r="C230" s="4"/>
      <c r="D230" s="337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361"/>
      <c r="X230" s="361"/>
      <c r="Y230" s="361"/>
      <c r="Z230" s="362"/>
      <c r="AA230" s="108"/>
      <c r="AB230" s="3"/>
      <c r="AC230" s="3"/>
      <c r="AD230" s="3"/>
      <c r="AE230" s="3"/>
      <c r="AF230" s="3"/>
      <c r="AG230" s="3"/>
    </row>
    <row r="231" ht="15.75" customHeight="1">
      <c r="A231" s="3"/>
      <c r="B231" s="336"/>
      <c r="C231" s="4"/>
      <c r="D231" s="337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361"/>
      <c r="X231" s="361"/>
      <c r="Y231" s="361"/>
      <c r="Z231" s="362"/>
      <c r="AA231" s="108"/>
      <c r="AB231" s="3"/>
      <c r="AC231" s="3"/>
      <c r="AD231" s="3"/>
      <c r="AE231" s="3"/>
      <c r="AF231" s="3"/>
      <c r="AG231" s="3"/>
    </row>
    <row r="232" ht="15.75" customHeight="1">
      <c r="A232" s="3"/>
      <c r="B232" s="336"/>
      <c r="C232" s="4"/>
      <c r="D232" s="337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361"/>
      <c r="X232" s="361"/>
      <c r="Y232" s="361"/>
      <c r="Z232" s="362"/>
      <c r="AA232" s="108"/>
      <c r="AB232" s="3"/>
      <c r="AC232" s="3"/>
      <c r="AD232" s="3"/>
      <c r="AE232" s="3"/>
      <c r="AF232" s="3"/>
      <c r="AG232" s="3"/>
    </row>
    <row r="233" ht="15.75" customHeight="1">
      <c r="A233" s="3"/>
      <c r="B233" s="336"/>
      <c r="C233" s="4"/>
      <c r="D233" s="337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361"/>
      <c r="X233" s="361"/>
      <c r="Y233" s="361"/>
      <c r="Z233" s="362"/>
      <c r="AA233" s="108"/>
      <c r="AB233" s="3"/>
      <c r="AC233" s="3"/>
      <c r="AD233" s="3"/>
      <c r="AE233" s="3"/>
      <c r="AF233" s="3"/>
      <c r="AG233" s="3"/>
    </row>
    <row r="234" ht="15.75" customHeight="1">
      <c r="A234" s="3"/>
      <c r="B234" s="336"/>
      <c r="C234" s="4"/>
      <c r="D234" s="337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361"/>
      <c r="X234" s="361"/>
      <c r="Y234" s="361"/>
      <c r="Z234" s="362"/>
      <c r="AA234" s="108"/>
      <c r="AB234" s="3"/>
      <c r="AC234" s="3"/>
      <c r="AD234" s="3"/>
      <c r="AE234" s="3"/>
      <c r="AF234" s="3"/>
      <c r="AG234" s="3"/>
    </row>
    <row r="235" ht="15.75" customHeight="1">
      <c r="A235" s="3"/>
      <c r="B235" s="336"/>
      <c r="C235" s="4"/>
      <c r="D235" s="337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361"/>
      <c r="X235" s="361"/>
      <c r="Y235" s="361"/>
      <c r="Z235" s="362"/>
      <c r="AA235" s="108"/>
      <c r="AB235" s="3"/>
      <c r="AC235" s="3"/>
      <c r="AD235" s="3"/>
      <c r="AE235" s="3"/>
      <c r="AF235" s="3"/>
      <c r="AG235" s="3"/>
    </row>
    <row r="236" ht="15.75" customHeight="1">
      <c r="A236" s="3"/>
      <c r="B236" s="336"/>
      <c r="C236" s="4"/>
      <c r="D236" s="337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361"/>
      <c r="X236" s="361"/>
      <c r="Y236" s="361"/>
      <c r="Z236" s="362"/>
      <c r="AA236" s="108"/>
      <c r="AB236" s="3"/>
      <c r="AC236" s="3"/>
      <c r="AD236" s="3"/>
      <c r="AE236" s="3"/>
      <c r="AF236" s="3"/>
      <c r="AG236" s="3"/>
    </row>
    <row r="237" ht="15.75" customHeight="1">
      <c r="A237" s="3"/>
      <c r="B237" s="336"/>
      <c r="C237" s="4"/>
      <c r="D237" s="337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361"/>
      <c r="X237" s="361"/>
      <c r="Y237" s="361"/>
      <c r="Z237" s="362"/>
      <c r="AA237" s="108"/>
      <c r="AB237" s="3"/>
      <c r="AC237" s="3"/>
      <c r="AD237" s="3"/>
      <c r="AE237" s="3"/>
      <c r="AF237" s="3"/>
      <c r="AG237" s="3"/>
    </row>
    <row r="238" ht="15.75" customHeight="1">
      <c r="A238" s="3"/>
      <c r="B238" s="336"/>
      <c r="C238" s="4"/>
      <c r="D238" s="337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361"/>
      <c r="X238" s="361"/>
      <c r="Y238" s="361"/>
      <c r="Z238" s="362"/>
      <c r="AA238" s="108"/>
      <c r="AB238" s="3"/>
      <c r="AC238" s="3"/>
      <c r="AD238" s="3"/>
      <c r="AE238" s="3"/>
      <c r="AF238" s="3"/>
      <c r="AG238" s="3"/>
    </row>
    <row r="239" ht="15.75" customHeight="1">
      <c r="A239" s="3"/>
      <c r="B239" s="336"/>
      <c r="C239" s="4"/>
      <c r="D239" s="337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361"/>
      <c r="X239" s="361"/>
      <c r="Y239" s="361"/>
      <c r="Z239" s="362"/>
      <c r="AA239" s="108"/>
      <c r="AB239" s="3"/>
      <c r="AC239" s="3"/>
      <c r="AD239" s="3"/>
      <c r="AE239" s="3"/>
      <c r="AF239" s="3"/>
      <c r="AG239" s="3"/>
    </row>
    <row r="240" ht="15.75" customHeight="1">
      <c r="A240" s="3"/>
      <c r="B240" s="336"/>
      <c r="C240" s="4"/>
      <c r="D240" s="337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361"/>
      <c r="X240" s="361"/>
      <c r="Y240" s="361"/>
      <c r="Z240" s="362"/>
      <c r="AA240" s="108"/>
      <c r="AB240" s="3"/>
      <c r="AC240" s="3"/>
      <c r="AD240" s="3"/>
      <c r="AE240" s="3"/>
      <c r="AF240" s="3"/>
      <c r="AG240" s="3"/>
    </row>
    <row r="241" ht="15.75" customHeight="1">
      <c r="A241" s="3"/>
      <c r="B241" s="336"/>
      <c r="C241" s="4"/>
      <c r="D241" s="337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361"/>
      <c r="X241" s="361"/>
      <c r="Y241" s="361"/>
      <c r="Z241" s="362"/>
      <c r="AA241" s="108"/>
      <c r="AB241" s="3"/>
      <c r="AC241" s="3"/>
      <c r="AD241" s="3"/>
      <c r="AE241" s="3"/>
      <c r="AF241" s="3"/>
      <c r="AG241" s="3"/>
    </row>
    <row r="242" ht="15.75" customHeight="1">
      <c r="A242" s="3"/>
      <c r="B242" s="336"/>
      <c r="C242" s="4"/>
      <c r="D242" s="337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361"/>
      <c r="X242" s="361"/>
      <c r="Y242" s="361"/>
      <c r="Z242" s="362"/>
      <c r="AA242" s="108"/>
      <c r="AB242" s="3"/>
      <c r="AC242" s="3"/>
      <c r="AD242" s="3"/>
      <c r="AE242" s="3"/>
      <c r="AF242" s="3"/>
      <c r="AG242" s="3"/>
    </row>
    <row r="243" ht="15.75" customHeight="1">
      <c r="A243" s="3"/>
      <c r="B243" s="336"/>
      <c r="C243" s="4"/>
      <c r="D243" s="337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361"/>
      <c r="X243" s="361"/>
      <c r="Y243" s="361"/>
      <c r="Z243" s="362"/>
      <c r="AA243" s="108"/>
      <c r="AB243" s="3"/>
      <c r="AC243" s="3"/>
      <c r="AD243" s="3"/>
      <c r="AE243" s="3"/>
      <c r="AF243" s="3"/>
      <c r="AG243" s="3"/>
    </row>
    <row r="244" ht="15.75" customHeight="1">
      <c r="A244" s="3"/>
      <c r="B244" s="336"/>
      <c r="C244" s="4"/>
      <c r="D244" s="337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361"/>
      <c r="X244" s="361"/>
      <c r="Y244" s="361"/>
      <c r="Z244" s="362"/>
      <c r="AA244" s="108"/>
      <c r="AB244" s="3"/>
      <c r="AC244" s="3"/>
      <c r="AD244" s="3"/>
      <c r="AE244" s="3"/>
      <c r="AF244" s="3"/>
      <c r="AG244" s="3"/>
    </row>
    <row r="245" ht="15.75" customHeight="1">
      <c r="A245" s="3"/>
      <c r="B245" s="336"/>
      <c r="C245" s="4"/>
      <c r="D245" s="337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361"/>
      <c r="X245" s="361"/>
      <c r="Y245" s="361"/>
      <c r="Z245" s="362"/>
      <c r="AA245" s="108"/>
      <c r="AB245" s="3"/>
      <c r="AC245" s="3"/>
      <c r="AD245" s="3"/>
      <c r="AE245" s="3"/>
      <c r="AF245" s="3"/>
      <c r="AG245" s="3"/>
    </row>
    <row r="246" ht="15.75" customHeight="1">
      <c r="A246" s="3"/>
      <c r="B246" s="336"/>
      <c r="C246" s="4"/>
      <c r="D246" s="337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361"/>
      <c r="X246" s="361"/>
      <c r="Y246" s="361"/>
      <c r="Z246" s="362"/>
      <c r="AA246" s="108"/>
      <c r="AB246" s="3"/>
      <c r="AC246" s="3"/>
      <c r="AD246" s="3"/>
      <c r="AE246" s="3"/>
      <c r="AF246" s="3"/>
      <c r="AG246" s="3"/>
    </row>
    <row r="247" ht="15.75" customHeight="1">
      <c r="A247" s="3"/>
      <c r="B247" s="336"/>
      <c r="C247" s="4"/>
      <c r="D247" s="337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361"/>
      <c r="X247" s="361"/>
      <c r="Y247" s="361"/>
      <c r="Z247" s="362"/>
      <c r="AA247" s="108"/>
      <c r="AB247" s="3"/>
      <c r="AC247" s="3"/>
      <c r="AD247" s="3"/>
      <c r="AE247" s="3"/>
      <c r="AF247" s="3"/>
      <c r="AG247" s="3"/>
    </row>
    <row r="248" ht="15.75" customHeight="1">
      <c r="A248" s="3"/>
      <c r="B248" s="336"/>
      <c r="C248" s="4"/>
      <c r="D248" s="337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361"/>
      <c r="X248" s="361"/>
      <c r="Y248" s="361"/>
      <c r="Z248" s="362"/>
      <c r="AA248" s="108"/>
      <c r="AB248" s="3"/>
      <c r="AC248" s="3"/>
      <c r="AD248" s="3"/>
      <c r="AE248" s="3"/>
      <c r="AF248" s="3"/>
      <c r="AG248" s="3"/>
    </row>
    <row r="249" ht="15.75" customHeight="1">
      <c r="A249" s="3"/>
      <c r="B249" s="336"/>
      <c r="C249" s="4"/>
      <c r="D249" s="337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361"/>
      <c r="X249" s="361"/>
      <c r="Y249" s="361"/>
      <c r="Z249" s="362"/>
      <c r="AA249" s="108"/>
      <c r="AB249" s="3"/>
      <c r="AC249" s="3"/>
      <c r="AD249" s="3"/>
      <c r="AE249" s="3"/>
      <c r="AF249" s="3"/>
      <c r="AG249" s="3"/>
    </row>
    <row r="250" ht="15.75" customHeight="1">
      <c r="A250" s="3"/>
      <c r="B250" s="336"/>
      <c r="C250" s="4"/>
      <c r="D250" s="337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361"/>
      <c r="X250" s="361"/>
      <c r="Y250" s="361"/>
      <c r="Z250" s="362"/>
      <c r="AA250" s="108"/>
      <c r="AB250" s="3"/>
      <c r="AC250" s="3"/>
      <c r="AD250" s="3"/>
      <c r="AE250" s="3"/>
      <c r="AF250" s="3"/>
      <c r="AG250" s="3"/>
    </row>
    <row r="251" ht="15.75" customHeight="1">
      <c r="A251" s="3"/>
      <c r="B251" s="336"/>
      <c r="C251" s="4"/>
      <c r="D251" s="337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361"/>
      <c r="X251" s="361"/>
      <c r="Y251" s="361"/>
      <c r="Z251" s="362"/>
      <c r="AA251" s="108"/>
      <c r="AB251" s="3"/>
      <c r="AC251" s="3"/>
      <c r="AD251" s="3"/>
      <c r="AE251" s="3"/>
      <c r="AF251" s="3"/>
      <c r="AG251" s="3"/>
    </row>
    <row r="252" ht="15.75" customHeight="1">
      <c r="A252" s="3"/>
      <c r="B252" s="336"/>
      <c r="C252" s="4"/>
      <c r="D252" s="337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361"/>
      <c r="X252" s="361"/>
      <c r="Y252" s="361"/>
      <c r="Z252" s="362"/>
      <c r="AA252" s="108"/>
      <c r="AB252" s="3"/>
      <c r="AC252" s="3"/>
      <c r="AD252" s="3"/>
      <c r="AE252" s="3"/>
      <c r="AF252" s="3"/>
      <c r="AG252" s="3"/>
    </row>
    <row r="253" ht="15.75" customHeight="1">
      <c r="A253" s="3"/>
      <c r="B253" s="336"/>
      <c r="C253" s="4"/>
      <c r="D253" s="337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361"/>
      <c r="X253" s="361"/>
      <c r="Y253" s="361"/>
      <c r="Z253" s="362"/>
      <c r="AA253" s="108"/>
      <c r="AB253" s="3"/>
      <c r="AC253" s="3"/>
      <c r="AD253" s="3"/>
      <c r="AE253" s="3"/>
      <c r="AF253" s="3"/>
      <c r="AG253" s="3"/>
    </row>
    <row r="254" ht="15.75" customHeight="1">
      <c r="A254" s="3"/>
      <c r="B254" s="336"/>
      <c r="C254" s="4"/>
      <c r="D254" s="337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361"/>
      <c r="X254" s="361"/>
      <c r="Y254" s="361"/>
      <c r="Z254" s="362"/>
      <c r="AA254" s="108"/>
      <c r="AB254" s="3"/>
      <c r="AC254" s="3"/>
      <c r="AD254" s="3"/>
      <c r="AE254" s="3"/>
      <c r="AF254" s="3"/>
      <c r="AG254" s="3"/>
    </row>
    <row r="255" ht="15.75" customHeight="1">
      <c r="A255" s="3"/>
      <c r="B255" s="336"/>
      <c r="C255" s="4"/>
      <c r="D255" s="337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361"/>
      <c r="X255" s="361"/>
      <c r="Y255" s="361"/>
      <c r="Z255" s="362"/>
      <c r="AA255" s="108"/>
      <c r="AB255" s="3"/>
      <c r="AC255" s="3"/>
      <c r="AD255" s="3"/>
      <c r="AE255" s="3"/>
      <c r="AF255" s="3"/>
      <c r="AG255" s="3"/>
    </row>
    <row r="256" ht="15.75" customHeight="1">
      <c r="A256" s="3"/>
      <c r="B256" s="336"/>
      <c r="C256" s="4"/>
      <c r="D256" s="337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361"/>
      <c r="X256" s="361"/>
      <c r="Y256" s="361"/>
      <c r="Z256" s="362"/>
      <c r="AA256" s="108"/>
      <c r="AB256" s="3"/>
      <c r="AC256" s="3"/>
      <c r="AD256" s="3"/>
      <c r="AE256" s="3"/>
      <c r="AF256" s="3"/>
      <c r="AG256" s="3"/>
    </row>
    <row r="257" ht="15.75" customHeight="1">
      <c r="A257" s="3"/>
      <c r="B257" s="336"/>
      <c r="C257" s="4"/>
      <c r="D257" s="337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361"/>
      <c r="X257" s="361"/>
      <c r="Y257" s="361"/>
      <c r="Z257" s="362"/>
      <c r="AA257" s="108"/>
      <c r="AB257" s="3"/>
      <c r="AC257" s="3"/>
      <c r="AD257" s="3"/>
      <c r="AE257" s="3"/>
      <c r="AF257" s="3"/>
      <c r="AG257" s="3"/>
    </row>
    <row r="258" ht="15.75" customHeight="1">
      <c r="A258" s="3"/>
      <c r="B258" s="336"/>
      <c r="C258" s="4"/>
      <c r="D258" s="337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361"/>
      <c r="X258" s="361"/>
      <c r="Y258" s="361"/>
      <c r="Z258" s="362"/>
      <c r="AA258" s="108"/>
      <c r="AB258" s="3"/>
      <c r="AC258" s="3"/>
      <c r="AD258" s="3"/>
      <c r="AE258" s="3"/>
      <c r="AF258" s="3"/>
      <c r="AG258" s="3"/>
    </row>
    <row r="259" ht="15.75" customHeight="1">
      <c r="A259" s="3"/>
      <c r="B259" s="336"/>
      <c r="C259" s="4"/>
      <c r="D259" s="337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361"/>
      <c r="X259" s="361"/>
      <c r="Y259" s="361"/>
      <c r="Z259" s="362"/>
      <c r="AA259" s="108"/>
      <c r="AB259" s="3"/>
      <c r="AC259" s="3"/>
      <c r="AD259" s="3"/>
      <c r="AE259" s="3"/>
      <c r="AF259" s="3"/>
      <c r="AG259" s="3"/>
    </row>
    <row r="260" ht="15.75" customHeight="1">
      <c r="A260" s="3"/>
      <c r="B260" s="336"/>
      <c r="C260" s="4"/>
      <c r="D260" s="337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361"/>
      <c r="X260" s="361"/>
      <c r="Y260" s="361"/>
      <c r="Z260" s="362"/>
      <c r="AA260" s="108"/>
      <c r="AB260" s="3"/>
      <c r="AC260" s="3"/>
      <c r="AD260" s="3"/>
      <c r="AE260" s="3"/>
      <c r="AF260" s="3"/>
      <c r="AG260" s="3"/>
    </row>
    <row r="261" ht="15.75" customHeight="1">
      <c r="A261" s="3"/>
      <c r="B261" s="336"/>
      <c r="C261" s="4"/>
      <c r="D261" s="337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361"/>
      <c r="X261" s="361"/>
      <c r="Y261" s="361"/>
      <c r="Z261" s="362"/>
      <c r="AA261" s="108"/>
      <c r="AB261" s="3"/>
      <c r="AC261" s="3"/>
      <c r="AD261" s="3"/>
      <c r="AE261" s="3"/>
      <c r="AF261" s="3"/>
      <c r="AG261" s="3"/>
    </row>
    <row r="262" ht="15.75" customHeight="1">
      <c r="A262" s="3"/>
      <c r="B262" s="336"/>
      <c r="C262" s="4"/>
      <c r="D262" s="337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361"/>
      <c r="X262" s="361"/>
      <c r="Y262" s="361"/>
      <c r="Z262" s="362"/>
      <c r="AA262" s="108"/>
      <c r="AB262" s="3"/>
      <c r="AC262" s="3"/>
      <c r="AD262" s="3"/>
      <c r="AE262" s="3"/>
      <c r="AF262" s="3"/>
      <c r="AG262" s="3"/>
    </row>
    <row r="263" ht="15.75" customHeight="1">
      <c r="A263" s="3"/>
      <c r="B263" s="336"/>
      <c r="C263" s="4"/>
      <c r="D263" s="337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361"/>
      <c r="X263" s="361"/>
      <c r="Y263" s="361"/>
      <c r="Z263" s="362"/>
      <c r="AA263" s="108"/>
      <c r="AB263" s="3"/>
      <c r="AC263" s="3"/>
      <c r="AD263" s="3"/>
      <c r="AE263" s="3"/>
      <c r="AF263" s="3"/>
      <c r="AG263" s="3"/>
    </row>
    <row r="264" ht="15.75" customHeight="1">
      <c r="A264" s="3"/>
      <c r="B264" s="336"/>
      <c r="C264" s="4"/>
      <c r="D264" s="337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361"/>
      <c r="X264" s="361"/>
      <c r="Y264" s="361"/>
      <c r="Z264" s="362"/>
      <c r="AA264" s="108"/>
      <c r="AB264" s="3"/>
      <c r="AC264" s="3"/>
      <c r="AD264" s="3"/>
      <c r="AE264" s="3"/>
      <c r="AF264" s="3"/>
      <c r="AG264" s="3"/>
    </row>
    <row r="265" ht="15.75" customHeight="1">
      <c r="A265" s="3"/>
      <c r="B265" s="336"/>
      <c r="C265" s="4"/>
      <c r="D265" s="337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361"/>
      <c r="X265" s="361"/>
      <c r="Y265" s="361"/>
      <c r="Z265" s="362"/>
      <c r="AA265" s="108"/>
      <c r="AB265" s="3"/>
      <c r="AC265" s="3"/>
      <c r="AD265" s="3"/>
      <c r="AE265" s="3"/>
      <c r="AF265" s="3"/>
      <c r="AG265" s="3"/>
    </row>
    <row r="266" ht="15.75" customHeight="1">
      <c r="A266" s="3"/>
      <c r="B266" s="336"/>
      <c r="C266" s="4"/>
      <c r="D266" s="337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361"/>
      <c r="X266" s="361"/>
      <c r="Y266" s="361"/>
      <c r="Z266" s="362"/>
      <c r="AA266" s="108"/>
      <c r="AB266" s="3"/>
      <c r="AC266" s="3"/>
      <c r="AD266" s="3"/>
      <c r="AE266" s="3"/>
      <c r="AF266" s="3"/>
      <c r="AG266" s="3"/>
    </row>
    <row r="267" ht="15.75" customHeight="1">
      <c r="A267" s="3"/>
      <c r="B267" s="336"/>
      <c r="C267" s="4"/>
      <c r="D267" s="337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361"/>
      <c r="X267" s="361"/>
      <c r="Y267" s="361"/>
      <c r="Z267" s="362"/>
      <c r="AA267" s="108"/>
      <c r="AB267" s="3"/>
      <c r="AC267" s="3"/>
      <c r="AD267" s="3"/>
      <c r="AE267" s="3"/>
      <c r="AF267" s="3"/>
      <c r="AG267" s="3"/>
    </row>
    <row r="268" ht="15.75" customHeight="1">
      <c r="A268" s="3"/>
      <c r="B268" s="336"/>
      <c r="C268" s="4"/>
      <c r="D268" s="337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361"/>
      <c r="X268" s="361"/>
      <c r="Y268" s="361"/>
      <c r="Z268" s="362"/>
      <c r="AA268" s="108"/>
      <c r="AB268" s="3"/>
      <c r="AC268" s="3"/>
      <c r="AD268" s="3"/>
      <c r="AE268" s="3"/>
      <c r="AF268" s="3"/>
      <c r="AG268" s="3"/>
    </row>
    <row r="269" ht="15.75" customHeight="1">
      <c r="A269" s="3"/>
      <c r="B269" s="336"/>
      <c r="C269" s="4"/>
      <c r="D269" s="337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361"/>
      <c r="X269" s="361"/>
      <c r="Y269" s="361"/>
      <c r="Z269" s="362"/>
      <c r="AA269" s="108"/>
      <c r="AB269" s="3"/>
      <c r="AC269" s="3"/>
      <c r="AD269" s="3"/>
      <c r="AE269" s="3"/>
      <c r="AF269" s="3"/>
      <c r="AG269" s="3"/>
    </row>
    <row r="270" ht="15.75" customHeight="1">
      <c r="A270" s="3"/>
      <c r="B270" s="336"/>
      <c r="C270" s="4"/>
      <c r="D270" s="337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361"/>
      <c r="X270" s="361"/>
      <c r="Y270" s="361"/>
      <c r="Z270" s="362"/>
      <c r="AA270" s="108"/>
      <c r="AB270" s="3"/>
      <c r="AC270" s="3"/>
      <c r="AD270" s="3"/>
      <c r="AE270" s="3"/>
      <c r="AF270" s="3"/>
      <c r="AG270" s="3"/>
    </row>
    <row r="271" ht="15.75" customHeight="1">
      <c r="A271" s="3"/>
      <c r="B271" s="336"/>
      <c r="C271" s="4"/>
      <c r="D271" s="337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361"/>
      <c r="X271" s="361"/>
      <c r="Y271" s="361"/>
      <c r="Z271" s="362"/>
      <c r="AA271" s="108"/>
      <c r="AB271" s="3"/>
      <c r="AC271" s="3"/>
      <c r="AD271" s="3"/>
      <c r="AE271" s="3"/>
      <c r="AF271" s="3"/>
      <c r="AG271" s="3"/>
    </row>
    <row r="272" ht="15.75" customHeight="1">
      <c r="A272" s="3"/>
      <c r="B272" s="336"/>
      <c r="C272" s="4"/>
      <c r="D272" s="337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361"/>
      <c r="X272" s="361"/>
      <c r="Y272" s="361"/>
      <c r="Z272" s="362"/>
      <c r="AA272" s="108"/>
      <c r="AB272" s="3"/>
      <c r="AC272" s="3"/>
      <c r="AD272" s="3"/>
      <c r="AE272" s="3"/>
      <c r="AF272" s="3"/>
      <c r="AG272" s="3"/>
    </row>
    <row r="273" ht="15.75" customHeight="1">
      <c r="A273" s="3"/>
      <c r="B273" s="336"/>
      <c r="C273" s="4"/>
      <c r="D273" s="337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361"/>
      <c r="X273" s="361"/>
      <c r="Y273" s="361"/>
      <c r="Z273" s="362"/>
      <c r="AA273" s="108"/>
      <c r="AB273" s="3"/>
      <c r="AC273" s="3"/>
      <c r="AD273" s="3"/>
      <c r="AE273" s="3"/>
      <c r="AF273" s="3"/>
      <c r="AG273" s="3"/>
    </row>
    <row r="274" ht="15.75" customHeight="1">
      <c r="A274" s="3"/>
      <c r="B274" s="336"/>
      <c r="C274" s="4"/>
      <c r="D274" s="337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361"/>
      <c r="X274" s="361"/>
      <c r="Y274" s="361"/>
      <c r="Z274" s="362"/>
      <c r="AA274" s="108"/>
      <c r="AB274" s="3"/>
      <c r="AC274" s="3"/>
      <c r="AD274" s="3"/>
      <c r="AE274" s="3"/>
      <c r="AF274" s="3"/>
      <c r="AG274" s="3"/>
    </row>
    <row r="275" ht="15.75" customHeight="1">
      <c r="A275" s="3"/>
      <c r="B275" s="336"/>
      <c r="C275" s="4"/>
      <c r="D275" s="337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361"/>
      <c r="X275" s="361"/>
      <c r="Y275" s="361"/>
      <c r="Z275" s="362"/>
      <c r="AA275" s="108"/>
      <c r="AB275" s="3"/>
      <c r="AC275" s="3"/>
      <c r="AD275" s="3"/>
      <c r="AE275" s="3"/>
      <c r="AF275" s="3"/>
      <c r="AG275" s="3"/>
    </row>
    <row r="276" ht="15.75" customHeight="1">
      <c r="A276" s="3"/>
      <c r="B276" s="336"/>
      <c r="C276" s="4"/>
      <c r="D276" s="337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361"/>
      <c r="X276" s="361"/>
      <c r="Y276" s="361"/>
      <c r="Z276" s="362"/>
      <c r="AA276" s="108"/>
      <c r="AB276" s="3"/>
      <c r="AC276" s="3"/>
      <c r="AD276" s="3"/>
      <c r="AE276" s="3"/>
      <c r="AF276" s="3"/>
      <c r="AG276" s="3"/>
    </row>
    <row r="277" ht="15.75" customHeight="1">
      <c r="A277" s="3"/>
      <c r="B277" s="336"/>
      <c r="C277" s="4"/>
      <c r="D277" s="337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361"/>
      <c r="X277" s="361"/>
      <c r="Y277" s="361"/>
      <c r="Z277" s="362"/>
      <c r="AA277" s="108"/>
      <c r="AB277" s="3"/>
      <c r="AC277" s="3"/>
      <c r="AD277" s="3"/>
      <c r="AE277" s="3"/>
      <c r="AF277" s="3"/>
      <c r="AG277" s="3"/>
    </row>
    <row r="278" ht="15.75" customHeight="1">
      <c r="A278" s="3"/>
      <c r="B278" s="336"/>
      <c r="C278" s="4"/>
      <c r="D278" s="337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361"/>
      <c r="X278" s="361"/>
      <c r="Y278" s="361"/>
      <c r="Z278" s="362"/>
      <c r="AA278" s="108"/>
      <c r="AB278" s="3"/>
      <c r="AC278" s="3"/>
      <c r="AD278" s="3"/>
      <c r="AE278" s="3"/>
      <c r="AF278" s="3"/>
      <c r="AG278" s="3"/>
    </row>
    <row r="279" ht="15.75" customHeight="1">
      <c r="A279" s="3"/>
      <c r="B279" s="336"/>
      <c r="C279" s="4"/>
      <c r="D279" s="337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361"/>
      <c r="X279" s="361"/>
      <c r="Y279" s="361"/>
      <c r="Z279" s="362"/>
      <c r="AA279" s="108"/>
      <c r="AB279" s="3"/>
      <c r="AC279" s="3"/>
      <c r="AD279" s="3"/>
      <c r="AE279" s="3"/>
      <c r="AF279" s="3"/>
      <c r="AG279" s="3"/>
    </row>
    <row r="280" ht="15.75" customHeight="1">
      <c r="A280" s="3"/>
      <c r="B280" s="336"/>
      <c r="C280" s="4"/>
      <c r="D280" s="337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361"/>
      <c r="X280" s="361"/>
      <c r="Y280" s="361"/>
      <c r="Z280" s="362"/>
      <c r="AA280" s="108"/>
      <c r="AB280" s="3"/>
      <c r="AC280" s="3"/>
      <c r="AD280" s="3"/>
      <c r="AE280" s="3"/>
      <c r="AF280" s="3"/>
      <c r="AG280" s="3"/>
    </row>
    <row r="281" ht="15.75" customHeight="1">
      <c r="A281" s="3"/>
      <c r="B281" s="336"/>
      <c r="C281" s="4"/>
      <c r="D281" s="337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361"/>
      <c r="X281" s="361"/>
      <c r="Y281" s="361"/>
      <c r="Z281" s="362"/>
      <c r="AA281" s="108"/>
      <c r="AB281" s="3"/>
      <c r="AC281" s="3"/>
      <c r="AD281" s="3"/>
      <c r="AE281" s="3"/>
      <c r="AF281" s="3"/>
      <c r="AG281" s="3"/>
    </row>
    <row r="282" ht="15.75" customHeight="1">
      <c r="A282" s="3"/>
      <c r="B282" s="336"/>
      <c r="C282" s="4"/>
      <c r="D282" s="337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361"/>
      <c r="X282" s="361"/>
      <c r="Y282" s="361"/>
      <c r="Z282" s="362"/>
      <c r="AA282" s="108"/>
      <c r="AB282" s="3"/>
      <c r="AC282" s="3"/>
      <c r="AD282" s="3"/>
      <c r="AE282" s="3"/>
      <c r="AF282" s="3"/>
      <c r="AG282" s="3"/>
    </row>
    <row r="283" ht="15.75" customHeight="1">
      <c r="A283" s="3"/>
      <c r="B283" s="336"/>
      <c r="C283" s="4"/>
      <c r="D283" s="337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361"/>
      <c r="X283" s="361"/>
      <c r="Y283" s="361"/>
      <c r="Z283" s="362"/>
      <c r="AA283" s="108"/>
      <c r="AB283" s="3"/>
      <c r="AC283" s="3"/>
      <c r="AD283" s="3"/>
      <c r="AE283" s="3"/>
      <c r="AF283" s="3"/>
      <c r="AG283" s="3"/>
    </row>
    <row r="284" ht="15.75" customHeight="1">
      <c r="A284" s="3"/>
      <c r="B284" s="336"/>
      <c r="C284" s="4"/>
      <c r="D284" s="337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361"/>
      <c r="X284" s="361"/>
      <c r="Y284" s="361"/>
      <c r="Z284" s="362"/>
      <c r="AA284" s="108"/>
      <c r="AB284" s="3"/>
      <c r="AC284" s="3"/>
      <c r="AD284" s="3"/>
      <c r="AE284" s="3"/>
      <c r="AF284" s="3"/>
      <c r="AG284" s="3"/>
    </row>
    <row r="285" ht="15.75" customHeight="1">
      <c r="A285" s="3"/>
      <c r="B285" s="336"/>
      <c r="C285" s="4"/>
      <c r="D285" s="337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361"/>
      <c r="X285" s="361"/>
      <c r="Y285" s="361"/>
      <c r="Z285" s="362"/>
      <c r="AA285" s="108"/>
      <c r="AB285" s="3"/>
      <c r="AC285" s="3"/>
      <c r="AD285" s="3"/>
      <c r="AE285" s="3"/>
      <c r="AF285" s="3"/>
      <c r="AG285" s="3"/>
    </row>
    <row r="286" ht="15.75" customHeight="1">
      <c r="A286" s="3"/>
      <c r="B286" s="336"/>
      <c r="C286" s="4"/>
      <c r="D286" s="337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361"/>
      <c r="X286" s="361"/>
      <c r="Y286" s="361"/>
      <c r="Z286" s="362"/>
      <c r="AA286" s="108"/>
      <c r="AB286" s="3"/>
      <c r="AC286" s="3"/>
      <c r="AD286" s="3"/>
      <c r="AE286" s="3"/>
      <c r="AF286" s="3"/>
      <c r="AG286" s="3"/>
    </row>
    <row r="287" ht="15.75" customHeight="1">
      <c r="A287" s="3"/>
      <c r="B287" s="336"/>
      <c r="C287" s="4"/>
      <c r="D287" s="337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361"/>
      <c r="X287" s="361"/>
      <c r="Y287" s="361"/>
      <c r="Z287" s="362"/>
      <c r="AA287" s="108"/>
      <c r="AB287" s="3"/>
      <c r="AC287" s="3"/>
      <c r="AD287" s="3"/>
      <c r="AE287" s="3"/>
      <c r="AF287" s="3"/>
      <c r="AG287" s="3"/>
    </row>
    <row r="288" ht="15.75" customHeight="1">
      <c r="A288" s="3"/>
      <c r="B288" s="336"/>
      <c r="C288" s="4"/>
      <c r="D288" s="337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361"/>
      <c r="X288" s="361"/>
      <c r="Y288" s="361"/>
      <c r="Z288" s="362"/>
      <c r="AA288" s="108"/>
      <c r="AB288" s="3"/>
      <c r="AC288" s="3"/>
      <c r="AD288" s="3"/>
      <c r="AE288" s="3"/>
      <c r="AF288" s="3"/>
      <c r="AG288" s="3"/>
    </row>
    <row r="289" ht="15.75" customHeight="1">
      <c r="A289" s="3"/>
      <c r="B289" s="336"/>
      <c r="C289" s="4"/>
      <c r="D289" s="337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361"/>
      <c r="X289" s="361"/>
      <c r="Y289" s="361"/>
      <c r="Z289" s="362"/>
      <c r="AA289" s="108"/>
      <c r="AB289" s="3"/>
      <c r="AC289" s="3"/>
      <c r="AD289" s="3"/>
      <c r="AE289" s="3"/>
      <c r="AF289" s="3"/>
      <c r="AG289" s="3"/>
    </row>
    <row r="290" ht="15.75" customHeight="1">
      <c r="A290" s="3"/>
      <c r="B290" s="336"/>
      <c r="C290" s="4"/>
      <c r="D290" s="337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361"/>
      <c r="X290" s="361"/>
      <c r="Y290" s="361"/>
      <c r="Z290" s="362"/>
      <c r="AA290" s="108"/>
      <c r="AB290" s="3"/>
      <c r="AC290" s="3"/>
      <c r="AD290" s="3"/>
      <c r="AE290" s="3"/>
      <c r="AF290" s="3"/>
      <c r="AG290" s="3"/>
    </row>
    <row r="291" ht="15.75" customHeight="1">
      <c r="A291" s="3"/>
      <c r="B291" s="336"/>
      <c r="C291" s="4"/>
      <c r="D291" s="337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361"/>
      <c r="X291" s="361"/>
      <c r="Y291" s="361"/>
      <c r="Z291" s="362"/>
      <c r="AA291" s="108"/>
      <c r="AB291" s="3"/>
      <c r="AC291" s="3"/>
      <c r="AD291" s="3"/>
      <c r="AE291" s="3"/>
      <c r="AF291" s="3"/>
      <c r="AG291" s="3"/>
    </row>
    <row r="292" ht="15.75" customHeight="1">
      <c r="A292" s="3"/>
      <c r="B292" s="336"/>
      <c r="C292" s="4"/>
      <c r="D292" s="337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361"/>
      <c r="X292" s="361"/>
      <c r="Y292" s="361"/>
      <c r="Z292" s="362"/>
      <c r="AA292" s="108"/>
      <c r="AB292" s="3"/>
      <c r="AC292" s="3"/>
      <c r="AD292" s="3"/>
      <c r="AE292" s="3"/>
      <c r="AF292" s="3"/>
      <c r="AG292" s="3"/>
    </row>
    <row r="293" ht="15.75" customHeight="1">
      <c r="A293" s="3"/>
      <c r="B293" s="336"/>
      <c r="C293" s="4"/>
      <c r="D293" s="337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361"/>
      <c r="X293" s="361"/>
      <c r="Y293" s="361"/>
      <c r="Z293" s="362"/>
      <c r="AA293" s="108"/>
      <c r="AB293" s="3"/>
      <c r="AC293" s="3"/>
      <c r="AD293" s="3"/>
      <c r="AE293" s="3"/>
      <c r="AF293" s="3"/>
      <c r="AG293" s="3"/>
    </row>
    <row r="294" ht="15.75" customHeight="1">
      <c r="A294" s="3"/>
      <c r="B294" s="336"/>
      <c r="C294" s="4"/>
      <c r="D294" s="337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361"/>
      <c r="X294" s="361"/>
      <c r="Y294" s="361"/>
      <c r="Z294" s="362"/>
      <c r="AA294" s="108"/>
      <c r="AB294" s="3"/>
      <c r="AC294" s="3"/>
      <c r="AD294" s="3"/>
      <c r="AE294" s="3"/>
      <c r="AF294" s="3"/>
      <c r="AG294" s="3"/>
    </row>
    <row r="295" ht="15.75" customHeight="1">
      <c r="A295" s="3"/>
      <c r="B295" s="336"/>
      <c r="C295" s="4"/>
      <c r="D295" s="337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361"/>
      <c r="X295" s="361"/>
      <c r="Y295" s="361"/>
      <c r="Z295" s="362"/>
      <c r="AA295" s="108"/>
      <c r="AB295" s="3"/>
      <c r="AC295" s="3"/>
      <c r="AD295" s="3"/>
      <c r="AE295" s="3"/>
      <c r="AF295" s="3"/>
      <c r="AG295" s="3"/>
    </row>
    <row r="296" ht="15.75" customHeight="1">
      <c r="A296" s="3"/>
      <c r="B296" s="336"/>
      <c r="C296" s="4"/>
      <c r="D296" s="337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361"/>
      <c r="X296" s="361"/>
      <c r="Y296" s="361"/>
      <c r="Z296" s="362"/>
      <c r="AA296" s="108"/>
      <c r="AB296" s="3"/>
      <c r="AC296" s="3"/>
      <c r="AD296" s="3"/>
      <c r="AE296" s="3"/>
      <c r="AF296" s="3"/>
      <c r="AG296" s="3"/>
    </row>
    <row r="297" ht="15.75" customHeight="1">
      <c r="A297" s="3"/>
      <c r="B297" s="336"/>
      <c r="C297" s="4"/>
      <c r="D297" s="337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361"/>
      <c r="X297" s="361"/>
      <c r="Y297" s="361"/>
      <c r="Z297" s="362"/>
      <c r="AA297" s="108"/>
      <c r="AB297" s="3"/>
      <c r="AC297" s="3"/>
      <c r="AD297" s="3"/>
      <c r="AE297" s="3"/>
      <c r="AF297" s="3"/>
      <c r="AG297" s="3"/>
    </row>
    <row r="298" ht="15.75" customHeight="1">
      <c r="A298" s="3"/>
      <c r="B298" s="336"/>
      <c r="C298" s="4"/>
      <c r="D298" s="337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361"/>
      <c r="X298" s="361"/>
      <c r="Y298" s="361"/>
      <c r="Z298" s="362"/>
      <c r="AA298" s="108"/>
      <c r="AB298" s="3"/>
      <c r="AC298" s="3"/>
      <c r="AD298" s="3"/>
      <c r="AE298" s="3"/>
      <c r="AF298" s="3"/>
      <c r="AG298" s="3"/>
    </row>
    <row r="299" ht="15.75" customHeight="1">
      <c r="A299" s="3"/>
      <c r="B299" s="336"/>
      <c r="C299" s="4"/>
      <c r="D299" s="337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361"/>
      <c r="X299" s="361"/>
      <c r="Y299" s="361"/>
      <c r="Z299" s="362"/>
      <c r="AA299" s="108"/>
      <c r="AB299" s="3"/>
      <c r="AC299" s="3"/>
      <c r="AD299" s="3"/>
      <c r="AE299" s="3"/>
      <c r="AF299" s="3"/>
      <c r="AG299" s="3"/>
    </row>
    <row r="300" ht="15.75" customHeight="1">
      <c r="A300" s="3"/>
      <c r="B300" s="336"/>
      <c r="C300" s="4"/>
      <c r="D300" s="337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361"/>
      <c r="X300" s="361"/>
      <c r="Y300" s="361"/>
      <c r="Z300" s="362"/>
      <c r="AA300" s="108"/>
      <c r="AB300" s="3"/>
      <c r="AC300" s="3"/>
      <c r="AD300" s="3"/>
      <c r="AE300" s="3"/>
      <c r="AF300" s="3"/>
      <c r="AG300" s="3"/>
    </row>
    <row r="301" ht="15.75" customHeight="1">
      <c r="A301" s="3"/>
      <c r="B301" s="336"/>
      <c r="C301" s="4"/>
      <c r="D301" s="337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361"/>
      <c r="X301" s="361"/>
      <c r="Y301" s="361"/>
      <c r="Z301" s="362"/>
      <c r="AA301" s="108"/>
      <c r="AB301" s="3"/>
      <c r="AC301" s="3"/>
      <c r="AD301" s="3"/>
      <c r="AE301" s="3"/>
      <c r="AF301" s="3"/>
      <c r="AG301" s="3"/>
    </row>
    <row r="302" ht="15.75" customHeight="1">
      <c r="A302" s="3"/>
      <c r="B302" s="336"/>
      <c r="C302" s="4"/>
      <c r="D302" s="337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361"/>
      <c r="X302" s="361"/>
      <c r="Y302" s="361"/>
      <c r="Z302" s="362"/>
      <c r="AA302" s="108"/>
      <c r="AB302" s="3"/>
      <c r="AC302" s="3"/>
      <c r="AD302" s="3"/>
      <c r="AE302" s="3"/>
      <c r="AF302" s="3"/>
      <c r="AG302" s="3"/>
    </row>
    <row r="303" ht="15.75" customHeight="1">
      <c r="A303" s="3"/>
      <c r="B303" s="336"/>
      <c r="C303" s="4"/>
      <c r="D303" s="337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361"/>
      <c r="X303" s="361"/>
      <c r="Y303" s="361"/>
      <c r="Z303" s="362"/>
      <c r="AA303" s="108"/>
      <c r="AB303" s="3"/>
      <c r="AC303" s="3"/>
      <c r="AD303" s="3"/>
      <c r="AE303" s="3"/>
      <c r="AF303" s="3"/>
      <c r="AG303" s="3"/>
    </row>
    <row r="304" ht="15.75" customHeight="1">
      <c r="A304" s="3"/>
      <c r="B304" s="336"/>
      <c r="C304" s="4"/>
      <c r="D304" s="337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361"/>
      <c r="X304" s="361"/>
      <c r="Y304" s="361"/>
      <c r="Z304" s="362"/>
      <c r="AA304" s="108"/>
      <c r="AB304" s="3"/>
      <c r="AC304" s="3"/>
      <c r="AD304" s="3"/>
      <c r="AE304" s="3"/>
      <c r="AF304" s="3"/>
      <c r="AG304" s="3"/>
    </row>
    <row r="305" ht="15.75" customHeight="1">
      <c r="A305" s="3"/>
      <c r="B305" s="336"/>
      <c r="C305" s="4"/>
      <c r="D305" s="337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361"/>
      <c r="X305" s="361"/>
      <c r="Y305" s="361"/>
      <c r="Z305" s="362"/>
      <c r="AA305" s="108"/>
      <c r="AB305" s="3"/>
      <c r="AC305" s="3"/>
      <c r="AD305" s="3"/>
      <c r="AE305" s="3"/>
      <c r="AF305" s="3"/>
      <c r="AG305" s="3"/>
    </row>
    <row r="306" ht="15.75" customHeight="1">
      <c r="A306" s="3"/>
      <c r="B306" s="336"/>
      <c r="C306" s="4"/>
      <c r="D306" s="337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361"/>
      <c r="X306" s="361"/>
      <c r="Y306" s="361"/>
      <c r="Z306" s="362"/>
      <c r="AA306" s="108"/>
      <c r="AB306" s="3"/>
      <c r="AC306" s="3"/>
      <c r="AD306" s="3"/>
      <c r="AE306" s="3"/>
      <c r="AF306" s="3"/>
      <c r="AG306" s="3"/>
    </row>
    <row r="307" ht="15.75" customHeight="1">
      <c r="A307" s="3"/>
      <c r="B307" s="336"/>
      <c r="C307" s="4"/>
      <c r="D307" s="337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361"/>
      <c r="X307" s="361"/>
      <c r="Y307" s="361"/>
      <c r="Z307" s="362"/>
      <c r="AA307" s="108"/>
      <c r="AB307" s="3"/>
      <c r="AC307" s="3"/>
      <c r="AD307" s="3"/>
      <c r="AE307" s="3"/>
      <c r="AF307" s="3"/>
      <c r="AG307" s="3"/>
    </row>
    <row r="308" ht="15.75" customHeight="1">
      <c r="A308" s="3"/>
      <c r="B308" s="336"/>
      <c r="C308" s="4"/>
      <c r="D308" s="337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361"/>
      <c r="X308" s="361"/>
      <c r="Y308" s="361"/>
      <c r="Z308" s="362"/>
      <c r="AA308" s="108"/>
      <c r="AB308" s="3"/>
      <c r="AC308" s="3"/>
      <c r="AD308" s="3"/>
      <c r="AE308" s="3"/>
      <c r="AF308" s="3"/>
      <c r="AG308" s="3"/>
    </row>
    <row r="309" ht="15.75" customHeight="1">
      <c r="A309" s="3"/>
      <c r="B309" s="336"/>
      <c r="C309" s="4"/>
      <c r="D309" s="337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361"/>
      <c r="X309" s="361"/>
      <c r="Y309" s="361"/>
      <c r="Z309" s="362"/>
      <c r="AA309" s="108"/>
      <c r="AB309" s="3"/>
      <c r="AC309" s="3"/>
      <c r="AD309" s="3"/>
      <c r="AE309" s="3"/>
      <c r="AF309" s="3"/>
      <c r="AG309" s="3"/>
    </row>
    <row r="310" ht="15.75" customHeight="1">
      <c r="A310" s="3"/>
      <c r="B310" s="336"/>
      <c r="C310" s="4"/>
      <c r="D310" s="337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361"/>
      <c r="X310" s="361"/>
      <c r="Y310" s="361"/>
      <c r="Z310" s="362"/>
      <c r="AA310" s="108"/>
      <c r="AB310" s="3"/>
      <c r="AC310" s="3"/>
      <c r="AD310" s="3"/>
      <c r="AE310" s="3"/>
      <c r="AF310" s="3"/>
      <c r="AG310" s="3"/>
    </row>
    <row r="311" ht="15.75" customHeight="1">
      <c r="A311" s="3"/>
      <c r="B311" s="336"/>
      <c r="C311" s="4"/>
      <c r="D311" s="337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361"/>
      <c r="X311" s="361"/>
      <c r="Y311" s="361"/>
      <c r="Z311" s="362"/>
      <c r="AA311" s="108"/>
      <c r="AB311" s="3"/>
      <c r="AC311" s="3"/>
      <c r="AD311" s="3"/>
      <c r="AE311" s="3"/>
      <c r="AF311" s="3"/>
      <c r="AG311" s="3"/>
    </row>
    <row r="312" ht="15.75" customHeight="1">
      <c r="A312" s="3"/>
      <c r="B312" s="336"/>
      <c r="C312" s="4"/>
      <c r="D312" s="337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361"/>
      <c r="X312" s="361"/>
      <c r="Y312" s="361"/>
      <c r="Z312" s="362"/>
      <c r="AA312" s="108"/>
      <c r="AB312" s="3"/>
      <c r="AC312" s="3"/>
      <c r="AD312" s="3"/>
      <c r="AE312" s="3"/>
      <c r="AF312" s="3"/>
      <c r="AG312" s="3"/>
    </row>
    <row r="313" ht="15.75" customHeight="1">
      <c r="A313" s="3"/>
      <c r="B313" s="336"/>
      <c r="C313" s="4"/>
      <c r="D313" s="337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361"/>
      <c r="X313" s="361"/>
      <c r="Y313" s="361"/>
      <c r="Z313" s="362"/>
      <c r="AA313" s="108"/>
      <c r="AB313" s="3"/>
      <c r="AC313" s="3"/>
      <c r="AD313" s="3"/>
      <c r="AE313" s="3"/>
      <c r="AF313" s="3"/>
      <c r="AG313" s="3"/>
    </row>
    <row r="314" ht="15.75" customHeight="1">
      <c r="A314" s="3"/>
      <c r="B314" s="336"/>
      <c r="C314" s="4"/>
      <c r="D314" s="337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361"/>
      <c r="X314" s="361"/>
      <c r="Y314" s="361"/>
      <c r="Z314" s="362"/>
      <c r="AA314" s="108"/>
      <c r="AB314" s="3"/>
      <c r="AC314" s="3"/>
      <c r="AD314" s="3"/>
      <c r="AE314" s="3"/>
      <c r="AF314" s="3"/>
      <c r="AG314" s="3"/>
    </row>
    <row r="315" ht="15.75" customHeight="1">
      <c r="A315" s="3"/>
      <c r="B315" s="336"/>
      <c r="C315" s="4"/>
      <c r="D315" s="337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361"/>
      <c r="X315" s="361"/>
      <c r="Y315" s="361"/>
      <c r="Z315" s="362"/>
      <c r="AA315" s="108"/>
      <c r="AB315" s="3"/>
      <c r="AC315" s="3"/>
      <c r="AD315" s="3"/>
      <c r="AE315" s="3"/>
      <c r="AF315" s="3"/>
      <c r="AG315" s="3"/>
    </row>
    <row r="316" ht="15.75" customHeight="1">
      <c r="A316" s="3"/>
      <c r="B316" s="336"/>
      <c r="C316" s="4"/>
      <c r="D316" s="337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361"/>
      <c r="X316" s="361"/>
      <c r="Y316" s="361"/>
      <c r="Z316" s="362"/>
      <c r="AA316" s="108"/>
      <c r="AB316" s="3"/>
      <c r="AC316" s="3"/>
      <c r="AD316" s="3"/>
      <c r="AE316" s="3"/>
      <c r="AF316" s="3"/>
      <c r="AG316" s="3"/>
    </row>
    <row r="317" ht="15.75" customHeight="1">
      <c r="A317" s="3"/>
      <c r="B317" s="336"/>
      <c r="C317" s="4"/>
      <c r="D317" s="337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361"/>
      <c r="X317" s="361"/>
      <c r="Y317" s="361"/>
      <c r="Z317" s="362"/>
      <c r="AA317" s="108"/>
      <c r="AB317" s="3"/>
      <c r="AC317" s="3"/>
      <c r="AD317" s="3"/>
      <c r="AE317" s="3"/>
      <c r="AF317" s="3"/>
      <c r="AG317" s="3"/>
    </row>
    <row r="318" ht="15.75" customHeight="1">
      <c r="A318" s="3"/>
      <c r="B318" s="336"/>
      <c r="C318" s="4"/>
      <c r="D318" s="337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361"/>
      <c r="X318" s="361"/>
      <c r="Y318" s="361"/>
      <c r="Z318" s="362"/>
      <c r="AA318" s="108"/>
      <c r="AB318" s="3"/>
      <c r="AC318" s="3"/>
      <c r="AD318" s="3"/>
      <c r="AE318" s="3"/>
      <c r="AF318" s="3"/>
      <c r="AG318" s="3"/>
    </row>
    <row r="319" ht="15.75" customHeight="1">
      <c r="A319" s="3"/>
      <c r="B319" s="336"/>
      <c r="C319" s="4"/>
      <c r="D319" s="337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361"/>
      <c r="X319" s="361"/>
      <c r="Y319" s="361"/>
      <c r="Z319" s="362"/>
      <c r="AA319" s="108"/>
      <c r="AB319" s="3"/>
      <c r="AC319" s="3"/>
      <c r="AD319" s="3"/>
      <c r="AE319" s="3"/>
      <c r="AF319" s="3"/>
      <c r="AG319" s="3"/>
    </row>
    <row r="320" ht="15.75" customHeight="1">
      <c r="A320" s="3"/>
      <c r="B320" s="336"/>
      <c r="C320" s="4"/>
      <c r="D320" s="337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361"/>
      <c r="X320" s="361"/>
      <c r="Y320" s="361"/>
      <c r="Z320" s="362"/>
      <c r="AA320" s="108"/>
      <c r="AB320" s="3"/>
      <c r="AC320" s="3"/>
      <c r="AD320" s="3"/>
      <c r="AE320" s="3"/>
      <c r="AF320" s="3"/>
      <c r="AG320" s="3"/>
    </row>
    <row r="321" ht="15.75" customHeight="1">
      <c r="A321" s="3"/>
      <c r="B321" s="336"/>
      <c r="C321" s="4"/>
      <c r="D321" s="337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361"/>
      <c r="X321" s="361"/>
      <c r="Y321" s="361"/>
      <c r="Z321" s="362"/>
      <c r="AA321" s="108"/>
      <c r="AB321" s="3"/>
      <c r="AC321" s="3"/>
      <c r="AD321" s="3"/>
      <c r="AE321" s="3"/>
      <c r="AF321" s="3"/>
      <c r="AG321" s="3"/>
    </row>
    <row r="322" ht="15.75" customHeight="1">
      <c r="A322" s="3"/>
      <c r="B322" s="336"/>
      <c r="C322" s="4"/>
      <c r="D322" s="337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361"/>
      <c r="X322" s="361"/>
      <c r="Y322" s="361"/>
      <c r="Z322" s="362"/>
      <c r="AA322" s="108"/>
      <c r="AB322" s="3"/>
      <c r="AC322" s="3"/>
      <c r="AD322" s="3"/>
      <c r="AE322" s="3"/>
      <c r="AF322" s="3"/>
      <c r="AG322" s="3"/>
    </row>
    <row r="323" ht="15.75" customHeight="1">
      <c r="A323" s="3"/>
      <c r="B323" s="336"/>
      <c r="C323" s="4"/>
      <c r="D323" s="337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361"/>
      <c r="X323" s="361"/>
      <c r="Y323" s="361"/>
      <c r="Z323" s="362"/>
      <c r="AA323" s="108"/>
      <c r="AB323" s="3"/>
      <c r="AC323" s="3"/>
      <c r="AD323" s="3"/>
      <c r="AE323" s="3"/>
      <c r="AF323" s="3"/>
      <c r="AG323" s="3"/>
    </row>
    <row r="324" ht="15.75" customHeight="1">
      <c r="A324" s="3"/>
      <c r="B324" s="336"/>
      <c r="C324" s="4"/>
      <c r="D324" s="337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361"/>
      <c r="X324" s="361"/>
      <c r="Y324" s="361"/>
      <c r="Z324" s="362"/>
      <c r="AA324" s="108"/>
      <c r="AB324" s="3"/>
      <c r="AC324" s="3"/>
      <c r="AD324" s="3"/>
      <c r="AE324" s="3"/>
      <c r="AF324" s="3"/>
      <c r="AG324" s="3"/>
    </row>
    <row r="325" ht="15.75" customHeight="1">
      <c r="A325" s="3"/>
      <c r="B325" s="336"/>
      <c r="C325" s="4"/>
      <c r="D325" s="337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361"/>
      <c r="X325" s="361"/>
      <c r="Y325" s="361"/>
      <c r="Z325" s="362"/>
      <c r="AA325" s="108"/>
      <c r="AB325" s="3"/>
      <c r="AC325" s="3"/>
      <c r="AD325" s="3"/>
      <c r="AE325" s="3"/>
      <c r="AF325" s="3"/>
      <c r="AG325" s="3"/>
    </row>
    <row r="326" ht="15.75" customHeight="1">
      <c r="A326" s="3"/>
      <c r="B326" s="336"/>
      <c r="C326" s="4"/>
      <c r="D326" s="337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361"/>
      <c r="X326" s="361"/>
      <c r="Y326" s="361"/>
      <c r="Z326" s="362"/>
      <c r="AA326" s="108"/>
      <c r="AB326" s="3"/>
      <c r="AC326" s="3"/>
      <c r="AD326" s="3"/>
      <c r="AE326" s="3"/>
      <c r="AF326" s="3"/>
      <c r="AG326" s="3"/>
    </row>
    <row r="327" ht="15.75" customHeight="1">
      <c r="A327" s="3"/>
      <c r="B327" s="336"/>
      <c r="C327" s="4"/>
      <c r="D327" s="337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361"/>
      <c r="X327" s="361"/>
      <c r="Y327" s="361"/>
      <c r="Z327" s="362"/>
      <c r="AA327" s="108"/>
      <c r="AB327" s="3"/>
      <c r="AC327" s="3"/>
      <c r="AD327" s="3"/>
      <c r="AE327" s="3"/>
      <c r="AF327" s="3"/>
      <c r="AG327" s="3"/>
    </row>
    <row r="328" ht="15.75" customHeight="1">
      <c r="A328" s="3"/>
      <c r="B328" s="336"/>
      <c r="C328" s="4"/>
      <c r="D328" s="337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361"/>
      <c r="X328" s="361"/>
      <c r="Y328" s="361"/>
      <c r="Z328" s="362"/>
      <c r="AA328" s="108"/>
      <c r="AB328" s="3"/>
      <c r="AC328" s="3"/>
      <c r="AD328" s="3"/>
      <c r="AE328" s="3"/>
      <c r="AF328" s="3"/>
      <c r="AG328" s="3"/>
    </row>
    <row r="329" ht="15.75" customHeight="1">
      <c r="A329" s="3"/>
      <c r="B329" s="336"/>
      <c r="C329" s="4"/>
      <c r="D329" s="337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361"/>
      <c r="X329" s="361"/>
      <c r="Y329" s="361"/>
      <c r="Z329" s="362"/>
      <c r="AA329" s="108"/>
      <c r="AB329" s="3"/>
      <c r="AC329" s="3"/>
      <c r="AD329" s="3"/>
      <c r="AE329" s="3"/>
      <c r="AF329" s="3"/>
      <c r="AG329" s="3"/>
    </row>
    <row r="330" ht="15.75" customHeight="1">
      <c r="A330" s="3"/>
      <c r="B330" s="336"/>
      <c r="C330" s="4"/>
      <c r="D330" s="337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361"/>
      <c r="X330" s="361"/>
      <c r="Y330" s="361"/>
      <c r="Z330" s="362"/>
      <c r="AA330" s="108"/>
      <c r="AB330" s="3"/>
      <c r="AC330" s="3"/>
      <c r="AD330" s="3"/>
      <c r="AE330" s="3"/>
      <c r="AF330" s="3"/>
      <c r="AG330" s="3"/>
    </row>
    <row r="331" ht="15.75" customHeight="1">
      <c r="A331" s="3"/>
      <c r="B331" s="336"/>
      <c r="C331" s="4"/>
      <c r="D331" s="337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361"/>
      <c r="X331" s="361"/>
      <c r="Y331" s="361"/>
      <c r="Z331" s="362"/>
      <c r="AA331" s="108"/>
      <c r="AB331" s="3"/>
      <c r="AC331" s="3"/>
      <c r="AD331" s="3"/>
      <c r="AE331" s="3"/>
      <c r="AF331" s="3"/>
      <c r="AG331" s="3"/>
    </row>
    <row r="332" ht="15.75" customHeight="1">
      <c r="A332" s="3"/>
      <c r="B332" s="336"/>
      <c r="C332" s="4"/>
      <c r="D332" s="337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361"/>
      <c r="X332" s="361"/>
      <c r="Y332" s="361"/>
      <c r="Z332" s="362"/>
      <c r="AA332" s="108"/>
      <c r="AB332" s="3"/>
      <c r="AC332" s="3"/>
      <c r="AD332" s="3"/>
      <c r="AE332" s="3"/>
      <c r="AF332" s="3"/>
      <c r="AG332" s="3"/>
    </row>
    <row r="333" ht="15.75" customHeight="1">
      <c r="A333" s="3"/>
      <c r="B333" s="336"/>
      <c r="C333" s="4"/>
      <c r="D333" s="337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361"/>
      <c r="X333" s="361"/>
      <c r="Y333" s="361"/>
      <c r="Z333" s="362"/>
      <c r="AA333" s="108"/>
      <c r="AB333" s="3"/>
      <c r="AC333" s="3"/>
      <c r="AD333" s="3"/>
      <c r="AE333" s="3"/>
      <c r="AF333" s="3"/>
      <c r="AG333" s="3"/>
    </row>
    <row r="334" ht="15.75" customHeight="1">
      <c r="A334" s="3"/>
      <c r="B334" s="336"/>
      <c r="C334" s="4"/>
      <c r="D334" s="337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361"/>
      <c r="X334" s="361"/>
      <c r="Y334" s="361"/>
      <c r="Z334" s="362"/>
      <c r="AA334" s="108"/>
      <c r="AB334" s="3"/>
      <c r="AC334" s="3"/>
      <c r="AD334" s="3"/>
      <c r="AE334" s="3"/>
      <c r="AF334" s="3"/>
      <c r="AG334" s="3"/>
    </row>
    <row r="335" ht="15.75" customHeight="1">
      <c r="A335" s="3"/>
      <c r="B335" s="336"/>
      <c r="C335" s="4"/>
      <c r="D335" s="337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361"/>
      <c r="X335" s="361"/>
      <c r="Y335" s="361"/>
      <c r="Z335" s="362"/>
      <c r="AA335" s="108"/>
      <c r="AB335" s="3"/>
      <c r="AC335" s="3"/>
      <c r="AD335" s="3"/>
      <c r="AE335" s="3"/>
      <c r="AF335" s="3"/>
      <c r="AG335" s="3"/>
    </row>
    <row r="336" ht="15.75" customHeight="1">
      <c r="A336" s="3"/>
      <c r="B336" s="336"/>
      <c r="C336" s="4"/>
      <c r="D336" s="337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361"/>
      <c r="X336" s="361"/>
      <c r="Y336" s="361"/>
      <c r="Z336" s="362"/>
      <c r="AA336" s="108"/>
      <c r="AB336" s="3"/>
      <c r="AC336" s="3"/>
      <c r="AD336" s="3"/>
      <c r="AE336" s="3"/>
      <c r="AF336" s="3"/>
      <c r="AG336" s="3"/>
    </row>
    <row r="337" ht="15.75" customHeight="1">
      <c r="A337" s="3"/>
      <c r="B337" s="336"/>
      <c r="C337" s="4"/>
      <c r="D337" s="337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361"/>
      <c r="X337" s="361"/>
      <c r="Y337" s="361"/>
      <c r="Z337" s="362"/>
      <c r="AA337" s="108"/>
      <c r="AB337" s="3"/>
      <c r="AC337" s="3"/>
      <c r="AD337" s="3"/>
      <c r="AE337" s="3"/>
      <c r="AF337" s="3"/>
      <c r="AG337" s="3"/>
    </row>
    <row r="338" ht="15.75" customHeight="1">
      <c r="A338" s="3"/>
      <c r="B338" s="336"/>
      <c r="C338" s="4"/>
      <c r="D338" s="337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361"/>
      <c r="X338" s="361"/>
      <c r="Y338" s="361"/>
      <c r="Z338" s="362"/>
      <c r="AA338" s="108"/>
      <c r="AB338" s="3"/>
      <c r="AC338" s="3"/>
      <c r="AD338" s="3"/>
      <c r="AE338" s="3"/>
      <c r="AF338" s="3"/>
      <c r="AG338" s="3"/>
    </row>
    <row r="339" ht="15.75" customHeight="1">
      <c r="A339" s="3"/>
      <c r="B339" s="336"/>
      <c r="C339" s="4"/>
      <c r="D339" s="337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361"/>
      <c r="X339" s="361"/>
      <c r="Y339" s="361"/>
      <c r="Z339" s="362"/>
      <c r="AA339" s="108"/>
      <c r="AB339" s="3"/>
      <c r="AC339" s="3"/>
      <c r="AD339" s="3"/>
      <c r="AE339" s="3"/>
      <c r="AF339" s="3"/>
      <c r="AG339" s="3"/>
    </row>
    <row r="340" ht="15.75" customHeight="1">
      <c r="A340" s="3"/>
      <c r="B340" s="336"/>
      <c r="C340" s="4"/>
      <c r="D340" s="337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361"/>
      <c r="X340" s="361"/>
      <c r="Y340" s="361"/>
      <c r="Z340" s="362"/>
      <c r="AA340" s="108"/>
      <c r="AB340" s="3"/>
      <c r="AC340" s="3"/>
      <c r="AD340" s="3"/>
      <c r="AE340" s="3"/>
      <c r="AF340" s="3"/>
      <c r="AG340" s="3"/>
    </row>
    <row r="341" ht="15.75" customHeight="1">
      <c r="A341" s="3"/>
      <c r="B341" s="336"/>
      <c r="C341" s="4"/>
      <c r="D341" s="337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361"/>
      <c r="X341" s="361"/>
      <c r="Y341" s="361"/>
      <c r="Z341" s="362"/>
      <c r="AA341" s="108"/>
      <c r="AB341" s="3"/>
      <c r="AC341" s="3"/>
      <c r="AD341" s="3"/>
      <c r="AE341" s="3"/>
      <c r="AF341" s="3"/>
      <c r="AG341" s="3"/>
    </row>
    <row r="342" ht="15.75" customHeight="1">
      <c r="A342" s="3"/>
      <c r="B342" s="336"/>
      <c r="C342" s="4"/>
      <c r="D342" s="337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361"/>
      <c r="X342" s="361"/>
      <c r="Y342" s="361"/>
      <c r="Z342" s="362"/>
      <c r="AA342" s="108"/>
      <c r="AB342" s="3"/>
      <c r="AC342" s="3"/>
      <c r="AD342" s="3"/>
      <c r="AE342" s="3"/>
      <c r="AF342" s="3"/>
      <c r="AG342" s="3"/>
    </row>
    <row r="343" ht="15.75" customHeight="1">
      <c r="A343" s="3"/>
      <c r="B343" s="336"/>
      <c r="C343" s="4"/>
      <c r="D343" s="337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361"/>
      <c r="X343" s="361"/>
      <c r="Y343" s="361"/>
      <c r="Z343" s="362"/>
      <c r="AA343" s="108"/>
      <c r="AB343" s="3"/>
      <c r="AC343" s="3"/>
      <c r="AD343" s="3"/>
      <c r="AE343" s="3"/>
      <c r="AF343" s="3"/>
      <c r="AG343" s="3"/>
    </row>
    <row r="344" ht="15.75" customHeight="1">
      <c r="A344" s="3"/>
      <c r="B344" s="336"/>
      <c r="C344" s="4"/>
      <c r="D344" s="337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361"/>
      <c r="X344" s="361"/>
      <c r="Y344" s="361"/>
      <c r="Z344" s="362"/>
      <c r="AA344" s="108"/>
      <c r="AB344" s="3"/>
      <c r="AC344" s="3"/>
      <c r="AD344" s="3"/>
      <c r="AE344" s="3"/>
      <c r="AF344" s="3"/>
      <c r="AG344" s="3"/>
    </row>
    <row r="345" ht="15.75" customHeight="1">
      <c r="A345" s="3"/>
      <c r="B345" s="336"/>
      <c r="C345" s="4"/>
      <c r="D345" s="337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361"/>
      <c r="X345" s="361"/>
      <c r="Y345" s="361"/>
      <c r="Z345" s="362"/>
      <c r="AA345" s="108"/>
      <c r="AB345" s="3"/>
      <c r="AC345" s="3"/>
      <c r="AD345" s="3"/>
      <c r="AE345" s="3"/>
      <c r="AF345" s="3"/>
      <c r="AG345" s="3"/>
    </row>
    <row r="346" ht="15.75" customHeight="1">
      <c r="A346" s="3"/>
      <c r="B346" s="336"/>
      <c r="C346" s="4"/>
      <c r="D346" s="337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361"/>
      <c r="X346" s="361"/>
      <c r="Y346" s="361"/>
      <c r="Z346" s="362"/>
      <c r="AA346" s="108"/>
      <c r="AB346" s="3"/>
      <c r="AC346" s="3"/>
      <c r="AD346" s="3"/>
      <c r="AE346" s="3"/>
      <c r="AF346" s="3"/>
      <c r="AG346" s="3"/>
    </row>
    <row r="347" ht="15.75" customHeight="1">
      <c r="A347" s="3"/>
      <c r="B347" s="336"/>
      <c r="C347" s="4"/>
      <c r="D347" s="337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361"/>
      <c r="X347" s="361"/>
      <c r="Y347" s="361"/>
      <c r="Z347" s="362"/>
      <c r="AA347" s="108"/>
      <c r="AB347" s="3"/>
      <c r="AC347" s="3"/>
      <c r="AD347" s="3"/>
      <c r="AE347" s="3"/>
      <c r="AF347" s="3"/>
      <c r="AG347" s="3"/>
    </row>
    <row r="348" ht="15.75" customHeight="1">
      <c r="A348" s="3"/>
      <c r="B348" s="336"/>
      <c r="C348" s="4"/>
      <c r="D348" s="337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361"/>
      <c r="X348" s="361"/>
      <c r="Y348" s="361"/>
      <c r="Z348" s="362"/>
      <c r="AA348" s="108"/>
      <c r="AB348" s="3"/>
      <c r="AC348" s="3"/>
      <c r="AD348" s="3"/>
      <c r="AE348" s="3"/>
      <c r="AF348" s="3"/>
      <c r="AG348" s="3"/>
    </row>
    <row r="349" ht="15.75" customHeight="1">
      <c r="A349" s="3"/>
      <c r="B349" s="336"/>
      <c r="C349" s="4"/>
      <c r="D349" s="337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361"/>
      <c r="X349" s="361"/>
      <c r="Y349" s="361"/>
      <c r="Z349" s="362"/>
      <c r="AA349" s="108"/>
      <c r="AB349" s="3"/>
      <c r="AC349" s="3"/>
      <c r="AD349" s="3"/>
      <c r="AE349" s="3"/>
      <c r="AF349" s="3"/>
      <c r="AG349" s="3"/>
    </row>
    <row r="350" ht="15.75" customHeight="1">
      <c r="A350" s="3"/>
      <c r="B350" s="336"/>
      <c r="C350" s="4"/>
      <c r="D350" s="337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361"/>
      <c r="X350" s="361"/>
      <c r="Y350" s="361"/>
      <c r="Z350" s="362"/>
      <c r="AA350" s="108"/>
      <c r="AB350" s="3"/>
      <c r="AC350" s="3"/>
      <c r="AD350" s="3"/>
      <c r="AE350" s="3"/>
      <c r="AF350" s="3"/>
      <c r="AG350" s="3"/>
    </row>
    <row r="351" ht="15.75" customHeight="1">
      <c r="A351" s="3"/>
      <c r="B351" s="336"/>
      <c r="C351" s="4"/>
      <c r="D351" s="337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361"/>
      <c r="X351" s="361"/>
      <c r="Y351" s="361"/>
      <c r="Z351" s="362"/>
      <c r="AA351" s="108"/>
      <c r="AB351" s="3"/>
      <c r="AC351" s="3"/>
      <c r="AD351" s="3"/>
      <c r="AE351" s="3"/>
      <c r="AF351" s="3"/>
      <c r="AG351" s="3"/>
    </row>
    <row r="352" ht="15.75" customHeight="1">
      <c r="A352" s="3"/>
      <c r="B352" s="336"/>
      <c r="C352" s="4"/>
      <c r="D352" s="337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361"/>
      <c r="X352" s="361"/>
      <c r="Y352" s="361"/>
      <c r="Z352" s="362"/>
      <c r="AA352" s="108"/>
      <c r="AB352" s="3"/>
      <c r="AC352" s="3"/>
      <c r="AD352" s="3"/>
      <c r="AE352" s="3"/>
      <c r="AF352" s="3"/>
      <c r="AG352" s="3"/>
    </row>
    <row r="353" ht="15.75" customHeight="1">
      <c r="A353" s="3"/>
      <c r="B353" s="336"/>
      <c r="C353" s="4"/>
      <c r="D353" s="337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361"/>
      <c r="X353" s="361"/>
      <c r="Y353" s="361"/>
      <c r="Z353" s="362"/>
      <c r="AA353" s="108"/>
      <c r="AB353" s="3"/>
      <c r="AC353" s="3"/>
      <c r="AD353" s="3"/>
      <c r="AE353" s="3"/>
      <c r="AF353" s="3"/>
      <c r="AG353" s="3"/>
    </row>
    <row r="354" ht="15.75" customHeight="1">
      <c r="A354" s="3"/>
      <c r="B354" s="336"/>
      <c r="C354" s="4"/>
      <c r="D354" s="337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361"/>
      <c r="X354" s="361"/>
      <c r="Y354" s="361"/>
      <c r="Z354" s="362"/>
      <c r="AA354" s="108"/>
      <c r="AB354" s="3"/>
      <c r="AC354" s="3"/>
      <c r="AD354" s="3"/>
      <c r="AE354" s="3"/>
      <c r="AF354" s="3"/>
      <c r="AG354" s="3"/>
    </row>
    <row r="355" ht="15.75" customHeight="1">
      <c r="A355" s="3"/>
      <c r="B355" s="336"/>
      <c r="C355" s="4"/>
      <c r="D355" s="337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361"/>
      <c r="X355" s="361"/>
      <c r="Y355" s="361"/>
      <c r="Z355" s="362"/>
      <c r="AA355" s="108"/>
      <c r="AB355" s="3"/>
      <c r="AC355" s="3"/>
      <c r="AD355" s="3"/>
      <c r="AE355" s="3"/>
      <c r="AF355" s="3"/>
      <c r="AG355" s="3"/>
    </row>
    <row r="356" ht="15.75" customHeight="1">
      <c r="A356" s="3"/>
      <c r="B356" s="336"/>
      <c r="C356" s="4"/>
      <c r="D356" s="337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361"/>
      <c r="X356" s="361"/>
      <c r="Y356" s="361"/>
      <c r="Z356" s="362"/>
      <c r="AA356" s="108"/>
      <c r="AB356" s="3"/>
      <c r="AC356" s="3"/>
      <c r="AD356" s="3"/>
      <c r="AE356" s="3"/>
      <c r="AF356" s="3"/>
      <c r="AG356" s="3"/>
    </row>
    <row r="357" ht="15.75" customHeight="1">
      <c r="A357" s="3"/>
      <c r="B357" s="336"/>
      <c r="C357" s="4"/>
      <c r="D357" s="337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361"/>
      <c r="X357" s="361"/>
      <c r="Y357" s="361"/>
      <c r="Z357" s="362"/>
      <c r="AA357" s="108"/>
      <c r="AB357" s="3"/>
      <c r="AC357" s="3"/>
      <c r="AD357" s="3"/>
      <c r="AE357" s="3"/>
      <c r="AF357" s="3"/>
      <c r="AG357" s="3"/>
    </row>
    <row r="358" ht="15.75" customHeight="1">
      <c r="A358" s="3"/>
      <c r="B358" s="336"/>
      <c r="C358" s="4"/>
      <c r="D358" s="337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361"/>
      <c r="X358" s="361"/>
      <c r="Y358" s="361"/>
      <c r="Z358" s="362"/>
      <c r="AA358" s="108"/>
      <c r="AB358" s="3"/>
      <c r="AC358" s="3"/>
      <c r="AD358" s="3"/>
      <c r="AE358" s="3"/>
      <c r="AF358" s="3"/>
      <c r="AG358" s="3"/>
    </row>
    <row r="359" ht="15.75" customHeight="1">
      <c r="A359" s="3"/>
      <c r="B359" s="336"/>
      <c r="C359" s="4"/>
      <c r="D359" s="337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361"/>
      <c r="X359" s="361"/>
      <c r="Y359" s="361"/>
      <c r="Z359" s="362"/>
      <c r="AA359" s="108"/>
      <c r="AB359" s="3"/>
      <c r="AC359" s="3"/>
      <c r="AD359" s="3"/>
      <c r="AE359" s="3"/>
      <c r="AF359" s="3"/>
      <c r="AG359" s="3"/>
    </row>
    <row r="360" ht="15.75" customHeight="1">
      <c r="A360" s="3"/>
      <c r="B360" s="336"/>
      <c r="C360" s="4"/>
      <c r="D360" s="337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361"/>
      <c r="X360" s="361"/>
      <c r="Y360" s="361"/>
      <c r="Z360" s="362"/>
      <c r="AA360" s="108"/>
      <c r="AB360" s="3"/>
      <c r="AC360" s="3"/>
      <c r="AD360" s="3"/>
      <c r="AE360" s="3"/>
      <c r="AF360" s="3"/>
      <c r="AG360" s="3"/>
    </row>
    <row r="361" ht="15.75" customHeight="1">
      <c r="A361" s="3"/>
      <c r="B361" s="336"/>
      <c r="C361" s="4"/>
      <c r="D361" s="337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361"/>
      <c r="X361" s="361"/>
      <c r="Y361" s="361"/>
      <c r="Z361" s="362"/>
      <c r="AA361" s="108"/>
      <c r="AB361" s="3"/>
      <c r="AC361" s="3"/>
      <c r="AD361" s="3"/>
      <c r="AE361" s="3"/>
      <c r="AF361" s="3"/>
      <c r="AG361" s="3"/>
    </row>
    <row r="362" ht="15.75" customHeight="1">
      <c r="A362" s="3"/>
      <c r="B362" s="336"/>
      <c r="C362" s="4"/>
      <c r="D362" s="337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361"/>
      <c r="X362" s="361"/>
      <c r="Y362" s="361"/>
      <c r="Z362" s="362"/>
      <c r="AA362" s="108"/>
      <c r="AB362" s="3"/>
      <c r="AC362" s="3"/>
      <c r="AD362" s="3"/>
      <c r="AE362" s="3"/>
      <c r="AF362" s="3"/>
      <c r="AG362" s="3"/>
    </row>
    <row r="363" ht="15.75" customHeight="1">
      <c r="A363" s="3"/>
      <c r="B363" s="336"/>
      <c r="C363" s="4"/>
      <c r="D363" s="337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361"/>
      <c r="X363" s="361"/>
      <c r="Y363" s="361"/>
      <c r="Z363" s="362"/>
      <c r="AA363" s="108"/>
      <c r="AB363" s="3"/>
      <c r="AC363" s="3"/>
      <c r="AD363" s="3"/>
      <c r="AE363" s="3"/>
      <c r="AF363" s="3"/>
      <c r="AG363" s="3"/>
    </row>
    <row r="364" ht="15.75" customHeight="1">
      <c r="A364" s="3"/>
      <c r="B364" s="336"/>
      <c r="C364" s="4"/>
      <c r="D364" s="337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361"/>
      <c r="X364" s="361"/>
      <c r="Y364" s="361"/>
      <c r="Z364" s="362"/>
      <c r="AA364" s="108"/>
      <c r="AB364" s="3"/>
      <c r="AC364" s="3"/>
      <c r="AD364" s="3"/>
      <c r="AE364" s="3"/>
      <c r="AF364" s="3"/>
      <c r="AG364" s="3"/>
    </row>
    <row r="365" ht="15.75" customHeight="1">
      <c r="A365" s="3"/>
      <c r="B365" s="336"/>
      <c r="C365" s="4"/>
      <c r="D365" s="337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361"/>
      <c r="X365" s="361"/>
      <c r="Y365" s="361"/>
      <c r="Z365" s="362"/>
      <c r="AA365" s="108"/>
      <c r="AB365" s="3"/>
      <c r="AC365" s="3"/>
      <c r="AD365" s="3"/>
      <c r="AE365" s="3"/>
      <c r="AF365" s="3"/>
      <c r="AG365" s="3"/>
    </row>
    <row r="366" ht="15.75" customHeight="1">
      <c r="A366" s="3"/>
      <c r="B366" s="336"/>
      <c r="C366" s="4"/>
      <c r="D366" s="337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361"/>
      <c r="X366" s="361"/>
      <c r="Y366" s="361"/>
      <c r="Z366" s="362"/>
      <c r="AA366" s="108"/>
      <c r="AB366" s="3"/>
      <c r="AC366" s="3"/>
      <c r="AD366" s="3"/>
      <c r="AE366" s="3"/>
      <c r="AF366" s="3"/>
      <c r="AG366" s="3"/>
    </row>
    <row r="367" ht="15.75" customHeight="1">
      <c r="A367" s="3"/>
      <c r="B367" s="336"/>
      <c r="C367" s="4"/>
      <c r="D367" s="337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361"/>
      <c r="X367" s="361"/>
      <c r="Y367" s="361"/>
      <c r="Z367" s="362"/>
      <c r="AA367" s="108"/>
      <c r="AB367" s="3"/>
      <c r="AC367" s="3"/>
      <c r="AD367" s="3"/>
      <c r="AE367" s="3"/>
      <c r="AF367" s="3"/>
      <c r="AG367" s="3"/>
    </row>
    <row r="368" ht="15.75" customHeight="1">
      <c r="A368" s="3"/>
      <c r="B368" s="336"/>
      <c r="C368" s="4"/>
      <c r="D368" s="337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361"/>
      <c r="X368" s="361"/>
      <c r="Y368" s="361"/>
      <c r="Z368" s="362"/>
      <c r="AA368" s="108"/>
      <c r="AB368" s="3"/>
      <c r="AC368" s="3"/>
      <c r="AD368" s="3"/>
      <c r="AE368" s="3"/>
      <c r="AF368" s="3"/>
      <c r="AG368" s="3"/>
    </row>
    <row r="369" ht="15.75" customHeight="1">
      <c r="A369" s="3"/>
      <c r="B369" s="336"/>
      <c r="C369" s="4"/>
      <c r="D369" s="337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361"/>
      <c r="X369" s="361"/>
      <c r="Y369" s="361"/>
      <c r="Z369" s="362"/>
      <c r="AA369" s="108"/>
      <c r="AB369" s="3"/>
      <c r="AC369" s="3"/>
      <c r="AD369" s="3"/>
      <c r="AE369" s="3"/>
      <c r="AF369" s="3"/>
      <c r="AG369" s="3"/>
    </row>
    <row r="370" ht="15.75" customHeight="1">
      <c r="A370" s="3"/>
      <c r="B370" s="336"/>
      <c r="C370" s="4"/>
      <c r="D370" s="337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361"/>
      <c r="X370" s="361"/>
      <c r="Y370" s="361"/>
      <c r="Z370" s="362"/>
      <c r="AA370" s="108"/>
      <c r="AB370" s="3"/>
      <c r="AC370" s="3"/>
      <c r="AD370" s="3"/>
      <c r="AE370" s="3"/>
      <c r="AF370" s="3"/>
      <c r="AG370" s="3"/>
    </row>
    <row r="371" ht="15.75" customHeight="1">
      <c r="A371" s="3"/>
      <c r="B371" s="336"/>
      <c r="C371" s="4"/>
      <c r="D371" s="337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361"/>
      <c r="X371" s="361"/>
      <c r="Y371" s="361"/>
      <c r="Z371" s="362"/>
      <c r="AA371" s="108"/>
      <c r="AB371" s="3"/>
      <c r="AC371" s="3"/>
      <c r="AD371" s="3"/>
      <c r="AE371" s="3"/>
      <c r="AF371" s="3"/>
      <c r="AG371" s="3"/>
    </row>
    <row r="372" ht="15.75" customHeight="1">
      <c r="A372" s="3"/>
      <c r="B372" s="336"/>
      <c r="C372" s="4"/>
      <c r="D372" s="337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361"/>
      <c r="X372" s="361"/>
      <c r="Y372" s="361"/>
      <c r="Z372" s="362"/>
      <c r="AA372" s="108"/>
      <c r="AB372" s="3"/>
      <c r="AC372" s="3"/>
      <c r="AD372" s="3"/>
      <c r="AE372" s="3"/>
      <c r="AF372" s="3"/>
      <c r="AG372" s="3"/>
    </row>
    <row r="373" ht="15.75" customHeight="1">
      <c r="A373" s="3"/>
      <c r="B373" s="336"/>
      <c r="C373" s="4"/>
      <c r="D373" s="337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361"/>
      <c r="X373" s="361"/>
      <c r="Y373" s="361"/>
      <c r="Z373" s="362"/>
      <c r="AA373" s="108"/>
      <c r="AB373" s="3"/>
      <c r="AC373" s="3"/>
      <c r="AD373" s="3"/>
      <c r="AE373" s="3"/>
      <c r="AF373" s="3"/>
      <c r="AG373" s="3"/>
    </row>
    <row r="374" ht="15.75" customHeight="1">
      <c r="A374" s="3"/>
      <c r="B374" s="336"/>
      <c r="C374" s="4"/>
      <c r="D374" s="337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361"/>
      <c r="X374" s="361"/>
      <c r="Y374" s="361"/>
      <c r="Z374" s="362"/>
      <c r="AA374" s="108"/>
      <c r="AB374" s="3"/>
      <c r="AC374" s="3"/>
      <c r="AD374" s="3"/>
      <c r="AE374" s="3"/>
      <c r="AF374" s="3"/>
      <c r="AG374" s="3"/>
    </row>
    <row r="375" ht="15.75" customHeight="1">
      <c r="A375" s="3"/>
      <c r="B375" s="336"/>
      <c r="C375" s="4"/>
      <c r="D375" s="337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361"/>
      <c r="X375" s="361"/>
      <c r="Y375" s="361"/>
      <c r="Z375" s="362"/>
      <c r="AA375" s="108"/>
      <c r="AB375" s="3"/>
      <c r="AC375" s="3"/>
      <c r="AD375" s="3"/>
      <c r="AE375" s="3"/>
      <c r="AF375" s="3"/>
      <c r="AG375" s="3"/>
    </row>
    <row r="376" ht="15.75" customHeight="1">
      <c r="A376" s="3"/>
      <c r="B376" s="336"/>
      <c r="C376" s="4"/>
      <c r="D376" s="337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361"/>
      <c r="X376" s="361"/>
      <c r="Y376" s="361"/>
      <c r="Z376" s="362"/>
      <c r="AA376" s="108"/>
      <c r="AB376" s="3"/>
      <c r="AC376" s="3"/>
      <c r="AD376" s="3"/>
      <c r="AE376" s="3"/>
      <c r="AF376" s="3"/>
      <c r="AG376" s="3"/>
    </row>
    <row r="377" ht="15.75" customHeight="1">
      <c r="A377" s="3"/>
      <c r="B377" s="336"/>
      <c r="C377" s="4"/>
      <c r="D377" s="337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361"/>
      <c r="X377" s="361"/>
      <c r="Y377" s="361"/>
      <c r="Z377" s="362"/>
      <c r="AA377" s="108"/>
      <c r="AB377" s="3"/>
      <c r="AC377" s="3"/>
      <c r="AD377" s="3"/>
      <c r="AE377" s="3"/>
      <c r="AF377" s="3"/>
      <c r="AG377" s="3"/>
    </row>
    <row r="378" ht="15.75" customHeight="1">
      <c r="A378" s="3"/>
      <c r="B378" s="336"/>
      <c r="C378" s="4"/>
      <c r="D378" s="337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361"/>
      <c r="X378" s="361"/>
      <c r="Y378" s="361"/>
      <c r="Z378" s="362"/>
      <c r="AA378" s="108"/>
      <c r="AB378" s="3"/>
      <c r="AC378" s="3"/>
      <c r="AD378" s="3"/>
      <c r="AE378" s="3"/>
      <c r="AF378" s="3"/>
      <c r="AG378" s="3"/>
    </row>
    <row r="379" ht="15.75" customHeight="1">
      <c r="A379" s="3"/>
      <c r="B379" s="336"/>
      <c r="C379" s="4"/>
      <c r="D379" s="337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361"/>
      <c r="X379" s="361"/>
      <c r="Y379" s="361"/>
      <c r="Z379" s="362"/>
      <c r="AA379" s="108"/>
      <c r="AB379" s="3"/>
      <c r="AC379" s="3"/>
      <c r="AD379" s="3"/>
      <c r="AE379" s="3"/>
      <c r="AF379" s="3"/>
      <c r="AG379" s="3"/>
    </row>
    <row r="380" ht="15.75" customHeight="1">
      <c r="A380" s="3"/>
      <c r="B380" s="336"/>
      <c r="C380" s="4"/>
      <c r="D380" s="337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361"/>
      <c r="X380" s="361"/>
      <c r="Y380" s="361"/>
      <c r="Z380" s="362"/>
      <c r="AA380" s="108"/>
      <c r="AB380" s="3"/>
      <c r="AC380" s="3"/>
      <c r="AD380" s="3"/>
      <c r="AE380" s="3"/>
      <c r="AF380" s="3"/>
      <c r="AG380" s="3"/>
    </row>
    <row r="381" ht="15.75" customHeight="1">
      <c r="A381" s="3"/>
      <c r="B381" s="336"/>
      <c r="C381" s="4"/>
      <c r="D381" s="337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361"/>
      <c r="X381" s="361"/>
      <c r="Y381" s="361"/>
      <c r="Z381" s="362"/>
      <c r="AA381" s="108"/>
      <c r="AB381" s="3"/>
      <c r="AC381" s="3"/>
      <c r="AD381" s="3"/>
      <c r="AE381" s="3"/>
      <c r="AF381" s="3"/>
      <c r="AG381" s="3"/>
    </row>
    <row r="382" ht="15.75" customHeight="1">
      <c r="A382" s="3"/>
      <c r="B382" s="336"/>
      <c r="C382" s="4"/>
      <c r="D382" s="337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361"/>
      <c r="X382" s="361"/>
      <c r="Y382" s="361"/>
      <c r="Z382" s="362"/>
      <c r="AA382" s="108"/>
      <c r="AB382" s="3"/>
      <c r="AC382" s="3"/>
      <c r="AD382" s="3"/>
      <c r="AE382" s="3"/>
      <c r="AF382" s="3"/>
      <c r="AG382" s="3"/>
    </row>
    <row r="383" ht="15.75" customHeight="1">
      <c r="A383" s="3"/>
      <c r="B383" s="336"/>
      <c r="C383" s="4"/>
      <c r="D383" s="337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361"/>
      <c r="X383" s="361"/>
      <c r="Y383" s="361"/>
      <c r="Z383" s="362"/>
      <c r="AA383" s="108"/>
      <c r="AB383" s="3"/>
      <c r="AC383" s="3"/>
      <c r="AD383" s="3"/>
      <c r="AE383" s="3"/>
      <c r="AF383" s="3"/>
      <c r="AG383" s="3"/>
    </row>
    <row r="384" ht="15.75" customHeight="1">
      <c r="A384" s="3"/>
      <c r="B384" s="336"/>
      <c r="C384" s="4"/>
      <c r="D384" s="337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361"/>
      <c r="X384" s="361"/>
      <c r="Y384" s="361"/>
      <c r="Z384" s="362"/>
      <c r="AA384" s="108"/>
      <c r="AB384" s="3"/>
      <c r="AC384" s="3"/>
      <c r="AD384" s="3"/>
      <c r="AE384" s="3"/>
      <c r="AF384" s="3"/>
      <c r="AG384" s="3"/>
    </row>
    <row r="385" ht="15.75" customHeight="1">
      <c r="A385" s="3"/>
      <c r="B385" s="3"/>
      <c r="C385" s="4"/>
      <c r="D385" s="337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361"/>
      <c r="X385" s="361"/>
      <c r="Y385" s="361"/>
      <c r="Z385" s="362"/>
      <c r="AA385" s="108"/>
      <c r="AB385" s="3"/>
      <c r="AC385" s="3"/>
      <c r="AD385" s="3"/>
      <c r="AE385" s="3"/>
      <c r="AF385" s="3"/>
      <c r="AG385" s="3"/>
    </row>
    <row r="386" ht="15.75" customHeight="1">
      <c r="A386" s="3"/>
      <c r="B386" s="3"/>
      <c r="C386" s="4"/>
      <c r="D386" s="337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361"/>
      <c r="X386" s="361"/>
      <c r="Y386" s="361"/>
      <c r="Z386" s="362"/>
      <c r="AA386" s="108"/>
      <c r="AB386" s="3"/>
      <c r="AC386" s="3"/>
      <c r="AD386" s="3"/>
      <c r="AE386" s="3"/>
      <c r="AF386" s="3"/>
      <c r="AG386" s="3"/>
    </row>
    <row r="387" ht="15.75" customHeight="1">
      <c r="A387" s="3"/>
      <c r="B387" s="3"/>
      <c r="C387" s="4"/>
      <c r="D387" s="337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361"/>
      <c r="X387" s="361"/>
      <c r="Y387" s="361"/>
      <c r="Z387" s="362"/>
      <c r="AA387" s="108"/>
      <c r="AB387" s="3"/>
      <c r="AC387" s="3"/>
      <c r="AD387" s="3"/>
      <c r="AE387" s="3"/>
      <c r="AF387" s="3"/>
      <c r="AG387" s="3"/>
    </row>
    <row r="388" ht="15.75" customHeight="1">
      <c r="A388" s="3"/>
      <c r="B388" s="3"/>
      <c r="C388" s="4"/>
      <c r="D388" s="337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361"/>
      <c r="X388" s="361"/>
      <c r="Y388" s="361"/>
      <c r="Z388" s="362"/>
      <c r="AA388" s="108"/>
      <c r="AB388" s="3"/>
      <c r="AC388" s="3"/>
      <c r="AD388" s="3"/>
      <c r="AE388" s="3"/>
      <c r="AF388" s="3"/>
      <c r="AG388" s="3"/>
    </row>
    <row r="389" ht="15.75" customHeight="1">
      <c r="A389" s="3"/>
      <c r="B389" s="3"/>
      <c r="C389" s="4"/>
      <c r="D389" s="337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361"/>
      <c r="X389" s="361"/>
      <c r="Y389" s="361"/>
      <c r="Z389" s="362"/>
      <c r="AA389" s="108"/>
      <c r="AB389" s="3"/>
      <c r="AC389" s="3"/>
      <c r="AD389" s="3"/>
      <c r="AE389" s="3"/>
      <c r="AF389" s="3"/>
      <c r="AG389" s="3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363"/>
      <c r="AA390" s="364"/>
      <c r="AB390" s="7"/>
      <c r="AC390" s="7"/>
      <c r="AD390" s="7"/>
      <c r="AE390" s="7"/>
      <c r="AF390" s="7"/>
      <c r="AG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363"/>
      <c r="AA391" s="364"/>
      <c r="AB391" s="7"/>
      <c r="AC391" s="7"/>
      <c r="AD391" s="7"/>
      <c r="AE391" s="7"/>
      <c r="AF391" s="7"/>
      <c r="AG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363"/>
      <c r="AA392" s="364"/>
      <c r="AB392" s="7"/>
      <c r="AC392" s="7"/>
      <c r="AD392" s="7"/>
      <c r="AE392" s="7"/>
      <c r="AF392" s="7"/>
      <c r="AG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363"/>
      <c r="AA393" s="364"/>
      <c r="AB393" s="7"/>
      <c r="AC393" s="7"/>
      <c r="AD393" s="7"/>
      <c r="AE393" s="7"/>
      <c r="AF393" s="7"/>
      <c r="AG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363"/>
      <c r="AA394" s="364"/>
      <c r="AB394" s="7"/>
      <c r="AC394" s="7"/>
      <c r="AD394" s="7"/>
      <c r="AE394" s="7"/>
      <c r="AF394" s="7"/>
      <c r="AG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363"/>
      <c r="AA395" s="364"/>
      <c r="AB395" s="7"/>
      <c r="AC395" s="7"/>
      <c r="AD395" s="7"/>
      <c r="AE395" s="7"/>
      <c r="AF395" s="7"/>
      <c r="AG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363"/>
      <c r="AA396" s="364"/>
      <c r="AB396" s="7"/>
      <c r="AC396" s="7"/>
      <c r="AD396" s="7"/>
      <c r="AE396" s="7"/>
      <c r="AF396" s="7"/>
      <c r="AG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363"/>
      <c r="AA397" s="364"/>
      <c r="AB397" s="7"/>
      <c r="AC397" s="7"/>
      <c r="AD397" s="7"/>
      <c r="AE397" s="7"/>
      <c r="AF397" s="7"/>
      <c r="AG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363"/>
      <c r="AA398" s="364"/>
      <c r="AB398" s="7"/>
      <c r="AC398" s="7"/>
      <c r="AD398" s="7"/>
      <c r="AE398" s="7"/>
      <c r="AF398" s="7"/>
      <c r="AG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363"/>
      <c r="AA399" s="364"/>
      <c r="AB399" s="7"/>
      <c r="AC399" s="7"/>
      <c r="AD399" s="7"/>
      <c r="AE399" s="7"/>
      <c r="AF399" s="7"/>
      <c r="AG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363"/>
      <c r="AA400" s="364"/>
      <c r="AB400" s="7"/>
      <c r="AC400" s="7"/>
      <c r="AD400" s="7"/>
      <c r="AE400" s="7"/>
      <c r="AF400" s="7"/>
      <c r="AG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363"/>
      <c r="AA401" s="364"/>
      <c r="AB401" s="7"/>
      <c r="AC401" s="7"/>
      <c r="AD401" s="7"/>
      <c r="AE401" s="7"/>
      <c r="AF401" s="7"/>
      <c r="AG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363"/>
      <c r="AA402" s="364"/>
      <c r="AB402" s="7"/>
      <c r="AC402" s="7"/>
      <c r="AD402" s="7"/>
      <c r="AE402" s="7"/>
      <c r="AF402" s="7"/>
      <c r="AG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363"/>
      <c r="AA403" s="364"/>
      <c r="AB403" s="7"/>
      <c r="AC403" s="7"/>
      <c r="AD403" s="7"/>
      <c r="AE403" s="7"/>
      <c r="AF403" s="7"/>
      <c r="AG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363"/>
      <c r="AA404" s="364"/>
      <c r="AB404" s="7"/>
      <c r="AC404" s="7"/>
      <c r="AD404" s="7"/>
      <c r="AE404" s="7"/>
      <c r="AF404" s="7"/>
      <c r="AG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363"/>
      <c r="AA405" s="364"/>
      <c r="AB405" s="7"/>
      <c r="AC405" s="7"/>
      <c r="AD405" s="7"/>
      <c r="AE405" s="7"/>
      <c r="AF405" s="7"/>
      <c r="AG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363"/>
      <c r="AA406" s="364"/>
      <c r="AB406" s="7"/>
      <c r="AC406" s="7"/>
      <c r="AD406" s="7"/>
      <c r="AE406" s="7"/>
      <c r="AF406" s="7"/>
      <c r="AG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363"/>
      <c r="AA407" s="364"/>
      <c r="AB407" s="7"/>
      <c r="AC407" s="7"/>
      <c r="AD407" s="7"/>
      <c r="AE407" s="7"/>
      <c r="AF407" s="7"/>
      <c r="AG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363"/>
      <c r="AA408" s="364"/>
      <c r="AB408" s="7"/>
      <c r="AC408" s="7"/>
      <c r="AD408" s="7"/>
      <c r="AE408" s="7"/>
      <c r="AF408" s="7"/>
      <c r="AG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363"/>
      <c r="AA409" s="364"/>
      <c r="AB409" s="7"/>
      <c r="AC409" s="7"/>
      <c r="AD409" s="7"/>
      <c r="AE409" s="7"/>
      <c r="AF409" s="7"/>
      <c r="AG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363"/>
      <c r="AA410" s="364"/>
      <c r="AB410" s="7"/>
      <c r="AC410" s="7"/>
      <c r="AD410" s="7"/>
      <c r="AE410" s="7"/>
      <c r="AF410" s="7"/>
      <c r="AG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363"/>
      <c r="AA411" s="364"/>
      <c r="AB411" s="7"/>
      <c r="AC411" s="7"/>
      <c r="AD411" s="7"/>
      <c r="AE411" s="7"/>
      <c r="AF411" s="7"/>
      <c r="AG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363"/>
      <c r="AA412" s="364"/>
      <c r="AB412" s="7"/>
      <c r="AC412" s="7"/>
      <c r="AD412" s="7"/>
      <c r="AE412" s="7"/>
      <c r="AF412" s="7"/>
      <c r="AG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363"/>
      <c r="AA413" s="364"/>
      <c r="AB413" s="7"/>
      <c r="AC413" s="7"/>
      <c r="AD413" s="7"/>
      <c r="AE413" s="7"/>
      <c r="AF413" s="7"/>
      <c r="AG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363"/>
      <c r="AA414" s="364"/>
      <c r="AB414" s="7"/>
      <c r="AC414" s="7"/>
      <c r="AD414" s="7"/>
      <c r="AE414" s="7"/>
      <c r="AF414" s="7"/>
      <c r="AG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363"/>
      <c r="AA415" s="364"/>
      <c r="AB415" s="7"/>
      <c r="AC415" s="7"/>
      <c r="AD415" s="7"/>
      <c r="AE415" s="7"/>
      <c r="AF415" s="7"/>
      <c r="AG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363"/>
      <c r="AA416" s="364"/>
      <c r="AB416" s="7"/>
      <c r="AC416" s="7"/>
      <c r="AD416" s="7"/>
      <c r="AE416" s="7"/>
      <c r="AF416" s="7"/>
      <c r="AG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363"/>
      <c r="AA417" s="364"/>
      <c r="AB417" s="7"/>
      <c r="AC417" s="7"/>
      <c r="AD417" s="7"/>
      <c r="AE417" s="7"/>
      <c r="AF417" s="7"/>
      <c r="AG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363"/>
      <c r="AA418" s="364"/>
      <c r="AB418" s="7"/>
      <c r="AC418" s="7"/>
      <c r="AD418" s="7"/>
      <c r="AE418" s="7"/>
      <c r="AF418" s="7"/>
      <c r="AG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363"/>
      <c r="AA419" s="364"/>
      <c r="AB419" s="7"/>
      <c r="AC419" s="7"/>
      <c r="AD419" s="7"/>
      <c r="AE419" s="7"/>
      <c r="AF419" s="7"/>
      <c r="AG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363"/>
      <c r="AA420" s="364"/>
      <c r="AB420" s="7"/>
      <c r="AC420" s="7"/>
      <c r="AD420" s="7"/>
      <c r="AE420" s="7"/>
      <c r="AF420" s="7"/>
      <c r="AG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363"/>
      <c r="AA421" s="364"/>
      <c r="AB421" s="7"/>
      <c r="AC421" s="7"/>
      <c r="AD421" s="7"/>
      <c r="AE421" s="7"/>
      <c r="AF421" s="7"/>
      <c r="AG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363"/>
      <c r="AA422" s="364"/>
      <c r="AB422" s="7"/>
      <c r="AC422" s="7"/>
      <c r="AD422" s="7"/>
      <c r="AE422" s="7"/>
      <c r="AF422" s="7"/>
      <c r="AG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363"/>
      <c r="AA423" s="364"/>
      <c r="AB423" s="7"/>
      <c r="AC423" s="7"/>
      <c r="AD423" s="7"/>
      <c r="AE423" s="7"/>
      <c r="AF423" s="7"/>
      <c r="AG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363"/>
      <c r="AA424" s="364"/>
      <c r="AB424" s="7"/>
      <c r="AC424" s="7"/>
      <c r="AD424" s="7"/>
      <c r="AE424" s="7"/>
      <c r="AF424" s="7"/>
      <c r="AG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363"/>
      <c r="AA425" s="364"/>
      <c r="AB425" s="7"/>
      <c r="AC425" s="7"/>
      <c r="AD425" s="7"/>
      <c r="AE425" s="7"/>
      <c r="AF425" s="7"/>
      <c r="AG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363"/>
      <c r="AA426" s="364"/>
      <c r="AB426" s="7"/>
      <c r="AC426" s="7"/>
      <c r="AD426" s="7"/>
      <c r="AE426" s="7"/>
      <c r="AF426" s="7"/>
      <c r="AG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363"/>
      <c r="AA427" s="364"/>
      <c r="AB427" s="7"/>
      <c r="AC427" s="7"/>
      <c r="AD427" s="7"/>
      <c r="AE427" s="7"/>
      <c r="AF427" s="7"/>
      <c r="AG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363"/>
      <c r="AA428" s="364"/>
      <c r="AB428" s="7"/>
      <c r="AC428" s="7"/>
      <c r="AD428" s="7"/>
      <c r="AE428" s="7"/>
      <c r="AF428" s="7"/>
      <c r="AG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363"/>
      <c r="AA429" s="364"/>
      <c r="AB429" s="7"/>
      <c r="AC429" s="7"/>
      <c r="AD429" s="7"/>
      <c r="AE429" s="7"/>
      <c r="AF429" s="7"/>
      <c r="AG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363"/>
      <c r="AA430" s="364"/>
      <c r="AB430" s="7"/>
      <c r="AC430" s="7"/>
      <c r="AD430" s="7"/>
      <c r="AE430" s="7"/>
      <c r="AF430" s="7"/>
      <c r="AG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363"/>
      <c r="AA431" s="364"/>
      <c r="AB431" s="7"/>
      <c r="AC431" s="7"/>
      <c r="AD431" s="7"/>
      <c r="AE431" s="7"/>
      <c r="AF431" s="7"/>
      <c r="AG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363"/>
      <c r="AA432" s="364"/>
      <c r="AB432" s="7"/>
      <c r="AC432" s="7"/>
      <c r="AD432" s="7"/>
      <c r="AE432" s="7"/>
      <c r="AF432" s="7"/>
      <c r="AG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363"/>
      <c r="AA433" s="364"/>
      <c r="AB433" s="7"/>
      <c r="AC433" s="7"/>
      <c r="AD433" s="7"/>
      <c r="AE433" s="7"/>
      <c r="AF433" s="7"/>
      <c r="AG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363"/>
      <c r="AA434" s="364"/>
      <c r="AB434" s="7"/>
      <c r="AC434" s="7"/>
      <c r="AD434" s="7"/>
      <c r="AE434" s="7"/>
      <c r="AF434" s="7"/>
      <c r="AG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363"/>
      <c r="AA435" s="364"/>
      <c r="AB435" s="7"/>
      <c r="AC435" s="7"/>
      <c r="AD435" s="7"/>
      <c r="AE435" s="7"/>
      <c r="AF435" s="7"/>
      <c r="AG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363"/>
      <c r="AA436" s="364"/>
      <c r="AB436" s="7"/>
      <c r="AC436" s="7"/>
      <c r="AD436" s="7"/>
      <c r="AE436" s="7"/>
      <c r="AF436" s="7"/>
      <c r="AG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363"/>
      <c r="AA437" s="364"/>
      <c r="AB437" s="7"/>
      <c r="AC437" s="7"/>
      <c r="AD437" s="7"/>
      <c r="AE437" s="7"/>
      <c r="AF437" s="7"/>
      <c r="AG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363"/>
      <c r="AA438" s="364"/>
      <c r="AB438" s="7"/>
      <c r="AC438" s="7"/>
      <c r="AD438" s="7"/>
      <c r="AE438" s="7"/>
      <c r="AF438" s="7"/>
      <c r="AG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363"/>
      <c r="AA439" s="364"/>
      <c r="AB439" s="7"/>
      <c r="AC439" s="7"/>
      <c r="AD439" s="7"/>
      <c r="AE439" s="7"/>
      <c r="AF439" s="7"/>
      <c r="AG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363"/>
      <c r="AA440" s="364"/>
      <c r="AB440" s="7"/>
      <c r="AC440" s="7"/>
      <c r="AD440" s="7"/>
      <c r="AE440" s="7"/>
      <c r="AF440" s="7"/>
      <c r="AG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363"/>
      <c r="AA441" s="364"/>
      <c r="AB441" s="7"/>
      <c r="AC441" s="7"/>
      <c r="AD441" s="7"/>
      <c r="AE441" s="7"/>
      <c r="AF441" s="7"/>
      <c r="AG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363"/>
      <c r="AA442" s="364"/>
      <c r="AB442" s="7"/>
      <c r="AC442" s="7"/>
      <c r="AD442" s="7"/>
      <c r="AE442" s="7"/>
      <c r="AF442" s="7"/>
      <c r="AG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363"/>
      <c r="AA443" s="364"/>
      <c r="AB443" s="7"/>
      <c r="AC443" s="7"/>
      <c r="AD443" s="7"/>
      <c r="AE443" s="7"/>
      <c r="AF443" s="7"/>
      <c r="AG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363"/>
      <c r="AA444" s="364"/>
      <c r="AB444" s="7"/>
      <c r="AC444" s="7"/>
      <c r="AD444" s="7"/>
      <c r="AE444" s="7"/>
      <c r="AF444" s="7"/>
      <c r="AG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363"/>
      <c r="AA445" s="364"/>
      <c r="AB445" s="7"/>
      <c r="AC445" s="7"/>
      <c r="AD445" s="7"/>
      <c r="AE445" s="7"/>
      <c r="AF445" s="7"/>
      <c r="AG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363"/>
      <c r="AA446" s="364"/>
      <c r="AB446" s="7"/>
      <c r="AC446" s="7"/>
      <c r="AD446" s="7"/>
      <c r="AE446" s="7"/>
      <c r="AF446" s="7"/>
      <c r="AG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363"/>
      <c r="AA447" s="364"/>
      <c r="AB447" s="7"/>
      <c r="AC447" s="7"/>
      <c r="AD447" s="7"/>
      <c r="AE447" s="7"/>
      <c r="AF447" s="7"/>
      <c r="AG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363"/>
      <c r="AA448" s="364"/>
      <c r="AB448" s="7"/>
      <c r="AC448" s="7"/>
      <c r="AD448" s="7"/>
      <c r="AE448" s="7"/>
      <c r="AF448" s="7"/>
      <c r="AG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363"/>
      <c r="AA449" s="364"/>
      <c r="AB449" s="7"/>
      <c r="AC449" s="7"/>
      <c r="AD449" s="7"/>
      <c r="AE449" s="7"/>
      <c r="AF449" s="7"/>
      <c r="AG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363"/>
      <c r="AA450" s="364"/>
      <c r="AB450" s="7"/>
      <c r="AC450" s="7"/>
      <c r="AD450" s="7"/>
      <c r="AE450" s="7"/>
      <c r="AF450" s="7"/>
      <c r="AG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363"/>
      <c r="AA451" s="364"/>
      <c r="AB451" s="7"/>
      <c r="AC451" s="7"/>
      <c r="AD451" s="7"/>
      <c r="AE451" s="7"/>
      <c r="AF451" s="7"/>
      <c r="AG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363"/>
      <c r="AA452" s="364"/>
      <c r="AB452" s="7"/>
      <c r="AC452" s="7"/>
      <c r="AD452" s="7"/>
      <c r="AE452" s="7"/>
      <c r="AF452" s="7"/>
      <c r="AG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363"/>
      <c r="AA453" s="364"/>
      <c r="AB453" s="7"/>
      <c r="AC453" s="7"/>
      <c r="AD453" s="7"/>
      <c r="AE453" s="7"/>
      <c r="AF453" s="7"/>
      <c r="AG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363"/>
      <c r="AA454" s="364"/>
      <c r="AB454" s="7"/>
      <c r="AC454" s="7"/>
      <c r="AD454" s="7"/>
      <c r="AE454" s="7"/>
      <c r="AF454" s="7"/>
      <c r="AG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363"/>
      <c r="AA455" s="364"/>
      <c r="AB455" s="7"/>
      <c r="AC455" s="7"/>
      <c r="AD455" s="7"/>
      <c r="AE455" s="7"/>
      <c r="AF455" s="7"/>
      <c r="AG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363"/>
      <c r="AA456" s="364"/>
      <c r="AB456" s="7"/>
      <c r="AC456" s="7"/>
      <c r="AD456" s="7"/>
      <c r="AE456" s="7"/>
      <c r="AF456" s="7"/>
      <c r="AG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363"/>
      <c r="AA457" s="364"/>
      <c r="AB457" s="7"/>
      <c r="AC457" s="7"/>
      <c r="AD457" s="7"/>
      <c r="AE457" s="7"/>
      <c r="AF457" s="7"/>
      <c r="AG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363"/>
      <c r="AA458" s="364"/>
      <c r="AB458" s="7"/>
      <c r="AC458" s="7"/>
      <c r="AD458" s="7"/>
      <c r="AE458" s="7"/>
      <c r="AF458" s="7"/>
      <c r="AG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363"/>
      <c r="AA459" s="364"/>
      <c r="AB459" s="7"/>
      <c r="AC459" s="7"/>
      <c r="AD459" s="7"/>
      <c r="AE459" s="7"/>
      <c r="AF459" s="7"/>
      <c r="AG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363"/>
      <c r="AA460" s="364"/>
      <c r="AB460" s="7"/>
      <c r="AC460" s="7"/>
      <c r="AD460" s="7"/>
      <c r="AE460" s="7"/>
      <c r="AF460" s="7"/>
      <c r="AG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363"/>
      <c r="AA461" s="364"/>
      <c r="AB461" s="7"/>
      <c r="AC461" s="7"/>
      <c r="AD461" s="7"/>
      <c r="AE461" s="7"/>
      <c r="AF461" s="7"/>
      <c r="AG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363"/>
      <c r="AA462" s="364"/>
      <c r="AB462" s="7"/>
      <c r="AC462" s="7"/>
      <c r="AD462" s="7"/>
      <c r="AE462" s="7"/>
      <c r="AF462" s="7"/>
      <c r="AG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363"/>
      <c r="AA463" s="364"/>
      <c r="AB463" s="7"/>
      <c r="AC463" s="7"/>
      <c r="AD463" s="7"/>
      <c r="AE463" s="7"/>
      <c r="AF463" s="7"/>
      <c r="AG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363"/>
      <c r="AA464" s="364"/>
      <c r="AB464" s="7"/>
      <c r="AC464" s="7"/>
      <c r="AD464" s="7"/>
      <c r="AE464" s="7"/>
      <c r="AF464" s="7"/>
      <c r="AG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363"/>
      <c r="AA465" s="364"/>
      <c r="AB465" s="7"/>
      <c r="AC465" s="7"/>
      <c r="AD465" s="7"/>
      <c r="AE465" s="7"/>
      <c r="AF465" s="7"/>
      <c r="AG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363"/>
      <c r="AA466" s="364"/>
      <c r="AB466" s="7"/>
      <c r="AC466" s="7"/>
      <c r="AD466" s="7"/>
      <c r="AE466" s="7"/>
      <c r="AF466" s="7"/>
      <c r="AG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363"/>
      <c r="AA467" s="364"/>
      <c r="AB467" s="7"/>
      <c r="AC467" s="7"/>
      <c r="AD467" s="7"/>
      <c r="AE467" s="7"/>
      <c r="AF467" s="7"/>
      <c r="AG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363"/>
      <c r="AA468" s="364"/>
      <c r="AB468" s="7"/>
      <c r="AC468" s="7"/>
      <c r="AD468" s="7"/>
      <c r="AE468" s="7"/>
      <c r="AF468" s="7"/>
      <c r="AG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363"/>
      <c r="AA469" s="364"/>
      <c r="AB469" s="7"/>
      <c r="AC469" s="7"/>
      <c r="AD469" s="7"/>
      <c r="AE469" s="7"/>
      <c r="AF469" s="7"/>
      <c r="AG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363"/>
      <c r="AA470" s="364"/>
      <c r="AB470" s="7"/>
      <c r="AC470" s="7"/>
      <c r="AD470" s="7"/>
      <c r="AE470" s="7"/>
      <c r="AF470" s="7"/>
      <c r="AG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363"/>
      <c r="AA471" s="364"/>
      <c r="AB471" s="7"/>
      <c r="AC471" s="7"/>
      <c r="AD471" s="7"/>
      <c r="AE471" s="7"/>
      <c r="AF471" s="7"/>
      <c r="AG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363"/>
      <c r="AA472" s="364"/>
      <c r="AB472" s="7"/>
      <c r="AC472" s="7"/>
      <c r="AD472" s="7"/>
      <c r="AE472" s="7"/>
      <c r="AF472" s="7"/>
      <c r="AG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363"/>
      <c r="AA473" s="364"/>
      <c r="AB473" s="7"/>
      <c r="AC473" s="7"/>
      <c r="AD473" s="7"/>
      <c r="AE473" s="7"/>
      <c r="AF473" s="7"/>
      <c r="AG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363"/>
      <c r="AA474" s="364"/>
      <c r="AB474" s="7"/>
      <c r="AC474" s="7"/>
      <c r="AD474" s="7"/>
      <c r="AE474" s="7"/>
      <c r="AF474" s="7"/>
      <c r="AG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363"/>
      <c r="AA475" s="364"/>
      <c r="AB475" s="7"/>
      <c r="AC475" s="7"/>
      <c r="AD475" s="7"/>
      <c r="AE475" s="7"/>
      <c r="AF475" s="7"/>
      <c r="AG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363"/>
      <c r="AA476" s="364"/>
      <c r="AB476" s="7"/>
      <c r="AC476" s="7"/>
      <c r="AD476" s="7"/>
      <c r="AE476" s="7"/>
      <c r="AF476" s="7"/>
      <c r="AG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363"/>
      <c r="AA477" s="364"/>
      <c r="AB477" s="7"/>
      <c r="AC477" s="7"/>
      <c r="AD477" s="7"/>
      <c r="AE477" s="7"/>
      <c r="AF477" s="7"/>
      <c r="AG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363"/>
      <c r="AA478" s="364"/>
      <c r="AB478" s="7"/>
      <c r="AC478" s="7"/>
      <c r="AD478" s="7"/>
      <c r="AE478" s="7"/>
      <c r="AF478" s="7"/>
      <c r="AG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363"/>
      <c r="AA479" s="364"/>
      <c r="AB479" s="7"/>
      <c r="AC479" s="7"/>
      <c r="AD479" s="7"/>
      <c r="AE479" s="7"/>
      <c r="AF479" s="7"/>
      <c r="AG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363"/>
      <c r="AA480" s="364"/>
      <c r="AB480" s="7"/>
      <c r="AC480" s="7"/>
      <c r="AD480" s="7"/>
      <c r="AE480" s="7"/>
      <c r="AF480" s="7"/>
      <c r="AG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363"/>
      <c r="AA481" s="364"/>
      <c r="AB481" s="7"/>
      <c r="AC481" s="7"/>
      <c r="AD481" s="7"/>
      <c r="AE481" s="7"/>
      <c r="AF481" s="7"/>
      <c r="AG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363"/>
      <c r="AA482" s="364"/>
      <c r="AB482" s="7"/>
      <c r="AC482" s="7"/>
      <c r="AD482" s="7"/>
      <c r="AE482" s="7"/>
      <c r="AF482" s="7"/>
      <c r="AG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363"/>
      <c r="AA483" s="364"/>
      <c r="AB483" s="7"/>
      <c r="AC483" s="7"/>
      <c r="AD483" s="7"/>
      <c r="AE483" s="7"/>
      <c r="AF483" s="7"/>
      <c r="AG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363"/>
      <c r="AA484" s="364"/>
      <c r="AB484" s="7"/>
      <c r="AC484" s="7"/>
      <c r="AD484" s="7"/>
      <c r="AE484" s="7"/>
      <c r="AF484" s="7"/>
      <c r="AG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363"/>
      <c r="AA485" s="364"/>
      <c r="AB485" s="7"/>
      <c r="AC485" s="7"/>
      <c r="AD485" s="7"/>
      <c r="AE485" s="7"/>
      <c r="AF485" s="7"/>
      <c r="AG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363"/>
      <c r="AA486" s="364"/>
      <c r="AB486" s="7"/>
      <c r="AC486" s="7"/>
      <c r="AD486" s="7"/>
      <c r="AE486" s="7"/>
      <c r="AF486" s="7"/>
      <c r="AG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363"/>
      <c r="AA487" s="364"/>
      <c r="AB487" s="7"/>
      <c r="AC487" s="7"/>
      <c r="AD487" s="7"/>
      <c r="AE487" s="7"/>
      <c r="AF487" s="7"/>
      <c r="AG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363"/>
      <c r="AA488" s="364"/>
      <c r="AB488" s="7"/>
      <c r="AC488" s="7"/>
      <c r="AD488" s="7"/>
      <c r="AE488" s="7"/>
      <c r="AF488" s="7"/>
      <c r="AG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363"/>
      <c r="AA489" s="364"/>
      <c r="AB489" s="7"/>
      <c r="AC489" s="7"/>
      <c r="AD489" s="7"/>
      <c r="AE489" s="7"/>
      <c r="AF489" s="7"/>
      <c r="AG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363"/>
      <c r="AA490" s="364"/>
      <c r="AB490" s="7"/>
      <c r="AC490" s="7"/>
      <c r="AD490" s="7"/>
      <c r="AE490" s="7"/>
      <c r="AF490" s="7"/>
      <c r="AG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363"/>
      <c r="AA491" s="364"/>
      <c r="AB491" s="7"/>
      <c r="AC491" s="7"/>
      <c r="AD491" s="7"/>
      <c r="AE491" s="7"/>
      <c r="AF491" s="7"/>
      <c r="AG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363"/>
      <c r="AA492" s="364"/>
      <c r="AB492" s="7"/>
      <c r="AC492" s="7"/>
      <c r="AD492" s="7"/>
      <c r="AE492" s="7"/>
      <c r="AF492" s="7"/>
      <c r="AG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363"/>
      <c r="AA493" s="364"/>
      <c r="AB493" s="7"/>
      <c r="AC493" s="7"/>
      <c r="AD493" s="7"/>
      <c r="AE493" s="7"/>
      <c r="AF493" s="7"/>
      <c r="AG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363"/>
      <c r="AA494" s="364"/>
      <c r="AB494" s="7"/>
      <c r="AC494" s="7"/>
      <c r="AD494" s="7"/>
      <c r="AE494" s="7"/>
      <c r="AF494" s="7"/>
      <c r="AG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363"/>
      <c r="AA495" s="364"/>
      <c r="AB495" s="7"/>
      <c r="AC495" s="7"/>
      <c r="AD495" s="7"/>
      <c r="AE495" s="7"/>
      <c r="AF495" s="7"/>
      <c r="AG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363"/>
      <c r="AA496" s="364"/>
      <c r="AB496" s="7"/>
      <c r="AC496" s="7"/>
      <c r="AD496" s="7"/>
      <c r="AE496" s="7"/>
      <c r="AF496" s="7"/>
      <c r="AG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363"/>
      <c r="AA497" s="364"/>
      <c r="AB497" s="7"/>
      <c r="AC497" s="7"/>
      <c r="AD497" s="7"/>
      <c r="AE497" s="7"/>
      <c r="AF497" s="7"/>
      <c r="AG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363"/>
      <c r="AA498" s="364"/>
      <c r="AB498" s="7"/>
      <c r="AC498" s="7"/>
      <c r="AD498" s="7"/>
      <c r="AE498" s="7"/>
      <c r="AF498" s="7"/>
      <c r="AG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363"/>
      <c r="AA499" s="364"/>
      <c r="AB499" s="7"/>
      <c r="AC499" s="7"/>
      <c r="AD499" s="7"/>
      <c r="AE499" s="7"/>
      <c r="AF499" s="7"/>
      <c r="AG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363"/>
      <c r="AA500" s="364"/>
      <c r="AB500" s="7"/>
      <c r="AC500" s="7"/>
      <c r="AD500" s="7"/>
      <c r="AE500" s="7"/>
      <c r="AF500" s="7"/>
      <c r="AG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363"/>
      <c r="AA501" s="364"/>
      <c r="AB501" s="7"/>
      <c r="AC501" s="7"/>
      <c r="AD501" s="7"/>
      <c r="AE501" s="7"/>
      <c r="AF501" s="7"/>
      <c r="AG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363"/>
      <c r="AA502" s="364"/>
      <c r="AB502" s="7"/>
      <c r="AC502" s="7"/>
      <c r="AD502" s="7"/>
      <c r="AE502" s="7"/>
      <c r="AF502" s="7"/>
      <c r="AG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363"/>
      <c r="AA503" s="364"/>
      <c r="AB503" s="7"/>
      <c r="AC503" s="7"/>
      <c r="AD503" s="7"/>
      <c r="AE503" s="7"/>
      <c r="AF503" s="7"/>
      <c r="AG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363"/>
      <c r="AA504" s="364"/>
      <c r="AB504" s="7"/>
      <c r="AC504" s="7"/>
      <c r="AD504" s="7"/>
      <c r="AE504" s="7"/>
      <c r="AF504" s="7"/>
      <c r="AG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363"/>
      <c r="AA505" s="364"/>
      <c r="AB505" s="7"/>
      <c r="AC505" s="7"/>
      <c r="AD505" s="7"/>
      <c r="AE505" s="7"/>
      <c r="AF505" s="7"/>
      <c r="AG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363"/>
      <c r="AA506" s="364"/>
      <c r="AB506" s="7"/>
      <c r="AC506" s="7"/>
      <c r="AD506" s="7"/>
      <c r="AE506" s="7"/>
      <c r="AF506" s="7"/>
      <c r="AG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363"/>
      <c r="AA507" s="364"/>
      <c r="AB507" s="7"/>
      <c r="AC507" s="7"/>
      <c r="AD507" s="7"/>
      <c r="AE507" s="7"/>
      <c r="AF507" s="7"/>
      <c r="AG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363"/>
      <c r="AA508" s="364"/>
      <c r="AB508" s="7"/>
      <c r="AC508" s="7"/>
      <c r="AD508" s="7"/>
      <c r="AE508" s="7"/>
      <c r="AF508" s="7"/>
      <c r="AG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363"/>
      <c r="AA509" s="364"/>
      <c r="AB509" s="7"/>
      <c r="AC509" s="7"/>
      <c r="AD509" s="7"/>
      <c r="AE509" s="7"/>
      <c r="AF509" s="7"/>
      <c r="AG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363"/>
      <c r="AA510" s="364"/>
      <c r="AB510" s="7"/>
      <c r="AC510" s="7"/>
      <c r="AD510" s="7"/>
      <c r="AE510" s="7"/>
      <c r="AF510" s="7"/>
      <c r="AG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363"/>
      <c r="AA511" s="364"/>
      <c r="AB511" s="7"/>
      <c r="AC511" s="7"/>
      <c r="AD511" s="7"/>
      <c r="AE511" s="7"/>
      <c r="AF511" s="7"/>
      <c r="AG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363"/>
      <c r="AA512" s="364"/>
      <c r="AB512" s="7"/>
      <c r="AC512" s="7"/>
      <c r="AD512" s="7"/>
      <c r="AE512" s="7"/>
      <c r="AF512" s="7"/>
      <c r="AG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363"/>
      <c r="AA513" s="364"/>
      <c r="AB513" s="7"/>
      <c r="AC513" s="7"/>
      <c r="AD513" s="7"/>
      <c r="AE513" s="7"/>
      <c r="AF513" s="7"/>
      <c r="AG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363"/>
      <c r="AA514" s="364"/>
      <c r="AB514" s="7"/>
      <c r="AC514" s="7"/>
      <c r="AD514" s="7"/>
      <c r="AE514" s="7"/>
      <c r="AF514" s="7"/>
      <c r="AG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363"/>
      <c r="AA515" s="364"/>
      <c r="AB515" s="7"/>
      <c r="AC515" s="7"/>
      <c r="AD515" s="7"/>
      <c r="AE515" s="7"/>
      <c r="AF515" s="7"/>
      <c r="AG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363"/>
      <c r="AA516" s="364"/>
      <c r="AB516" s="7"/>
      <c r="AC516" s="7"/>
      <c r="AD516" s="7"/>
      <c r="AE516" s="7"/>
      <c r="AF516" s="7"/>
      <c r="AG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363"/>
      <c r="AA517" s="364"/>
      <c r="AB517" s="7"/>
      <c r="AC517" s="7"/>
      <c r="AD517" s="7"/>
      <c r="AE517" s="7"/>
      <c r="AF517" s="7"/>
      <c r="AG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363"/>
      <c r="AA518" s="364"/>
      <c r="AB518" s="7"/>
      <c r="AC518" s="7"/>
      <c r="AD518" s="7"/>
      <c r="AE518" s="7"/>
      <c r="AF518" s="7"/>
      <c r="AG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363"/>
      <c r="AA519" s="364"/>
      <c r="AB519" s="7"/>
      <c r="AC519" s="7"/>
      <c r="AD519" s="7"/>
      <c r="AE519" s="7"/>
      <c r="AF519" s="7"/>
      <c r="AG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363"/>
      <c r="AA520" s="364"/>
      <c r="AB520" s="7"/>
      <c r="AC520" s="7"/>
      <c r="AD520" s="7"/>
      <c r="AE520" s="7"/>
      <c r="AF520" s="7"/>
      <c r="AG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363"/>
      <c r="AA521" s="364"/>
      <c r="AB521" s="7"/>
      <c r="AC521" s="7"/>
      <c r="AD521" s="7"/>
      <c r="AE521" s="7"/>
      <c r="AF521" s="7"/>
      <c r="AG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363"/>
      <c r="AA522" s="364"/>
      <c r="AB522" s="7"/>
      <c r="AC522" s="7"/>
      <c r="AD522" s="7"/>
      <c r="AE522" s="7"/>
      <c r="AF522" s="7"/>
      <c r="AG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363"/>
      <c r="AA523" s="364"/>
      <c r="AB523" s="7"/>
      <c r="AC523" s="7"/>
      <c r="AD523" s="7"/>
      <c r="AE523" s="7"/>
      <c r="AF523" s="7"/>
      <c r="AG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363"/>
      <c r="AA524" s="364"/>
      <c r="AB524" s="7"/>
      <c r="AC524" s="7"/>
      <c r="AD524" s="7"/>
      <c r="AE524" s="7"/>
      <c r="AF524" s="7"/>
      <c r="AG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363"/>
      <c r="AA525" s="364"/>
      <c r="AB525" s="7"/>
      <c r="AC525" s="7"/>
      <c r="AD525" s="7"/>
      <c r="AE525" s="7"/>
      <c r="AF525" s="7"/>
      <c r="AG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363"/>
      <c r="AA526" s="364"/>
      <c r="AB526" s="7"/>
      <c r="AC526" s="7"/>
      <c r="AD526" s="7"/>
      <c r="AE526" s="7"/>
      <c r="AF526" s="7"/>
      <c r="AG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363"/>
      <c r="AA527" s="364"/>
      <c r="AB527" s="7"/>
      <c r="AC527" s="7"/>
      <c r="AD527" s="7"/>
      <c r="AE527" s="7"/>
      <c r="AF527" s="7"/>
      <c r="AG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363"/>
      <c r="AA528" s="364"/>
      <c r="AB528" s="7"/>
      <c r="AC528" s="7"/>
      <c r="AD528" s="7"/>
      <c r="AE528" s="7"/>
      <c r="AF528" s="7"/>
      <c r="AG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363"/>
      <c r="AA529" s="364"/>
      <c r="AB529" s="7"/>
      <c r="AC529" s="7"/>
      <c r="AD529" s="7"/>
      <c r="AE529" s="7"/>
      <c r="AF529" s="7"/>
      <c r="AG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363"/>
      <c r="AA530" s="364"/>
      <c r="AB530" s="7"/>
      <c r="AC530" s="7"/>
      <c r="AD530" s="7"/>
      <c r="AE530" s="7"/>
      <c r="AF530" s="7"/>
      <c r="AG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363"/>
      <c r="AA531" s="364"/>
      <c r="AB531" s="7"/>
      <c r="AC531" s="7"/>
      <c r="AD531" s="7"/>
      <c r="AE531" s="7"/>
      <c r="AF531" s="7"/>
      <c r="AG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363"/>
      <c r="AA532" s="364"/>
      <c r="AB532" s="7"/>
      <c r="AC532" s="7"/>
      <c r="AD532" s="7"/>
      <c r="AE532" s="7"/>
      <c r="AF532" s="7"/>
      <c r="AG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363"/>
      <c r="AA533" s="364"/>
      <c r="AB533" s="7"/>
      <c r="AC533" s="7"/>
      <c r="AD533" s="7"/>
      <c r="AE533" s="7"/>
      <c r="AF533" s="7"/>
      <c r="AG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363"/>
      <c r="AA534" s="364"/>
      <c r="AB534" s="7"/>
      <c r="AC534" s="7"/>
      <c r="AD534" s="7"/>
      <c r="AE534" s="7"/>
      <c r="AF534" s="7"/>
      <c r="AG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363"/>
      <c r="AA535" s="364"/>
      <c r="AB535" s="7"/>
      <c r="AC535" s="7"/>
      <c r="AD535" s="7"/>
      <c r="AE535" s="7"/>
      <c r="AF535" s="7"/>
      <c r="AG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363"/>
      <c r="AA536" s="364"/>
      <c r="AB536" s="7"/>
      <c r="AC536" s="7"/>
      <c r="AD536" s="7"/>
      <c r="AE536" s="7"/>
      <c r="AF536" s="7"/>
      <c r="AG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363"/>
      <c r="AA537" s="364"/>
      <c r="AB537" s="7"/>
      <c r="AC537" s="7"/>
      <c r="AD537" s="7"/>
      <c r="AE537" s="7"/>
      <c r="AF537" s="7"/>
      <c r="AG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363"/>
      <c r="AA538" s="364"/>
      <c r="AB538" s="7"/>
      <c r="AC538" s="7"/>
      <c r="AD538" s="7"/>
      <c r="AE538" s="7"/>
      <c r="AF538" s="7"/>
      <c r="AG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363"/>
      <c r="AA539" s="364"/>
      <c r="AB539" s="7"/>
      <c r="AC539" s="7"/>
      <c r="AD539" s="7"/>
      <c r="AE539" s="7"/>
      <c r="AF539" s="7"/>
      <c r="AG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363"/>
      <c r="AA540" s="364"/>
      <c r="AB540" s="7"/>
      <c r="AC540" s="7"/>
      <c r="AD540" s="7"/>
      <c r="AE540" s="7"/>
      <c r="AF540" s="7"/>
      <c r="AG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363"/>
      <c r="AA541" s="364"/>
      <c r="AB541" s="7"/>
      <c r="AC541" s="7"/>
      <c r="AD541" s="7"/>
      <c r="AE541" s="7"/>
      <c r="AF541" s="7"/>
      <c r="AG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363"/>
      <c r="AA542" s="364"/>
      <c r="AB542" s="7"/>
      <c r="AC542" s="7"/>
      <c r="AD542" s="7"/>
      <c r="AE542" s="7"/>
      <c r="AF542" s="7"/>
      <c r="AG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363"/>
      <c r="AA543" s="364"/>
      <c r="AB543" s="7"/>
      <c r="AC543" s="7"/>
      <c r="AD543" s="7"/>
      <c r="AE543" s="7"/>
      <c r="AF543" s="7"/>
      <c r="AG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363"/>
      <c r="AA544" s="364"/>
      <c r="AB544" s="7"/>
      <c r="AC544" s="7"/>
      <c r="AD544" s="7"/>
      <c r="AE544" s="7"/>
      <c r="AF544" s="7"/>
      <c r="AG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363"/>
      <c r="AA545" s="364"/>
      <c r="AB545" s="7"/>
      <c r="AC545" s="7"/>
      <c r="AD545" s="7"/>
      <c r="AE545" s="7"/>
      <c r="AF545" s="7"/>
      <c r="AG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363"/>
      <c r="AA546" s="364"/>
      <c r="AB546" s="7"/>
      <c r="AC546" s="7"/>
      <c r="AD546" s="7"/>
      <c r="AE546" s="7"/>
      <c r="AF546" s="7"/>
      <c r="AG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363"/>
      <c r="AA547" s="364"/>
      <c r="AB547" s="7"/>
      <c r="AC547" s="7"/>
      <c r="AD547" s="7"/>
      <c r="AE547" s="7"/>
      <c r="AF547" s="7"/>
      <c r="AG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363"/>
      <c r="AA548" s="364"/>
      <c r="AB548" s="7"/>
      <c r="AC548" s="7"/>
      <c r="AD548" s="7"/>
      <c r="AE548" s="7"/>
      <c r="AF548" s="7"/>
      <c r="AG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363"/>
      <c r="AA549" s="364"/>
      <c r="AB549" s="7"/>
      <c r="AC549" s="7"/>
      <c r="AD549" s="7"/>
      <c r="AE549" s="7"/>
      <c r="AF549" s="7"/>
      <c r="AG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363"/>
      <c r="AA550" s="364"/>
      <c r="AB550" s="7"/>
      <c r="AC550" s="7"/>
      <c r="AD550" s="7"/>
      <c r="AE550" s="7"/>
      <c r="AF550" s="7"/>
      <c r="AG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363"/>
      <c r="AA551" s="364"/>
      <c r="AB551" s="7"/>
      <c r="AC551" s="7"/>
      <c r="AD551" s="7"/>
      <c r="AE551" s="7"/>
      <c r="AF551" s="7"/>
      <c r="AG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363"/>
      <c r="AA552" s="364"/>
      <c r="AB552" s="7"/>
      <c r="AC552" s="7"/>
      <c r="AD552" s="7"/>
      <c r="AE552" s="7"/>
      <c r="AF552" s="7"/>
      <c r="AG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363"/>
      <c r="AA553" s="364"/>
      <c r="AB553" s="7"/>
      <c r="AC553" s="7"/>
      <c r="AD553" s="7"/>
      <c r="AE553" s="7"/>
      <c r="AF553" s="7"/>
      <c r="AG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363"/>
      <c r="AA554" s="364"/>
      <c r="AB554" s="7"/>
      <c r="AC554" s="7"/>
      <c r="AD554" s="7"/>
      <c r="AE554" s="7"/>
      <c r="AF554" s="7"/>
      <c r="AG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363"/>
      <c r="AA555" s="364"/>
      <c r="AB555" s="7"/>
      <c r="AC555" s="7"/>
      <c r="AD555" s="7"/>
      <c r="AE555" s="7"/>
      <c r="AF555" s="7"/>
      <c r="AG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363"/>
      <c r="AA556" s="364"/>
      <c r="AB556" s="7"/>
      <c r="AC556" s="7"/>
      <c r="AD556" s="7"/>
      <c r="AE556" s="7"/>
      <c r="AF556" s="7"/>
      <c r="AG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363"/>
      <c r="AA557" s="364"/>
      <c r="AB557" s="7"/>
      <c r="AC557" s="7"/>
      <c r="AD557" s="7"/>
      <c r="AE557" s="7"/>
      <c r="AF557" s="7"/>
      <c r="AG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363"/>
      <c r="AA558" s="364"/>
      <c r="AB558" s="7"/>
      <c r="AC558" s="7"/>
      <c r="AD558" s="7"/>
      <c r="AE558" s="7"/>
      <c r="AF558" s="7"/>
      <c r="AG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363"/>
      <c r="AA559" s="364"/>
      <c r="AB559" s="7"/>
      <c r="AC559" s="7"/>
      <c r="AD559" s="7"/>
      <c r="AE559" s="7"/>
      <c r="AF559" s="7"/>
      <c r="AG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363"/>
      <c r="AA560" s="364"/>
      <c r="AB560" s="7"/>
      <c r="AC560" s="7"/>
      <c r="AD560" s="7"/>
      <c r="AE560" s="7"/>
      <c r="AF560" s="7"/>
      <c r="AG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363"/>
      <c r="AA561" s="364"/>
      <c r="AB561" s="7"/>
      <c r="AC561" s="7"/>
      <c r="AD561" s="7"/>
      <c r="AE561" s="7"/>
      <c r="AF561" s="7"/>
      <c r="AG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363"/>
      <c r="AA562" s="364"/>
      <c r="AB562" s="7"/>
      <c r="AC562" s="7"/>
      <c r="AD562" s="7"/>
      <c r="AE562" s="7"/>
      <c r="AF562" s="7"/>
      <c r="AG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363"/>
      <c r="AA563" s="364"/>
      <c r="AB563" s="7"/>
      <c r="AC563" s="7"/>
      <c r="AD563" s="7"/>
      <c r="AE563" s="7"/>
      <c r="AF563" s="7"/>
      <c r="AG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363"/>
      <c r="AA564" s="364"/>
      <c r="AB564" s="7"/>
      <c r="AC564" s="7"/>
      <c r="AD564" s="7"/>
      <c r="AE564" s="7"/>
      <c r="AF564" s="7"/>
      <c r="AG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363"/>
      <c r="AA565" s="364"/>
      <c r="AB565" s="7"/>
      <c r="AC565" s="7"/>
      <c r="AD565" s="7"/>
      <c r="AE565" s="7"/>
      <c r="AF565" s="7"/>
      <c r="AG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363"/>
      <c r="AA566" s="364"/>
      <c r="AB566" s="7"/>
      <c r="AC566" s="7"/>
      <c r="AD566" s="7"/>
      <c r="AE566" s="7"/>
      <c r="AF566" s="7"/>
      <c r="AG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363"/>
      <c r="AA567" s="364"/>
      <c r="AB567" s="7"/>
      <c r="AC567" s="7"/>
      <c r="AD567" s="7"/>
      <c r="AE567" s="7"/>
      <c r="AF567" s="7"/>
      <c r="AG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363"/>
      <c r="AA568" s="364"/>
      <c r="AB568" s="7"/>
      <c r="AC568" s="7"/>
      <c r="AD568" s="7"/>
      <c r="AE568" s="7"/>
      <c r="AF568" s="7"/>
      <c r="AG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363"/>
      <c r="AA569" s="364"/>
      <c r="AB569" s="7"/>
      <c r="AC569" s="7"/>
      <c r="AD569" s="7"/>
      <c r="AE569" s="7"/>
      <c r="AF569" s="7"/>
      <c r="AG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363"/>
      <c r="AA570" s="364"/>
      <c r="AB570" s="7"/>
      <c r="AC570" s="7"/>
      <c r="AD570" s="7"/>
      <c r="AE570" s="7"/>
      <c r="AF570" s="7"/>
      <c r="AG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363"/>
      <c r="AA571" s="364"/>
      <c r="AB571" s="7"/>
      <c r="AC571" s="7"/>
      <c r="AD571" s="7"/>
      <c r="AE571" s="7"/>
      <c r="AF571" s="7"/>
      <c r="AG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363"/>
      <c r="AA572" s="364"/>
      <c r="AB572" s="7"/>
      <c r="AC572" s="7"/>
      <c r="AD572" s="7"/>
      <c r="AE572" s="7"/>
      <c r="AF572" s="7"/>
      <c r="AG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363"/>
      <c r="AA573" s="364"/>
      <c r="AB573" s="7"/>
      <c r="AC573" s="7"/>
      <c r="AD573" s="7"/>
      <c r="AE573" s="7"/>
      <c r="AF573" s="7"/>
      <c r="AG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363"/>
      <c r="AA574" s="364"/>
      <c r="AB574" s="7"/>
      <c r="AC574" s="7"/>
      <c r="AD574" s="7"/>
      <c r="AE574" s="7"/>
      <c r="AF574" s="7"/>
      <c r="AG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363"/>
      <c r="AA575" s="364"/>
      <c r="AB575" s="7"/>
      <c r="AC575" s="7"/>
      <c r="AD575" s="7"/>
      <c r="AE575" s="7"/>
      <c r="AF575" s="7"/>
      <c r="AG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363"/>
      <c r="AA576" s="364"/>
      <c r="AB576" s="7"/>
      <c r="AC576" s="7"/>
      <c r="AD576" s="7"/>
      <c r="AE576" s="7"/>
      <c r="AF576" s="7"/>
      <c r="AG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363"/>
      <c r="AA577" s="364"/>
      <c r="AB577" s="7"/>
      <c r="AC577" s="7"/>
      <c r="AD577" s="7"/>
      <c r="AE577" s="7"/>
      <c r="AF577" s="7"/>
      <c r="AG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363"/>
      <c r="AA578" s="364"/>
      <c r="AB578" s="7"/>
      <c r="AC578" s="7"/>
      <c r="AD578" s="7"/>
      <c r="AE578" s="7"/>
      <c r="AF578" s="7"/>
      <c r="AG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363"/>
      <c r="AA579" s="364"/>
      <c r="AB579" s="7"/>
      <c r="AC579" s="7"/>
      <c r="AD579" s="7"/>
      <c r="AE579" s="7"/>
      <c r="AF579" s="7"/>
      <c r="AG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363"/>
      <c r="AA580" s="364"/>
      <c r="AB580" s="7"/>
      <c r="AC580" s="7"/>
      <c r="AD580" s="7"/>
      <c r="AE580" s="7"/>
      <c r="AF580" s="7"/>
      <c r="AG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363"/>
      <c r="AA581" s="364"/>
      <c r="AB581" s="7"/>
      <c r="AC581" s="7"/>
      <c r="AD581" s="7"/>
      <c r="AE581" s="7"/>
      <c r="AF581" s="7"/>
      <c r="AG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363"/>
      <c r="AA582" s="364"/>
      <c r="AB582" s="7"/>
      <c r="AC582" s="7"/>
      <c r="AD582" s="7"/>
      <c r="AE582" s="7"/>
      <c r="AF582" s="7"/>
      <c r="AG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363"/>
      <c r="AA583" s="364"/>
      <c r="AB583" s="7"/>
      <c r="AC583" s="7"/>
      <c r="AD583" s="7"/>
      <c r="AE583" s="7"/>
      <c r="AF583" s="7"/>
      <c r="AG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363"/>
      <c r="AA584" s="364"/>
      <c r="AB584" s="7"/>
      <c r="AC584" s="7"/>
      <c r="AD584" s="7"/>
      <c r="AE584" s="7"/>
      <c r="AF584" s="7"/>
      <c r="AG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363"/>
      <c r="AA585" s="364"/>
      <c r="AB585" s="7"/>
      <c r="AC585" s="7"/>
      <c r="AD585" s="7"/>
      <c r="AE585" s="7"/>
      <c r="AF585" s="7"/>
      <c r="AG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363"/>
      <c r="AA586" s="364"/>
      <c r="AB586" s="7"/>
      <c r="AC586" s="7"/>
      <c r="AD586" s="7"/>
      <c r="AE586" s="7"/>
      <c r="AF586" s="7"/>
      <c r="AG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363"/>
      <c r="AA587" s="364"/>
      <c r="AB587" s="7"/>
      <c r="AC587" s="7"/>
      <c r="AD587" s="7"/>
      <c r="AE587" s="7"/>
      <c r="AF587" s="7"/>
      <c r="AG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363"/>
      <c r="AA588" s="364"/>
      <c r="AB588" s="7"/>
      <c r="AC588" s="7"/>
      <c r="AD588" s="7"/>
      <c r="AE588" s="7"/>
      <c r="AF588" s="7"/>
      <c r="AG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363"/>
      <c r="AA589" s="364"/>
      <c r="AB589" s="7"/>
      <c r="AC589" s="7"/>
      <c r="AD589" s="7"/>
      <c r="AE589" s="7"/>
      <c r="AF589" s="7"/>
      <c r="AG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363"/>
      <c r="AA590" s="364"/>
      <c r="AB590" s="7"/>
      <c r="AC590" s="7"/>
      <c r="AD590" s="7"/>
      <c r="AE590" s="7"/>
      <c r="AF590" s="7"/>
      <c r="AG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363"/>
      <c r="AA591" s="364"/>
      <c r="AB591" s="7"/>
      <c r="AC591" s="7"/>
      <c r="AD591" s="7"/>
      <c r="AE591" s="7"/>
      <c r="AF591" s="7"/>
      <c r="AG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363"/>
      <c r="AA592" s="364"/>
      <c r="AB592" s="7"/>
      <c r="AC592" s="7"/>
      <c r="AD592" s="7"/>
      <c r="AE592" s="7"/>
      <c r="AF592" s="7"/>
      <c r="AG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363"/>
      <c r="AA593" s="364"/>
      <c r="AB593" s="7"/>
      <c r="AC593" s="7"/>
      <c r="AD593" s="7"/>
      <c r="AE593" s="7"/>
      <c r="AF593" s="7"/>
      <c r="AG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363"/>
      <c r="AA594" s="364"/>
      <c r="AB594" s="7"/>
      <c r="AC594" s="7"/>
      <c r="AD594" s="7"/>
      <c r="AE594" s="7"/>
      <c r="AF594" s="7"/>
      <c r="AG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363"/>
      <c r="AA595" s="364"/>
      <c r="AB595" s="7"/>
      <c r="AC595" s="7"/>
      <c r="AD595" s="7"/>
      <c r="AE595" s="7"/>
      <c r="AF595" s="7"/>
      <c r="AG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363"/>
      <c r="AA596" s="364"/>
      <c r="AB596" s="7"/>
      <c r="AC596" s="7"/>
      <c r="AD596" s="7"/>
      <c r="AE596" s="7"/>
      <c r="AF596" s="7"/>
      <c r="AG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363"/>
      <c r="AA597" s="364"/>
      <c r="AB597" s="7"/>
      <c r="AC597" s="7"/>
      <c r="AD597" s="7"/>
      <c r="AE597" s="7"/>
      <c r="AF597" s="7"/>
      <c r="AG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363"/>
      <c r="AA598" s="364"/>
      <c r="AB598" s="7"/>
      <c r="AC598" s="7"/>
      <c r="AD598" s="7"/>
      <c r="AE598" s="7"/>
      <c r="AF598" s="7"/>
      <c r="AG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363"/>
      <c r="AA599" s="364"/>
      <c r="AB599" s="7"/>
      <c r="AC599" s="7"/>
      <c r="AD599" s="7"/>
      <c r="AE599" s="7"/>
      <c r="AF599" s="7"/>
      <c r="AG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363"/>
      <c r="AA600" s="364"/>
      <c r="AB600" s="7"/>
      <c r="AC600" s="7"/>
      <c r="AD600" s="7"/>
      <c r="AE600" s="7"/>
      <c r="AF600" s="7"/>
      <c r="AG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363"/>
      <c r="AA601" s="364"/>
      <c r="AB601" s="7"/>
      <c r="AC601" s="7"/>
      <c r="AD601" s="7"/>
      <c r="AE601" s="7"/>
      <c r="AF601" s="7"/>
      <c r="AG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363"/>
      <c r="AA602" s="364"/>
      <c r="AB602" s="7"/>
      <c r="AC602" s="7"/>
      <c r="AD602" s="7"/>
      <c r="AE602" s="7"/>
      <c r="AF602" s="7"/>
      <c r="AG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363"/>
      <c r="AA603" s="364"/>
      <c r="AB603" s="7"/>
      <c r="AC603" s="7"/>
      <c r="AD603" s="7"/>
      <c r="AE603" s="7"/>
      <c r="AF603" s="7"/>
      <c r="AG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363"/>
      <c r="AA604" s="364"/>
      <c r="AB604" s="7"/>
      <c r="AC604" s="7"/>
      <c r="AD604" s="7"/>
      <c r="AE604" s="7"/>
      <c r="AF604" s="7"/>
      <c r="AG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363"/>
      <c r="AA605" s="364"/>
      <c r="AB605" s="7"/>
      <c r="AC605" s="7"/>
      <c r="AD605" s="7"/>
      <c r="AE605" s="7"/>
      <c r="AF605" s="7"/>
      <c r="AG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363"/>
      <c r="AA606" s="364"/>
      <c r="AB606" s="7"/>
      <c r="AC606" s="7"/>
      <c r="AD606" s="7"/>
      <c r="AE606" s="7"/>
      <c r="AF606" s="7"/>
      <c r="AG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363"/>
      <c r="AA607" s="364"/>
      <c r="AB607" s="7"/>
      <c r="AC607" s="7"/>
      <c r="AD607" s="7"/>
      <c r="AE607" s="7"/>
      <c r="AF607" s="7"/>
      <c r="AG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363"/>
      <c r="AA608" s="364"/>
      <c r="AB608" s="7"/>
      <c r="AC608" s="7"/>
      <c r="AD608" s="7"/>
      <c r="AE608" s="7"/>
      <c r="AF608" s="7"/>
      <c r="AG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363"/>
      <c r="AA609" s="364"/>
      <c r="AB609" s="7"/>
      <c r="AC609" s="7"/>
      <c r="AD609" s="7"/>
      <c r="AE609" s="7"/>
      <c r="AF609" s="7"/>
      <c r="AG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363"/>
      <c r="AA610" s="364"/>
      <c r="AB610" s="7"/>
      <c r="AC610" s="7"/>
      <c r="AD610" s="7"/>
      <c r="AE610" s="7"/>
      <c r="AF610" s="7"/>
      <c r="AG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363"/>
      <c r="AA611" s="364"/>
      <c r="AB611" s="7"/>
      <c r="AC611" s="7"/>
      <c r="AD611" s="7"/>
      <c r="AE611" s="7"/>
      <c r="AF611" s="7"/>
      <c r="AG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363"/>
      <c r="AA612" s="364"/>
      <c r="AB612" s="7"/>
      <c r="AC612" s="7"/>
      <c r="AD612" s="7"/>
      <c r="AE612" s="7"/>
      <c r="AF612" s="7"/>
      <c r="AG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363"/>
      <c r="AA613" s="364"/>
      <c r="AB613" s="7"/>
      <c r="AC613" s="7"/>
      <c r="AD613" s="7"/>
      <c r="AE613" s="7"/>
      <c r="AF613" s="7"/>
      <c r="AG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363"/>
      <c r="AA614" s="364"/>
      <c r="AB614" s="7"/>
      <c r="AC614" s="7"/>
      <c r="AD614" s="7"/>
      <c r="AE614" s="7"/>
      <c r="AF614" s="7"/>
      <c r="AG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363"/>
      <c r="AA615" s="364"/>
      <c r="AB615" s="7"/>
      <c r="AC615" s="7"/>
      <c r="AD615" s="7"/>
      <c r="AE615" s="7"/>
      <c r="AF615" s="7"/>
      <c r="AG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363"/>
      <c r="AA616" s="364"/>
      <c r="AB616" s="7"/>
      <c r="AC616" s="7"/>
      <c r="AD616" s="7"/>
      <c r="AE616" s="7"/>
      <c r="AF616" s="7"/>
      <c r="AG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363"/>
      <c r="AA617" s="364"/>
      <c r="AB617" s="7"/>
      <c r="AC617" s="7"/>
      <c r="AD617" s="7"/>
      <c r="AE617" s="7"/>
      <c r="AF617" s="7"/>
      <c r="AG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363"/>
      <c r="AA618" s="364"/>
      <c r="AB618" s="7"/>
      <c r="AC618" s="7"/>
      <c r="AD618" s="7"/>
      <c r="AE618" s="7"/>
      <c r="AF618" s="7"/>
      <c r="AG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363"/>
      <c r="AA619" s="364"/>
      <c r="AB619" s="7"/>
      <c r="AC619" s="7"/>
      <c r="AD619" s="7"/>
      <c r="AE619" s="7"/>
      <c r="AF619" s="7"/>
      <c r="AG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363"/>
      <c r="AA620" s="364"/>
      <c r="AB620" s="7"/>
      <c r="AC620" s="7"/>
      <c r="AD620" s="7"/>
      <c r="AE620" s="7"/>
      <c r="AF620" s="7"/>
      <c r="AG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363"/>
      <c r="AA621" s="364"/>
      <c r="AB621" s="7"/>
      <c r="AC621" s="7"/>
      <c r="AD621" s="7"/>
      <c r="AE621" s="7"/>
      <c r="AF621" s="7"/>
      <c r="AG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363"/>
      <c r="AA622" s="364"/>
      <c r="AB622" s="7"/>
      <c r="AC622" s="7"/>
      <c r="AD622" s="7"/>
      <c r="AE622" s="7"/>
      <c r="AF622" s="7"/>
      <c r="AG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363"/>
      <c r="AA623" s="364"/>
      <c r="AB623" s="7"/>
      <c r="AC623" s="7"/>
      <c r="AD623" s="7"/>
      <c r="AE623" s="7"/>
      <c r="AF623" s="7"/>
      <c r="AG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363"/>
      <c r="AA624" s="364"/>
      <c r="AB624" s="7"/>
      <c r="AC624" s="7"/>
      <c r="AD624" s="7"/>
      <c r="AE624" s="7"/>
      <c r="AF624" s="7"/>
      <c r="AG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363"/>
      <c r="AA625" s="364"/>
      <c r="AB625" s="7"/>
      <c r="AC625" s="7"/>
      <c r="AD625" s="7"/>
      <c r="AE625" s="7"/>
      <c r="AF625" s="7"/>
      <c r="AG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363"/>
      <c r="AA626" s="364"/>
      <c r="AB626" s="7"/>
      <c r="AC626" s="7"/>
      <c r="AD626" s="7"/>
      <c r="AE626" s="7"/>
      <c r="AF626" s="7"/>
      <c r="AG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363"/>
      <c r="AA627" s="364"/>
      <c r="AB627" s="7"/>
      <c r="AC627" s="7"/>
      <c r="AD627" s="7"/>
      <c r="AE627" s="7"/>
      <c r="AF627" s="7"/>
      <c r="AG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363"/>
      <c r="AA628" s="364"/>
      <c r="AB628" s="7"/>
      <c r="AC628" s="7"/>
      <c r="AD628" s="7"/>
      <c r="AE628" s="7"/>
      <c r="AF628" s="7"/>
      <c r="AG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363"/>
      <c r="AA629" s="364"/>
      <c r="AB629" s="7"/>
      <c r="AC629" s="7"/>
      <c r="AD629" s="7"/>
      <c r="AE629" s="7"/>
      <c r="AF629" s="7"/>
      <c r="AG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363"/>
      <c r="AA630" s="364"/>
      <c r="AB630" s="7"/>
      <c r="AC630" s="7"/>
      <c r="AD630" s="7"/>
      <c r="AE630" s="7"/>
      <c r="AF630" s="7"/>
      <c r="AG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363"/>
      <c r="AA631" s="364"/>
      <c r="AB631" s="7"/>
      <c r="AC631" s="7"/>
      <c r="AD631" s="7"/>
      <c r="AE631" s="7"/>
      <c r="AF631" s="7"/>
      <c r="AG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363"/>
      <c r="AA632" s="364"/>
      <c r="AB632" s="7"/>
      <c r="AC632" s="7"/>
      <c r="AD632" s="7"/>
      <c r="AE632" s="7"/>
      <c r="AF632" s="7"/>
      <c r="AG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363"/>
      <c r="AA633" s="364"/>
      <c r="AB633" s="7"/>
      <c r="AC633" s="7"/>
      <c r="AD633" s="7"/>
      <c r="AE633" s="7"/>
      <c r="AF633" s="7"/>
      <c r="AG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363"/>
      <c r="AA634" s="364"/>
      <c r="AB634" s="7"/>
      <c r="AC634" s="7"/>
      <c r="AD634" s="7"/>
      <c r="AE634" s="7"/>
      <c r="AF634" s="7"/>
      <c r="AG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363"/>
      <c r="AA635" s="364"/>
      <c r="AB635" s="7"/>
      <c r="AC635" s="7"/>
      <c r="AD635" s="7"/>
      <c r="AE635" s="7"/>
      <c r="AF635" s="7"/>
      <c r="AG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363"/>
      <c r="AA636" s="364"/>
      <c r="AB636" s="7"/>
      <c r="AC636" s="7"/>
      <c r="AD636" s="7"/>
      <c r="AE636" s="7"/>
      <c r="AF636" s="7"/>
      <c r="AG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363"/>
      <c r="AA637" s="364"/>
      <c r="AB637" s="7"/>
      <c r="AC637" s="7"/>
      <c r="AD637" s="7"/>
      <c r="AE637" s="7"/>
      <c r="AF637" s="7"/>
      <c r="AG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363"/>
      <c r="AA638" s="364"/>
      <c r="AB638" s="7"/>
      <c r="AC638" s="7"/>
      <c r="AD638" s="7"/>
      <c r="AE638" s="7"/>
      <c r="AF638" s="7"/>
      <c r="AG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363"/>
      <c r="AA639" s="364"/>
      <c r="AB639" s="7"/>
      <c r="AC639" s="7"/>
      <c r="AD639" s="7"/>
      <c r="AE639" s="7"/>
      <c r="AF639" s="7"/>
      <c r="AG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363"/>
      <c r="AA640" s="364"/>
      <c r="AB640" s="7"/>
      <c r="AC640" s="7"/>
      <c r="AD640" s="7"/>
      <c r="AE640" s="7"/>
      <c r="AF640" s="7"/>
      <c r="AG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363"/>
      <c r="AA641" s="364"/>
      <c r="AB641" s="7"/>
      <c r="AC641" s="7"/>
      <c r="AD641" s="7"/>
      <c r="AE641" s="7"/>
      <c r="AF641" s="7"/>
      <c r="AG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363"/>
      <c r="AA642" s="364"/>
      <c r="AB642" s="7"/>
      <c r="AC642" s="7"/>
      <c r="AD642" s="7"/>
      <c r="AE642" s="7"/>
      <c r="AF642" s="7"/>
      <c r="AG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363"/>
      <c r="AA643" s="364"/>
      <c r="AB643" s="7"/>
      <c r="AC643" s="7"/>
      <c r="AD643" s="7"/>
      <c r="AE643" s="7"/>
      <c r="AF643" s="7"/>
      <c r="AG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363"/>
      <c r="AA644" s="364"/>
      <c r="AB644" s="7"/>
      <c r="AC644" s="7"/>
      <c r="AD644" s="7"/>
      <c r="AE644" s="7"/>
      <c r="AF644" s="7"/>
      <c r="AG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363"/>
      <c r="AA645" s="364"/>
      <c r="AB645" s="7"/>
      <c r="AC645" s="7"/>
      <c r="AD645" s="7"/>
      <c r="AE645" s="7"/>
      <c r="AF645" s="7"/>
      <c r="AG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363"/>
      <c r="AA646" s="364"/>
      <c r="AB646" s="7"/>
      <c r="AC646" s="7"/>
      <c r="AD646" s="7"/>
      <c r="AE646" s="7"/>
      <c r="AF646" s="7"/>
      <c r="AG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363"/>
      <c r="AA647" s="364"/>
      <c r="AB647" s="7"/>
      <c r="AC647" s="7"/>
      <c r="AD647" s="7"/>
      <c r="AE647" s="7"/>
      <c r="AF647" s="7"/>
      <c r="AG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363"/>
      <c r="AA648" s="364"/>
      <c r="AB648" s="7"/>
      <c r="AC648" s="7"/>
      <c r="AD648" s="7"/>
      <c r="AE648" s="7"/>
      <c r="AF648" s="7"/>
      <c r="AG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363"/>
      <c r="AA649" s="364"/>
      <c r="AB649" s="7"/>
      <c r="AC649" s="7"/>
      <c r="AD649" s="7"/>
      <c r="AE649" s="7"/>
      <c r="AF649" s="7"/>
      <c r="AG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363"/>
      <c r="AA650" s="364"/>
      <c r="AB650" s="7"/>
      <c r="AC650" s="7"/>
      <c r="AD650" s="7"/>
      <c r="AE650" s="7"/>
      <c r="AF650" s="7"/>
      <c r="AG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363"/>
      <c r="AA651" s="364"/>
      <c r="AB651" s="7"/>
      <c r="AC651" s="7"/>
      <c r="AD651" s="7"/>
      <c r="AE651" s="7"/>
      <c r="AF651" s="7"/>
      <c r="AG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363"/>
      <c r="AA652" s="364"/>
      <c r="AB652" s="7"/>
      <c r="AC652" s="7"/>
      <c r="AD652" s="7"/>
      <c r="AE652" s="7"/>
      <c r="AF652" s="7"/>
      <c r="AG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363"/>
      <c r="AA653" s="364"/>
      <c r="AB653" s="7"/>
      <c r="AC653" s="7"/>
      <c r="AD653" s="7"/>
      <c r="AE653" s="7"/>
      <c r="AF653" s="7"/>
      <c r="AG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363"/>
      <c r="AA654" s="364"/>
      <c r="AB654" s="7"/>
      <c r="AC654" s="7"/>
      <c r="AD654" s="7"/>
      <c r="AE654" s="7"/>
      <c r="AF654" s="7"/>
      <c r="AG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363"/>
      <c r="AA655" s="364"/>
      <c r="AB655" s="7"/>
      <c r="AC655" s="7"/>
      <c r="AD655" s="7"/>
      <c r="AE655" s="7"/>
      <c r="AF655" s="7"/>
      <c r="AG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363"/>
      <c r="AA656" s="364"/>
      <c r="AB656" s="7"/>
      <c r="AC656" s="7"/>
      <c r="AD656" s="7"/>
      <c r="AE656" s="7"/>
      <c r="AF656" s="7"/>
      <c r="AG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363"/>
      <c r="AA657" s="364"/>
      <c r="AB657" s="7"/>
      <c r="AC657" s="7"/>
      <c r="AD657" s="7"/>
      <c r="AE657" s="7"/>
      <c r="AF657" s="7"/>
      <c r="AG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363"/>
      <c r="AA658" s="364"/>
      <c r="AB658" s="7"/>
      <c r="AC658" s="7"/>
      <c r="AD658" s="7"/>
      <c r="AE658" s="7"/>
      <c r="AF658" s="7"/>
      <c r="AG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363"/>
      <c r="AA659" s="364"/>
      <c r="AB659" s="7"/>
      <c r="AC659" s="7"/>
      <c r="AD659" s="7"/>
      <c r="AE659" s="7"/>
      <c r="AF659" s="7"/>
      <c r="AG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363"/>
      <c r="AA660" s="364"/>
      <c r="AB660" s="7"/>
      <c r="AC660" s="7"/>
      <c r="AD660" s="7"/>
      <c r="AE660" s="7"/>
      <c r="AF660" s="7"/>
      <c r="AG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363"/>
      <c r="AA661" s="364"/>
      <c r="AB661" s="7"/>
      <c r="AC661" s="7"/>
      <c r="AD661" s="7"/>
      <c r="AE661" s="7"/>
      <c r="AF661" s="7"/>
      <c r="AG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363"/>
      <c r="AA662" s="364"/>
      <c r="AB662" s="7"/>
      <c r="AC662" s="7"/>
      <c r="AD662" s="7"/>
      <c r="AE662" s="7"/>
      <c r="AF662" s="7"/>
      <c r="AG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363"/>
      <c r="AA663" s="364"/>
      <c r="AB663" s="7"/>
      <c r="AC663" s="7"/>
      <c r="AD663" s="7"/>
      <c r="AE663" s="7"/>
      <c r="AF663" s="7"/>
      <c r="AG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363"/>
      <c r="AA664" s="364"/>
      <c r="AB664" s="7"/>
      <c r="AC664" s="7"/>
      <c r="AD664" s="7"/>
      <c r="AE664" s="7"/>
      <c r="AF664" s="7"/>
      <c r="AG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363"/>
      <c r="AA665" s="364"/>
      <c r="AB665" s="7"/>
      <c r="AC665" s="7"/>
      <c r="AD665" s="7"/>
      <c r="AE665" s="7"/>
      <c r="AF665" s="7"/>
      <c r="AG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363"/>
      <c r="AA666" s="364"/>
      <c r="AB666" s="7"/>
      <c r="AC666" s="7"/>
      <c r="AD666" s="7"/>
      <c r="AE666" s="7"/>
      <c r="AF666" s="7"/>
      <c r="AG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363"/>
      <c r="AA667" s="364"/>
      <c r="AB667" s="7"/>
      <c r="AC667" s="7"/>
      <c r="AD667" s="7"/>
      <c r="AE667" s="7"/>
      <c r="AF667" s="7"/>
      <c r="AG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363"/>
      <c r="AA668" s="364"/>
      <c r="AB668" s="7"/>
      <c r="AC668" s="7"/>
      <c r="AD668" s="7"/>
      <c r="AE668" s="7"/>
      <c r="AF668" s="7"/>
      <c r="AG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363"/>
      <c r="AA669" s="364"/>
      <c r="AB669" s="7"/>
      <c r="AC669" s="7"/>
      <c r="AD669" s="7"/>
      <c r="AE669" s="7"/>
      <c r="AF669" s="7"/>
      <c r="AG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363"/>
      <c r="AA670" s="364"/>
      <c r="AB670" s="7"/>
      <c r="AC670" s="7"/>
      <c r="AD670" s="7"/>
      <c r="AE670" s="7"/>
      <c r="AF670" s="7"/>
      <c r="AG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363"/>
      <c r="AA671" s="364"/>
      <c r="AB671" s="7"/>
      <c r="AC671" s="7"/>
      <c r="AD671" s="7"/>
      <c r="AE671" s="7"/>
      <c r="AF671" s="7"/>
      <c r="AG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363"/>
      <c r="AA672" s="364"/>
      <c r="AB672" s="7"/>
      <c r="AC672" s="7"/>
      <c r="AD672" s="7"/>
      <c r="AE672" s="7"/>
      <c r="AF672" s="7"/>
      <c r="AG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363"/>
      <c r="AA673" s="364"/>
      <c r="AB673" s="7"/>
      <c r="AC673" s="7"/>
      <c r="AD673" s="7"/>
      <c r="AE673" s="7"/>
      <c r="AF673" s="7"/>
      <c r="AG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363"/>
      <c r="AA674" s="364"/>
      <c r="AB674" s="7"/>
      <c r="AC674" s="7"/>
      <c r="AD674" s="7"/>
      <c r="AE674" s="7"/>
      <c r="AF674" s="7"/>
      <c r="AG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363"/>
      <c r="AA675" s="364"/>
      <c r="AB675" s="7"/>
      <c r="AC675" s="7"/>
      <c r="AD675" s="7"/>
      <c r="AE675" s="7"/>
      <c r="AF675" s="7"/>
      <c r="AG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363"/>
      <c r="AA676" s="364"/>
      <c r="AB676" s="7"/>
      <c r="AC676" s="7"/>
      <c r="AD676" s="7"/>
      <c r="AE676" s="7"/>
      <c r="AF676" s="7"/>
      <c r="AG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363"/>
      <c r="AA677" s="364"/>
      <c r="AB677" s="7"/>
      <c r="AC677" s="7"/>
      <c r="AD677" s="7"/>
      <c r="AE677" s="7"/>
      <c r="AF677" s="7"/>
      <c r="AG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363"/>
      <c r="AA678" s="364"/>
      <c r="AB678" s="7"/>
      <c r="AC678" s="7"/>
      <c r="AD678" s="7"/>
      <c r="AE678" s="7"/>
      <c r="AF678" s="7"/>
      <c r="AG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363"/>
      <c r="AA679" s="364"/>
      <c r="AB679" s="7"/>
      <c r="AC679" s="7"/>
      <c r="AD679" s="7"/>
      <c r="AE679" s="7"/>
      <c r="AF679" s="7"/>
      <c r="AG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363"/>
      <c r="AA680" s="364"/>
      <c r="AB680" s="7"/>
      <c r="AC680" s="7"/>
      <c r="AD680" s="7"/>
      <c r="AE680" s="7"/>
      <c r="AF680" s="7"/>
      <c r="AG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363"/>
      <c r="AA681" s="364"/>
      <c r="AB681" s="7"/>
      <c r="AC681" s="7"/>
      <c r="AD681" s="7"/>
      <c r="AE681" s="7"/>
      <c r="AF681" s="7"/>
      <c r="AG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363"/>
      <c r="AA682" s="364"/>
      <c r="AB682" s="7"/>
      <c r="AC682" s="7"/>
      <c r="AD682" s="7"/>
      <c r="AE682" s="7"/>
      <c r="AF682" s="7"/>
      <c r="AG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363"/>
      <c r="AA683" s="364"/>
      <c r="AB683" s="7"/>
      <c r="AC683" s="7"/>
      <c r="AD683" s="7"/>
      <c r="AE683" s="7"/>
      <c r="AF683" s="7"/>
      <c r="AG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363"/>
      <c r="AA684" s="364"/>
      <c r="AB684" s="7"/>
      <c r="AC684" s="7"/>
      <c r="AD684" s="7"/>
      <c r="AE684" s="7"/>
      <c r="AF684" s="7"/>
      <c r="AG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363"/>
      <c r="AA685" s="364"/>
      <c r="AB685" s="7"/>
      <c r="AC685" s="7"/>
      <c r="AD685" s="7"/>
      <c r="AE685" s="7"/>
      <c r="AF685" s="7"/>
      <c r="AG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363"/>
      <c r="AA686" s="364"/>
      <c r="AB686" s="7"/>
      <c r="AC686" s="7"/>
      <c r="AD686" s="7"/>
      <c r="AE686" s="7"/>
      <c r="AF686" s="7"/>
      <c r="AG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363"/>
      <c r="AA687" s="364"/>
      <c r="AB687" s="7"/>
      <c r="AC687" s="7"/>
      <c r="AD687" s="7"/>
      <c r="AE687" s="7"/>
      <c r="AF687" s="7"/>
      <c r="AG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363"/>
      <c r="AA688" s="364"/>
      <c r="AB688" s="7"/>
      <c r="AC688" s="7"/>
      <c r="AD688" s="7"/>
      <c r="AE688" s="7"/>
      <c r="AF688" s="7"/>
      <c r="AG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363"/>
      <c r="AA689" s="364"/>
      <c r="AB689" s="7"/>
      <c r="AC689" s="7"/>
      <c r="AD689" s="7"/>
      <c r="AE689" s="7"/>
      <c r="AF689" s="7"/>
      <c r="AG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363"/>
      <c r="AA690" s="364"/>
      <c r="AB690" s="7"/>
      <c r="AC690" s="7"/>
      <c r="AD690" s="7"/>
      <c r="AE690" s="7"/>
      <c r="AF690" s="7"/>
      <c r="AG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363"/>
      <c r="AA691" s="364"/>
      <c r="AB691" s="7"/>
      <c r="AC691" s="7"/>
      <c r="AD691" s="7"/>
      <c r="AE691" s="7"/>
      <c r="AF691" s="7"/>
      <c r="AG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363"/>
      <c r="AA692" s="364"/>
      <c r="AB692" s="7"/>
      <c r="AC692" s="7"/>
      <c r="AD692" s="7"/>
      <c r="AE692" s="7"/>
      <c r="AF692" s="7"/>
      <c r="AG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363"/>
      <c r="AA693" s="364"/>
      <c r="AB693" s="7"/>
      <c r="AC693" s="7"/>
      <c r="AD693" s="7"/>
      <c r="AE693" s="7"/>
      <c r="AF693" s="7"/>
      <c r="AG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363"/>
      <c r="AA694" s="364"/>
      <c r="AB694" s="7"/>
      <c r="AC694" s="7"/>
      <c r="AD694" s="7"/>
      <c r="AE694" s="7"/>
      <c r="AF694" s="7"/>
      <c r="AG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363"/>
      <c r="AA695" s="364"/>
      <c r="AB695" s="7"/>
      <c r="AC695" s="7"/>
      <c r="AD695" s="7"/>
      <c r="AE695" s="7"/>
      <c r="AF695" s="7"/>
      <c r="AG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363"/>
      <c r="AA696" s="364"/>
      <c r="AB696" s="7"/>
      <c r="AC696" s="7"/>
      <c r="AD696" s="7"/>
      <c r="AE696" s="7"/>
      <c r="AF696" s="7"/>
      <c r="AG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363"/>
      <c r="AA697" s="364"/>
      <c r="AB697" s="7"/>
      <c r="AC697" s="7"/>
      <c r="AD697" s="7"/>
      <c r="AE697" s="7"/>
      <c r="AF697" s="7"/>
      <c r="AG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363"/>
      <c r="AA698" s="364"/>
      <c r="AB698" s="7"/>
      <c r="AC698" s="7"/>
      <c r="AD698" s="7"/>
      <c r="AE698" s="7"/>
      <c r="AF698" s="7"/>
      <c r="AG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363"/>
      <c r="AA699" s="364"/>
      <c r="AB699" s="7"/>
      <c r="AC699" s="7"/>
      <c r="AD699" s="7"/>
      <c r="AE699" s="7"/>
      <c r="AF699" s="7"/>
      <c r="AG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363"/>
      <c r="AA700" s="364"/>
      <c r="AB700" s="7"/>
      <c r="AC700" s="7"/>
      <c r="AD700" s="7"/>
      <c r="AE700" s="7"/>
      <c r="AF700" s="7"/>
      <c r="AG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363"/>
      <c r="AA701" s="364"/>
      <c r="AB701" s="7"/>
      <c r="AC701" s="7"/>
      <c r="AD701" s="7"/>
      <c r="AE701" s="7"/>
      <c r="AF701" s="7"/>
      <c r="AG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363"/>
      <c r="AA702" s="364"/>
      <c r="AB702" s="7"/>
      <c r="AC702" s="7"/>
      <c r="AD702" s="7"/>
      <c r="AE702" s="7"/>
      <c r="AF702" s="7"/>
      <c r="AG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363"/>
      <c r="AA703" s="364"/>
      <c r="AB703" s="7"/>
      <c r="AC703" s="7"/>
      <c r="AD703" s="7"/>
      <c r="AE703" s="7"/>
      <c r="AF703" s="7"/>
      <c r="AG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363"/>
      <c r="AA704" s="364"/>
      <c r="AB704" s="7"/>
      <c r="AC704" s="7"/>
      <c r="AD704" s="7"/>
      <c r="AE704" s="7"/>
      <c r="AF704" s="7"/>
      <c r="AG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363"/>
      <c r="AA705" s="364"/>
      <c r="AB705" s="7"/>
      <c r="AC705" s="7"/>
      <c r="AD705" s="7"/>
      <c r="AE705" s="7"/>
      <c r="AF705" s="7"/>
      <c r="AG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363"/>
      <c r="AA706" s="364"/>
      <c r="AB706" s="7"/>
      <c r="AC706" s="7"/>
      <c r="AD706" s="7"/>
      <c r="AE706" s="7"/>
      <c r="AF706" s="7"/>
      <c r="AG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363"/>
      <c r="AA707" s="364"/>
      <c r="AB707" s="7"/>
      <c r="AC707" s="7"/>
      <c r="AD707" s="7"/>
      <c r="AE707" s="7"/>
      <c r="AF707" s="7"/>
      <c r="AG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363"/>
      <c r="AA708" s="364"/>
      <c r="AB708" s="7"/>
      <c r="AC708" s="7"/>
      <c r="AD708" s="7"/>
      <c r="AE708" s="7"/>
      <c r="AF708" s="7"/>
      <c r="AG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363"/>
      <c r="AA709" s="364"/>
      <c r="AB709" s="7"/>
      <c r="AC709" s="7"/>
      <c r="AD709" s="7"/>
      <c r="AE709" s="7"/>
      <c r="AF709" s="7"/>
      <c r="AG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363"/>
      <c r="AA710" s="364"/>
      <c r="AB710" s="7"/>
      <c r="AC710" s="7"/>
      <c r="AD710" s="7"/>
      <c r="AE710" s="7"/>
      <c r="AF710" s="7"/>
      <c r="AG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363"/>
      <c r="AA711" s="364"/>
      <c r="AB711" s="7"/>
      <c r="AC711" s="7"/>
      <c r="AD711" s="7"/>
      <c r="AE711" s="7"/>
      <c r="AF711" s="7"/>
      <c r="AG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363"/>
      <c r="AA712" s="364"/>
      <c r="AB712" s="7"/>
      <c r="AC712" s="7"/>
      <c r="AD712" s="7"/>
      <c r="AE712" s="7"/>
      <c r="AF712" s="7"/>
      <c r="AG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363"/>
      <c r="AA713" s="364"/>
      <c r="AB713" s="7"/>
      <c r="AC713" s="7"/>
      <c r="AD713" s="7"/>
      <c r="AE713" s="7"/>
      <c r="AF713" s="7"/>
      <c r="AG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363"/>
      <c r="AA714" s="364"/>
      <c r="AB714" s="7"/>
      <c r="AC714" s="7"/>
      <c r="AD714" s="7"/>
      <c r="AE714" s="7"/>
      <c r="AF714" s="7"/>
      <c r="AG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363"/>
      <c r="AA715" s="364"/>
      <c r="AB715" s="7"/>
      <c r="AC715" s="7"/>
      <c r="AD715" s="7"/>
      <c r="AE715" s="7"/>
      <c r="AF715" s="7"/>
      <c r="AG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363"/>
      <c r="AA716" s="364"/>
      <c r="AB716" s="7"/>
      <c r="AC716" s="7"/>
      <c r="AD716" s="7"/>
      <c r="AE716" s="7"/>
      <c r="AF716" s="7"/>
      <c r="AG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363"/>
      <c r="AA717" s="364"/>
      <c r="AB717" s="7"/>
      <c r="AC717" s="7"/>
      <c r="AD717" s="7"/>
      <c r="AE717" s="7"/>
      <c r="AF717" s="7"/>
      <c r="AG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363"/>
      <c r="AA718" s="364"/>
      <c r="AB718" s="7"/>
      <c r="AC718" s="7"/>
      <c r="AD718" s="7"/>
      <c r="AE718" s="7"/>
      <c r="AF718" s="7"/>
      <c r="AG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363"/>
      <c r="AA719" s="364"/>
      <c r="AB719" s="7"/>
      <c r="AC719" s="7"/>
      <c r="AD719" s="7"/>
      <c r="AE719" s="7"/>
      <c r="AF719" s="7"/>
      <c r="AG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363"/>
      <c r="AA720" s="364"/>
      <c r="AB720" s="7"/>
      <c r="AC720" s="7"/>
      <c r="AD720" s="7"/>
      <c r="AE720" s="7"/>
      <c r="AF720" s="7"/>
      <c r="AG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363"/>
      <c r="AA721" s="364"/>
      <c r="AB721" s="7"/>
      <c r="AC721" s="7"/>
      <c r="AD721" s="7"/>
      <c r="AE721" s="7"/>
      <c r="AF721" s="7"/>
      <c r="AG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363"/>
      <c r="AA722" s="364"/>
      <c r="AB722" s="7"/>
      <c r="AC722" s="7"/>
      <c r="AD722" s="7"/>
      <c r="AE722" s="7"/>
      <c r="AF722" s="7"/>
      <c r="AG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363"/>
      <c r="AA723" s="364"/>
      <c r="AB723" s="7"/>
      <c r="AC723" s="7"/>
      <c r="AD723" s="7"/>
      <c r="AE723" s="7"/>
      <c r="AF723" s="7"/>
      <c r="AG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363"/>
      <c r="AA724" s="364"/>
      <c r="AB724" s="7"/>
      <c r="AC724" s="7"/>
      <c r="AD724" s="7"/>
      <c r="AE724" s="7"/>
      <c r="AF724" s="7"/>
      <c r="AG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363"/>
      <c r="AA725" s="364"/>
      <c r="AB725" s="7"/>
      <c r="AC725" s="7"/>
      <c r="AD725" s="7"/>
      <c r="AE725" s="7"/>
      <c r="AF725" s="7"/>
      <c r="AG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363"/>
      <c r="AA726" s="364"/>
      <c r="AB726" s="7"/>
      <c r="AC726" s="7"/>
      <c r="AD726" s="7"/>
      <c r="AE726" s="7"/>
      <c r="AF726" s="7"/>
      <c r="AG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363"/>
      <c r="AA727" s="364"/>
      <c r="AB727" s="7"/>
      <c r="AC727" s="7"/>
      <c r="AD727" s="7"/>
      <c r="AE727" s="7"/>
      <c r="AF727" s="7"/>
      <c r="AG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363"/>
      <c r="AA728" s="364"/>
      <c r="AB728" s="7"/>
      <c r="AC728" s="7"/>
      <c r="AD728" s="7"/>
      <c r="AE728" s="7"/>
      <c r="AF728" s="7"/>
      <c r="AG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363"/>
      <c r="AA729" s="364"/>
      <c r="AB729" s="7"/>
      <c r="AC729" s="7"/>
      <c r="AD729" s="7"/>
      <c r="AE729" s="7"/>
      <c r="AF729" s="7"/>
      <c r="AG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363"/>
      <c r="AA730" s="364"/>
      <c r="AB730" s="7"/>
      <c r="AC730" s="7"/>
      <c r="AD730" s="7"/>
      <c r="AE730" s="7"/>
      <c r="AF730" s="7"/>
      <c r="AG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363"/>
      <c r="AA731" s="364"/>
      <c r="AB731" s="7"/>
      <c r="AC731" s="7"/>
      <c r="AD731" s="7"/>
      <c r="AE731" s="7"/>
      <c r="AF731" s="7"/>
      <c r="AG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363"/>
      <c r="AA732" s="364"/>
      <c r="AB732" s="7"/>
      <c r="AC732" s="7"/>
      <c r="AD732" s="7"/>
      <c r="AE732" s="7"/>
      <c r="AF732" s="7"/>
      <c r="AG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363"/>
      <c r="AA733" s="364"/>
      <c r="AB733" s="7"/>
      <c r="AC733" s="7"/>
      <c r="AD733" s="7"/>
      <c r="AE733" s="7"/>
      <c r="AF733" s="7"/>
      <c r="AG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363"/>
      <c r="AA734" s="364"/>
      <c r="AB734" s="7"/>
      <c r="AC734" s="7"/>
      <c r="AD734" s="7"/>
      <c r="AE734" s="7"/>
      <c r="AF734" s="7"/>
      <c r="AG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363"/>
      <c r="AA735" s="364"/>
      <c r="AB735" s="7"/>
      <c r="AC735" s="7"/>
      <c r="AD735" s="7"/>
      <c r="AE735" s="7"/>
      <c r="AF735" s="7"/>
      <c r="AG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363"/>
      <c r="AA736" s="364"/>
      <c r="AB736" s="7"/>
      <c r="AC736" s="7"/>
      <c r="AD736" s="7"/>
      <c r="AE736" s="7"/>
      <c r="AF736" s="7"/>
      <c r="AG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363"/>
      <c r="AA737" s="364"/>
      <c r="AB737" s="7"/>
      <c r="AC737" s="7"/>
      <c r="AD737" s="7"/>
      <c r="AE737" s="7"/>
      <c r="AF737" s="7"/>
      <c r="AG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363"/>
      <c r="AA738" s="364"/>
      <c r="AB738" s="7"/>
      <c r="AC738" s="7"/>
      <c r="AD738" s="7"/>
      <c r="AE738" s="7"/>
      <c r="AF738" s="7"/>
      <c r="AG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363"/>
      <c r="AA739" s="364"/>
      <c r="AB739" s="7"/>
      <c r="AC739" s="7"/>
      <c r="AD739" s="7"/>
      <c r="AE739" s="7"/>
      <c r="AF739" s="7"/>
      <c r="AG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363"/>
      <c r="AA740" s="364"/>
      <c r="AB740" s="7"/>
      <c r="AC740" s="7"/>
      <c r="AD740" s="7"/>
      <c r="AE740" s="7"/>
      <c r="AF740" s="7"/>
      <c r="AG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363"/>
      <c r="AA741" s="364"/>
      <c r="AB741" s="7"/>
      <c r="AC741" s="7"/>
      <c r="AD741" s="7"/>
      <c r="AE741" s="7"/>
      <c r="AF741" s="7"/>
      <c r="AG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363"/>
      <c r="AA742" s="364"/>
      <c r="AB742" s="7"/>
      <c r="AC742" s="7"/>
      <c r="AD742" s="7"/>
      <c r="AE742" s="7"/>
      <c r="AF742" s="7"/>
      <c r="AG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363"/>
      <c r="AA743" s="364"/>
      <c r="AB743" s="7"/>
      <c r="AC743" s="7"/>
      <c r="AD743" s="7"/>
      <c r="AE743" s="7"/>
      <c r="AF743" s="7"/>
      <c r="AG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363"/>
      <c r="AA744" s="364"/>
      <c r="AB744" s="7"/>
      <c r="AC744" s="7"/>
      <c r="AD744" s="7"/>
      <c r="AE744" s="7"/>
      <c r="AF744" s="7"/>
      <c r="AG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363"/>
      <c r="AA745" s="364"/>
      <c r="AB745" s="7"/>
      <c r="AC745" s="7"/>
      <c r="AD745" s="7"/>
      <c r="AE745" s="7"/>
      <c r="AF745" s="7"/>
      <c r="AG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363"/>
      <c r="AA746" s="364"/>
      <c r="AB746" s="7"/>
      <c r="AC746" s="7"/>
      <c r="AD746" s="7"/>
      <c r="AE746" s="7"/>
      <c r="AF746" s="7"/>
      <c r="AG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363"/>
      <c r="AA747" s="364"/>
      <c r="AB747" s="7"/>
      <c r="AC747" s="7"/>
      <c r="AD747" s="7"/>
      <c r="AE747" s="7"/>
      <c r="AF747" s="7"/>
      <c r="AG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363"/>
      <c r="AA748" s="364"/>
      <c r="AB748" s="7"/>
      <c r="AC748" s="7"/>
      <c r="AD748" s="7"/>
      <c r="AE748" s="7"/>
      <c r="AF748" s="7"/>
      <c r="AG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363"/>
      <c r="AA749" s="364"/>
      <c r="AB749" s="7"/>
      <c r="AC749" s="7"/>
      <c r="AD749" s="7"/>
      <c r="AE749" s="7"/>
      <c r="AF749" s="7"/>
      <c r="AG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363"/>
      <c r="AA750" s="364"/>
      <c r="AB750" s="7"/>
      <c r="AC750" s="7"/>
      <c r="AD750" s="7"/>
      <c r="AE750" s="7"/>
      <c r="AF750" s="7"/>
      <c r="AG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363"/>
      <c r="AA751" s="364"/>
      <c r="AB751" s="7"/>
      <c r="AC751" s="7"/>
      <c r="AD751" s="7"/>
      <c r="AE751" s="7"/>
      <c r="AF751" s="7"/>
      <c r="AG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363"/>
      <c r="AA752" s="364"/>
      <c r="AB752" s="7"/>
      <c r="AC752" s="7"/>
      <c r="AD752" s="7"/>
      <c r="AE752" s="7"/>
      <c r="AF752" s="7"/>
      <c r="AG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363"/>
      <c r="AA753" s="364"/>
      <c r="AB753" s="7"/>
      <c r="AC753" s="7"/>
      <c r="AD753" s="7"/>
      <c r="AE753" s="7"/>
      <c r="AF753" s="7"/>
      <c r="AG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363"/>
      <c r="AA754" s="364"/>
      <c r="AB754" s="7"/>
      <c r="AC754" s="7"/>
      <c r="AD754" s="7"/>
      <c r="AE754" s="7"/>
      <c r="AF754" s="7"/>
      <c r="AG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363"/>
      <c r="AA755" s="364"/>
      <c r="AB755" s="7"/>
      <c r="AC755" s="7"/>
      <c r="AD755" s="7"/>
      <c r="AE755" s="7"/>
      <c r="AF755" s="7"/>
      <c r="AG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363"/>
      <c r="AA756" s="364"/>
      <c r="AB756" s="7"/>
      <c r="AC756" s="7"/>
      <c r="AD756" s="7"/>
      <c r="AE756" s="7"/>
      <c r="AF756" s="7"/>
      <c r="AG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363"/>
      <c r="AA757" s="364"/>
      <c r="AB757" s="7"/>
      <c r="AC757" s="7"/>
      <c r="AD757" s="7"/>
      <c r="AE757" s="7"/>
      <c r="AF757" s="7"/>
      <c r="AG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363"/>
      <c r="AA758" s="364"/>
      <c r="AB758" s="7"/>
      <c r="AC758" s="7"/>
      <c r="AD758" s="7"/>
      <c r="AE758" s="7"/>
      <c r="AF758" s="7"/>
      <c r="AG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363"/>
      <c r="AA759" s="364"/>
      <c r="AB759" s="7"/>
      <c r="AC759" s="7"/>
      <c r="AD759" s="7"/>
      <c r="AE759" s="7"/>
      <c r="AF759" s="7"/>
      <c r="AG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363"/>
      <c r="AA760" s="364"/>
      <c r="AB760" s="7"/>
      <c r="AC760" s="7"/>
      <c r="AD760" s="7"/>
      <c r="AE760" s="7"/>
      <c r="AF760" s="7"/>
      <c r="AG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363"/>
      <c r="AA761" s="364"/>
      <c r="AB761" s="7"/>
      <c r="AC761" s="7"/>
      <c r="AD761" s="7"/>
      <c r="AE761" s="7"/>
      <c r="AF761" s="7"/>
      <c r="AG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363"/>
      <c r="AA762" s="364"/>
      <c r="AB762" s="7"/>
      <c r="AC762" s="7"/>
      <c r="AD762" s="7"/>
      <c r="AE762" s="7"/>
      <c r="AF762" s="7"/>
      <c r="AG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363"/>
      <c r="AA763" s="364"/>
      <c r="AB763" s="7"/>
      <c r="AC763" s="7"/>
      <c r="AD763" s="7"/>
      <c r="AE763" s="7"/>
      <c r="AF763" s="7"/>
      <c r="AG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363"/>
      <c r="AA764" s="364"/>
      <c r="AB764" s="7"/>
      <c r="AC764" s="7"/>
      <c r="AD764" s="7"/>
      <c r="AE764" s="7"/>
      <c r="AF764" s="7"/>
      <c r="AG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363"/>
      <c r="AA765" s="364"/>
      <c r="AB765" s="7"/>
      <c r="AC765" s="7"/>
      <c r="AD765" s="7"/>
      <c r="AE765" s="7"/>
      <c r="AF765" s="7"/>
      <c r="AG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363"/>
      <c r="AA766" s="364"/>
      <c r="AB766" s="7"/>
      <c r="AC766" s="7"/>
      <c r="AD766" s="7"/>
      <c r="AE766" s="7"/>
      <c r="AF766" s="7"/>
      <c r="AG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363"/>
      <c r="AA767" s="364"/>
      <c r="AB767" s="7"/>
      <c r="AC767" s="7"/>
      <c r="AD767" s="7"/>
      <c r="AE767" s="7"/>
      <c r="AF767" s="7"/>
      <c r="AG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363"/>
      <c r="AA768" s="364"/>
      <c r="AB768" s="7"/>
      <c r="AC768" s="7"/>
      <c r="AD768" s="7"/>
      <c r="AE768" s="7"/>
      <c r="AF768" s="7"/>
      <c r="AG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363"/>
      <c r="AA769" s="364"/>
      <c r="AB769" s="7"/>
      <c r="AC769" s="7"/>
      <c r="AD769" s="7"/>
      <c r="AE769" s="7"/>
      <c r="AF769" s="7"/>
      <c r="AG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363"/>
      <c r="AA770" s="364"/>
      <c r="AB770" s="7"/>
      <c r="AC770" s="7"/>
      <c r="AD770" s="7"/>
      <c r="AE770" s="7"/>
      <c r="AF770" s="7"/>
      <c r="AG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363"/>
      <c r="AA771" s="364"/>
      <c r="AB771" s="7"/>
      <c r="AC771" s="7"/>
      <c r="AD771" s="7"/>
      <c r="AE771" s="7"/>
      <c r="AF771" s="7"/>
      <c r="AG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363"/>
      <c r="AA772" s="364"/>
      <c r="AB772" s="7"/>
      <c r="AC772" s="7"/>
      <c r="AD772" s="7"/>
      <c r="AE772" s="7"/>
      <c r="AF772" s="7"/>
      <c r="AG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363"/>
      <c r="AA773" s="364"/>
      <c r="AB773" s="7"/>
      <c r="AC773" s="7"/>
      <c r="AD773" s="7"/>
      <c r="AE773" s="7"/>
      <c r="AF773" s="7"/>
      <c r="AG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363"/>
      <c r="AA774" s="364"/>
      <c r="AB774" s="7"/>
      <c r="AC774" s="7"/>
      <c r="AD774" s="7"/>
      <c r="AE774" s="7"/>
      <c r="AF774" s="7"/>
      <c r="AG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363"/>
      <c r="AA775" s="364"/>
      <c r="AB775" s="7"/>
      <c r="AC775" s="7"/>
      <c r="AD775" s="7"/>
      <c r="AE775" s="7"/>
      <c r="AF775" s="7"/>
      <c r="AG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363"/>
      <c r="AA776" s="364"/>
      <c r="AB776" s="7"/>
      <c r="AC776" s="7"/>
      <c r="AD776" s="7"/>
      <c r="AE776" s="7"/>
      <c r="AF776" s="7"/>
      <c r="AG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363"/>
      <c r="AA777" s="364"/>
      <c r="AB777" s="7"/>
      <c r="AC777" s="7"/>
      <c r="AD777" s="7"/>
      <c r="AE777" s="7"/>
      <c r="AF777" s="7"/>
      <c r="AG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363"/>
      <c r="AA778" s="364"/>
      <c r="AB778" s="7"/>
      <c r="AC778" s="7"/>
      <c r="AD778" s="7"/>
      <c r="AE778" s="7"/>
      <c r="AF778" s="7"/>
      <c r="AG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363"/>
      <c r="AA779" s="364"/>
      <c r="AB779" s="7"/>
      <c r="AC779" s="7"/>
      <c r="AD779" s="7"/>
      <c r="AE779" s="7"/>
      <c r="AF779" s="7"/>
      <c r="AG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363"/>
      <c r="AA780" s="364"/>
      <c r="AB780" s="7"/>
      <c r="AC780" s="7"/>
      <c r="AD780" s="7"/>
      <c r="AE780" s="7"/>
      <c r="AF780" s="7"/>
      <c r="AG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363"/>
      <c r="AA781" s="364"/>
      <c r="AB781" s="7"/>
      <c r="AC781" s="7"/>
      <c r="AD781" s="7"/>
      <c r="AE781" s="7"/>
      <c r="AF781" s="7"/>
      <c r="AG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363"/>
      <c r="AA782" s="364"/>
      <c r="AB782" s="7"/>
      <c r="AC782" s="7"/>
      <c r="AD782" s="7"/>
      <c r="AE782" s="7"/>
      <c r="AF782" s="7"/>
      <c r="AG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363"/>
      <c r="AA783" s="364"/>
      <c r="AB783" s="7"/>
      <c r="AC783" s="7"/>
      <c r="AD783" s="7"/>
      <c r="AE783" s="7"/>
      <c r="AF783" s="7"/>
      <c r="AG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363"/>
      <c r="AA784" s="364"/>
      <c r="AB784" s="7"/>
      <c r="AC784" s="7"/>
      <c r="AD784" s="7"/>
      <c r="AE784" s="7"/>
      <c r="AF784" s="7"/>
      <c r="AG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363"/>
      <c r="AA785" s="364"/>
      <c r="AB785" s="7"/>
      <c r="AC785" s="7"/>
      <c r="AD785" s="7"/>
      <c r="AE785" s="7"/>
      <c r="AF785" s="7"/>
      <c r="AG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363"/>
      <c r="AA786" s="364"/>
      <c r="AB786" s="7"/>
      <c r="AC786" s="7"/>
      <c r="AD786" s="7"/>
      <c r="AE786" s="7"/>
      <c r="AF786" s="7"/>
      <c r="AG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363"/>
      <c r="AA787" s="364"/>
      <c r="AB787" s="7"/>
      <c r="AC787" s="7"/>
      <c r="AD787" s="7"/>
      <c r="AE787" s="7"/>
      <c r="AF787" s="7"/>
      <c r="AG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363"/>
      <c r="AA788" s="364"/>
      <c r="AB788" s="7"/>
      <c r="AC788" s="7"/>
      <c r="AD788" s="7"/>
      <c r="AE788" s="7"/>
      <c r="AF788" s="7"/>
      <c r="AG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363"/>
      <c r="AA789" s="364"/>
      <c r="AB789" s="7"/>
      <c r="AC789" s="7"/>
      <c r="AD789" s="7"/>
      <c r="AE789" s="7"/>
      <c r="AF789" s="7"/>
      <c r="AG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363"/>
      <c r="AA790" s="364"/>
      <c r="AB790" s="7"/>
      <c r="AC790" s="7"/>
      <c r="AD790" s="7"/>
      <c r="AE790" s="7"/>
      <c r="AF790" s="7"/>
      <c r="AG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363"/>
      <c r="AA791" s="364"/>
      <c r="AB791" s="7"/>
      <c r="AC791" s="7"/>
      <c r="AD791" s="7"/>
      <c r="AE791" s="7"/>
      <c r="AF791" s="7"/>
      <c r="AG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363"/>
      <c r="AA792" s="364"/>
      <c r="AB792" s="7"/>
      <c r="AC792" s="7"/>
      <c r="AD792" s="7"/>
      <c r="AE792" s="7"/>
      <c r="AF792" s="7"/>
      <c r="AG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363"/>
      <c r="AA793" s="364"/>
      <c r="AB793" s="7"/>
      <c r="AC793" s="7"/>
      <c r="AD793" s="7"/>
      <c r="AE793" s="7"/>
      <c r="AF793" s="7"/>
      <c r="AG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363"/>
      <c r="AA794" s="364"/>
      <c r="AB794" s="7"/>
      <c r="AC794" s="7"/>
      <c r="AD794" s="7"/>
      <c r="AE794" s="7"/>
      <c r="AF794" s="7"/>
      <c r="AG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363"/>
      <c r="AA795" s="364"/>
      <c r="AB795" s="7"/>
      <c r="AC795" s="7"/>
      <c r="AD795" s="7"/>
      <c r="AE795" s="7"/>
      <c r="AF795" s="7"/>
      <c r="AG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363"/>
      <c r="AA796" s="364"/>
      <c r="AB796" s="7"/>
      <c r="AC796" s="7"/>
      <c r="AD796" s="7"/>
      <c r="AE796" s="7"/>
      <c r="AF796" s="7"/>
      <c r="AG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363"/>
      <c r="AA797" s="364"/>
      <c r="AB797" s="7"/>
      <c r="AC797" s="7"/>
      <c r="AD797" s="7"/>
      <c r="AE797" s="7"/>
      <c r="AF797" s="7"/>
      <c r="AG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363"/>
      <c r="AA798" s="364"/>
      <c r="AB798" s="7"/>
      <c r="AC798" s="7"/>
      <c r="AD798" s="7"/>
      <c r="AE798" s="7"/>
      <c r="AF798" s="7"/>
      <c r="AG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363"/>
      <c r="AA799" s="364"/>
      <c r="AB799" s="7"/>
      <c r="AC799" s="7"/>
      <c r="AD799" s="7"/>
      <c r="AE799" s="7"/>
      <c r="AF799" s="7"/>
      <c r="AG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363"/>
      <c r="AA800" s="364"/>
      <c r="AB800" s="7"/>
      <c r="AC800" s="7"/>
      <c r="AD800" s="7"/>
      <c r="AE800" s="7"/>
      <c r="AF800" s="7"/>
      <c r="AG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363"/>
      <c r="AA801" s="364"/>
      <c r="AB801" s="7"/>
      <c r="AC801" s="7"/>
      <c r="AD801" s="7"/>
      <c r="AE801" s="7"/>
      <c r="AF801" s="7"/>
      <c r="AG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363"/>
      <c r="AA802" s="364"/>
      <c r="AB802" s="7"/>
      <c r="AC802" s="7"/>
      <c r="AD802" s="7"/>
      <c r="AE802" s="7"/>
      <c r="AF802" s="7"/>
      <c r="AG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363"/>
      <c r="AA803" s="364"/>
      <c r="AB803" s="7"/>
      <c r="AC803" s="7"/>
      <c r="AD803" s="7"/>
      <c r="AE803" s="7"/>
      <c r="AF803" s="7"/>
      <c r="AG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363"/>
      <c r="AA804" s="364"/>
      <c r="AB804" s="7"/>
      <c r="AC804" s="7"/>
      <c r="AD804" s="7"/>
      <c r="AE804" s="7"/>
      <c r="AF804" s="7"/>
      <c r="AG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363"/>
      <c r="AA805" s="364"/>
      <c r="AB805" s="7"/>
      <c r="AC805" s="7"/>
      <c r="AD805" s="7"/>
      <c r="AE805" s="7"/>
      <c r="AF805" s="7"/>
      <c r="AG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363"/>
      <c r="AA806" s="364"/>
      <c r="AB806" s="7"/>
      <c r="AC806" s="7"/>
      <c r="AD806" s="7"/>
      <c r="AE806" s="7"/>
      <c r="AF806" s="7"/>
      <c r="AG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363"/>
      <c r="AA807" s="364"/>
      <c r="AB807" s="7"/>
      <c r="AC807" s="7"/>
      <c r="AD807" s="7"/>
      <c r="AE807" s="7"/>
      <c r="AF807" s="7"/>
      <c r="AG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363"/>
      <c r="AA808" s="364"/>
      <c r="AB808" s="7"/>
      <c r="AC808" s="7"/>
      <c r="AD808" s="7"/>
      <c r="AE808" s="7"/>
      <c r="AF808" s="7"/>
      <c r="AG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363"/>
      <c r="AA809" s="364"/>
      <c r="AB809" s="7"/>
      <c r="AC809" s="7"/>
      <c r="AD809" s="7"/>
      <c r="AE809" s="7"/>
      <c r="AF809" s="7"/>
      <c r="AG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363"/>
      <c r="AA810" s="364"/>
      <c r="AB810" s="7"/>
      <c r="AC810" s="7"/>
      <c r="AD810" s="7"/>
      <c r="AE810" s="7"/>
      <c r="AF810" s="7"/>
      <c r="AG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363"/>
      <c r="AA811" s="364"/>
      <c r="AB811" s="7"/>
      <c r="AC811" s="7"/>
      <c r="AD811" s="7"/>
      <c r="AE811" s="7"/>
      <c r="AF811" s="7"/>
      <c r="AG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363"/>
      <c r="AA812" s="364"/>
      <c r="AB812" s="7"/>
      <c r="AC812" s="7"/>
      <c r="AD812" s="7"/>
      <c r="AE812" s="7"/>
      <c r="AF812" s="7"/>
      <c r="AG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363"/>
      <c r="AA813" s="364"/>
      <c r="AB813" s="7"/>
      <c r="AC813" s="7"/>
      <c r="AD813" s="7"/>
      <c r="AE813" s="7"/>
      <c r="AF813" s="7"/>
      <c r="AG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363"/>
      <c r="AA814" s="364"/>
      <c r="AB814" s="7"/>
      <c r="AC814" s="7"/>
      <c r="AD814" s="7"/>
      <c r="AE814" s="7"/>
      <c r="AF814" s="7"/>
      <c r="AG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363"/>
      <c r="AA815" s="364"/>
      <c r="AB815" s="7"/>
      <c r="AC815" s="7"/>
      <c r="AD815" s="7"/>
      <c r="AE815" s="7"/>
      <c r="AF815" s="7"/>
      <c r="AG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363"/>
      <c r="AA816" s="364"/>
      <c r="AB816" s="7"/>
      <c r="AC816" s="7"/>
      <c r="AD816" s="7"/>
      <c r="AE816" s="7"/>
      <c r="AF816" s="7"/>
      <c r="AG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363"/>
      <c r="AA817" s="364"/>
      <c r="AB817" s="7"/>
      <c r="AC817" s="7"/>
      <c r="AD817" s="7"/>
      <c r="AE817" s="7"/>
      <c r="AF817" s="7"/>
      <c r="AG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363"/>
      <c r="AA818" s="364"/>
      <c r="AB818" s="7"/>
      <c r="AC818" s="7"/>
      <c r="AD818" s="7"/>
      <c r="AE818" s="7"/>
      <c r="AF818" s="7"/>
      <c r="AG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363"/>
      <c r="AA819" s="364"/>
      <c r="AB819" s="7"/>
      <c r="AC819" s="7"/>
      <c r="AD819" s="7"/>
      <c r="AE819" s="7"/>
      <c r="AF819" s="7"/>
      <c r="AG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363"/>
      <c r="AA820" s="364"/>
      <c r="AB820" s="7"/>
      <c r="AC820" s="7"/>
      <c r="AD820" s="7"/>
      <c r="AE820" s="7"/>
      <c r="AF820" s="7"/>
      <c r="AG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363"/>
      <c r="AA821" s="364"/>
      <c r="AB821" s="7"/>
      <c r="AC821" s="7"/>
      <c r="AD821" s="7"/>
      <c r="AE821" s="7"/>
      <c r="AF821" s="7"/>
      <c r="AG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363"/>
      <c r="AA822" s="364"/>
      <c r="AB822" s="7"/>
      <c r="AC822" s="7"/>
      <c r="AD822" s="7"/>
      <c r="AE822" s="7"/>
      <c r="AF822" s="7"/>
      <c r="AG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363"/>
      <c r="AA823" s="364"/>
      <c r="AB823" s="7"/>
      <c r="AC823" s="7"/>
      <c r="AD823" s="7"/>
      <c r="AE823" s="7"/>
      <c r="AF823" s="7"/>
      <c r="AG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363"/>
      <c r="AA824" s="364"/>
      <c r="AB824" s="7"/>
      <c r="AC824" s="7"/>
      <c r="AD824" s="7"/>
      <c r="AE824" s="7"/>
      <c r="AF824" s="7"/>
      <c r="AG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363"/>
      <c r="AA825" s="364"/>
      <c r="AB825" s="7"/>
      <c r="AC825" s="7"/>
      <c r="AD825" s="7"/>
      <c r="AE825" s="7"/>
      <c r="AF825" s="7"/>
      <c r="AG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363"/>
      <c r="AA826" s="364"/>
      <c r="AB826" s="7"/>
      <c r="AC826" s="7"/>
      <c r="AD826" s="7"/>
      <c r="AE826" s="7"/>
      <c r="AF826" s="7"/>
      <c r="AG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363"/>
      <c r="AA827" s="364"/>
      <c r="AB827" s="7"/>
      <c r="AC827" s="7"/>
      <c r="AD827" s="7"/>
      <c r="AE827" s="7"/>
      <c r="AF827" s="7"/>
      <c r="AG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363"/>
      <c r="AA828" s="364"/>
      <c r="AB828" s="7"/>
      <c r="AC828" s="7"/>
      <c r="AD828" s="7"/>
      <c r="AE828" s="7"/>
      <c r="AF828" s="7"/>
      <c r="AG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363"/>
      <c r="AA829" s="364"/>
      <c r="AB829" s="7"/>
      <c r="AC829" s="7"/>
      <c r="AD829" s="7"/>
      <c r="AE829" s="7"/>
      <c r="AF829" s="7"/>
      <c r="AG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363"/>
      <c r="AA830" s="364"/>
      <c r="AB830" s="7"/>
      <c r="AC830" s="7"/>
      <c r="AD830" s="7"/>
      <c r="AE830" s="7"/>
      <c r="AF830" s="7"/>
      <c r="AG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363"/>
      <c r="AA831" s="364"/>
      <c r="AB831" s="7"/>
      <c r="AC831" s="7"/>
      <c r="AD831" s="7"/>
      <c r="AE831" s="7"/>
      <c r="AF831" s="7"/>
      <c r="AG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363"/>
      <c r="AA832" s="364"/>
      <c r="AB832" s="7"/>
      <c r="AC832" s="7"/>
      <c r="AD832" s="7"/>
      <c r="AE832" s="7"/>
      <c r="AF832" s="7"/>
      <c r="AG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363"/>
      <c r="AA833" s="364"/>
      <c r="AB833" s="7"/>
      <c r="AC833" s="7"/>
      <c r="AD833" s="7"/>
      <c r="AE833" s="7"/>
      <c r="AF833" s="7"/>
      <c r="AG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363"/>
      <c r="AA834" s="364"/>
      <c r="AB834" s="7"/>
      <c r="AC834" s="7"/>
      <c r="AD834" s="7"/>
      <c r="AE834" s="7"/>
      <c r="AF834" s="7"/>
      <c r="AG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363"/>
      <c r="AA835" s="364"/>
      <c r="AB835" s="7"/>
      <c r="AC835" s="7"/>
      <c r="AD835" s="7"/>
      <c r="AE835" s="7"/>
      <c r="AF835" s="7"/>
      <c r="AG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363"/>
      <c r="AA836" s="364"/>
      <c r="AB836" s="7"/>
      <c r="AC836" s="7"/>
      <c r="AD836" s="7"/>
      <c r="AE836" s="7"/>
      <c r="AF836" s="7"/>
      <c r="AG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363"/>
      <c r="AA837" s="364"/>
      <c r="AB837" s="7"/>
      <c r="AC837" s="7"/>
      <c r="AD837" s="7"/>
      <c r="AE837" s="7"/>
      <c r="AF837" s="7"/>
      <c r="AG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363"/>
      <c r="AA838" s="364"/>
      <c r="AB838" s="7"/>
      <c r="AC838" s="7"/>
      <c r="AD838" s="7"/>
      <c r="AE838" s="7"/>
      <c r="AF838" s="7"/>
      <c r="AG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363"/>
      <c r="AA839" s="364"/>
      <c r="AB839" s="7"/>
      <c r="AC839" s="7"/>
      <c r="AD839" s="7"/>
      <c r="AE839" s="7"/>
      <c r="AF839" s="7"/>
      <c r="AG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363"/>
      <c r="AA840" s="364"/>
      <c r="AB840" s="7"/>
      <c r="AC840" s="7"/>
      <c r="AD840" s="7"/>
      <c r="AE840" s="7"/>
      <c r="AF840" s="7"/>
      <c r="AG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363"/>
      <c r="AA841" s="364"/>
      <c r="AB841" s="7"/>
      <c r="AC841" s="7"/>
      <c r="AD841" s="7"/>
      <c r="AE841" s="7"/>
      <c r="AF841" s="7"/>
      <c r="AG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363"/>
      <c r="AA842" s="364"/>
      <c r="AB842" s="7"/>
      <c r="AC842" s="7"/>
      <c r="AD842" s="7"/>
      <c r="AE842" s="7"/>
      <c r="AF842" s="7"/>
      <c r="AG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363"/>
      <c r="AA843" s="364"/>
      <c r="AB843" s="7"/>
      <c r="AC843" s="7"/>
      <c r="AD843" s="7"/>
      <c r="AE843" s="7"/>
      <c r="AF843" s="7"/>
      <c r="AG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363"/>
      <c r="AA844" s="364"/>
      <c r="AB844" s="7"/>
      <c r="AC844" s="7"/>
      <c r="AD844" s="7"/>
      <c r="AE844" s="7"/>
      <c r="AF844" s="7"/>
      <c r="AG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363"/>
      <c r="AA845" s="364"/>
      <c r="AB845" s="7"/>
      <c r="AC845" s="7"/>
      <c r="AD845" s="7"/>
      <c r="AE845" s="7"/>
      <c r="AF845" s="7"/>
      <c r="AG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363"/>
      <c r="AA846" s="364"/>
      <c r="AB846" s="7"/>
      <c r="AC846" s="7"/>
      <c r="AD846" s="7"/>
      <c r="AE846" s="7"/>
      <c r="AF846" s="7"/>
      <c r="AG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363"/>
      <c r="AA847" s="364"/>
      <c r="AB847" s="7"/>
      <c r="AC847" s="7"/>
      <c r="AD847" s="7"/>
      <c r="AE847" s="7"/>
      <c r="AF847" s="7"/>
      <c r="AG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363"/>
      <c r="AA848" s="364"/>
      <c r="AB848" s="7"/>
      <c r="AC848" s="7"/>
      <c r="AD848" s="7"/>
      <c r="AE848" s="7"/>
      <c r="AF848" s="7"/>
      <c r="AG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363"/>
      <c r="AA849" s="364"/>
      <c r="AB849" s="7"/>
      <c r="AC849" s="7"/>
      <c r="AD849" s="7"/>
      <c r="AE849" s="7"/>
      <c r="AF849" s="7"/>
      <c r="AG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363"/>
      <c r="AA850" s="364"/>
      <c r="AB850" s="7"/>
      <c r="AC850" s="7"/>
      <c r="AD850" s="7"/>
      <c r="AE850" s="7"/>
      <c r="AF850" s="7"/>
      <c r="AG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363"/>
      <c r="AA851" s="364"/>
      <c r="AB851" s="7"/>
      <c r="AC851" s="7"/>
      <c r="AD851" s="7"/>
      <c r="AE851" s="7"/>
      <c r="AF851" s="7"/>
      <c r="AG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363"/>
      <c r="AA852" s="364"/>
      <c r="AB852" s="7"/>
      <c r="AC852" s="7"/>
      <c r="AD852" s="7"/>
      <c r="AE852" s="7"/>
      <c r="AF852" s="7"/>
      <c r="AG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363"/>
      <c r="AA853" s="364"/>
      <c r="AB853" s="7"/>
      <c r="AC853" s="7"/>
      <c r="AD853" s="7"/>
      <c r="AE853" s="7"/>
      <c r="AF853" s="7"/>
      <c r="AG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363"/>
      <c r="AA854" s="364"/>
      <c r="AB854" s="7"/>
      <c r="AC854" s="7"/>
      <c r="AD854" s="7"/>
      <c r="AE854" s="7"/>
      <c r="AF854" s="7"/>
      <c r="AG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363"/>
      <c r="AA855" s="364"/>
      <c r="AB855" s="7"/>
      <c r="AC855" s="7"/>
      <c r="AD855" s="7"/>
      <c r="AE855" s="7"/>
      <c r="AF855" s="7"/>
      <c r="AG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363"/>
      <c r="AA856" s="364"/>
      <c r="AB856" s="7"/>
      <c r="AC856" s="7"/>
      <c r="AD856" s="7"/>
      <c r="AE856" s="7"/>
      <c r="AF856" s="7"/>
      <c r="AG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363"/>
      <c r="AA857" s="364"/>
      <c r="AB857" s="7"/>
      <c r="AC857" s="7"/>
      <c r="AD857" s="7"/>
      <c r="AE857" s="7"/>
      <c r="AF857" s="7"/>
      <c r="AG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363"/>
      <c r="AA858" s="364"/>
      <c r="AB858" s="7"/>
      <c r="AC858" s="7"/>
      <c r="AD858" s="7"/>
      <c r="AE858" s="7"/>
      <c r="AF858" s="7"/>
      <c r="AG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363"/>
      <c r="AA859" s="364"/>
      <c r="AB859" s="7"/>
      <c r="AC859" s="7"/>
      <c r="AD859" s="7"/>
      <c r="AE859" s="7"/>
      <c r="AF859" s="7"/>
      <c r="AG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363"/>
      <c r="AA860" s="364"/>
      <c r="AB860" s="7"/>
      <c r="AC860" s="7"/>
      <c r="AD860" s="7"/>
      <c r="AE860" s="7"/>
      <c r="AF860" s="7"/>
      <c r="AG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363"/>
      <c r="AA861" s="364"/>
      <c r="AB861" s="7"/>
      <c r="AC861" s="7"/>
      <c r="AD861" s="7"/>
      <c r="AE861" s="7"/>
      <c r="AF861" s="7"/>
      <c r="AG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363"/>
      <c r="AA862" s="364"/>
      <c r="AB862" s="7"/>
      <c r="AC862" s="7"/>
      <c r="AD862" s="7"/>
      <c r="AE862" s="7"/>
      <c r="AF862" s="7"/>
      <c r="AG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363"/>
      <c r="AA863" s="364"/>
      <c r="AB863" s="7"/>
      <c r="AC863" s="7"/>
      <c r="AD863" s="7"/>
      <c r="AE863" s="7"/>
      <c r="AF863" s="7"/>
      <c r="AG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363"/>
      <c r="AA864" s="364"/>
      <c r="AB864" s="7"/>
      <c r="AC864" s="7"/>
      <c r="AD864" s="7"/>
      <c r="AE864" s="7"/>
      <c r="AF864" s="7"/>
      <c r="AG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363"/>
      <c r="AA865" s="364"/>
      <c r="AB865" s="7"/>
      <c r="AC865" s="7"/>
      <c r="AD865" s="7"/>
      <c r="AE865" s="7"/>
      <c r="AF865" s="7"/>
      <c r="AG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363"/>
      <c r="AA866" s="364"/>
      <c r="AB866" s="7"/>
      <c r="AC866" s="7"/>
      <c r="AD866" s="7"/>
      <c r="AE866" s="7"/>
      <c r="AF866" s="7"/>
      <c r="AG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363"/>
      <c r="AA867" s="364"/>
      <c r="AB867" s="7"/>
      <c r="AC867" s="7"/>
      <c r="AD867" s="7"/>
      <c r="AE867" s="7"/>
      <c r="AF867" s="7"/>
      <c r="AG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363"/>
      <c r="AA868" s="364"/>
      <c r="AB868" s="7"/>
      <c r="AC868" s="7"/>
      <c r="AD868" s="7"/>
      <c r="AE868" s="7"/>
      <c r="AF868" s="7"/>
      <c r="AG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363"/>
      <c r="AA869" s="364"/>
      <c r="AB869" s="7"/>
      <c r="AC869" s="7"/>
      <c r="AD869" s="7"/>
      <c r="AE869" s="7"/>
      <c r="AF869" s="7"/>
      <c r="AG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363"/>
      <c r="AA870" s="364"/>
      <c r="AB870" s="7"/>
      <c r="AC870" s="7"/>
      <c r="AD870" s="7"/>
      <c r="AE870" s="7"/>
      <c r="AF870" s="7"/>
      <c r="AG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363"/>
      <c r="AA871" s="364"/>
      <c r="AB871" s="7"/>
      <c r="AC871" s="7"/>
      <c r="AD871" s="7"/>
      <c r="AE871" s="7"/>
      <c r="AF871" s="7"/>
      <c r="AG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363"/>
      <c r="AA872" s="364"/>
      <c r="AB872" s="7"/>
      <c r="AC872" s="7"/>
      <c r="AD872" s="7"/>
      <c r="AE872" s="7"/>
      <c r="AF872" s="7"/>
      <c r="AG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363"/>
      <c r="AA873" s="364"/>
      <c r="AB873" s="7"/>
      <c r="AC873" s="7"/>
      <c r="AD873" s="7"/>
      <c r="AE873" s="7"/>
      <c r="AF873" s="7"/>
      <c r="AG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363"/>
      <c r="AA874" s="364"/>
      <c r="AB874" s="7"/>
      <c r="AC874" s="7"/>
      <c r="AD874" s="7"/>
      <c r="AE874" s="7"/>
      <c r="AF874" s="7"/>
      <c r="AG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363"/>
      <c r="AA875" s="364"/>
      <c r="AB875" s="7"/>
      <c r="AC875" s="7"/>
      <c r="AD875" s="7"/>
      <c r="AE875" s="7"/>
      <c r="AF875" s="7"/>
      <c r="AG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363"/>
      <c r="AA876" s="364"/>
      <c r="AB876" s="7"/>
      <c r="AC876" s="7"/>
      <c r="AD876" s="7"/>
      <c r="AE876" s="7"/>
      <c r="AF876" s="7"/>
      <c r="AG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363"/>
      <c r="AA877" s="364"/>
      <c r="AB877" s="7"/>
      <c r="AC877" s="7"/>
      <c r="AD877" s="7"/>
      <c r="AE877" s="7"/>
      <c r="AF877" s="7"/>
      <c r="AG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363"/>
      <c r="AA878" s="364"/>
      <c r="AB878" s="7"/>
      <c r="AC878" s="7"/>
      <c r="AD878" s="7"/>
      <c r="AE878" s="7"/>
      <c r="AF878" s="7"/>
      <c r="AG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363"/>
      <c r="AA879" s="364"/>
      <c r="AB879" s="7"/>
      <c r="AC879" s="7"/>
      <c r="AD879" s="7"/>
      <c r="AE879" s="7"/>
      <c r="AF879" s="7"/>
      <c r="AG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363"/>
      <c r="AA880" s="364"/>
      <c r="AB880" s="7"/>
      <c r="AC880" s="7"/>
      <c r="AD880" s="7"/>
      <c r="AE880" s="7"/>
      <c r="AF880" s="7"/>
      <c r="AG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363"/>
      <c r="AA881" s="364"/>
      <c r="AB881" s="7"/>
      <c r="AC881" s="7"/>
      <c r="AD881" s="7"/>
      <c r="AE881" s="7"/>
      <c r="AF881" s="7"/>
      <c r="AG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363"/>
      <c r="AA882" s="364"/>
      <c r="AB882" s="7"/>
      <c r="AC882" s="7"/>
      <c r="AD882" s="7"/>
      <c r="AE882" s="7"/>
      <c r="AF882" s="7"/>
      <c r="AG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363"/>
      <c r="AA883" s="364"/>
      <c r="AB883" s="7"/>
      <c r="AC883" s="7"/>
      <c r="AD883" s="7"/>
      <c r="AE883" s="7"/>
      <c r="AF883" s="7"/>
      <c r="AG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363"/>
      <c r="AA884" s="364"/>
      <c r="AB884" s="7"/>
      <c r="AC884" s="7"/>
      <c r="AD884" s="7"/>
      <c r="AE884" s="7"/>
      <c r="AF884" s="7"/>
      <c r="AG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363"/>
      <c r="AA885" s="364"/>
      <c r="AB885" s="7"/>
      <c r="AC885" s="7"/>
      <c r="AD885" s="7"/>
      <c r="AE885" s="7"/>
      <c r="AF885" s="7"/>
      <c r="AG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363"/>
      <c r="AA886" s="364"/>
      <c r="AB886" s="7"/>
      <c r="AC886" s="7"/>
      <c r="AD886" s="7"/>
      <c r="AE886" s="7"/>
      <c r="AF886" s="7"/>
      <c r="AG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363"/>
      <c r="AA887" s="364"/>
      <c r="AB887" s="7"/>
      <c r="AC887" s="7"/>
      <c r="AD887" s="7"/>
      <c r="AE887" s="7"/>
      <c r="AF887" s="7"/>
      <c r="AG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363"/>
      <c r="AA888" s="364"/>
      <c r="AB888" s="7"/>
      <c r="AC888" s="7"/>
      <c r="AD888" s="7"/>
      <c r="AE888" s="7"/>
      <c r="AF888" s="7"/>
      <c r="AG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363"/>
      <c r="AA889" s="364"/>
      <c r="AB889" s="7"/>
      <c r="AC889" s="7"/>
      <c r="AD889" s="7"/>
      <c r="AE889" s="7"/>
      <c r="AF889" s="7"/>
      <c r="AG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363"/>
      <c r="AA890" s="364"/>
      <c r="AB890" s="7"/>
      <c r="AC890" s="7"/>
      <c r="AD890" s="7"/>
      <c r="AE890" s="7"/>
      <c r="AF890" s="7"/>
      <c r="AG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363"/>
      <c r="AA891" s="364"/>
      <c r="AB891" s="7"/>
      <c r="AC891" s="7"/>
      <c r="AD891" s="7"/>
      <c r="AE891" s="7"/>
      <c r="AF891" s="7"/>
      <c r="AG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363"/>
      <c r="AA892" s="364"/>
      <c r="AB892" s="7"/>
      <c r="AC892" s="7"/>
      <c r="AD892" s="7"/>
      <c r="AE892" s="7"/>
      <c r="AF892" s="7"/>
      <c r="AG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363"/>
      <c r="AA893" s="364"/>
      <c r="AB893" s="7"/>
      <c r="AC893" s="7"/>
      <c r="AD893" s="7"/>
      <c r="AE893" s="7"/>
      <c r="AF893" s="7"/>
      <c r="AG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363"/>
      <c r="AA894" s="364"/>
      <c r="AB894" s="7"/>
      <c r="AC894" s="7"/>
      <c r="AD894" s="7"/>
      <c r="AE894" s="7"/>
      <c r="AF894" s="7"/>
      <c r="AG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363"/>
      <c r="AA895" s="364"/>
      <c r="AB895" s="7"/>
      <c r="AC895" s="7"/>
      <c r="AD895" s="7"/>
      <c r="AE895" s="7"/>
      <c r="AF895" s="7"/>
      <c r="AG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363"/>
      <c r="AA896" s="364"/>
      <c r="AB896" s="7"/>
      <c r="AC896" s="7"/>
      <c r="AD896" s="7"/>
      <c r="AE896" s="7"/>
      <c r="AF896" s="7"/>
      <c r="AG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363"/>
      <c r="AA897" s="364"/>
      <c r="AB897" s="7"/>
      <c r="AC897" s="7"/>
      <c r="AD897" s="7"/>
      <c r="AE897" s="7"/>
      <c r="AF897" s="7"/>
      <c r="AG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363"/>
      <c r="AA898" s="364"/>
      <c r="AB898" s="7"/>
      <c r="AC898" s="7"/>
      <c r="AD898" s="7"/>
      <c r="AE898" s="7"/>
      <c r="AF898" s="7"/>
      <c r="AG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363"/>
      <c r="AA899" s="364"/>
      <c r="AB899" s="7"/>
      <c r="AC899" s="7"/>
      <c r="AD899" s="7"/>
      <c r="AE899" s="7"/>
      <c r="AF899" s="7"/>
      <c r="AG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363"/>
      <c r="AA900" s="364"/>
      <c r="AB900" s="7"/>
      <c r="AC900" s="7"/>
      <c r="AD900" s="7"/>
      <c r="AE900" s="7"/>
      <c r="AF900" s="7"/>
      <c r="AG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363"/>
      <c r="AA901" s="364"/>
      <c r="AB901" s="7"/>
      <c r="AC901" s="7"/>
      <c r="AD901" s="7"/>
      <c r="AE901" s="7"/>
      <c r="AF901" s="7"/>
      <c r="AG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363"/>
      <c r="AA902" s="364"/>
      <c r="AB902" s="7"/>
      <c r="AC902" s="7"/>
      <c r="AD902" s="7"/>
      <c r="AE902" s="7"/>
      <c r="AF902" s="7"/>
      <c r="AG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363"/>
      <c r="AA903" s="364"/>
      <c r="AB903" s="7"/>
      <c r="AC903" s="7"/>
      <c r="AD903" s="7"/>
      <c r="AE903" s="7"/>
      <c r="AF903" s="7"/>
      <c r="AG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363"/>
      <c r="AA904" s="364"/>
      <c r="AB904" s="7"/>
      <c r="AC904" s="7"/>
      <c r="AD904" s="7"/>
      <c r="AE904" s="7"/>
      <c r="AF904" s="7"/>
      <c r="AG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363"/>
      <c r="AA905" s="364"/>
      <c r="AB905" s="7"/>
      <c r="AC905" s="7"/>
      <c r="AD905" s="7"/>
      <c r="AE905" s="7"/>
      <c r="AF905" s="7"/>
      <c r="AG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363"/>
      <c r="AA906" s="364"/>
      <c r="AB906" s="7"/>
      <c r="AC906" s="7"/>
      <c r="AD906" s="7"/>
      <c r="AE906" s="7"/>
      <c r="AF906" s="7"/>
      <c r="AG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363"/>
      <c r="AA907" s="364"/>
      <c r="AB907" s="7"/>
      <c r="AC907" s="7"/>
      <c r="AD907" s="7"/>
      <c r="AE907" s="7"/>
      <c r="AF907" s="7"/>
      <c r="AG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363"/>
      <c r="AA908" s="364"/>
      <c r="AB908" s="7"/>
      <c r="AC908" s="7"/>
      <c r="AD908" s="7"/>
      <c r="AE908" s="7"/>
      <c r="AF908" s="7"/>
      <c r="AG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363"/>
      <c r="AA909" s="364"/>
      <c r="AB909" s="7"/>
      <c r="AC909" s="7"/>
      <c r="AD909" s="7"/>
      <c r="AE909" s="7"/>
      <c r="AF909" s="7"/>
      <c r="AG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363"/>
      <c r="AA910" s="364"/>
      <c r="AB910" s="7"/>
      <c r="AC910" s="7"/>
      <c r="AD910" s="7"/>
      <c r="AE910" s="7"/>
      <c r="AF910" s="7"/>
      <c r="AG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363"/>
      <c r="AA911" s="364"/>
      <c r="AB911" s="7"/>
      <c r="AC911" s="7"/>
      <c r="AD911" s="7"/>
      <c r="AE911" s="7"/>
      <c r="AF911" s="7"/>
      <c r="AG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363"/>
      <c r="AA912" s="364"/>
      <c r="AB912" s="7"/>
      <c r="AC912" s="7"/>
      <c r="AD912" s="7"/>
      <c r="AE912" s="7"/>
      <c r="AF912" s="7"/>
      <c r="AG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363"/>
      <c r="AA913" s="364"/>
      <c r="AB913" s="7"/>
      <c r="AC913" s="7"/>
      <c r="AD913" s="7"/>
      <c r="AE913" s="7"/>
      <c r="AF913" s="7"/>
      <c r="AG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363"/>
      <c r="AA914" s="364"/>
      <c r="AB914" s="7"/>
      <c r="AC914" s="7"/>
      <c r="AD914" s="7"/>
      <c r="AE914" s="7"/>
      <c r="AF914" s="7"/>
      <c r="AG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363"/>
      <c r="AA915" s="364"/>
      <c r="AB915" s="7"/>
      <c r="AC915" s="7"/>
      <c r="AD915" s="7"/>
      <c r="AE915" s="7"/>
      <c r="AF915" s="7"/>
      <c r="AG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363"/>
      <c r="AA916" s="364"/>
      <c r="AB916" s="7"/>
      <c r="AC916" s="7"/>
      <c r="AD916" s="7"/>
      <c r="AE916" s="7"/>
      <c r="AF916" s="7"/>
      <c r="AG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363"/>
      <c r="AA917" s="364"/>
      <c r="AB917" s="7"/>
      <c r="AC917" s="7"/>
      <c r="AD917" s="7"/>
      <c r="AE917" s="7"/>
      <c r="AF917" s="7"/>
      <c r="AG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363"/>
      <c r="AA918" s="364"/>
      <c r="AB918" s="7"/>
      <c r="AC918" s="7"/>
      <c r="AD918" s="7"/>
      <c r="AE918" s="7"/>
      <c r="AF918" s="7"/>
      <c r="AG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363"/>
      <c r="AA919" s="364"/>
      <c r="AB919" s="7"/>
      <c r="AC919" s="7"/>
      <c r="AD919" s="7"/>
      <c r="AE919" s="7"/>
      <c r="AF919" s="7"/>
      <c r="AG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363"/>
      <c r="AA920" s="364"/>
      <c r="AB920" s="7"/>
      <c r="AC920" s="7"/>
      <c r="AD920" s="7"/>
      <c r="AE920" s="7"/>
      <c r="AF920" s="7"/>
      <c r="AG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363"/>
      <c r="AA921" s="364"/>
      <c r="AB921" s="7"/>
      <c r="AC921" s="7"/>
      <c r="AD921" s="7"/>
      <c r="AE921" s="7"/>
      <c r="AF921" s="7"/>
      <c r="AG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363"/>
      <c r="AA922" s="364"/>
      <c r="AB922" s="7"/>
      <c r="AC922" s="7"/>
      <c r="AD922" s="7"/>
      <c r="AE922" s="7"/>
      <c r="AF922" s="7"/>
      <c r="AG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363"/>
      <c r="AA923" s="364"/>
      <c r="AB923" s="7"/>
      <c r="AC923" s="7"/>
      <c r="AD923" s="7"/>
      <c r="AE923" s="7"/>
      <c r="AF923" s="7"/>
      <c r="AG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363"/>
      <c r="AA924" s="364"/>
      <c r="AB924" s="7"/>
      <c r="AC924" s="7"/>
      <c r="AD924" s="7"/>
      <c r="AE924" s="7"/>
      <c r="AF924" s="7"/>
      <c r="AG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363"/>
      <c r="AA925" s="364"/>
      <c r="AB925" s="7"/>
      <c r="AC925" s="7"/>
      <c r="AD925" s="7"/>
      <c r="AE925" s="7"/>
      <c r="AF925" s="7"/>
      <c r="AG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363"/>
      <c r="AA926" s="364"/>
      <c r="AB926" s="7"/>
      <c r="AC926" s="7"/>
      <c r="AD926" s="7"/>
      <c r="AE926" s="7"/>
      <c r="AF926" s="7"/>
      <c r="AG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363"/>
      <c r="AA927" s="364"/>
      <c r="AB927" s="7"/>
      <c r="AC927" s="7"/>
      <c r="AD927" s="7"/>
      <c r="AE927" s="7"/>
      <c r="AF927" s="7"/>
      <c r="AG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363"/>
      <c r="AA928" s="364"/>
      <c r="AB928" s="7"/>
      <c r="AC928" s="7"/>
      <c r="AD928" s="7"/>
      <c r="AE928" s="7"/>
      <c r="AF928" s="7"/>
      <c r="AG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363"/>
      <c r="AA929" s="364"/>
      <c r="AB929" s="7"/>
      <c r="AC929" s="7"/>
      <c r="AD929" s="7"/>
      <c r="AE929" s="7"/>
      <c r="AF929" s="7"/>
      <c r="AG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363"/>
      <c r="AA930" s="364"/>
      <c r="AB930" s="7"/>
      <c r="AC930" s="7"/>
      <c r="AD930" s="7"/>
      <c r="AE930" s="7"/>
      <c r="AF930" s="7"/>
      <c r="AG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363"/>
      <c r="AA931" s="364"/>
      <c r="AB931" s="7"/>
      <c r="AC931" s="7"/>
      <c r="AD931" s="7"/>
      <c r="AE931" s="7"/>
      <c r="AF931" s="7"/>
      <c r="AG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363"/>
      <c r="AA932" s="364"/>
      <c r="AB932" s="7"/>
      <c r="AC932" s="7"/>
      <c r="AD932" s="7"/>
      <c r="AE932" s="7"/>
      <c r="AF932" s="7"/>
      <c r="AG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363"/>
      <c r="AA933" s="364"/>
      <c r="AB933" s="7"/>
      <c r="AC933" s="7"/>
      <c r="AD933" s="7"/>
      <c r="AE933" s="7"/>
      <c r="AF933" s="7"/>
      <c r="AG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363"/>
      <c r="AA934" s="364"/>
      <c r="AB934" s="7"/>
      <c r="AC934" s="7"/>
      <c r="AD934" s="7"/>
      <c r="AE934" s="7"/>
      <c r="AF934" s="7"/>
      <c r="AG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363"/>
      <c r="AA935" s="364"/>
      <c r="AB935" s="7"/>
      <c r="AC935" s="7"/>
      <c r="AD935" s="7"/>
      <c r="AE935" s="7"/>
      <c r="AF935" s="7"/>
      <c r="AG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363"/>
      <c r="AA936" s="364"/>
      <c r="AB936" s="7"/>
      <c r="AC936" s="7"/>
      <c r="AD936" s="7"/>
      <c r="AE936" s="7"/>
      <c r="AF936" s="7"/>
      <c r="AG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363"/>
      <c r="AA937" s="364"/>
      <c r="AB937" s="7"/>
      <c r="AC937" s="7"/>
      <c r="AD937" s="7"/>
      <c r="AE937" s="7"/>
      <c r="AF937" s="7"/>
      <c r="AG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363"/>
      <c r="AA938" s="364"/>
      <c r="AB938" s="7"/>
      <c r="AC938" s="7"/>
      <c r="AD938" s="7"/>
      <c r="AE938" s="7"/>
      <c r="AF938" s="7"/>
      <c r="AG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363"/>
      <c r="AA939" s="364"/>
      <c r="AB939" s="7"/>
      <c r="AC939" s="7"/>
      <c r="AD939" s="7"/>
      <c r="AE939" s="7"/>
      <c r="AF939" s="7"/>
      <c r="AG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363"/>
      <c r="AA940" s="364"/>
      <c r="AB940" s="7"/>
      <c r="AC940" s="7"/>
      <c r="AD940" s="7"/>
      <c r="AE940" s="7"/>
      <c r="AF940" s="7"/>
      <c r="AG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363"/>
      <c r="AA941" s="364"/>
      <c r="AB941" s="7"/>
      <c r="AC941" s="7"/>
      <c r="AD941" s="7"/>
      <c r="AE941" s="7"/>
      <c r="AF941" s="7"/>
      <c r="AG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363"/>
      <c r="AA942" s="364"/>
      <c r="AB942" s="7"/>
      <c r="AC942" s="7"/>
      <c r="AD942" s="7"/>
      <c r="AE942" s="7"/>
      <c r="AF942" s="7"/>
      <c r="AG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363"/>
      <c r="AA943" s="364"/>
      <c r="AB943" s="7"/>
      <c r="AC943" s="7"/>
      <c r="AD943" s="7"/>
      <c r="AE943" s="7"/>
      <c r="AF943" s="7"/>
      <c r="AG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363"/>
      <c r="AA944" s="364"/>
      <c r="AB944" s="7"/>
      <c r="AC944" s="7"/>
      <c r="AD944" s="7"/>
      <c r="AE944" s="7"/>
      <c r="AF944" s="7"/>
      <c r="AG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363"/>
      <c r="AA945" s="364"/>
      <c r="AB945" s="7"/>
      <c r="AC945" s="7"/>
      <c r="AD945" s="7"/>
      <c r="AE945" s="7"/>
      <c r="AF945" s="7"/>
      <c r="AG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363"/>
      <c r="AA946" s="364"/>
      <c r="AB946" s="7"/>
      <c r="AC946" s="7"/>
      <c r="AD946" s="7"/>
      <c r="AE946" s="7"/>
      <c r="AF946" s="7"/>
      <c r="AG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363"/>
      <c r="AA947" s="364"/>
      <c r="AB947" s="7"/>
      <c r="AC947" s="7"/>
      <c r="AD947" s="7"/>
      <c r="AE947" s="7"/>
      <c r="AF947" s="7"/>
      <c r="AG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363"/>
      <c r="AA948" s="364"/>
      <c r="AB948" s="7"/>
      <c r="AC948" s="7"/>
      <c r="AD948" s="7"/>
      <c r="AE948" s="7"/>
      <c r="AF948" s="7"/>
      <c r="AG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363"/>
      <c r="AA949" s="364"/>
      <c r="AB949" s="7"/>
      <c r="AC949" s="7"/>
      <c r="AD949" s="7"/>
      <c r="AE949" s="7"/>
      <c r="AF949" s="7"/>
      <c r="AG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363"/>
      <c r="AA950" s="364"/>
      <c r="AB950" s="7"/>
      <c r="AC950" s="7"/>
      <c r="AD950" s="7"/>
      <c r="AE950" s="7"/>
      <c r="AF950" s="7"/>
      <c r="AG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363"/>
      <c r="AA951" s="364"/>
      <c r="AB951" s="7"/>
      <c r="AC951" s="7"/>
      <c r="AD951" s="7"/>
      <c r="AE951" s="7"/>
      <c r="AF951" s="7"/>
      <c r="AG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363"/>
      <c r="AA952" s="364"/>
      <c r="AB952" s="7"/>
      <c r="AC952" s="7"/>
      <c r="AD952" s="7"/>
      <c r="AE952" s="7"/>
      <c r="AF952" s="7"/>
      <c r="AG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363"/>
      <c r="AA953" s="364"/>
      <c r="AB953" s="7"/>
      <c r="AC953" s="7"/>
      <c r="AD953" s="7"/>
      <c r="AE953" s="7"/>
      <c r="AF953" s="7"/>
      <c r="AG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363"/>
      <c r="AA954" s="364"/>
      <c r="AB954" s="7"/>
      <c r="AC954" s="7"/>
      <c r="AD954" s="7"/>
      <c r="AE954" s="7"/>
      <c r="AF954" s="7"/>
      <c r="AG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363"/>
      <c r="AA955" s="364"/>
      <c r="AB955" s="7"/>
      <c r="AC955" s="7"/>
      <c r="AD955" s="7"/>
      <c r="AE955" s="7"/>
      <c r="AF955" s="7"/>
      <c r="AG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363"/>
      <c r="AA956" s="364"/>
      <c r="AB956" s="7"/>
      <c r="AC956" s="7"/>
      <c r="AD956" s="7"/>
      <c r="AE956" s="7"/>
      <c r="AF956" s="7"/>
      <c r="AG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363"/>
      <c r="AA957" s="364"/>
      <c r="AB957" s="7"/>
      <c r="AC957" s="7"/>
      <c r="AD957" s="7"/>
      <c r="AE957" s="7"/>
      <c r="AF957" s="7"/>
      <c r="AG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363"/>
      <c r="AA958" s="364"/>
      <c r="AB958" s="7"/>
      <c r="AC958" s="7"/>
      <c r="AD958" s="7"/>
      <c r="AE958" s="7"/>
      <c r="AF958" s="7"/>
      <c r="AG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363"/>
      <c r="AA959" s="364"/>
      <c r="AB959" s="7"/>
      <c r="AC959" s="7"/>
      <c r="AD959" s="7"/>
      <c r="AE959" s="7"/>
      <c r="AF959" s="7"/>
      <c r="AG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363"/>
      <c r="AA960" s="364"/>
      <c r="AB960" s="7"/>
      <c r="AC960" s="7"/>
      <c r="AD960" s="7"/>
      <c r="AE960" s="7"/>
      <c r="AF960" s="7"/>
      <c r="AG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363"/>
      <c r="AA961" s="364"/>
      <c r="AB961" s="7"/>
      <c r="AC961" s="7"/>
      <c r="AD961" s="7"/>
      <c r="AE961" s="7"/>
      <c r="AF961" s="7"/>
      <c r="AG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363"/>
      <c r="AA962" s="364"/>
      <c r="AB962" s="7"/>
      <c r="AC962" s="7"/>
      <c r="AD962" s="7"/>
      <c r="AE962" s="7"/>
      <c r="AF962" s="7"/>
      <c r="AG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363"/>
      <c r="AA963" s="364"/>
      <c r="AB963" s="7"/>
      <c r="AC963" s="7"/>
      <c r="AD963" s="7"/>
      <c r="AE963" s="7"/>
      <c r="AF963" s="7"/>
      <c r="AG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363"/>
      <c r="AA964" s="364"/>
      <c r="AB964" s="7"/>
      <c r="AC964" s="7"/>
      <c r="AD964" s="7"/>
      <c r="AE964" s="7"/>
      <c r="AF964" s="7"/>
      <c r="AG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363"/>
      <c r="AA965" s="364"/>
      <c r="AB965" s="7"/>
      <c r="AC965" s="7"/>
      <c r="AD965" s="7"/>
      <c r="AE965" s="7"/>
      <c r="AF965" s="7"/>
      <c r="AG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363"/>
      <c r="AA966" s="364"/>
      <c r="AB966" s="7"/>
      <c r="AC966" s="7"/>
      <c r="AD966" s="7"/>
      <c r="AE966" s="7"/>
      <c r="AF966" s="7"/>
      <c r="AG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363"/>
      <c r="AA967" s="364"/>
      <c r="AB967" s="7"/>
      <c r="AC967" s="7"/>
      <c r="AD967" s="7"/>
      <c r="AE967" s="7"/>
      <c r="AF967" s="7"/>
      <c r="AG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363"/>
      <c r="AA968" s="364"/>
      <c r="AB968" s="7"/>
      <c r="AC968" s="7"/>
      <c r="AD968" s="7"/>
      <c r="AE968" s="7"/>
      <c r="AF968" s="7"/>
      <c r="AG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363"/>
      <c r="AA969" s="364"/>
      <c r="AB969" s="7"/>
      <c r="AC969" s="7"/>
      <c r="AD969" s="7"/>
      <c r="AE969" s="7"/>
      <c r="AF969" s="7"/>
      <c r="AG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363"/>
      <c r="AA970" s="364"/>
      <c r="AB970" s="7"/>
      <c r="AC970" s="7"/>
      <c r="AD970" s="7"/>
      <c r="AE970" s="7"/>
      <c r="AF970" s="7"/>
      <c r="AG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363"/>
      <c r="AA971" s="364"/>
      <c r="AB971" s="7"/>
      <c r="AC971" s="7"/>
      <c r="AD971" s="7"/>
      <c r="AE971" s="7"/>
      <c r="AF971" s="7"/>
      <c r="AG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363"/>
      <c r="AA972" s="364"/>
      <c r="AB972" s="7"/>
      <c r="AC972" s="7"/>
      <c r="AD972" s="7"/>
      <c r="AE972" s="7"/>
      <c r="AF972" s="7"/>
      <c r="AG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363"/>
      <c r="AA973" s="364"/>
      <c r="AB973" s="7"/>
      <c r="AC973" s="7"/>
      <c r="AD973" s="7"/>
      <c r="AE973" s="7"/>
      <c r="AF973" s="7"/>
      <c r="AG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363"/>
      <c r="AA974" s="364"/>
      <c r="AB974" s="7"/>
      <c r="AC974" s="7"/>
      <c r="AD974" s="7"/>
      <c r="AE974" s="7"/>
      <c r="AF974" s="7"/>
      <c r="AG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363"/>
      <c r="AA975" s="364"/>
      <c r="AB975" s="7"/>
      <c r="AC975" s="7"/>
      <c r="AD975" s="7"/>
      <c r="AE975" s="7"/>
      <c r="AF975" s="7"/>
      <c r="AG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363"/>
      <c r="AA976" s="364"/>
      <c r="AB976" s="7"/>
      <c r="AC976" s="7"/>
      <c r="AD976" s="7"/>
      <c r="AE976" s="7"/>
      <c r="AF976" s="7"/>
      <c r="AG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363"/>
      <c r="AA977" s="364"/>
      <c r="AB977" s="7"/>
      <c r="AC977" s="7"/>
      <c r="AD977" s="7"/>
      <c r="AE977" s="7"/>
      <c r="AF977" s="7"/>
      <c r="AG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363"/>
      <c r="AA978" s="364"/>
      <c r="AB978" s="7"/>
      <c r="AC978" s="7"/>
      <c r="AD978" s="7"/>
      <c r="AE978" s="7"/>
      <c r="AF978" s="7"/>
      <c r="AG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363"/>
      <c r="AA979" s="364"/>
      <c r="AB979" s="7"/>
      <c r="AC979" s="7"/>
      <c r="AD979" s="7"/>
      <c r="AE979" s="7"/>
      <c r="AF979" s="7"/>
      <c r="AG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363"/>
      <c r="AA980" s="364"/>
      <c r="AB980" s="7"/>
      <c r="AC980" s="7"/>
      <c r="AD980" s="7"/>
      <c r="AE980" s="7"/>
      <c r="AF980" s="7"/>
      <c r="AG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363"/>
      <c r="AA981" s="364"/>
      <c r="AB981" s="7"/>
      <c r="AC981" s="7"/>
      <c r="AD981" s="7"/>
      <c r="AE981" s="7"/>
      <c r="AF981" s="7"/>
      <c r="AG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363"/>
      <c r="AA982" s="364"/>
      <c r="AB982" s="7"/>
      <c r="AC982" s="7"/>
      <c r="AD982" s="7"/>
      <c r="AE982" s="7"/>
      <c r="AF982" s="7"/>
      <c r="AG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363"/>
      <c r="AA983" s="364"/>
      <c r="AB983" s="7"/>
      <c r="AC983" s="7"/>
      <c r="AD983" s="7"/>
      <c r="AE983" s="7"/>
      <c r="AF983" s="7"/>
      <c r="AG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363"/>
      <c r="AA984" s="364"/>
      <c r="AB984" s="7"/>
      <c r="AC984" s="7"/>
      <c r="AD984" s="7"/>
      <c r="AE984" s="7"/>
      <c r="AF984" s="7"/>
      <c r="AG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363"/>
      <c r="AA985" s="364"/>
      <c r="AB985" s="7"/>
      <c r="AC985" s="7"/>
      <c r="AD985" s="7"/>
      <c r="AE985" s="7"/>
      <c r="AF985" s="7"/>
      <c r="AG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363"/>
      <c r="AA986" s="364"/>
      <c r="AB986" s="7"/>
      <c r="AC986" s="7"/>
      <c r="AD986" s="7"/>
      <c r="AE986" s="7"/>
      <c r="AF986" s="7"/>
      <c r="AG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363"/>
      <c r="AA987" s="364"/>
      <c r="AB987" s="7"/>
      <c r="AC987" s="7"/>
      <c r="AD987" s="7"/>
      <c r="AE987" s="7"/>
      <c r="AF987" s="7"/>
      <c r="AG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363"/>
      <c r="AA988" s="364"/>
      <c r="AB988" s="7"/>
      <c r="AC988" s="7"/>
      <c r="AD988" s="7"/>
      <c r="AE988" s="7"/>
      <c r="AF988" s="7"/>
      <c r="AG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363"/>
      <c r="AA989" s="364"/>
      <c r="AB989" s="7"/>
      <c r="AC989" s="7"/>
      <c r="AD989" s="7"/>
      <c r="AE989" s="7"/>
      <c r="AF989" s="7"/>
      <c r="AG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363"/>
      <c r="AA990" s="364"/>
      <c r="AB990" s="7"/>
      <c r="AC990" s="7"/>
      <c r="AD990" s="7"/>
      <c r="AE990" s="7"/>
      <c r="AF990" s="7"/>
      <c r="AG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363"/>
      <c r="AA991" s="364"/>
      <c r="AB991" s="7"/>
      <c r="AC991" s="7"/>
      <c r="AD991" s="7"/>
      <c r="AE991" s="7"/>
      <c r="AF991" s="7"/>
      <c r="AG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363"/>
      <c r="AA992" s="364"/>
      <c r="AB992" s="7"/>
      <c r="AC992" s="7"/>
      <c r="AD992" s="7"/>
      <c r="AE992" s="7"/>
      <c r="AF992" s="7"/>
      <c r="AG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363"/>
      <c r="AA993" s="364"/>
      <c r="AB993" s="7"/>
      <c r="AC993" s="7"/>
      <c r="AD993" s="7"/>
      <c r="AE993" s="7"/>
      <c r="AF993" s="7"/>
      <c r="AG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363"/>
      <c r="AA994" s="364"/>
      <c r="AB994" s="7"/>
      <c r="AC994" s="7"/>
      <c r="AD994" s="7"/>
      <c r="AE994" s="7"/>
      <c r="AF994" s="7"/>
      <c r="AG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363"/>
      <c r="AA995" s="364"/>
      <c r="AB995" s="7"/>
      <c r="AC995" s="7"/>
      <c r="AD995" s="7"/>
      <c r="AE995" s="7"/>
      <c r="AF995" s="7"/>
      <c r="AG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363"/>
      <c r="AA996" s="364"/>
      <c r="AB996" s="7"/>
      <c r="AC996" s="7"/>
      <c r="AD996" s="7"/>
      <c r="AE996" s="7"/>
      <c r="AF996" s="7"/>
      <c r="AG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363"/>
      <c r="AA997" s="364"/>
      <c r="AB997" s="7"/>
      <c r="AC997" s="7"/>
      <c r="AD997" s="7"/>
      <c r="AE997" s="7"/>
      <c r="AF997" s="7"/>
      <c r="AG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363"/>
      <c r="AA998" s="364"/>
      <c r="AB998" s="7"/>
      <c r="AC998" s="7"/>
      <c r="AD998" s="7"/>
      <c r="AE998" s="7"/>
      <c r="AF998" s="7"/>
      <c r="AG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363"/>
      <c r="AA999" s="364"/>
      <c r="AB999" s="7"/>
      <c r="AC999" s="7"/>
      <c r="AD999" s="7"/>
      <c r="AE999" s="7"/>
      <c r="AF999" s="7"/>
      <c r="AG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363"/>
      <c r="AA1000" s="364"/>
      <c r="AB1000" s="7"/>
      <c r="AC1000" s="7"/>
      <c r="AD1000" s="7"/>
      <c r="AE1000" s="7"/>
      <c r="AF1000" s="7"/>
      <c r="AG1000" s="7"/>
    </row>
  </sheetData>
  <mergeCells count="82">
    <mergeCell ref="A1:E1"/>
    <mergeCell ref="C2:F2"/>
    <mergeCell ref="A7:A9"/>
    <mergeCell ref="B7:B9"/>
    <mergeCell ref="C7:C9"/>
    <mergeCell ref="D7:D9"/>
    <mergeCell ref="E7:J7"/>
    <mergeCell ref="E8:G8"/>
    <mergeCell ref="H8:J8"/>
    <mergeCell ref="E57:G58"/>
    <mergeCell ref="H57:J58"/>
    <mergeCell ref="H74:H75"/>
    <mergeCell ref="I74:I75"/>
    <mergeCell ref="J74:J75"/>
    <mergeCell ref="V118:V120"/>
    <mergeCell ref="X118:X120"/>
    <mergeCell ref="O118:O120"/>
    <mergeCell ref="P118:P120"/>
    <mergeCell ref="Q118:Q120"/>
    <mergeCell ref="R118:R120"/>
    <mergeCell ref="S118:S120"/>
    <mergeCell ref="T118:T120"/>
    <mergeCell ref="U118:U120"/>
    <mergeCell ref="V135:V136"/>
    <mergeCell ref="X135:X136"/>
    <mergeCell ref="Y135:Y136"/>
    <mergeCell ref="Z135:Z136"/>
    <mergeCell ref="O135:O136"/>
    <mergeCell ref="P135:P136"/>
    <mergeCell ref="Q135:Q136"/>
    <mergeCell ref="R135:R136"/>
    <mergeCell ref="S135:S136"/>
    <mergeCell ref="T135:T136"/>
    <mergeCell ref="U135:U136"/>
    <mergeCell ref="A149:D149"/>
    <mergeCell ref="A183:C183"/>
    <mergeCell ref="A184:C184"/>
    <mergeCell ref="H135:H136"/>
    <mergeCell ref="I135:I136"/>
    <mergeCell ref="J135:J136"/>
    <mergeCell ref="K135:K136"/>
    <mergeCell ref="L135:L136"/>
    <mergeCell ref="M135:M136"/>
    <mergeCell ref="N135:N136"/>
    <mergeCell ref="T8:V8"/>
    <mergeCell ref="W8:W9"/>
    <mergeCell ref="X8:X9"/>
    <mergeCell ref="Y8:Z8"/>
    <mergeCell ref="K7:P7"/>
    <mergeCell ref="Q7:V7"/>
    <mergeCell ref="W7:Z7"/>
    <mergeCell ref="AA7:AA9"/>
    <mergeCell ref="K8:M8"/>
    <mergeCell ref="N8:P8"/>
    <mergeCell ref="Q8:S8"/>
    <mergeCell ref="K74:K75"/>
    <mergeCell ref="L74:L75"/>
    <mergeCell ref="M74:M75"/>
    <mergeCell ref="N74:N75"/>
    <mergeCell ref="O74:O75"/>
    <mergeCell ref="P74:P75"/>
    <mergeCell ref="Q74:Q75"/>
    <mergeCell ref="A95:D95"/>
    <mergeCell ref="Z74:Z75"/>
    <mergeCell ref="AA74:AA75"/>
    <mergeCell ref="R74:R75"/>
    <mergeCell ref="S74:S75"/>
    <mergeCell ref="T74:T75"/>
    <mergeCell ref="U74:U75"/>
    <mergeCell ref="V74:V75"/>
    <mergeCell ref="X74:X75"/>
    <mergeCell ref="Y74:Y75"/>
    <mergeCell ref="Y118:Y120"/>
    <mergeCell ref="Z118:Z120"/>
    <mergeCell ref="AA118:AA120"/>
    <mergeCell ref="H118:H120"/>
    <mergeCell ref="I118:I120"/>
    <mergeCell ref="J118:J120"/>
    <mergeCell ref="K118:K120"/>
    <mergeCell ref="L118:L120"/>
    <mergeCell ref="M118:M120"/>
    <mergeCell ref="N118:N120"/>
  </mergeCells>
  <printOptions/>
  <pageMargins bottom="0.354331" footer="0.0" header="0.0" left="0.0" right="0.0" top="0.354331"/>
  <pageSetup scale="56" orientation="landscape"/>
  <headerFooter>
    <oddFooter>&amp;C000000&amp;P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hidden="1" min="1" max="1" width="11.13"/>
    <col customWidth="1" min="2" max="2" width="10.63"/>
    <col customWidth="1" min="3" max="3" width="32.63"/>
    <col customWidth="1" min="4" max="4" width="12.5"/>
    <col customWidth="1" min="5" max="5" width="21.13"/>
    <col customWidth="1" min="6" max="6" width="12.5"/>
    <col customWidth="1" min="7" max="7" width="16.5"/>
    <col customWidth="1" min="8" max="8" width="15.63"/>
    <col customWidth="1" min="9" max="9" width="10.5"/>
    <col customWidth="1" min="10" max="10" width="14.38"/>
  </cols>
  <sheetData>
    <row r="1" ht="14.25" customHeight="1">
      <c r="A1" s="365"/>
      <c r="B1" s="365"/>
      <c r="C1" s="365"/>
      <c r="D1" s="366"/>
      <c r="E1" s="365"/>
      <c r="F1" s="366"/>
      <c r="G1" s="365"/>
      <c r="H1" s="365"/>
      <c r="I1" s="6"/>
      <c r="J1" s="367" t="s">
        <v>372</v>
      </c>
    </row>
    <row r="2" ht="14.25" customHeight="1">
      <c r="A2" s="365"/>
      <c r="B2" s="365"/>
      <c r="C2" s="365"/>
      <c r="D2" s="366"/>
      <c r="E2" s="365"/>
      <c r="F2" s="366"/>
      <c r="G2" s="365"/>
      <c r="H2" s="368" t="s">
        <v>373</v>
      </c>
      <c r="I2" s="9"/>
      <c r="J2" s="2"/>
    </row>
    <row r="3" ht="14.25" customHeight="1">
      <c r="A3" s="365"/>
      <c r="B3" s="365"/>
      <c r="C3" s="365"/>
      <c r="D3" s="366"/>
      <c r="E3" s="365"/>
      <c r="F3" s="366"/>
      <c r="G3" s="365"/>
      <c r="H3" s="365"/>
      <c r="I3" s="6"/>
      <c r="J3" s="6"/>
    </row>
    <row r="4" ht="14.25" customHeight="1">
      <c r="A4" s="365"/>
      <c r="B4" s="369" t="s">
        <v>374</v>
      </c>
      <c r="C4" s="9"/>
      <c r="D4" s="9"/>
      <c r="E4" s="9"/>
      <c r="F4" s="9"/>
      <c r="G4" s="9"/>
      <c r="H4" s="9"/>
      <c r="I4" s="9"/>
      <c r="J4" s="2"/>
    </row>
    <row r="5" ht="14.25" customHeight="1">
      <c r="A5" s="365"/>
      <c r="B5" s="369" t="s">
        <v>375</v>
      </c>
      <c r="C5" s="9"/>
      <c r="D5" s="9"/>
      <c r="E5" s="9"/>
      <c r="F5" s="9"/>
      <c r="G5" s="9"/>
      <c r="H5" s="9"/>
      <c r="I5" s="9"/>
      <c r="J5" s="2"/>
    </row>
    <row r="6" ht="14.25" customHeight="1">
      <c r="A6" s="365"/>
      <c r="B6" s="370" t="s">
        <v>376</v>
      </c>
      <c r="C6" s="9"/>
      <c r="D6" s="9"/>
      <c r="E6" s="9"/>
      <c r="F6" s="9"/>
      <c r="G6" s="9"/>
      <c r="H6" s="9"/>
      <c r="I6" s="9"/>
      <c r="J6" s="2"/>
    </row>
    <row r="7" ht="14.25" customHeight="1">
      <c r="A7" s="365"/>
      <c r="B7" s="369" t="s">
        <v>377</v>
      </c>
      <c r="C7" s="9"/>
      <c r="D7" s="9"/>
      <c r="E7" s="9"/>
      <c r="F7" s="9"/>
      <c r="G7" s="9"/>
      <c r="H7" s="9"/>
      <c r="I7" s="9"/>
      <c r="J7" s="2"/>
    </row>
    <row r="8" ht="14.25" customHeight="1">
      <c r="A8" s="365"/>
      <c r="B8" s="371"/>
      <c r="C8" s="371"/>
      <c r="D8" s="372"/>
      <c r="E8" s="371"/>
      <c r="F8" s="372"/>
      <c r="G8" s="371"/>
      <c r="H8" s="371"/>
      <c r="I8" s="373"/>
      <c r="J8" s="373"/>
    </row>
    <row r="9" ht="14.25" customHeight="1">
      <c r="A9" s="374"/>
      <c r="B9" s="375" t="s">
        <v>378</v>
      </c>
      <c r="C9" s="376"/>
      <c r="D9" s="377"/>
      <c r="E9" s="375" t="s">
        <v>379</v>
      </c>
      <c r="F9" s="376"/>
      <c r="G9" s="376"/>
      <c r="H9" s="376"/>
      <c r="I9" s="376"/>
      <c r="J9" s="377"/>
    </row>
    <row r="10" ht="54.75" customHeight="1">
      <c r="A10" s="378" t="s">
        <v>380</v>
      </c>
      <c r="B10" s="379" t="s">
        <v>381</v>
      </c>
      <c r="C10" s="379" t="s">
        <v>58</v>
      </c>
      <c r="D10" s="378" t="s">
        <v>382</v>
      </c>
      <c r="E10" s="378" t="s">
        <v>383</v>
      </c>
      <c r="F10" s="378" t="s">
        <v>382</v>
      </c>
      <c r="G10" s="378" t="s">
        <v>384</v>
      </c>
      <c r="H10" s="378" t="s">
        <v>385</v>
      </c>
      <c r="I10" s="378" t="s">
        <v>386</v>
      </c>
      <c r="J10" s="378" t="s">
        <v>387</v>
      </c>
    </row>
    <row r="11" ht="14.25" customHeight="1">
      <c r="A11" s="380"/>
      <c r="B11" s="381" t="s">
        <v>98</v>
      </c>
      <c r="C11" s="382" t="s">
        <v>99</v>
      </c>
      <c r="D11" s="383"/>
      <c r="E11" s="384"/>
      <c r="F11" s="385"/>
      <c r="G11" s="386"/>
      <c r="H11" s="384"/>
      <c r="I11" s="387"/>
      <c r="J11" s="384"/>
    </row>
    <row r="12">
      <c r="A12" s="380"/>
      <c r="B12" s="388" t="s">
        <v>100</v>
      </c>
      <c r="C12" s="389" t="s">
        <v>101</v>
      </c>
      <c r="D12" s="390">
        <v>40000.0</v>
      </c>
      <c r="E12" s="384" t="s">
        <v>388</v>
      </c>
      <c r="F12" s="390">
        <v>40000.0</v>
      </c>
      <c r="G12" s="386" t="s">
        <v>389</v>
      </c>
      <c r="H12" s="391" t="s">
        <v>390</v>
      </c>
      <c r="I12" s="387">
        <v>20000.0</v>
      </c>
      <c r="J12" s="384"/>
    </row>
    <row r="13" ht="15.0" customHeight="1">
      <c r="A13" s="380"/>
      <c r="B13" s="388" t="s">
        <v>103</v>
      </c>
      <c r="C13" s="389" t="s">
        <v>104</v>
      </c>
      <c r="D13" s="390">
        <v>35000.0</v>
      </c>
      <c r="E13" s="384" t="s">
        <v>391</v>
      </c>
      <c r="F13" s="390">
        <v>35000.0</v>
      </c>
      <c r="G13" s="386" t="s">
        <v>392</v>
      </c>
      <c r="H13" s="391" t="s">
        <v>390</v>
      </c>
      <c r="I13" s="387">
        <v>0.0</v>
      </c>
      <c r="J13" s="384"/>
    </row>
    <row r="14" ht="14.25" customHeight="1">
      <c r="A14" s="380"/>
      <c r="B14" s="388" t="s">
        <v>105</v>
      </c>
      <c r="C14" s="389" t="s">
        <v>106</v>
      </c>
      <c r="D14" s="390">
        <v>10000.0</v>
      </c>
      <c r="E14" s="384" t="s">
        <v>393</v>
      </c>
      <c r="F14" s="390">
        <v>10000.0</v>
      </c>
      <c r="G14" s="386" t="s">
        <v>394</v>
      </c>
      <c r="H14" s="391" t="s">
        <v>390</v>
      </c>
      <c r="I14" s="387">
        <v>0.0</v>
      </c>
      <c r="J14" s="384"/>
    </row>
    <row r="15" ht="14.25" customHeight="1">
      <c r="A15" s="380"/>
      <c r="B15" s="388" t="s">
        <v>107</v>
      </c>
      <c r="C15" s="389" t="s">
        <v>108</v>
      </c>
      <c r="D15" s="390">
        <v>20000.0</v>
      </c>
      <c r="E15" s="384" t="s">
        <v>395</v>
      </c>
      <c r="F15" s="390">
        <v>20000.0</v>
      </c>
      <c r="G15" s="386" t="s">
        <v>396</v>
      </c>
      <c r="H15" s="391" t="s">
        <v>390</v>
      </c>
      <c r="I15" s="387">
        <v>20000.0</v>
      </c>
      <c r="J15" s="384"/>
    </row>
    <row r="16" ht="14.25" customHeight="1">
      <c r="A16" s="380"/>
      <c r="B16" s="388" t="s">
        <v>109</v>
      </c>
      <c r="C16" s="389" t="s">
        <v>110</v>
      </c>
      <c r="D16" s="390">
        <v>35000.0</v>
      </c>
      <c r="E16" s="384" t="s">
        <v>397</v>
      </c>
      <c r="F16" s="390">
        <v>35000.0</v>
      </c>
      <c r="G16" s="386" t="s">
        <v>398</v>
      </c>
      <c r="H16" s="391" t="s">
        <v>390</v>
      </c>
      <c r="I16" s="387">
        <v>0.0</v>
      </c>
      <c r="J16" s="384"/>
    </row>
    <row r="17" ht="14.25" customHeight="1">
      <c r="A17" s="380"/>
      <c r="B17" s="388" t="s">
        <v>111</v>
      </c>
      <c r="C17" s="389" t="s">
        <v>112</v>
      </c>
      <c r="D17" s="390">
        <v>32000.0</v>
      </c>
      <c r="E17" s="384" t="s">
        <v>399</v>
      </c>
      <c r="F17" s="390">
        <v>32000.0</v>
      </c>
      <c r="G17" s="386" t="s">
        <v>400</v>
      </c>
      <c r="H17" s="391" t="s">
        <v>401</v>
      </c>
      <c r="I17" s="387">
        <v>32000.0</v>
      </c>
      <c r="J17" s="384"/>
    </row>
    <row r="18" ht="14.25" customHeight="1">
      <c r="A18" s="380"/>
      <c r="B18" s="388" t="s">
        <v>113</v>
      </c>
      <c r="C18" s="382" t="s">
        <v>114</v>
      </c>
      <c r="D18" s="392"/>
      <c r="E18" s="384"/>
      <c r="F18" s="392"/>
      <c r="G18" s="386"/>
      <c r="H18" s="384"/>
      <c r="I18" s="387"/>
      <c r="J18" s="384"/>
    </row>
    <row r="19" ht="28.5" customHeight="1">
      <c r="A19" s="380"/>
      <c r="B19" s="388" t="s">
        <v>119</v>
      </c>
      <c r="C19" s="389" t="s">
        <v>99</v>
      </c>
      <c r="D19" s="392">
        <v>37840.0</v>
      </c>
      <c r="E19" s="393" t="s">
        <v>402</v>
      </c>
      <c r="F19" s="392">
        <v>37840.0</v>
      </c>
      <c r="G19" s="386"/>
      <c r="H19" s="384"/>
      <c r="I19" s="387">
        <v>15840.0</v>
      </c>
      <c r="J19" s="384"/>
    </row>
    <row r="20" ht="14.25" customHeight="1">
      <c r="A20" s="380"/>
      <c r="B20" s="381" t="s">
        <v>168</v>
      </c>
      <c r="C20" s="382" t="s">
        <v>169</v>
      </c>
      <c r="D20" s="392"/>
      <c r="E20" s="384"/>
      <c r="F20" s="392"/>
      <c r="G20" s="386"/>
      <c r="H20" s="384"/>
      <c r="I20" s="387"/>
      <c r="J20" s="384"/>
    </row>
    <row r="21" ht="26.25" customHeight="1">
      <c r="A21" s="380"/>
      <c r="B21" s="388" t="s">
        <v>170</v>
      </c>
      <c r="C21" s="389" t="s">
        <v>403</v>
      </c>
      <c r="D21" s="392">
        <v>24000.0</v>
      </c>
      <c r="E21" s="393" t="s">
        <v>404</v>
      </c>
      <c r="F21" s="392">
        <v>24000.0</v>
      </c>
      <c r="G21" s="393">
        <v>2.1082001E7</v>
      </c>
      <c r="H21" s="394" t="s">
        <v>390</v>
      </c>
      <c r="I21" s="387">
        <v>24000.0</v>
      </c>
      <c r="J21" s="384"/>
    </row>
    <row r="22" ht="27.0" customHeight="1">
      <c r="A22" s="380"/>
      <c r="B22" s="388" t="s">
        <v>174</v>
      </c>
      <c r="C22" s="389" t="s">
        <v>405</v>
      </c>
      <c r="D22" s="392">
        <v>36000.0</v>
      </c>
      <c r="E22" s="393" t="s">
        <v>406</v>
      </c>
      <c r="F22" s="392">
        <v>36000.0</v>
      </c>
      <c r="G22" s="393">
        <v>2.1090102E7</v>
      </c>
      <c r="H22" s="394" t="s">
        <v>401</v>
      </c>
      <c r="I22" s="387">
        <v>36000.0</v>
      </c>
      <c r="J22" s="384"/>
    </row>
    <row r="23" ht="14.25" customHeight="1">
      <c r="A23" s="380"/>
      <c r="B23" s="381" t="s">
        <v>196</v>
      </c>
      <c r="C23" s="382" t="s">
        <v>197</v>
      </c>
      <c r="D23" s="392"/>
      <c r="E23" s="7"/>
      <c r="F23" s="392"/>
      <c r="G23" s="386"/>
      <c r="H23" s="395"/>
      <c r="I23" s="387"/>
      <c r="J23" s="384"/>
    </row>
    <row r="24" ht="14.25" customHeight="1">
      <c r="A24" s="380"/>
      <c r="B24" s="388" t="s">
        <v>198</v>
      </c>
      <c r="C24" s="389" t="s">
        <v>407</v>
      </c>
      <c r="D24" s="396">
        <v>5000.0</v>
      </c>
      <c r="E24" s="397" t="s">
        <v>408</v>
      </c>
      <c r="F24" s="396">
        <v>5000.0</v>
      </c>
      <c r="G24" s="397">
        <v>2.1103002E7</v>
      </c>
      <c r="H24" s="397" t="s">
        <v>409</v>
      </c>
      <c r="I24" s="398">
        <v>5000.0</v>
      </c>
      <c r="J24" s="399"/>
    </row>
    <row r="25" ht="14.25" customHeight="1">
      <c r="A25" s="380"/>
      <c r="B25" s="388" t="s">
        <v>201</v>
      </c>
      <c r="C25" s="389" t="s">
        <v>410</v>
      </c>
      <c r="D25" s="400"/>
      <c r="E25" s="250"/>
      <c r="F25" s="400"/>
      <c r="G25" s="250"/>
      <c r="H25" s="250"/>
      <c r="I25" s="250"/>
      <c r="J25" s="250"/>
    </row>
    <row r="26" ht="14.25" customHeight="1">
      <c r="A26" s="380"/>
      <c r="B26" s="381" t="s">
        <v>238</v>
      </c>
      <c r="C26" s="401" t="s">
        <v>239</v>
      </c>
      <c r="D26" s="402"/>
      <c r="E26" s="403"/>
      <c r="F26" s="402"/>
      <c r="G26" s="391"/>
      <c r="H26" s="394"/>
      <c r="I26" s="404"/>
      <c r="J26" s="391"/>
    </row>
    <row r="27" ht="28.5" customHeight="1">
      <c r="A27" s="380"/>
      <c r="B27" s="388" t="s">
        <v>240</v>
      </c>
      <c r="C27" s="389" t="s">
        <v>411</v>
      </c>
      <c r="D27" s="402">
        <v>340.0</v>
      </c>
      <c r="E27" s="403" t="s">
        <v>412</v>
      </c>
      <c r="F27" s="402">
        <v>340.0</v>
      </c>
      <c r="G27" s="394" t="s">
        <v>413</v>
      </c>
      <c r="H27" s="394" t="s">
        <v>414</v>
      </c>
      <c r="I27" s="404">
        <v>340.0</v>
      </c>
      <c r="J27" s="391"/>
    </row>
    <row r="28" ht="14.25" customHeight="1">
      <c r="A28" s="405"/>
      <c r="B28" s="406">
        <v>7.0</v>
      </c>
      <c r="C28" s="407" t="s">
        <v>251</v>
      </c>
      <c r="D28" s="396"/>
      <c r="E28" s="7"/>
      <c r="F28" s="396"/>
      <c r="G28" s="408"/>
      <c r="H28" s="409"/>
      <c r="I28" s="410"/>
      <c r="J28" s="408"/>
    </row>
    <row r="29" ht="14.25" customHeight="1">
      <c r="A29" s="380"/>
      <c r="B29" s="388" t="s">
        <v>266</v>
      </c>
      <c r="C29" s="389" t="s">
        <v>415</v>
      </c>
      <c r="D29" s="396">
        <v>7341.29</v>
      </c>
      <c r="E29" s="397" t="s">
        <v>416</v>
      </c>
      <c r="F29" s="396">
        <v>7341.29</v>
      </c>
      <c r="G29" s="397">
        <v>2.1082002E7</v>
      </c>
      <c r="H29" s="397" t="s">
        <v>390</v>
      </c>
      <c r="I29" s="398">
        <v>6153.29</v>
      </c>
      <c r="J29" s="399"/>
    </row>
    <row r="30" ht="14.25" customHeight="1">
      <c r="A30" s="380"/>
      <c r="B30" s="411" t="s">
        <v>270</v>
      </c>
      <c r="C30" s="412" t="s">
        <v>417</v>
      </c>
      <c r="D30" s="400"/>
      <c r="E30" s="279"/>
      <c r="F30" s="400"/>
      <c r="G30" s="279"/>
      <c r="H30" s="279"/>
      <c r="I30" s="279"/>
      <c r="J30" s="279"/>
    </row>
    <row r="31" ht="14.25" customHeight="1">
      <c r="A31" s="380"/>
      <c r="B31" s="411" t="s">
        <v>272</v>
      </c>
      <c r="C31" s="412" t="s">
        <v>418</v>
      </c>
      <c r="D31" s="413"/>
      <c r="E31" s="414"/>
      <c r="F31" s="413"/>
      <c r="G31" s="250"/>
      <c r="H31" s="250"/>
      <c r="I31" s="250"/>
      <c r="J31" s="250"/>
    </row>
    <row r="32" ht="14.25" customHeight="1">
      <c r="A32" s="415"/>
      <c r="B32" s="381">
        <v>9.0</v>
      </c>
      <c r="C32" s="401" t="s">
        <v>292</v>
      </c>
      <c r="D32" s="416"/>
      <c r="E32" s="417"/>
      <c r="F32" s="416"/>
      <c r="G32" s="408"/>
      <c r="H32" s="409"/>
      <c r="I32" s="410"/>
      <c r="J32" s="408"/>
    </row>
    <row r="33" ht="27.75" customHeight="1">
      <c r="A33" s="418"/>
      <c r="B33" s="419">
        <v>43870.0</v>
      </c>
      <c r="C33" s="412" t="s">
        <v>419</v>
      </c>
      <c r="D33" s="402">
        <v>18000.0</v>
      </c>
      <c r="E33" s="420" t="s">
        <v>420</v>
      </c>
      <c r="F33" s="402">
        <v>18000.0</v>
      </c>
      <c r="G33" s="420">
        <v>2.1102501E7</v>
      </c>
      <c r="H33" s="420" t="s">
        <v>409</v>
      </c>
      <c r="I33" s="387">
        <v>18000.0</v>
      </c>
      <c r="J33" s="421"/>
    </row>
    <row r="34" ht="14.25" customHeight="1">
      <c r="A34" s="418"/>
      <c r="B34" s="419">
        <v>43930.0</v>
      </c>
      <c r="C34" s="412" t="s">
        <v>421</v>
      </c>
      <c r="D34" s="396">
        <v>31600.0</v>
      </c>
      <c r="E34" s="397" t="s">
        <v>422</v>
      </c>
      <c r="F34" s="396">
        <v>31600.0</v>
      </c>
      <c r="G34" s="422">
        <v>2.1090101E7</v>
      </c>
      <c r="H34" s="422" t="s">
        <v>401</v>
      </c>
      <c r="I34" s="398">
        <v>31600.0</v>
      </c>
      <c r="J34" s="423"/>
    </row>
    <row r="35" ht="14.25" customHeight="1">
      <c r="A35" s="418"/>
      <c r="B35" s="419">
        <v>43960.0</v>
      </c>
      <c r="C35" s="412" t="s">
        <v>297</v>
      </c>
      <c r="D35" s="413"/>
      <c r="E35" s="250"/>
      <c r="F35" s="413"/>
      <c r="G35" s="250"/>
      <c r="H35" s="250"/>
      <c r="I35" s="250"/>
      <c r="J35" s="250"/>
    </row>
    <row r="36" ht="14.25" customHeight="1">
      <c r="A36" s="424"/>
      <c r="B36" s="381" t="s">
        <v>340</v>
      </c>
      <c r="C36" s="401" t="s">
        <v>315</v>
      </c>
      <c r="D36" s="425"/>
      <c r="E36" s="403"/>
      <c r="F36" s="425"/>
      <c r="G36" s="391"/>
      <c r="H36" s="391"/>
      <c r="I36" s="404"/>
      <c r="J36" s="391"/>
    </row>
    <row r="37" ht="14.25" customHeight="1">
      <c r="A37" s="424"/>
      <c r="B37" s="388" t="s">
        <v>343</v>
      </c>
      <c r="C37" s="389" t="s">
        <v>344</v>
      </c>
      <c r="D37" s="426">
        <v>1645.84</v>
      </c>
      <c r="E37" s="403" t="s">
        <v>423</v>
      </c>
      <c r="F37" s="426">
        <v>1645.84</v>
      </c>
      <c r="G37" s="391" t="s">
        <v>424</v>
      </c>
      <c r="H37" s="391"/>
      <c r="I37" s="426">
        <v>1645.84</v>
      </c>
      <c r="J37" s="391"/>
    </row>
    <row r="38" ht="14.25" customHeight="1">
      <c r="A38" s="424"/>
      <c r="B38" s="388" t="s">
        <v>347</v>
      </c>
      <c r="C38" s="389" t="s">
        <v>348</v>
      </c>
      <c r="D38" s="426">
        <v>1079.53</v>
      </c>
      <c r="E38" s="403" t="s">
        <v>423</v>
      </c>
      <c r="F38" s="426">
        <v>1079.53</v>
      </c>
      <c r="G38" s="391" t="s">
        <v>424</v>
      </c>
      <c r="H38" s="391"/>
      <c r="I38" s="426">
        <v>1079.53</v>
      </c>
      <c r="J38" s="391"/>
    </row>
    <row r="39" ht="14.25" customHeight="1">
      <c r="A39" s="424"/>
      <c r="B39" s="388" t="s">
        <v>350</v>
      </c>
      <c r="C39" s="389" t="s">
        <v>351</v>
      </c>
      <c r="D39" s="426">
        <v>238413.34</v>
      </c>
      <c r="E39" s="403" t="s">
        <v>425</v>
      </c>
      <c r="F39" s="426">
        <v>238413.34</v>
      </c>
      <c r="G39" s="391" t="s">
        <v>426</v>
      </c>
      <c r="H39" s="391" t="s">
        <v>427</v>
      </c>
      <c r="I39" s="426">
        <v>238413.34</v>
      </c>
      <c r="J39" s="391"/>
    </row>
    <row r="40" ht="14.25" customHeight="1">
      <c r="A40" s="424"/>
      <c r="B40" s="388" t="s">
        <v>354</v>
      </c>
      <c r="C40" s="389" t="s">
        <v>428</v>
      </c>
      <c r="D40" s="426">
        <v>20000.0</v>
      </c>
      <c r="E40" s="403" t="s">
        <v>429</v>
      </c>
      <c r="F40" s="426">
        <v>20000.0</v>
      </c>
      <c r="G40" s="391"/>
      <c r="H40" s="391"/>
      <c r="I40" s="426">
        <v>20000.0</v>
      </c>
      <c r="J40" s="391"/>
    </row>
    <row r="41" ht="14.25" customHeight="1">
      <c r="A41" s="424"/>
      <c r="B41" s="388" t="s">
        <v>356</v>
      </c>
      <c r="C41" s="389" t="s">
        <v>357</v>
      </c>
      <c r="D41" s="426">
        <v>7000.0</v>
      </c>
      <c r="E41" s="403" t="s">
        <v>430</v>
      </c>
      <c r="F41" s="426">
        <v>7000.0</v>
      </c>
      <c r="G41" s="391" t="s">
        <v>431</v>
      </c>
      <c r="H41" s="391" t="s">
        <v>401</v>
      </c>
      <c r="I41" s="426">
        <v>7000.0</v>
      </c>
      <c r="J41" s="391"/>
    </row>
    <row r="42" ht="14.25" customHeight="1">
      <c r="A42" s="424"/>
      <c r="B42" s="388" t="s">
        <v>359</v>
      </c>
      <c r="C42" s="389" t="s">
        <v>360</v>
      </c>
      <c r="D42" s="426">
        <v>45000.0</v>
      </c>
      <c r="E42" s="403" t="s">
        <v>432</v>
      </c>
      <c r="F42" s="426">
        <v>45000.0</v>
      </c>
      <c r="G42" s="391" t="s">
        <v>433</v>
      </c>
      <c r="H42" s="391" t="s">
        <v>401</v>
      </c>
      <c r="I42" s="426">
        <v>45000.0</v>
      </c>
      <c r="J42" s="391"/>
    </row>
    <row r="43" ht="14.25" customHeight="1">
      <c r="A43" s="424"/>
      <c r="B43" s="388" t="s">
        <v>362</v>
      </c>
      <c r="C43" s="389" t="s">
        <v>363</v>
      </c>
      <c r="D43" s="426">
        <v>15000.0</v>
      </c>
      <c r="E43" s="403" t="s">
        <v>434</v>
      </c>
      <c r="F43" s="426">
        <v>15000.0</v>
      </c>
      <c r="G43" s="391" t="s">
        <v>435</v>
      </c>
      <c r="H43" s="391" t="s">
        <v>401</v>
      </c>
      <c r="I43" s="426">
        <v>15000.0</v>
      </c>
      <c r="J43" s="391"/>
    </row>
    <row r="44" ht="27.75" customHeight="1">
      <c r="A44" s="424"/>
      <c r="B44" s="388" t="s">
        <v>362</v>
      </c>
      <c r="C44" s="389" t="s">
        <v>365</v>
      </c>
      <c r="D44" s="425">
        <v>14740.0</v>
      </c>
      <c r="E44" s="393" t="s">
        <v>402</v>
      </c>
      <c r="F44" s="425">
        <v>14740.0</v>
      </c>
      <c r="G44" s="391"/>
      <c r="H44" s="391"/>
      <c r="I44" s="425">
        <v>14740.0</v>
      </c>
      <c r="J44" s="391"/>
    </row>
    <row r="45" ht="14.25" customHeight="1">
      <c r="A45" s="380"/>
      <c r="B45" s="427"/>
      <c r="C45" s="412"/>
      <c r="D45" s="402"/>
      <c r="E45" s="403"/>
      <c r="F45" s="428"/>
      <c r="G45" s="391"/>
      <c r="H45" s="391"/>
      <c r="I45" s="404"/>
      <c r="J45" s="391"/>
    </row>
    <row r="46" ht="14.25" customHeight="1">
      <c r="A46" s="429"/>
      <c r="B46" s="430" t="s">
        <v>436</v>
      </c>
      <c r="C46" s="377"/>
      <c r="D46" s="431">
        <f>SUM(D11:D45)</f>
        <v>675000</v>
      </c>
      <c r="E46" s="432"/>
      <c r="F46" s="433">
        <f>SUM(F11:F45)</f>
        <v>675000</v>
      </c>
      <c r="G46" s="434"/>
      <c r="H46" s="435"/>
      <c r="I46" s="436">
        <f>SUM(I11:I45)</f>
        <v>551812</v>
      </c>
      <c r="J46" s="435"/>
    </row>
    <row r="47" ht="14.25" customHeight="1">
      <c r="A47" s="365"/>
      <c r="B47" s="437"/>
      <c r="C47" s="437"/>
      <c r="D47" s="438"/>
      <c r="E47" s="439"/>
      <c r="F47" s="440"/>
      <c r="G47" s="439"/>
      <c r="H47" s="439"/>
      <c r="I47" s="441"/>
      <c r="J47" s="441"/>
    </row>
    <row r="48" ht="14.25" customHeight="1">
      <c r="A48" s="374"/>
      <c r="B48" s="375" t="s">
        <v>437</v>
      </c>
      <c r="C48" s="376"/>
      <c r="D48" s="377"/>
      <c r="E48" s="375" t="s">
        <v>379</v>
      </c>
      <c r="F48" s="376"/>
      <c r="G48" s="376"/>
      <c r="H48" s="376"/>
      <c r="I48" s="376"/>
      <c r="J48" s="377"/>
    </row>
    <row r="49" ht="14.25" customHeight="1">
      <c r="A49" s="378" t="s">
        <v>380</v>
      </c>
      <c r="B49" s="378" t="s">
        <v>381</v>
      </c>
      <c r="C49" s="378" t="s">
        <v>58</v>
      </c>
      <c r="D49" s="378" t="s">
        <v>382</v>
      </c>
      <c r="E49" s="378" t="s">
        <v>383</v>
      </c>
      <c r="F49" s="378" t="s">
        <v>382</v>
      </c>
      <c r="G49" s="378" t="s">
        <v>384</v>
      </c>
      <c r="H49" s="378" t="s">
        <v>385</v>
      </c>
      <c r="I49" s="378" t="s">
        <v>386</v>
      </c>
      <c r="J49" s="378" t="s">
        <v>387</v>
      </c>
    </row>
    <row r="50" ht="14.25" customHeight="1">
      <c r="A50" s="442"/>
      <c r="B50" s="442" t="s">
        <v>85</v>
      </c>
      <c r="C50" s="384"/>
      <c r="D50" s="385"/>
      <c r="E50" s="384"/>
      <c r="F50" s="385"/>
      <c r="G50" s="384"/>
      <c r="H50" s="384"/>
      <c r="I50" s="385"/>
      <c r="J50" s="384"/>
    </row>
    <row r="51" ht="14.25" customHeight="1">
      <c r="A51" s="442"/>
      <c r="B51" s="442" t="s">
        <v>128</v>
      </c>
      <c r="C51" s="384"/>
      <c r="D51" s="385"/>
      <c r="E51" s="384"/>
      <c r="F51" s="385"/>
      <c r="G51" s="384"/>
      <c r="H51" s="384"/>
      <c r="I51" s="385"/>
      <c r="J51" s="384"/>
    </row>
    <row r="52" ht="14.25" customHeight="1">
      <c r="A52" s="442"/>
      <c r="B52" s="442" t="s">
        <v>135</v>
      </c>
      <c r="C52" s="384"/>
      <c r="D52" s="385"/>
      <c r="E52" s="384"/>
      <c r="F52" s="385"/>
      <c r="G52" s="384"/>
      <c r="H52" s="384"/>
      <c r="I52" s="385"/>
      <c r="J52" s="384"/>
    </row>
    <row r="53" ht="14.25" customHeight="1">
      <c r="A53" s="442"/>
      <c r="B53" s="442" t="s">
        <v>151</v>
      </c>
      <c r="C53" s="384"/>
      <c r="D53" s="385"/>
      <c r="E53" s="384"/>
      <c r="F53" s="385"/>
      <c r="G53" s="384"/>
      <c r="H53" s="384"/>
      <c r="I53" s="385"/>
      <c r="J53" s="384"/>
    </row>
    <row r="54" ht="14.25" customHeight="1">
      <c r="A54" s="442"/>
      <c r="B54" s="442" t="s">
        <v>168</v>
      </c>
      <c r="C54" s="384"/>
      <c r="D54" s="385"/>
      <c r="E54" s="384"/>
      <c r="F54" s="385"/>
      <c r="G54" s="384"/>
      <c r="H54" s="384"/>
      <c r="I54" s="385"/>
      <c r="J54" s="384"/>
    </row>
    <row r="55" ht="14.25" customHeight="1">
      <c r="A55" s="442"/>
      <c r="B55" s="442"/>
      <c r="C55" s="384"/>
      <c r="D55" s="385"/>
      <c r="E55" s="384"/>
      <c r="F55" s="385"/>
      <c r="G55" s="384"/>
      <c r="H55" s="384"/>
      <c r="I55" s="385"/>
      <c r="J55" s="384"/>
    </row>
    <row r="56" ht="14.25" customHeight="1">
      <c r="A56" s="443"/>
      <c r="B56" s="430" t="s">
        <v>436</v>
      </c>
      <c r="C56" s="377"/>
      <c r="D56" s="433">
        <f>SUM(D50:D55)</f>
        <v>0</v>
      </c>
      <c r="E56" s="435"/>
      <c r="F56" s="433">
        <f>SUM(F50:F55)</f>
        <v>0</v>
      </c>
      <c r="G56" s="435"/>
      <c r="H56" s="435"/>
      <c r="I56" s="433">
        <f>SUM(I50:I55)</f>
        <v>0</v>
      </c>
      <c r="J56" s="435"/>
    </row>
    <row r="57" ht="14.25" customHeight="1">
      <c r="A57" s="365"/>
      <c r="B57" s="439"/>
      <c r="C57" s="439"/>
      <c r="D57" s="440"/>
      <c r="E57" s="439"/>
      <c r="F57" s="440"/>
      <c r="G57" s="439"/>
      <c r="H57" s="439"/>
      <c r="I57" s="441"/>
      <c r="J57" s="441"/>
    </row>
    <row r="58" ht="14.25" customHeight="1">
      <c r="A58" s="374"/>
      <c r="B58" s="375" t="s">
        <v>438</v>
      </c>
      <c r="C58" s="376"/>
      <c r="D58" s="377"/>
      <c r="E58" s="375" t="s">
        <v>379</v>
      </c>
      <c r="F58" s="376"/>
      <c r="G58" s="376"/>
      <c r="H58" s="376"/>
      <c r="I58" s="376"/>
      <c r="J58" s="377"/>
    </row>
    <row r="59" ht="14.25" customHeight="1">
      <c r="A59" s="378" t="s">
        <v>380</v>
      </c>
      <c r="B59" s="378" t="s">
        <v>381</v>
      </c>
      <c r="C59" s="378" t="s">
        <v>58</v>
      </c>
      <c r="D59" s="378" t="s">
        <v>382</v>
      </c>
      <c r="E59" s="378" t="s">
        <v>383</v>
      </c>
      <c r="F59" s="378" t="s">
        <v>382</v>
      </c>
      <c r="G59" s="378" t="s">
        <v>384</v>
      </c>
      <c r="H59" s="378" t="s">
        <v>385</v>
      </c>
      <c r="I59" s="378" t="s">
        <v>386</v>
      </c>
      <c r="J59" s="378" t="s">
        <v>387</v>
      </c>
    </row>
    <row r="60" ht="14.25" customHeight="1">
      <c r="A60" s="442"/>
      <c r="B60" s="442" t="s">
        <v>85</v>
      </c>
      <c r="C60" s="384"/>
      <c r="D60" s="385"/>
      <c r="E60" s="384"/>
      <c r="F60" s="385"/>
      <c r="G60" s="384"/>
      <c r="H60" s="384"/>
      <c r="I60" s="385"/>
      <c r="J60" s="384"/>
    </row>
    <row r="61" ht="14.25" customHeight="1">
      <c r="A61" s="442"/>
      <c r="B61" s="442" t="s">
        <v>128</v>
      </c>
      <c r="C61" s="384"/>
      <c r="D61" s="385"/>
      <c r="E61" s="384"/>
      <c r="F61" s="385"/>
      <c r="G61" s="384"/>
      <c r="H61" s="384"/>
      <c r="I61" s="385"/>
      <c r="J61" s="384"/>
    </row>
    <row r="62" ht="14.25" customHeight="1">
      <c r="A62" s="442"/>
      <c r="B62" s="442" t="s">
        <v>135</v>
      </c>
      <c r="C62" s="384"/>
      <c r="D62" s="385"/>
      <c r="E62" s="384"/>
      <c r="F62" s="385"/>
      <c r="G62" s="384"/>
      <c r="H62" s="384"/>
      <c r="I62" s="385"/>
      <c r="J62" s="384"/>
    </row>
    <row r="63" ht="14.25" customHeight="1">
      <c r="A63" s="442"/>
      <c r="B63" s="442" t="s">
        <v>151</v>
      </c>
      <c r="C63" s="384"/>
      <c r="D63" s="385"/>
      <c r="E63" s="384"/>
      <c r="F63" s="385"/>
      <c r="G63" s="384"/>
      <c r="H63" s="384"/>
      <c r="I63" s="385"/>
      <c r="J63" s="384"/>
    </row>
    <row r="64" ht="14.25" customHeight="1">
      <c r="A64" s="442"/>
      <c r="B64" s="442" t="s">
        <v>168</v>
      </c>
      <c r="C64" s="384"/>
      <c r="D64" s="385"/>
      <c r="E64" s="384"/>
      <c r="F64" s="385"/>
      <c r="G64" s="384"/>
      <c r="H64" s="384"/>
      <c r="I64" s="385"/>
      <c r="J64" s="384"/>
    </row>
    <row r="65" ht="14.25" customHeight="1">
      <c r="A65" s="442"/>
      <c r="B65" s="442"/>
      <c r="C65" s="384"/>
      <c r="D65" s="385"/>
      <c r="E65" s="384"/>
      <c r="F65" s="385"/>
      <c r="G65" s="384"/>
      <c r="H65" s="384"/>
      <c r="I65" s="385"/>
      <c r="J65" s="384"/>
    </row>
    <row r="66" ht="14.25" customHeight="1">
      <c r="A66" s="443"/>
      <c r="B66" s="430" t="s">
        <v>436</v>
      </c>
      <c r="C66" s="377"/>
      <c r="D66" s="433">
        <f>SUM(D60:D65)</f>
        <v>0</v>
      </c>
      <c r="E66" s="435"/>
      <c r="F66" s="433">
        <f>SUM(F60:F65)</f>
        <v>0</v>
      </c>
      <c r="G66" s="435"/>
      <c r="H66" s="435"/>
      <c r="I66" s="433">
        <f>SUM(I60:I65)</f>
        <v>0</v>
      </c>
      <c r="J66" s="435"/>
    </row>
    <row r="67" ht="14.25" customHeight="1">
      <c r="A67" s="365"/>
      <c r="B67" s="444"/>
      <c r="C67" s="444"/>
      <c r="D67" s="445"/>
      <c r="E67" s="444"/>
      <c r="F67" s="445"/>
      <c r="G67" s="444"/>
      <c r="H67" s="444"/>
      <c r="I67" s="98"/>
      <c r="J67" s="98"/>
    </row>
    <row r="68" ht="14.25" customHeight="1">
      <c r="A68" s="446"/>
      <c r="B68" s="447" t="s">
        <v>439</v>
      </c>
      <c r="C68" s="446"/>
      <c r="D68" s="448"/>
      <c r="E68" s="446"/>
      <c r="F68" s="448"/>
      <c r="G68" s="446"/>
      <c r="H68" s="446"/>
      <c r="I68" s="446"/>
      <c r="J68" s="446"/>
    </row>
    <row r="69" ht="14.25" customHeight="1">
      <c r="A69" s="365"/>
      <c r="B69" s="365"/>
      <c r="C69" s="365"/>
      <c r="D69" s="366"/>
      <c r="E69" s="365"/>
      <c r="F69" s="366"/>
      <c r="G69" s="365"/>
      <c r="H69" s="365"/>
      <c r="I69" s="6"/>
      <c r="J69" s="6"/>
    </row>
    <row r="70" ht="14.25" customHeight="1">
      <c r="A70" s="365"/>
      <c r="B70" s="365"/>
      <c r="C70" s="365"/>
      <c r="D70" s="366"/>
      <c r="E70" s="365"/>
      <c r="F70" s="366"/>
      <c r="G70" s="365"/>
      <c r="H70" s="365"/>
      <c r="I70" s="6"/>
      <c r="J70" s="6"/>
    </row>
    <row r="71" ht="14.25" customHeight="1">
      <c r="A71" s="365"/>
      <c r="B71" s="365"/>
      <c r="C71" s="365"/>
      <c r="D71" s="366"/>
      <c r="E71" s="365"/>
      <c r="F71" s="366"/>
      <c r="G71" s="365"/>
      <c r="H71" s="365"/>
      <c r="I71" s="6"/>
      <c r="J71" s="6"/>
    </row>
    <row r="72" ht="14.25" customHeight="1">
      <c r="A72" s="365"/>
      <c r="B72" s="365"/>
      <c r="C72" s="365"/>
      <c r="D72" s="366"/>
      <c r="E72" s="365"/>
      <c r="F72" s="366"/>
      <c r="G72" s="365"/>
      <c r="H72" s="365"/>
      <c r="I72" s="6"/>
      <c r="J72" s="6"/>
    </row>
    <row r="73" ht="14.25" customHeight="1">
      <c r="A73" s="365"/>
      <c r="B73" s="365"/>
      <c r="C73" s="365"/>
      <c r="D73" s="366"/>
      <c r="E73" s="365"/>
      <c r="F73" s="366"/>
      <c r="G73" s="365"/>
      <c r="H73" s="365"/>
      <c r="I73" s="6"/>
      <c r="J73" s="6"/>
    </row>
    <row r="74" ht="14.25" customHeight="1">
      <c r="A74" s="365"/>
      <c r="B74" s="365"/>
      <c r="C74" s="365"/>
      <c r="D74" s="366"/>
      <c r="E74" s="365"/>
      <c r="F74" s="366"/>
      <c r="G74" s="365"/>
      <c r="H74" s="365"/>
      <c r="I74" s="6"/>
      <c r="J74" s="6"/>
    </row>
    <row r="75" ht="14.25" customHeight="1">
      <c r="A75" s="365"/>
      <c r="B75" s="365"/>
      <c r="C75" s="365"/>
      <c r="D75" s="366"/>
      <c r="E75" s="365"/>
      <c r="F75" s="366"/>
      <c r="G75" s="365"/>
      <c r="H75" s="365"/>
      <c r="I75" s="6"/>
      <c r="J75" s="6"/>
    </row>
    <row r="76" ht="14.25" customHeight="1">
      <c r="A76" s="365"/>
      <c r="B76" s="365"/>
      <c r="C76" s="365"/>
      <c r="D76" s="366"/>
      <c r="E76" s="365"/>
      <c r="F76" s="366"/>
      <c r="G76" s="365"/>
      <c r="H76" s="365"/>
      <c r="I76" s="6"/>
      <c r="J76" s="6"/>
    </row>
    <row r="77" ht="14.25" customHeight="1">
      <c r="A77" s="365"/>
      <c r="B77" s="365"/>
      <c r="C77" s="365"/>
      <c r="D77" s="366"/>
      <c r="E77" s="365"/>
      <c r="F77" s="366"/>
      <c r="G77" s="365"/>
      <c r="H77" s="365"/>
      <c r="I77" s="6"/>
      <c r="J77" s="6"/>
    </row>
    <row r="78" ht="14.25" customHeight="1">
      <c r="A78" s="365"/>
      <c r="B78" s="365"/>
      <c r="C78" s="365"/>
      <c r="D78" s="366"/>
      <c r="E78" s="365"/>
      <c r="F78" s="366"/>
      <c r="G78" s="365"/>
      <c r="H78" s="365"/>
      <c r="I78" s="6"/>
      <c r="J78" s="6"/>
    </row>
    <row r="79" ht="14.25" customHeight="1">
      <c r="A79" s="365"/>
      <c r="B79" s="365"/>
      <c r="C79" s="365"/>
      <c r="D79" s="366"/>
      <c r="E79" s="365"/>
      <c r="F79" s="366"/>
      <c r="G79" s="365"/>
      <c r="H79" s="365"/>
      <c r="I79" s="6"/>
      <c r="J79" s="6"/>
    </row>
    <row r="80" ht="14.25" customHeight="1">
      <c r="A80" s="365"/>
      <c r="B80" s="365"/>
      <c r="C80" s="365"/>
      <c r="D80" s="366"/>
      <c r="E80" s="365"/>
      <c r="F80" s="366"/>
      <c r="G80" s="365"/>
      <c r="H80" s="365"/>
      <c r="I80" s="6"/>
      <c r="J80" s="6"/>
    </row>
    <row r="81" ht="14.25" customHeight="1">
      <c r="A81" s="365"/>
      <c r="B81" s="365"/>
      <c r="C81" s="365"/>
      <c r="D81" s="366"/>
      <c r="E81" s="365"/>
      <c r="F81" s="366"/>
      <c r="G81" s="365"/>
      <c r="H81" s="365"/>
      <c r="I81" s="6"/>
      <c r="J81" s="6"/>
    </row>
    <row r="82" ht="14.25" customHeight="1">
      <c r="A82" s="365"/>
      <c r="B82" s="365"/>
      <c r="C82" s="365"/>
      <c r="D82" s="366"/>
      <c r="E82" s="365"/>
      <c r="F82" s="366"/>
      <c r="G82" s="365"/>
      <c r="H82" s="365"/>
      <c r="I82" s="6"/>
      <c r="J82" s="6"/>
    </row>
    <row r="83" ht="14.25" customHeight="1">
      <c r="A83" s="365"/>
      <c r="B83" s="365"/>
      <c r="C83" s="365"/>
      <c r="D83" s="366"/>
      <c r="E83" s="365"/>
      <c r="F83" s="366"/>
      <c r="G83" s="365"/>
      <c r="H83" s="365"/>
      <c r="I83" s="6"/>
      <c r="J83" s="6"/>
    </row>
    <row r="84" ht="14.25" customHeight="1">
      <c r="A84" s="365"/>
      <c r="B84" s="365"/>
      <c r="C84" s="365"/>
      <c r="D84" s="366"/>
      <c r="E84" s="365"/>
      <c r="F84" s="366"/>
      <c r="G84" s="365"/>
      <c r="H84" s="365"/>
      <c r="I84" s="6"/>
      <c r="J84" s="6"/>
    </row>
    <row r="85" ht="14.25" customHeight="1">
      <c r="A85" s="365"/>
      <c r="B85" s="365"/>
      <c r="C85" s="365"/>
      <c r="D85" s="366"/>
      <c r="E85" s="365"/>
      <c r="F85" s="366"/>
      <c r="G85" s="365"/>
      <c r="H85" s="365"/>
      <c r="I85" s="6"/>
      <c r="J85" s="6"/>
    </row>
    <row r="86" ht="14.25" customHeight="1">
      <c r="A86" s="365"/>
      <c r="B86" s="365"/>
      <c r="C86" s="365"/>
      <c r="D86" s="366"/>
      <c r="E86" s="365"/>
      <c r="F86" s="366"/>
      <c r="G86" s="365"/>
      <c r="H86" s="365"/>
      <c r="I86" s="6"/>
      <c r="J86" s="6"/>
    </row>
    <row r="87" ht="14.25" customHeight="1">
      <c r="A87" s="365"/>
      <c r="B87" s="365"/>
      <c r="C87" s="365"/>
      <c r="D87" s="366"/>
      <c r="E87" s="365"/>
      <c r="F87" s="366"/>
      <c r="G87" s="365"/>
      <c r="H87" s="365"/>
      <c r="I87" s="6"/>
      <c r="J87" s="6"/>
    </row>
    <row r="88" ht="14.25" customHeight="1">
      <c r="A88" s="365"/>
      <c r="B88" s="365"/>
      <c r="C88" s="365"/>
      <c r="D88" s="366"/>
      <c r="E88" s="365"/>
      <c r="F88" s="366"/>
      <c r="G88" s="365"/>
      <c r="H88" s="365"/>
      <c r="I88" s="6"/>
      <c r="J88" s="6"/>
    </row>
    <row r="89" ht="14.25" customHeight="1">
      <c r="A89" s="365"/>
      <c r="B89" s="365"/>
      <c r="C89" s="365"/>
      <c r="D89" s="366"/>
      <c r="E89" s="365"/>
      <c r="F89" s="366"/>
      <c r="G89" s="365"/>
      <c r="H89" s="365"/>
      <c r="I89" s="6"/>
      <c r="J89" s="6"/>
    </row>
    <row r="90" ht="14.25" customHeight="1">
      <c r="A90" s="365"/>
      <c r="B90" s="365"/>
      <c r="C90" s="365"/>
      <c r="D90" s="366"/>
      <c r="E90" s="365"/>
      <c r="F90" s="366"/>
      <c r="G90" s="365"/>
      <c r="H90" s="365"/>
      <c r="I90" s="6"/>
      <c r="J90" s="6"/>
    </row>
    <row r="91" ht="14.25" customHeight="1">
      <c r="A91" s="365"/>
      <c r="B91" s="365"/>
      <c r="C91" s="365"/>
      <c r="D91" s="366"/>
      <c r="E91" s="365"/>
      <c r="F91" s="366"/>
      <c r="G91" s="365"/>
      <c r="H91" s="365"/>
      <c r="I91" s="6"/>
      <c r="J91" s="6"/>
    </row>
    <row r="92" ht="14.25" customHeight="1">
      <c r="A92" s="365"/>
      <c r="B92" s="365"/>
      <c r="C92" s="365"/>
      <c r="D92" s="366"/>
      <c r="E92" s="365"/>
      <c r="F92" s="366"/>
      <c r="G92" s="365"/>
      <c r="H92" s="365"/>
      <c r="I92" s="6"/>
      <c r="J92" s="6"/>
    </row>
    <row r="93" ht="14.25" customHeight="1">
      <c r="A93" s="365"/>
      <c r="B93" s="365"/>
      <c r="C93" s="365"/>
      <c r="D93" s="366"/>
      <c r="E93" s="365"/>
      <c r="F93" s="366"/>
      <c r="G93" s="365"/>
      <c r="H93" s="365"/>
      <c r="I93" s="6"/>
      <c r="J93" s="6"/>
    </row>
    <row r="94" ht="14.25" customHeight="1">
      <c r="A94" s="365"/>
      <c r="B94" s="365"/>
      <c r="C94" s="365"/>
      <c r="D94" s="366"/>
      <c r="E94" s="365"/>
      <c r="F94" s="366"/>
      <c r="G94" s="365"/>
      <c r="H94" s="365"/>
      <c r="I94" s="6"/>
      <c r="J94" s="6"/>
    </row>
    <row r="95" ht="14.25" customHeight="1">
      <c r="A95" s="365"/>
      <c r="B95" s="365"/>
      <c r="C95" s="365"/>
      <c r="D95" s="366"/>
      <c r="E95" s="365"/>
      <c r="F95" s="366"/>
      <c r="G95" s="365"/>
      <c r="H95" s="365"/>
      <c r="I95" s="6"/>
      <c r="J95" s="6"/>
    </row>
    <row r="96" ht="14.25" customHeight="1">
      <c r="A96" s="365"/>
      <c r="B96" s="365"/>
      <c r="C96" s="365"/>
      <c r="D96" s="366"/>
      <c r="E96" s="365"/>
      <c r="F96" s="366"/>
      <c r="G96" s="365"/>
      <c r="H96" s="365"/>
      <c r="I96" s="6"/>
      <c r="J96" s="6"/>
    </row>
    <row r="97" ht="14.25" customHeight="1">
      <c r="A97" s="365"/>
      <c r="B97" s="365"/>
      <c r="C97" s="365"/>
      <c r="D97" s="366"/>
      <c r="E97" s="365"/>
      <c r="F97" s="366"/>
      <c r="G97" s="365"/>
      <c r="H97" s="365"/>
      <c r="I97" s="6"/>
      <c r="J97" s="6"/>
    </row>
    <row r="98" ht="14.25" customHeight="1">
      <c r="A98" s="365"/>
      <c r="B98" s="365"/>
      <c r="C98" s="365"/>
      <c r="D98" s="366"/>
      <c r="E98" s="365"/>
      <c r="F98" s="366"/>
      <c r="G98" s="365"/>
      <c r="H98" s="365"/>
      <c r="I98" s="6"/>
      <c r="J98" s="6"/>
    </row>
    <row r="99" ht="14.25" customHeight="1">
      <c r="A99" s="365"/>
      <c r="B99" s="365"/>
      <c r="C99" s="365"/>
      <c r="D99" s="366"/>
      <c r="E99" s="365"/>
      <c r="F99" s="366"/>
      <c r="G99" s="365"/>
      <c r="H99" s="365"/>
      <c r="I99" s="6"/>
      <c r="J99" s="6"/>
    </row>
    <row r="100" ht="14.25" customHeight="1">
      <c r="A100" s="365"/>
      <c r="B100" s="365"/>
      <c r="C100" s="365"/>
      <c r="D100" s="366"/>
      <c r="E100" s="365"/>
      <c r="F100" s="366"/>
      <c r="G100" s="365"/>
      <c r="H100" s="365"/>
      <c r="I100" s="6"/>
      <c r="J100" s="6"/>
    </row>
    <row r="101" ht="14.25" customHeight="1">
      <c r="A101" s="365"/>
      <c r="B101" s="365"/>
      <c r="C101" s="365"/>
      <c r="D101" s="366"/>
      <c r="E101" s="365"/>
      <c r="F101" s="366"/>
      <c r="G101" s="365"/>
      <c r="H101" s="365"/>
      <c r="I101" s="6"/>
      <c r="J101" s="6"/>
    </row>
    <row r="102" ht="14.25" customHeight="1">
      <c r="A102" s="365"/>
      <c r="B102" s="365"/>
      <c r="C102" s="365"/>
      <c r="D102" s="366"/>
      <c r="E102" s="365"/>
      <c r="F102" s="366"/>
      <c r="G102" s="365"/>
      <c r="H102" s="365"/>
      <c r="I102" s="6"/>
      <c r="J102" s="6"/>
    </row>
    <row r="103" ht="14.25" customHeight="1">
      <c r="A103" s="365"/>
      <c r="B103" s="365"/>
      <c r="C103" s="365"/>
      <c r="D103" s="366"/>
      <c r="E103" s="365"/>
      <c r="F103" s="366"/>
      <c r="G103" s="365"/>
      <c r="H103" s="365"/>
      <c r="I103" s="6"/>
      <c r="J103" s="6"/>
    </row>
    <row r="104" ht="14.25" customHeight="1">
      <c r="A104" s="365"/>
      <c r="B104" s="365"/>
      <c r="C104" s="365"/>
      <c r="D104" s="366"/>
      <c r="E104" s="365"/>
      <c r="F104" s="366"/>
      <c r="G104" s="365"/>
      <c r="H104" s="365"/>
      <c r="I104" s="6"/>
      <c r="J104" s="6"/>
    </row>
    <row r="105" ht="14.25" customHeight="1">
      <c r="A105" s="365"/>
      <c r="B105" s="365"/>
      <c r="C105" s="365"/>
      <c r="D105" s="366"/>
      <c r="E105" s="365"/>
      <c r="F105" s="366"/>
      <c r="G105" s="365"/>
      <c r="H105" s="365"/>
      <c r="I105" s="6"/>
      <c r="J105" s="6"/>
    </row>
    <row r="106" ht="14.25" customHeight="1">
      <c r="A106" s="365"/>
      <c r="B106" s="365"/>
      <c r="C106" s="365"/>
      <c r="D106" s="366"/>
      <c r="E106" s="365"/>
      <c r="F106" s="366"/>
      <c r="G106" s="365"/>
      <c r="H106" s="365"/>
      <c r="I106" s="6"/>
      <c r="J106" s="6"/>
    </row>
    <row r="107" ht="14.25" customHeight="1">
      <c r="A107" s="365"/>
      <c r="B107" s="365"/>
      <c r="C107" s="365"/>
      <c r="D107" s="366"/>
      <c r="E107" s="365"/>
      <c r="F107" s="366"/>
      <c r="G107" s="365"/>
      <c r="H107" s="365"/>
      <c r="I107" s="6"/>
      <c r="J107" s="6"/>
    </row>
    <row r="108" ht="14.25" customHeight="1">
      <c r="A108" s="365"/>
      <c r="B108" s="365"/>
      <c r="C108" s="365"/>
      <c r="D108" s="366"/>
      <c r="E108" s="365"/>
      <c r="F108" s="366"/>
      <c r="G108" s="365"/>
      <c r="H108" s="365"/>
      <c r="I108" s="6"/>
      <c r="J108" s="6"/>
    </row>
    <row r="109" ht="14.25" customHeight="1">
      <c r="A109" s="365"/>
      <c r="B109" s="365"/>
      <c r="C109" s="365"/>
      <c r="D109" s="366"/>
      <c r="E109" s="365"/>
      <c r="F109" s="366"/>
      <c r="G109" s="365"/>
      <c r="H109" s="365"/>
      <c r="I109" s="6"/>
      <c r="J109" s="6"/>
    </row>
    <row r="110" ht="14.25" customHeight="1">
      <c r="A110" s="365"/>
      <c r="B110" s="365"/>
      <c r="C110" s="365"/>
      <c r="D110" s="366"/>
      <c r="E110" s="365"/>
      <c r="F110" s="366"/>
      <c r="G110" s="365"/>
      <c r="H110" s="365"/>
      <c r="I110" s="6"/>
      <c r="J110" s="6"/>
    </row>
    <row r="111" ht="14.25" customHeight="1">
      <c r="A111" s="365"/>
      <c r="B111" s="365"/>
      <c r="C111" s="365"/>
      <c r="D111" s="366"/>
      <c r="E111" s="365"/>
      <c r="F111" s="366"/>
      <c r="G111" s="365"/>
      <c r="H111" s="365"/>
      <c r="I111" s="6"/>
      <c r="J111" s="6"/>
    </row>
    <row r="112" ht="14.25" customHeight="1">
      <c r="A112" s="365"/>
      <c r="B112" s="365"/>
      <c r="C112" s="365"/>
      <c r="D112" s="366"/>
      <c r="E112" s="365"/>
      <c r="F112" s="366"/>
      <c r="G112" s="365"/>
      <c r="H112" s="365"/>
      <c r="I112" s="6"/>
      <c r="J112" s="6"/>
    </row>
    <row r="113" ht="14.25" customHeight="1">
      <c r="A113" s="365"/>
      <c r="B113" s="365"/>
      <c r="C113" s="365"/>
      <c r="D113" s="366"/>
      <c r="E113" s="365"/>
      <c r="F113" s="366"/>
      <c r="G113" s="365"/>
      <c r="H113" s="365"/>
      <c r="I113" s="6"/>
      <c r="J113" s="6"/>
    </row>
    <row r="114" ht="14.25" customHeight="1">
      <c r="A114" s="365"/>
      <c r="B114" s="365"/>
      <c r="C114" s="365"/>
      <c r="D114" s="366"/>
      <c r="E114" s="365"/>
      <c r="F114" s="366"/>
      <c r="G114" s="365"/>
      <c r="H114" s="365"/>
      <c r="I114" s="6"/>
      <c r="J114" s="6"/>
    </row>
    <row r="115" ht="14.25" customHeight="1">
      <c r="A115" s="365"/>
      <c r="B115" s="365"/>
      <c r="C115" s="365"/>
      <c r="D115" s="366"/>
      <c r="E115" s="365"/>
      <c r="F115" s="366"/>
      <c r="G115" s="365"/>
      <c r="H115" s="365"/>
      <c r="I115" s="6"/>
      <c r="J115" s="6"/>
    </row>
    <row r="116" ht="14.25" customHeight="1">
      <c r="A116" s="365"/>
      <c r="B116" s="365"/>
      <c r="C116" s="365"/>
      <c r="D116" s="366"/>
      <c r="E116" s="365"/>
      <c r="F116" s="366"/>
      <c r="G116" s="365"/>
      <c r="H116" s="365"/>
      <c r="I116" s="6"/>
      <c r="J116" s="6"/>
    </row>
    <row r="117" ht="14.25" customHeight="1">
      <c r="A117" s="365"/>
      <c r="B117" s="365"/>
      <c r="C117" s="365"/>
      <c r="D117" s="366"/>
      <c r="E117" s="365"/>
      <c r="F117" s="366"/>
      <c r="G117" s="365"/>
      <c r="H117" s="365"/>
      <c r="I117" s="6"/>
      <c r="J117" s="6"/>
    </row>
    <row r="118" ht="14.25" customHeight="1">
      <c r="A118" s="365"/>
      <c r="B118" s="365"/>
      <c r="C118" s="365"/>
      <c r="D118" s="366"/>
      <c r="E118" s="365"/>
      <c r="F118" s="366"/>
      <c r="G118" s="365"/>
      <c r="H118" s="365"/>
      <c r="I118" s="6"/>
      <c r="J118" s="6"/>
    </row>
    <row r="119" ht="14.25" customHeight="1">
      <c r="A119" s="365"/>
      <c r="B119" s="365"/>
      <c r="C119" s="365"/>
      <c r="D119" s="366"/>
      <c r="E119" s="365"/>
      <c r="F119" s="366"/>
      <c r="G119" s="365"/>
      <c r="H119" s="365"/>
      <c r="I119" s="6"/>
      <c r="J119" s="6"/>
    </row>
    <row r="120" ht="14.25" customHeight="1">
      <c r="A120" s="365"/>
      <c r="B120" s="365"/>
      <c r="C120" s="365"/>
      <c r="D120" s="366"/>
      <c r="E120" s="365"/>
      <c r="F120" s="366"/>
      <c r="G120" s="365"/>
      <c r="H120" s="365"/>
      <c r="I120" s="6"/>
      <c r="J120" s="6"/>
    </row>
    <row r="121" ht="14.25" customHeight="1">
      <c r="A121" s="365"/>
      <c r="B121" s="365"/>
      <c r="C121" s="365"/>
      <c r="D121" s="366"/>
      <c r="E121" s="365"/>
      <c r="F121" s="366"/>
      <c r="G121" s="365"/>
      <c r="H121" s="365"/>
      <c r="I121" s="6"/>
      <c r="J121" s="6"/>
    </row>
    <row r="122" ht="14.25" customHeight="1">
      <c r="A122" s="365"/>
      <c r="B122" s="365"/>
      <c r="C122" s="365"/>
      <c r="D122" s="366"/>
      <c r="E122" s="365"/>
      <c r="F122" s="366"/>
      <c r="G122" s="365"/>
      <c r="H122" s="365"/>
      <c r="I122" s="6"/>
      <c r="J122" s="6"/>
    </row>
    <row r="123" ht="14.25" customHeight="1">
      <c r="A123" s="365"/>
      <c r="B123" s="365"/>
      <c r="C123" s="365"/>
      <c r="D123" s="366"/>
      <c r="E123" s="365"/>
      <c r="F123" s="366"/>
      <c r="G123" s="365"/>
      <c r="H123" s="365"/>
      <c r="I123" s="6"/>
      <c r="J123" s="6"/>
    </row>
    <row r="124" ht="14.25" customHeight="1">
      <c r="A124" s="365"/>
      <c r="B124" s="365"/>
      <c r="C124" s="365"/>
      <c r="D124" s="366"/>
      <c r="E124" s="365"/>
      <c r="F124" s="366"/>
      <c r="G124" s="365"/>
      <c r="H124" s="365"/>
      <c r="I124" s="6"/>
      <c r="J124" s="6"/>
    </row>
    <row r="125" ht="14.25" customHeight="1">
      <c r="A125" s="365"/>
      <c r="B125" s="365"/>
      <c r="C125" s="365"/>
      <c r="D125" s="366"/>
      <c r="E125" s="365"/>
      <c r="F125" s="366"/>
      <c r="G125" s="365"/>
      <c r="H125" s="365"/>
      <c r="I125" s="6"/>
      <c r="J125" s="6"/>
    </row>
    <row r="126" ht="14.25" customHeight="1">
      <c r="A126" s="365"/>
      <c r="B126" s="365"/>
      <c r="C126" s="365"/>
      <c r="D126" s="366"/>
      <c r="E126" s="365"/>
      <c r="F126" s="366"/>
      <c r="G126" s="365"/>
      <c r="H126" s="365"/>
      <c r="I126" s="6"/>
      <c r="J126" s="6"/>
    </row>
    <row r="127" ht="14.25" customHeight="1">
      <c r="A127" s="365"/>
      <c r="B127" s="365"/>
      <c r="C127" s="365"/>
      <c r="D127" s="366"/>
      <c r="E127" s="365"/>
      <c r="F127" s="366"/>
      <c r="G127" s="365"/>
      <c r="H127" s="365"/>
      <c r="I127" s="6"/>
      <c r="J127" s="6"/>
    </row>
    <row r="128" ht="14.25" customHeight="1">
      <c r="A128" s="365"/>
      <c r="B128" s="365"/>
      <c r="C128" s="365"/>
      <c r="D128" s="366"/>
      <c r="E128" s="365"/>
      <c r="F128" s="366"/>
      <c r="G128" s="365"/>
      <c r="H128" s="365"/>
      <c r="I128" s="6"/>
      <c r="J128" s="6"/>
    </row>
    <row r="129" ht="14.25" customHeight="1">
      <c r="A129" s="365"/>
      <c r="B129" s="365"/>
      <c r="C129" s="365"/>
      <c r="D129" s="366"/>
      <c r="E129" s="365"/>
      <c r="F129" s="366"/>
      <c r="G129" s="365"/>
      <c r="H129" s="365"/>
      <c r="I129" s="6"/>
      <c r="J129" s="6"/>
    </row>
    <row r="130" ht="14.25" customHeight="1">
      <c r="A130" s="365"/>
      <c r="B130" s="365"/>
      <c r="C130" s="365"/>
      <c r="D130" s="366"/>
      <c r="E130" s="365"/>
      <c r="F130" s="366"/>
      <c r="G130" s="365"/>
      <c r="H130" s="365"/>
      <c r="I130" s="6"/>
      <c r="J130" s="6"/>
    </row>
    <row r="131" ht="14.25" customHeight="1">
      <c r="A131" s="365"/>
      <c r="B131" s="365"/>
      <c r="C131" s="365"/>
      <c r="D131" s="366"/>
      <c r="E131" s="365"/>
      <c r="F131" s="366"/>
      <c r="G131" s="365"/>
      <c r="H131" s="365"/>
      <c r="I131" s="6"/>
      <c r="J131" s="6"/>
    </row>
    <row r="132" ht="14.25" customHeight="1">
      <c r="A132" s="365"/>
      <c r="B132" s="365"/>
      <c r="C132" s="365"/>
      <c r="D132" s="366"/>
      <c r="E132" s="365"/>
      <c r="F132" s="366"/>
      <c r="G132" s="365"/>
      <c r="H132" s="365"/>
      <c r="I132" s="6"/>
      <c r="J132" s="6"/>
    </row>
    <row r="133" ht="14.25" customHeight="1">
      <c r="A133" s="365"/>
      <c r="B133" s="365"/>
      <c r="C133" s="365"/>
      <c r="D133" s="366"/>
      <c r="E133" s="365"/>
      <c r="F133" s="366"/>
      <c r="G133" s="365"/>
      <c r="H133" s="365"/>
      <c r="I133" s="6"/>
      <c r="J133" s="6"/>
    </row>
    <row r="134" ht="14.25" customHeight="1">
      <c r="A134" s="365"/>
      <c r="B134" s="365"/>
      <c r="C134" s="365"/>
      <c r="D134" s="366"/>
      <c r="E134" s="365"/>
      <c r="F134" s="366"/>
      <c r="G134" s="365"/>
      <c r="H134" s="365"/>
      <c r="I134" s="6"/>
      <c r="J134" s="6"/>
    </row>
    <row r="135" ht="14.25" customHeight="1">
      <c r="A135" s="365"/>
      <c r="B135" s="365"/>
      <c r="C135" s="365"/>
      <c r="D135" s="366"/>
      <c r="E135" s="365"/>
      <c r="F135" s="366"/>
      <c r="G135" s="365"/>
      <c r="H135" s="365"/>
      <c r="I135" s="6"/>
      <c r="J135" s="6"/>
    </row>
    <row r="136" ht="14.25" customHeight="1">
      <c r="A136" s="365"/>
      <c r="B136" s="365"/>
      <c r="C136" s="365"/>
      <c r="D136" s="366"/>
      <c r="E136" s="365"/>
      <c r="F136" s="366"/>
      <c r="G136" s="365"/>
      <c r="H136" s="365"/>
      <c r="I136" s="6"/>
      <c r="J136" s="6"/>
    </row>
    <row r="137" ht="14.25" customHeight="1">
      <c r="A137" s="365"/>
      <c r="B137" s="365"/>
      <c r="C137" s="365"/>
      <c r="D137" s="366"/>
      <c r="E137" s="365"/>
      <c r="F137" s="366"/>
      <c r="G137" s="365"/>
      <c r="H137" s="365"/>
      <c r="I137" s="6"/>
      <c r="J137" s="6"/>
    </row>
    <row r="138" ht="14.25" customHeight="1">
      <c r="A138" s="365"/>
      <c r="B138" s="365"/>
      <c r="C138" s="365"/>
      <c r="D138" s="366"/>
      <c r="E138" s="365"/>
      <c r="F138" s="366"/>
      <c r="G138" s="365"/>
      <c r="H138" s="365"/>
      <c r="I138" s="6"/>
      <c r="J138" s="6"/>
    </row>
    <row r="139" ht="14.25" customHeight="1">
      <c r="A139" s="365"/>
      <c r="B139" s="365"/>
      <c r="C139" s="365"/>
      <c r="D139" s="366"/>
      <c r="E139" s="365"/>
      <c r="F139" s="366"/>
      <c r="G139" s="365"/>
      <c r="H139" s="365"/>
      <c r="I139" s="6"/>
      <c r="J139" s="6"/>
    </row>
    <row r="140" ht="14.25" customHeight="1">
      <c r="A140" s="365"/>
      <c r="B140" s="365"/>
      <c r="C140" s="365"/>
      <c r="D140" s="366"/>
      <c r="E140" s="365"/>
      <c r="F140" s="366"/>
      <c r="G140" s="365"/>
      <c r="H140" s="365"/>
      <c r="I140" s="6"/>
      <c r="J140" s="6"/>
    </row>
    <row r="141" ht="14.25" customHeight="1">
      <c r="A141" s="365"/>
      <c r="B141" s="365"/>
      <c r="C141" s="365"/>
      <c r="D141" s="366"/>
      <c r="E141" s="365"/>
      <c r="F141" s="366"/>
      <c r="G141" s="365"/>
      <c r="H141" s="365"/>
      <c r="I141" s="6"/>
      <c r="J141" s="6"/>
    </row>
    <row r="142" ht="14.25" customHeight="1">
      <c r="A142" s="365"/>
      <c r="B142" s="365"/>
      <c r="C142" s="365"/>
      <c r="D142" s="366"/>
      <c r="E142" s="365"/>
      <c r="F142" s="366"/>
      <c r="G142" s="365"/>
      <c r="H142" s="365"/>
      <c r="I142" s="6"/>
      <c r="J142" s="6"/>
    </row>
    <row r="143" ht="14.25" customHeight="1">
      <c r="A143" s="365"/>
      <c r="B143" s="365"/>
      <c r="C143" s="365"/>
      <c r="D143" s="366"/>
      <c r="E143" s="365"/>
      <c r="F143" s="366"/>
      <c r="G143" s="365"/>
      <c r="H143" s="365"/>
      <c r="I143" s="6"/>
      <c r="J143" s="6"/>
    </row>
    <row r="144" ht="14.25" customHeight="1">
      <c r="A144" s="365"/>
      <c r="B144" s="365"/>
      <c r="C144" s="365"/>
      <c r="D144" s="366"/>
      <c r="E144" s="365"/>
      <c r="F144" s="366"/>
      <c r="G144" s="365"/>
      <c r="H144" s="365"/>
      <c r="I144" s="6"/>
      <c r="J144" s="6"/>
    </row>
    <row r="145" ht="14.25" customHeight="1">
      <c r="A145" s="365"/>
      <c r="B145" s="365"/>
      <c r="C145" s="365"/>
      <c r="D145" s="366"/>
      <c r="E145" s="365"/>
      <c r="F145" s="366"/>
      <c r="G145" s="365"/>
      <c r="H145" s="365"/>
      <c r="I145" s="6"/>
      <c r="J145" s="6"/>
    </row>
    <row r="146" ht="14.25" customHeight="1">
      <c r="A146" s="365"/>
      <c r="B146" s="365"/>
      <c r="C146" s="365"/>
      <c r="D146" s="366"/>
      <c r="E146" s="365"/>
      <c r="F146" s="366"/>
      <c r="G146" s="365"/>
      <c r="H146" s="365"/>
      <c r="I146" s="6"/>
      <c r="J146" s="6"/>
    </row>
    <row r="147" ht="14.25" customHeight="1">
      <c r="A147" s="365"/>
      <c r="B147" s="365"/>
      <c r="C147" s="365"/>
      <c r="D147" s="366"/>
      <c r="E147" s="365"/>
      <c r="F147" s="366"/>
      <c r="G147" s="365"/>
      <c r="H147" s="365"/>
      <c r="I147" s="6"/>
      <c r="J147" s="6"/>
    </row>
    <row r="148" ht="14.25" customHeight="1">
      <c r="A148" s="365"/>
      <c r="B148" s="365"/>
      <c r="C148" s="365"/>
      <c r="D148" s="366"/>
      <c r="E148" s="365"/>
      <c r="F148" s="366"/>
      <c r="G148" s="365"/>
      <c r="H148" s="365"/>
      <c r="I148" s="6"/>
      <c r="J148" s="6"/>
    </row>
    <row r="149" ht="14.25" customHeight="1">
      <c r="A149" s="365"/>
      <c r="B149" s="365"/>
      <c r="C149" s="365"/>
      <c r="D149" s="366"/>
      <c r="E149" s="365"/>
      <c r="F149" s="366"/>
      <c r="G149" s="365"/>
      <c r="H149" s="365"/>
      <c r="I149" s="6"/>
      <c r="J149" s="6"/>
    </row>
    <row r="150" ht="14.25" customHeight="1">
      <c r="A150" s="365"/>
      <c r="B150" s="365"/>
      <c r="C150" s="365"/>
      <c r="D150" s="366"/>
      <c r="E150" s="365"/>
      <c r="F150" s="366"/>
      <c r="G150" s="365"/>
      <c r="H150" s="365"/>
      <c r="I150" s="6"/>
      <c r="J150" s="6"/>
    </row>
    <row r="151" ht="14.25" customHeight="1">
      <c r="A151" s="365"/>
      <c r="B151" s="365"/>
      <c r="C151" s="365"/>
      <c r="D151" s="366"/>
      <c r="E151" s="365"/>
      <c r="F151" s="366"/>
      <c r="G151" s="365"/>
      <c r="H151" s="365"/>
      <c r="I151" s="6"/>
      <c r="J151" s="6"/>
    </row>
    <row r="152" ht="14.25" customHeight="1">
      <c r="A152" s="365"/>
      <c r="B152" s="365"/>
      <c r="C152" s="365"/>
      <c r="D152" s="366"/>
      <c r="E152" s="365"/>
      <c r="F152" s="366"/>
      <c r="G152" s="365"/>
      <c r="H152" s="365"/>
      <c r="I152" s="6"/>
      <c r="J152" s="6"/>
    </row>
    <row r="153" ht="14.25" customHeight="1">
      <c r="A153" s="365"/>
      <c r="B153" s="365"/>
      <c r="C153" s="365"/>
      <c r="D153" s="366"/>
      <c r="E153" s="365"/>
      <c r="F153" s="366"/>
      <c r="G153" s="365"/>
      <c r="H153" s="365"/>
      <c r="I153" s="6"/>
      <c r="J153" s="6"/>
    </row>
    <row r="154" ht="14.25" customHeight="1">
      <c r="A154" s="365"/>
      <c r="B154" s="365"/>
      <c r="C154" s="365"/>
      <c r="D154" s="366"/>
      <c r="E154" s="365"/>
      <c r="F154" s="366"/>
      <c r="G154" s="365"/>
      <c r="H154" s="365"/>
      <c r="I154" s="6"/>
      <c r="J154" s="6"/>
    </row>
    <row r="155" ht="14.25" customHeight="1">
      <c r="A155" s="365"/>
      <c r="B155" s="365"/>
      <c r="C155" s="365"/>
      <c r="D155" s="366"/>
      <c r="E155" s="365"/>
      <c r="F155" s="366"/>
      <c r="G155" s="365"/>
      <c r="H155" s="365"/>
      <c r="I155" s="6"/>
      <c r="J155" s="6"/>
    </row>
    <row r="156" ht="14.25" customHeight="1">
      <c r="A156" s="365"/>
      <c r="B156" s="365"/>
      <c r="C156" s="365"/>
      <c r="D156" s="366"/>
      <c r="E156" s="365"/>
      <c r="F156" s="366"/>
      <c r="G156" s="365"/>
      <c r="H156" s="365"/>
      <c r="I156" s="6"/>
      <c r="J156" s="6"/>
    </row>
    <row r="157" ht="14.25" customHeight="1">
      <c r="A157" s="365"/>
      <c r="B157" s="365"/>
      <c r="C157" s="365"/>
      <c r="D157" s="366"/>
      <c r="E157" s="365"/>
      <c r="F157" s="366"/>
      <c r="G157" s="365"/>
      <c r="H157" s="365"/>
      <c r="I157" s="6"/>
      <c r="J157" s="6"/>
    </row>
    <row r="158" ht="14.25" customHeight="1">
      <c r="A158" s="365"/>
      <c r="B158" s="365"/>
      <c r="C158" s="365"/>
      <c r="D158" s="366"/>
      <c r="E158" s="365"/>
      <c r="F158" s="366"/>
      <c r="G158" s="365"/>
      <c r="H158" s="365"/>
      <c r="I158" s="6"/>
      <c r="J158" s="6"/>
    </row>
    <row r="159" ht="14.25" customHeight="1">
      <c r="A159" s="365"/>
      <c r="B159" s="365"/>
      <c r="C159" s="365"/>
      <c r="D159" s="366"/>
      <c r="E159" s="365"/>
      <c r="F159" s="366"/>
      <c r="G159" s="365"/>
      <c r="H159" s="365"/>
      <c r="I159" s="6"/>
      <c r="J159" s="6"/>
    </row>
    <row r="160" ht="14.25" customHeight="1">
      <c r="A160" s="365"/>
      <c r="B160" s="365"/>
      <c r="C160" s="365"/>
      <c r="D160" s="366"/>
      <c r="E160" s="365"/>
      <c r="F160" s="366"/>
      <c r="G160" s="365"/>
      <c r="H160" s="365"/>
      <c r="I160" s="6"/>
      <c r="J160" s="6"/>
    </row>
    <row r="161" ht="14.25" customHeight="1">
      <c r="A161" s="365"/>
      <c r="B161" s="365"/>
      <c r="C161" s="365"/>
      <c r="D161" s="366"/>
      <c r="E161" s="365"/>
      <c r="F161" s="366"/>
      <c r="G161" s="365"/>
      <c r="H161" s="365"/>
      <c r="I161" s="6"/>
      <c r="J161" s="6"/>
    </row>
    <row r="162" ht="14.25" customHeight="1">
      <c r="A162" s="365"/>
      <c r="B162" s="365"/>
      <c r="C162" s="365"/>
      <c r="D162" s="366"/>
      <c r="E162" s="365"/>
      <c r="F162" s="366"/>
      <c r="G162" s="365"/>
      <c r="H162" s="365"/>
      <c r="I162" s="6"/>
      <c r="J162" s="6"/>
    </row>
    <row r="163" ht="14.25" customHeight="1">
      <c r="A163" s="365"/>
      <c r="B163" s="365"/>
      <c r="C163" s="365"/>
      <c r="D163" s="366"/>
      <c r="E163" s="365"/>
      <c r="F163" s="366"/>
      <c r="G163" s="365"/>
      <c r="H163" s="365"/>
      <c r="I163" s="6"/>
      <c r="J163" s="6"/>
    </row>
    <row r="164" ht="14.25" customHeight="1">
      <c r="A164" s="365"/>
      <c r="B164" s="365"/>
      <c r="C164" s="365"/>
      <c r="D164" s="366"/>
      <c r="E164" s="365"/>
      <c r="F164" s="366"/>
      <c r="G164" s="365"/>
      <c r="H164" s="365"/>
      <c r="I164" s="6"/>
      <c r="J164" s="6"/>
    </row>
    <row r="165" ht="14.25" customHeight="1">
      <c r="A165" s="365"/>
      <c r="B165" s="365"/>
      <c r="C165" s="365"/>
      <c r="D165" s="366"/>
      <c r="E165" s="365"/>
      <c r="F165" s="366"/>
      <c r="G165" s="365"/>
      <c r="H165" s="365"/>
      <c r="I165" s="6"/>
      <c r="J165" s="6"/>
    </row>
    <row r="166" ht="14.25" customHeight="1">
      <c r="A166" s="365"/>
      <c r="B166" s="365"/>
      <c r="C166" s="365"/>
      <c r="D166" s="366"/>
      <c r="E166" s="365"/>
      <c r="F166" s="366"/>
      <c r="G166" s="365"/>
      <c r="H166" s="365"/>
      <c r="I166" s="6"/>
      <c r="J166" s="6"/>
    </row>
    <row r="167" ht="14.25" customHeight="1">
      <c r="A167" s="365"/>
      <c r="B167" s="365"/>
      <c r="C167" s="365"/>
      <c r="D167" s="366"/>
      <c r="E167" s="365"/>
      <c r="F167" s="366"/>
      <c r="G167" s="365"/>
      <c r="H167" s="365"/>
      <c r="I167" s="6"/>
      <c r="J167" s="6"/>
    </row>
    <row r="168" ht="14.25" customHeight="1">
      <c r="A168" s="365"/>
      <c r="B168" s="365"/>
      <c r="C168" s="365"/>
      <c r="D168" s="366"/>
      <c r="E168" s="365"/>
      <c r="F168" s="366"/>
      <c r="G168" s="365"/>
      <c r="H168" s="365"/>
      <c r="I168" s="6"/>
      <c r="J168" s="6"/>
    </row>
    <row r="169" ht="14.25" customHeight="1">
      <c r="A169" s="365"/>
      <c r="B169" s="365"/>
      <c r="C169" s="365"/>
      <c r="D169" s="366"/>
      <c r="E169" s="365"/>
      <c r="F169" s="366"/>
      <c r="G169" s="365"/>
      <c r="H169" s="365"/>
      <c r="I169" s="6"/>
      <c r="J169" s="6"/>
    </row>
    <row r="170" ht="14.25" customHeight="1">
      <c r="A170" s="365"/>
      <c r="B170" s="365"/>
      <c r="C170" s="365"/>
      <c r="D170" s="366"/>
      <c r="E170" s="365"/>
      <c r="F170" s="366"/>
      <c r="G170" s="365"/>
      <c r="H170" s="365"/>
      <c r="I170" s="6"/>
      <c r="J170" s="6"/>
    </row>
    <row r="171" ht="14.25" customHeight="1">
      <c r="A171" s="365"/>
      <c r="B171" s="365"/>
      <c r="C171" s="365"/>
      <c r="D171" s="366"/>
      <c r="E171" s="365"/>
      <c r="F171" s="366"/>
      <c r="G171" s="365"/>
      <c r="H171" s="365"/>
      <c r="I171" s="6"/>
      <c r="J171" s="6"/>
    </row>
    <row r="172" ht="14.25" customHeight="1">
      <c r="A172" s="365"/>
      <c r="B172" s="365"/>
      <c r="C172" s="365"/>
      <c r="D172" s="366"/>
      <c r="E172" s="365"/>
      <c r="F172" s="366"/>
      <c r="G172" s="365"/>
      <c r="H172" s="365"/>
      <c r="I172" s="6"/>
      <c r="J172" s="6"/>
    </row>
    <row r="173" ht="14.25" customHeight="1">
      <c r="A173" s="365"/>
      <c r="B173" s="365"/>
      <c r="C173" s="365"/>
      <c r="D173" s="366"/>
      <c r="E173" s="365"/>
      <c r="F173" s="366"/>
      <c r="G173" s="365"/>
      <c r="H173" s="365"/>
      <c r="I173" s="6"/>
      <c r="J173" s="6"/>
    </row>
    <row r="174" ht="14.25" customHeight="1">
      <c r="A174" s="365"/>
      <c r="B174" s="365"/>
      <c r="C174" s="365"/>
      <c r="D174" s="366"/>
      <c r="E174" s="365"/>
      <c r="F174" s="366"/>
      <c r="G174" s="365"/>
      <c r="H174" s="365"/>
      <c r="I174" s="6"/>
      <c r="J174" s="6"/>
    </row>
    <row r="175" ht="14.25" customHeight="1">
      <c r="A175" s="365"/>
      <c r="B175" s="365"/>
      <c r="C175" s="365"/>
      <c r="D175" s="366"/>
      <c r="E175" s="365"/>
      <c r="F175" s="366"/>
      <c r="G175" s="365"/>
      <c r="H175" s="365"/>
      <c r="I175" s="6"/>
      <c r="J175" s="6"/>
    </row>
    <row r="176" ht="14.25" customHeight="1">
      <c r="A176" s="365"/>
      <c r="B176" s="365"/>
      <c r="C176" s="365"/>
      <c r="D176" s="366"/>
      <c r="E176" s="365"/>
      <c r="F176" s="366"/>
      <c r="G176" s="365"/>
      <c r="H176" s="365"/>
      <c r="I176" s="6"/>
      <c r="J176" s="6"/>
    </row>
    <row r="177" ht="14.25" customHeight="1">
      <c r="A177" s="365"/>
      <c r="B177" s="365"/>
      <c r="C177" s="365"/>
      <c r="D177" s="366"/>
      <c r="E177" s="365"/>
      <c r="F177" s="366"/>
      <c r="G177" s="365"/>
      <c r="H177" s="365"/>
      <c r="I177" s="6"/>
      <c r="J177" s="6"/>
    </row>
    <row r="178" ht="14.25" customHeight="1">
      <c r="A178" s="365"/>
      <c r="B178" s="365"/>
      <c r="C178" s="365"/>
      <c r="D178" s="366"/>
      <c r="E178" s="365"/>
      <c r="F178" s="366"/>
      <c r="G178" s="365"/>
      <c r="H178" s="365"/>
      <c r="I178" s="6"/>
      <c r="J178" s="6"/>
    </row>
    <row r="179" ht="14.25" customHeight="1">
      <c r="A179" s="365"/>
      <c r="B179" s="365"/>
      <c r="C179" s="365"/>
      <c r="D179" s="366"/>
      <c r="E179" s="365"/>
      <c r="F179" s="366"/>
      <c r="G179" s="365"/>
      <c r="H179" s="365"/>
      <c r="I179" s="6"/>
      <c r="J179" s="6"/>
    </row>
    <row r="180" ht="14.25" customHeight="1">
      <c r="A180" s="365"/>
      <c r="B180" s="365"/>
      <c r="C180" s="365"/>
      <c r="D180" s="366"/>
      <c r="E180" s="365"/>
      <c r="F180" s="366"/>
      <c r="G180" s="365"/>
      <c r="H180" s="365"/>
      <c r="I180" s="6"/>
      <c r="J180" s="6"/>
    </row>
    <row r="181" ht="14.25" customHeight="1">
      <c r="A181" s="365"/>
      <c r="B181" s="365"/>
      <c r="C181" s="365"/>
      <c r="D181" s="366"/>
      <c r="E181" s="365"/>
      <c r="F181" s="366"/>
      <c r="G181" s="365"/>
      <c r="H181" s="365"/>
      <c r="I181" s="6"/>
      <c r="J181" s="6"/>
    </row>
    <row r="182" ht="14.25" customHeight="1">
      <c r="A182" s="365"/>
      <c r="B182" s="365"/>
      <c r="C182" s="365"/>
      <c r="D182" s="366"/>
      <c r="E182" s="365"/>
      <c r="F182" s="366"/>
      <c r="G182" s="365"/>
      <c r="H182" s="365"/>
      <c r="I182" s="6"/>
      <c r="J182" s="6"/>
    </row>
    <row r="183" ht="14.25" customHeight="1">
      <c r="A183" s="365"/>
      <c r="B183" s="365"/>
      <c r="C183" s="365"/>
      <c r="D183" s="366"/>
      <c r="E183" s="365"/>
      <c r="F183" s="366"/>
      <c r="G183" s="365"/>
      <c r="H183" s="365"/>
      <c r="I183" s="6"/>
      <c r="J183" s="6"/>
    </row>
    <row r="184" ht="14.25" customHeight="1">
      <c r="A184" s="365"/>
      <c r="B184" s="365"/>
      <c r="C184" s="365"/>
      <c r="D184" s="366"/>
      <c r="E184" s="365"/>
      <c r="F184" s="366"/>
      <c r="G184" s="365"/>
      <c r="H184" s="365"/>
      <c r="I184" s="6"/>
      <c r="J184" s="6"/>
    </row>
    <row r="185" ht="14.25" customHeight="1">
      <c r="A185" s="365"/>
      <c r="B185" s="365"/>
      <c r="C185" s="365"/>
      <c r="D185" s="366"/>
      <c r="E185" s="365"/>
      <c r="F185" s="366"/>
      <c r="G185" s="365"/>
      <c r="H185" s="365"/>
      <c r="I185" s="6"/>
      <c r="J185" s="6"/>
    </row>
    <row r="186" ht="14.25" customHeight="1">
      <c r="A186" s="365"/>
      <c r="B186" s="365"/>
      <c r="C186" s="365"/>
      <c r="D186" s="366"/>
      <c r="E186" s="365"/>
      <c r="F186" s="366"/>
      <c r="G186" s="365"/>
      <c r="H186" s="365"/>
      <c r="I186" s="6"/>
      <c r="J186" s="6"/>
    </row>
    <row r="187" ht="14.25" customHeight="1">
      <c r="A187" s="365"/>
      <c r="B187" s="365"/>
      <c r="C187" s="365"/>
      <c r="D187" s="366"/>
      <c r="E187" s="365"/>
      <c r="F187" s="366"/>
      <c r="G187" s="365"/>
      <c r="H187" s="365"/>
      <c r="I187" s="6"/>
      <c r="J187" s="6"/>
    </row>
    <row r="188" ht="14.25" customHeight="1">
      <c r="A188" s="365"/>
      <c r="B188" s="365"/>
      <c r="C188" s="365"/>
      <c r="D188" s="366"/>
      <c r="E188" s="365"/>
      <c r="F188" s="366"/>
      <c r="G188" s="365"/>
      <c r="H188" s="365"/>
      <c r="I188" s="6"/>
      <c r="J188" s="6"/>
    </row>
    <row r="189" ht="14.25" customHeight="1">
      <c r="A189" s="365"/>
      <c r="B189" s="365"/>
      <c r="C189" s="365"/>
      <c r="D189" s="366"/>
      <c r="E189" s="365"/>
      <c r="F189" s="366"/>
      <c r="G189" s="365"/>
      <c r="H189" s="365"/>
      <c r="I189" s="6"/>
      <c r="J189" s="6"/>
    </row>
    <row r="190" ht="14.25" customHeight="1">
      <c r="A190" s="365"/>
      <c r="B190" s="365"/>
      <c r="C190" s="365"/>
      <c r="D190" s="366"/>
      <c r="E190" s="365"/>
      <c r="F190" s="366"/>
      <c r="G190" s="365"/>
      <c r="H190" s="365"/>
      <c r="I190" s="6"/>
      <c r="J190" s="6"/>
    </row>
    <row r="191" ht="14.25" customHeight="1">
      <c r="A191" s="365"/>
      <c r="B191" s="365"/>
      <c r="C191" s="365"/>
      <c r="D191" s="366"/>
      <c r="E191" s="365"/>
      <c r="F191" s="366"/>
      <c r="G191" s="365"/>
      <c r="H191" s="365"/>
      <c r="I191" s="6"/>
      <c r="J191" s="6"/>
    </row>
    <row r="192" ht="14.25" customHeight="1">
      <c r="A192" s="365"/>
      <c r="B192" s="365"/>
      <c r="C192" s="365"/>
      <c r="D192" s="366"/>
      <c r="E192" s="365"/>
      <c r="F192" s="366"/>
      <c r="G192" s="365"/>
      <c r="H192" s="365"/>
      <c r="I192" s="6"/>
      <c r="J192" s="6"/>
    </row>
    <row r="193" ht="14.25" customHeight="1">
      <c r="A193" s="365"/>
      <c r="B193" s="365"/>
      <c r="C193" s="365"/>
      <c r="D193" s="366"/>
      <c r="E193" s="365"/>
      <c r="F193" s="366"/>
      <c r="G193" s="365"/>
      <c r="H193" s="365"/>
      <c r="I193" s="6"/>
      <c r="J193" s="6"/>
    </row>
    <row r="194" ht="14.25" customHeight="1">
      <c r="A194" s="365"/>
      <c r="B194" s="365"/>
      <c r="C194" s="365"/>
      <c r="D194" s="366"/>
      <c r="E194" s="365"/>
      <c r="F194" s="366"/>
      <c r="G194" s="365"/>
      <c r="H194" s="365"/>
      <c r="I194" s="6"/>
      <c r="J194" s="6"/>
    </row>
    <row r="195" ht="14.25" customHeight="1">
      <c r="A195" s="365"/>
      <c r="B195" s="365"/>
      <c r="C195" s="365"/>
      <c r="D195" s="366"/>
      <c r="E195" s="365"/>
      <c r="F195" s="366"/>
      <c r="G195" s="365"/>
      <c r="H195" s="365"/>
      <c r="I195" s="6"/>
      <c r="J195" s="6"/>
    </row>
    <row r="196" ht="14.25" customHeight="1">
      <c r="A196" s="365"/>
      <c r="B196" s="365"/>
      <c r="C196" s="365"/>
      <c r="D196" s="366"/>
      <c r="E196" s="365"/>
      <c r="F196" s="366"/>
      <c r="G196" s="365"/>
      <c r="H196" s="365"/>
      <c r="I196" s="6"/>
      <c r="J196" s="6"/>
    </row>
    <row r="197" ht="14.25" customHeight="1">
      <c r="A197" s="365"/>
      <c r="B197" s="365"/>
      <c r="C197" s="365"/>
      <c r="D197" s="366"/>
      <c r="E197" s="365"/>
      <c r="F197" s="366"/>
      <c r="G197" s="365"/>
      <c r="H197" s="365"/>
      <c r="I197" s="6"/>
      <c r="J197" s="6"/>
    </row>
    <row r="198" ht="14.25" customHeight="1">
      <c r="A198" s="365"/>
      <c r="B198" s="365"/>
      <c r="C198" s="365"/>
      <c r="D198" s="366"/>
      <c r="E198" s="365"/>
      <c r="F198" s="366"/>
      <c r="G198" s="365"/>
      <c r="H198" s="365"/>
      <c r="I198" s="6"/>
      <c r="J198" s="6"/>
    </row>
    <row r="199" ht="14.25" customHeight="1">
      <c r="A199" s="365"/>
      <c r="B199" s="365"/>
      <c r="C199" s="365"/>
      <c r="D199" s="366"/>
      <c r="E199" s="365"/>
      <c r="F199" s="366"/>
      <c r="G199" s="365"/>
      <c r="H199" s="365"/>
      <c r="I199" s="6"/>
      <c r="J199" s="6"/>
    </row>
    <row r="200" ht="14.25" customHeight="1">
      <c r="A200" s="365"/>
      <c r="B200" s="365"/>
      <c r="C200" s="365"/>
      <c r="D200" s="366"/>
      <c r="E200" s="365"/>
      <c r="F200" s="366"/>
      <c r="G200" s="365"/>
      <c r="H200" s="365"/>
      <c r="I200" s="6"/>
      <c r="J200" s="6"/>
    </row>
    <row r="201" ht="14.25" customHeight="1">
      <c r="A201" s="365"/>
      <c r="B201" s="365"/>
      <c r="C201" s="365"/>
      <c r="D201" s="366"/>
      <c r="E201" s="365"/>
      <c r="F201" s="366"/>
      <c r="G201" s="365"/>
      <c r="H201" s="365"/>
      <c r="I201" s="6"/>
      <c r="J201" s="6"/>
    </row>
    <row r="202" ht="14.25" customHeight="1">
      <c r="A202" s="365"/>
      <c r="B202" s="365"/>
      <c r="C202" s="365"/>
      <c r="D202" s="366"/>
      <c r="E202" s="365"/>
      <c r="F202" s="366"/>
      <c r="G202" s="365"/>
      <c r="H202" s="365"/>
      <c r="I202" s="6"/>
      <c r="J202" s="6"/>
    </row>
    <row r="203" ht="14.25" customHeight="1">
      <c r="A203" s="365"/>
      <c r="B203" s="365"/>
      <c r="C203" s="365"/>
      <c r="D203" s="366"/>
      <c r="E203" s="365"/>
      <c r="F203" s="366"/>
      <c r="G203" s="365"/>
      <c r="H203" s="365"/>
      <c r="I203" s="6"/>
      <c r="J203" s="6"/>
    </row>
    <row r="204" ht="14.25" customHeight="1">
      <c r="A204" s="365"/>
      <c r="B204" s="365"/>
      <c r="C204" s="365"/>
      <c r="D204" s="366"/>
      <c r="E204" s="365"/>
      <c r="F204" s="366"/>
      <c r="G204" s="365"/>
      <c r="H204" s="365"/>
      <c r="I204" s="6"/>
      <c r="J204" s="6"/>
    </row>
    <row r="205" ht="14.25" customHeight="1">
      <c r="A205" s="365"/>
      <c r="B205" s="365"/>
      <c r="C205" s="365"/>
      <c r="D205" s="366"/>
      <c r="E205" s="365"/>
      <c r="F205" s="366"/>
      <c r="G205" s="365"/>
      <c r="H205" s="365"/>
      <c r="I205" s="6"/>
      <c r="J205" s="6"/>
    </row>
    <row r="206" ht="14.25" customHeight="1">
      <c r="A206" s="365"/>
      <c r="B206" s="365"/>
      <c r="C206" s="365"/>
      <c r="D206" s="366"/>
      <c r="E206" s="365"/>
      <c r="F206" s="366"/>
      <c r="G206" s="365"/>
      <c r="H206" s="365"/>
      <c r="I206" s="6"/>
      <c r="J206" s="6"/>
    </row>
    <row r="207" ht="14.25" customHeight="1">
      <c r="A207" s="365"/>
      <c r="B207" s="365"/>
      <c r="C207" s="365"/>
      <c r="D207" s="366"/>
      <c r="E207" s="365"/>
      <c r="F207" s="366"/>
      <c r="G207" s="365"/>
      <c r="H207" s="365"/>
      <c r="I207" s="6"/>
      <c r="J207" s="6"/>
    </row>
    <row r="208" ht="14.25" customHeight="1">
      <c r="A208" s="365"/>
      <c r="B208" s="365"/>
      <c r="C208" s="365"/>
      <c r="D208" s="366"/>
      <c r="E208" s="365"/>
      <c r="F208" s="366"/>
      <c r="G208" s="365"/>
      <c r="H208" s="365"/>
      <c r="I208" s="6"/>
      <c r="J208" s="6"/>
    </row>
    <row r="209" ht="14.25" customHeight="1">
      <c r="A209" s="365"/>
      <c r="B209" s="365"/>
      <c r="C209" s="365"/>
      <c r="D209" s="366"/>
      <c r="E209" s="365"/>
      <c r="F209" s="366"/>
      <c r="G209" s="365"/>
      <c r="H209" s="365"/>
      <c r="I209" s="6"/>
      <c r="J209" s="6"/>
    </row>
    <row r="210" ht="14.25" customHeight="1">
      <c r="A210" s="365"/>
      <c r="B210" s="365"/>
      <c r="C210" s="365"/>
      <c r="D210" s="366"/>
      <c r="E210" s="365"/>
      <c r="F210" s="366"/>
      <c r="G210" s="365"/>
      <c r="H210" s="365"/>
      <c r="I210" s="6"/>
      <c r="J210" s="6"/>
    </row>
    <row r="211" ht="14.25" customHeight="1">
      <c r="A211" s="365"/>
      <c r="B211" s="365"/>
      <c r="C211" s="365"/>
      <c r="D211" s="366"/>
      <c r="E211" s="365"/>
      <c r="F211" s="366"/>
      <c r="G211" s="365"/>
      <c r="H211" s="365"/>
      <c r="I211" s="6"/>
      <c r="J211" s="6"/>
    </row>
    <row r="212" ht="14.25" customHeight="1">
      <c r="A212" s="365"/>
      <c r="B212" s="365"/>
      <c r="C212" s="365"/>
      <c r="D212" s="366"/>
      <c r="E212" s="365"/>
      <c r="F212" s="366"/>
      <c r="G212" s="365"/>
      <c r="H212" s="365"/>
      <c r="I212" s="6"/>
      <c r="J212" s="6"/>
    </row>
    <row r="213" ht="14.25" customHeight="1">
      <c r="A213" s="365"/>
      <c r="B213" s="365"/>
      <c r="C213" s="365"/>
      <c r="D213" s="366"/>
      <c r="E213" s="365"/>
      <c r="F213" s="366"/>
      <c r="G213" s="365"/>
      <c r="H213" s="365"/>
      <c r="I213" s="6"/>
      <c r="J213" s="6"/>
    </row>
    <row r="214" ht="14.25" customHeight="1">
      <c r="A214" s="365"/>
      <c r="B214" s="365"/>
      <c r="C214" s="365"/>
      <c r="D214" s="366"/>
      <c r="E214" s="365"/>
      <c r="F214" s="366"/>
      <c r="G214" s="365"/>
      <c r="H214" s="365"/>
      <c r="I214" s="6"/>
      <c r="J214" s="6"/>
    </row>
    <row r="215" ht="14.25" customHeight="1">
      <c r="A215" s="365"/>
      <c r="B215" s="365"/>
      <c r="C215" s="365"/>
      <c r="D215" s="366"/>
      <c r="E215" s="365"/>
      <c r="F215" s="366"/>
      <c r="G215" s="365"/>
      <c r="H215" s="365"/>
      <c r="I215" s="6"/>
      <c r="J215" s="6"/>
    </row>
    <row r="216" ht="14.25" customHeight="1">
      <c r="A216" s="365"/>
      <c r="B216" s="365"/>
      <c r="C216" s="365"/>
      <c r="D216" s="366"/>
      <c r="E216" s="365"/>
      <c r="F216" s="366"/>
      <c r="G216" s="365"/>
      <c r="H216" s="365"/>
      <c r="I216" s="6"/>
      <c r="J216" s="6"/>
    </row>
    <row r="217" ht="14.25" customHeight="1">
      <c r="A217" s="365"/>
      <c r="B217" s="365"/>
      <c r="C217" s="365"/>
      <c r="D217" s="366"/>
      <c r="E217" s="365"/>
      <c r="F217" s="366"/>
      <c r="G217" s="365"/>
      <c r="H217" s="365"/>
      <c r="I217" s="6"/>
      <c r="J217" s="6"/>
    </row>
    <row r="218" ht="14.25" customHeight="1">
      <c r="A218" s="365"/>
      <c r="B218" s="365"/>
      <c r="C218" s="365"/>
      <c r="D218" s="366"/>
      <c r="E218" s="365"/>
      <c r="F218" s="366"/>
      <c r="G218" s="365"/>
      <c r="H218" s="365"/>
      <c r="I218" s="6"/>
      <c r="J218" s="6"/>
    </row>
    <row r="219" ht="14.25" customHeight="1">
      <c r="A219" s="365"/>
      <c r="B219" s="365"/>
      <c r="C219" s="365"/>
      <c r="D219" s="366"/>
      <c r="E219" s="365"/>
      <c r="F219" s="366"/>
      <c r="G219" s="365"/>
      <c r="H219" s="365"/>
      <c r="I219" s="6"/>
      <c r="J219" s="6"/>
    </row>
    <row r="220" ht="14.25" customHeight="1">
      <c r="A220" s="365"/>
      <c r="B220" s="365"/>
      <c r="C220" s="365"/>
      <c r="D220" s="366"/>
      <c r="E220" s="365"/>
      <c r="F220" s="366"/>
      <c r="G220" s="365"/>
      <c r="H220" s="365"/>
      <c r="I220" s="6"/>
      <c r="J220" s="6"/>
    </row>
    <row r="221" ht="14.25" customHeight="1">
      <c r="A221" s="365"/>
      <c r="B221" s="365"/>
      <c r="C221" s="365"/>
      <c r="D221" s="366"/>
      <c r="E221" s="365"/>
      <c r="F221" s="366"/>
      <c r="G221" s="365"/>
      <c r="H221" s="365"/>
      <c r="I221" s="6"/>
      <c r="J221" s="6"/>
    </row>
    <row r="222" ht="14.25" customHeight="1">
      <c r="A222" s="365"/>
      <c r="B222" s="365"/>
      <c r="C222" s="365"/>
      <c r="D222" s="366"/>
      <c r="E222" s="365"/>
      <c r="F222" s="366"/>
      <c r="G222" s="365"/>
      <c r="H222" s="365"/>
      <c r="I222" s="6"/>
      <c r="J222" s="6"/>
    </row>
    <row r="223" ht="14.25" customHeight="1">
      <c r="A223" s="365"/>
      <c r="B223" s="365"/>
      <c r="C223" s="365"/>
      <c r="D223" s="366"/>
      <c r="E223" s="365"/>
      <c r="F223" s="366"/>
      <c r="G223" s="365"/>
      <c r="H223" s="365"/>
      <c r="I223" s="6"/>
      <c r="J223" s="6"/>
    </row>
    <row r="224" ht="14.25" customHeight="1">
      <c r="A224" s="365"/>
      <c r="B224" s="365"/>
      <c r="C224" s="365"/>
      <c r="D224" s="366"/>
      <c r="E224" s="365"/>
      <c r="F224" s="366"/>
      <c r="G224" s="365"/>
      <c r="H224" s="365"/>
      <c r="I224" s="6"/>
      <c r="J224" s="6"/>
    </row>
    <row r="225" ht="14.25" customHeight="1">
      <c r="A225" s="365"/>
      <c r="B225" s="365"/>
      <c r="C225" s="365"/>
      <c r="D225" s="366"/>
      <c r="E225" s="365"/>
      <c r="F225" s="366"/>
      <c r="G225" s="365"/>
      <c r="H225" s="365"/>
      <c r="I225" s="6"/>
      <c r="J225" s="6"/>
    </row>
    <row r="226" ht="14.25" customHeight="1">
      <c r="A226" s="365"/>
      <c r="B226" s="365"/>
      <c r="C226" s="365"/>
      <c r="D226" s="366"/>
      <c r="E226" s="365"/>
      <c r="F226" s="366"/>
      <c r="G226" s="365"/>
      <c r="H226" s="365"/>
      <c r="I226" s="6"/>
      <c r="J226" s="6"/>
    </row>
    <row r="227" ht="14.25" customHeight="1">
      <c r="A227" s="365"/>
      <c r="B227" s="365"/>
      <c r="C227" s="365"/>
      <c r="D227" s="366"/>
      <c r="E227" s="365"/>
      <c r="F227" s="366"/>
      <c r="G227" s="365"/>
      <c r="H227" s="365"/>
      <c r="I227" s="6"/>
      <c r="J227" s="6"/>
    </row>
    <row r="228" ht="14.25" customHeight="1">
      <c r="A228" s="365"/>
      <c r="B228" s="365"/>
      <c r="C228" s="365"/>
      <c r="D228" s="366"/>
      <c r="E228" s="365"/>
      <c r="F228" s="366"/>
      <c r="G228" s="365"/>
      <c r="H228" s="365"/>
      <c r="I228" s="6"/>
      <c r="J228" s="6"/>
    </row>
    <row r="229" ht="14.25" customHeight="1">
      <c r="A229" s="365"/>
      <c r="B229" s="365"/>
      <c r="C229" s="365"/>
      <c r="D229" s="366"/>
      <c r="E229" s="365"/>
      <c r="F229" s="366"/>
      <c r="G229" s="365"/>
      <c r="H229" s="365"/>
      <c r="I229" s="6"/>
      <c r="J229" s="6"/>
    </row>
    <row r="230" ht="14.25" customHeight="1">
      <c r="A230" s="365"/>
      <c r="B230" s="365"/>
      <c r="C230" s="365"/>
      <c r="D230" s="366"/>
      <c r="E230" s="365"/>
      <c r="F230" s="366"/>
      <c r="G230" s="365"/>
      <c r="H230" s="365"/>
      <c r="I230" s="6"/>
      <c r="J230" s="6"/>
    </row>
    <row r="231" ht="14.25" customHeight="1">
      <c r="A231" s="365"/>
      <c r="B231" s="365"/>
      <c r="C231" s="365"/>
      <c r="D231" s="366"/>
      <c r="E231" s="365"/>
      <c r="F231" s="366"/>
      <c r="G231" s="365"/>
      <c r="H231" s="365"/>
      <c r="I231" s="6"/>
      <c r="J231" s="6"/>
    </row>
    <row r="232" ht="14.25" customHeight="1">
      <c r="A232" s="365"/>
      <c r="B232" s="365"/>
      <c r="C232" s="365"/>
      <c r="D232" s="366"/>
      <c r="E232" s="365"/>
      <c r="F232" s="366"/>
      <c r="G232" s="365"/>
      <c r="H232" s="365"/>
      <c r="I232" s="6"/>
      <c r="J232" s="6"/>
    </row>
    <row r="233" ht="14.25" customHeight="1">
      <c r="A233" s="365"/>
      <c r="B233" s="365"/>
      <c r="C233" s="365"/>
      <c r="D233" s="366"/>
      <c r="E233" s="365"/>
      <c r="F233" s="366"/>
      <c r="G233" s="365"/>
      <c r="H233" s="365"/>
      <c r="I233" s="6"/>
      <c r="J233" s="6"/>
    </row>
    <row r="234" ht="14.25" customHeight="1">
      <c r="A234" s="365"/>
      <c r="B234" s="365"/>
      <c r="C234" s="365"/>
      <c r="D234" s="366"/>
      <c r="E234" s="365"/>
      <c r="F234" s="366"/>
      <c r="G234" s="365"/>
      <c r="H234" s="365"/>
      <c r="I234" s="6"/>
      <c r="J234" s="6"/>
    </row>
    <row r="235" ht="14.25" customHeight="1">
      <c r="A235" s="365"/>
      <c r="B235" s="365"/>
      <c r="C235" s="365"/>
      <c r="D235" s="366"/>
      <c r="E235" s="365"/>
      <c r="F235" s="366"/>
      <c r="G235" s="365"/>
      <c r="H235" s="365"/>
      <c r="I235" s="6"/>
      <c r="J235" s="6"/>
    </row>
    <row r="236" ht="14.25" customHeight="1">
      <c r="A236" s="365"/>
      <c r="B236" s="365"/>
      <c r="C236" s="365"/>
      <c r="D236" s="366"/>
      <c r="E236" s="365"/>
      <c r="F236" s="366"/>
      <c r="G236" s="365"/>
      <c r="H236" s="365"/>
      <c r="I236" s="6"/>
      <c r="J236" s="6"/>
    </row>
    <row r="237" ht="14.25" customHeight="1">
      <c r="A237" s="365"/>
      <c r="B237" s="365"/>
      <c r="C237" s="365"/>
      <c r="D237" s="366"/>
      <c r="E237" s="365"/>
      <c r="F237" s="366"/>
      <c r="G237" s="365"/>
      <c r="H237" s="365"/>
      <c r="I237" s="6"/>
      <c r="J237" s="6"/>
    </row>
    <row r="238" ht="14.25" customHeight="1">
      <c r="A238" s="365"/>
      <c r="B238" s="365"/>
      <c r="C238" s="365"/>
      <c r="D238" s="366"/>
      <c r="E238" s="365"/>
      <c r="F238" s="366"/>
      <c r="G238" s="365"/>
      <c r="H238" s="365"/>
      <c r="I238" s="6"/>
      <c r="J238" s="6"/>
    </row>
    <row r="239" ht="14.25" customHeight="1">
      <c r="A239" s="365"/>
      <c r="B239" s="365"/>
      <c r="C239" s="365"/>
      <c r="D239" s="366"/>
      <c r="E239" s="365"/>
      <c r="F239" s="366"/>
      <c r="G239" s="365"/>
      <c r="H239" s="365"/>
      <c r="I239" s="6"/>
      <c r="J239" s="6"/>
    </row>
    <row r="240" ht="14.25" customHeight="1">
      <c r="A240" s="365"/>
      <c r="B240" s="365"/>
      <c r="C240" s="365"/>
      <c r="D240" s="366"/>
      <c r="E240" s="365"/>
      <c r="F240" s="366"/>
      <c r="G240" s="365"/>
      <c r="H240" s="365"/>
      <c r="I240" s="6"/>
      <c r="J240" s="6"/>
    </row>
    <row r="241" ht="14.25" customHeight="1">
      <c r="A241" s="365"/>
      <c r="B241" s="365"/>
      <c r="C241" s="365"/>
      <c r="D241" s="366"/>
      <c r="E241" s="365"/>
      <c r="F241" s="366"/>
      <c r="G241" s="365"/>
      <c r="H241" s="365"/>
      <c r="I241" s="6"/>
      <c r="J241" s="6"/>
    </row>
    <row r="242" ht="14.25" customHeight="1">
      <c r="A242" s="365"/>
      <c r="B242" s="365"/>
      <c r="C242" s="365"/>
      <c r="D242" s="366"/>
      <c r="E242" s="365"/>
      <c r="F242" s="366"/>
      <c r="G242" s="365"/>
      <c r="H242" s="365"/>
      <c r="I242" s="6"/>
      <c r="J242" s="6"/>
    </row>
    <row r="243" ht="14.25" customHeight="1">
      <c r="A243" s="365"/>
      <c r="B243" s="365"/>
      <c r="C243" s="365"/>
      <c r="D243" s="366"/>
      <c r="E243" s="365"/>
      <c r="F243" s="366"/>
      <c r="G243" s="365"/>
      <c r="H243" s="365"/>
      <c r="I243" s="6"/>
      <c r="J243" s="6"/>
    </row>
    <row r="244" ht="14.25" customHeight="1">
      <c r="A244" s="365"/>
      <c r="B244" s="365"/>
      <c r="C244" s="365"/>
      <c r="D244" s="366"/>
      <c r="E244" s="365"/>
      <c r="F244" s="366"/>
      <c r="G244" s="365"/>
      <c r="H244" s="365"/>
      <c r="I244" s="6"/>
      <c r="J244" s="6"/>
    </row>
    <row r="245" ht="14.25" customHeight="1">
      <c r="A245" s="365"/>
      <c r="B245" s="365"/>
      <c r="C245" s="365"/>
      <c r="D245" s="366"/>
      <c r="E245" s="365"/>
      <c r="F245" s="366"/>
      <c r="G245" s="365"/>
      <c r="H245" s="365"/>
      <c r="I245" s="6"/>
      <c r="J245" s="6"/>
    </row>
    <row r="246" ht="14.25" customHeight="1">
      <c r="A246" s="365"/>
      <c r="B246" s="365"/>
      <c r="C246" s="365"/>
      <c r="D246" s="366"/>
      <c r="E246" s="365"/>
      <c r="F246" s="366"/>
      <c r="G246" s="365"/>
      <c r="H246" s="365"/>
      <c r="I246" s="6"/>
      <c r="J246" s="6"/>
    </row>
    <row r="247" ht="14.25" customHeight="1">
      <c r="A247" s="365"/>
      <c r="B247" s="365"/>
      <c r="C247" s="365"/>
      <c r="D247" s="366"/>
      <c r="E247" s="365"/>
      <c r="F247" s="366"/>
      <c r="G247" s="365"/>
      <c r="H247" s="365"/>
      <c r="I247" s="6"/>
      <c r="J247" s="6"/>
    </row>
    <row r="248" ht="14.25" customHeight="1">
      <c r="A248" s="365"/>
      <c r="B248" s="365"/>
      <c r="C248" s="365"/>
      <c r="D248" s="366"/>
      <c r="E248" s="365"/>
      <c r="F248" s="366"/>
      <c r="G248" s="365"/>
      <c r="H248" s="365"/>
      <c r="I248" s="6"/>
      <c r="J248" s="6"/>
    </row>
    <row r="249" ht="14.25" customHeight="1">
      <c r="A249" s="365"/>
      <c r="B249" s="365"/>
      <c r="C249" s="365"/>
      <c r="D249" s="366"/>
      <c r="E249" s="365"/>
      <c r="F249" s="366"/>
      <c r="G249" s="365"/>
      <c r="H249" s="365"/>
      <c r="I249" s="6"/>
      <c r="J249" s="6"/>
    </row>
    <row r="250" ht="14.25" customHeight="1">
      <c r="A250" s="365"/>
      <c r="B250" s="365"/>
      <c r="C250" s="365"/>
      <c r="D250" s="366"/>
      <c r="E250" s="365"/>
      <c r="F250" s="366"/>
      <c r="G250" s="365"/>
      <c r="H250" s="365"/>
      <c r="I250" s="6"/>
      <c r="J250" s="6"/>
    </row>
    <row r="251" ht="14.25" customHeight="1">
      <c r="A251" s="365"/>
      <c r="B251" s="365"/>
      <c r="C251" s="365"/>
      <c r="D251" s="366"/>
      <c r="E251" s="365"/>
      <c r="F251" s="366"/>
      <c r="G251" s="365"/>
      <c r="H251" s="365"/>
      <c r="I251" s="6"/>
      <c r="J251" s="6"/>
    </row>
    <row r="252" ht="14.25" customHeight="1">
      <c r="A252" s="365"/>
      <c r="B252" s="365"/>
      <c r="C252" s="365"/>
      <c r="D252" s="366"/>
      <c r="E252" s="365"/>
      <c r="F252" s="366"/>
      <c r="G252" s="365"/>
      <c r="H252" s="365"/>
      <c r="I252" s="6"/>
      <c r="J252" s="6"/>
    </row>
    <row r="253" ht="14.25" customHeight="1">
      <c r="A253" s="365"/>
      <c r="B253" s="365"/>
      <c r="C253" s="365"/>
      <c r="D253" s="366"/>
      <c r="E253" s="365"/>
      <c r="F253" s="366"/>
      <c r="G253" s="365"/>
      <c r="H253" s="365"/>
      <c r="I253" s="6"/>
      <c r="J253" s="6"/>
    </row>
    <row r="254" ht="14.25" customHeight="1">
      <c r="A254" s="365"/>
      <c r="B254" s="365"/>
      <c r="C254" s="365"/>
      <c r="D254" s="366"/>
      <c r="E254" s="365"/>
      <c r="F254" s="366"/>
      <c r="G254" s="365"/>
      <c r="H254" s="365"/>
      <c r="I254" s="6"/>
      <c r="J254" s="6"/>
    </row>
    <row r="255" ht="14.25" customHeight="1">
      <c r="A255" s="365"/>
      <c r="B255" s="365"/>
      <c r="C255" s="365"/>
      <c r="D255" s="366"/>
      <c r="E255" s="365"/>
      <c r="F255" s="366"/>
      <c r="G255" s="365"/>
      <c r="H255" s="365"/>
      <c r="I255" s="6"/>
      <c r="J255" s="6"/>
    </row>
    <row r="256" ht="14.25" customHeight="1">
      <c r="A256" s="365"/>
      <c r="B256" s="365"/>
      <c r="C256" s="365"/>
      <c r="D256" s="366"/>
      <c r="E256" s="365"/>
      <c r="F256" s="366"/>
      <c r="G256" s="365"/>
      <c r="H256" s="365"/>
      <c r="I256" s="6"/>
      <c r="J256" s="6"/>
    </row>
    <row r="257" ht="14.25" customHeight="1">
      <c r="A257" s="365"/>
      <c r="B257" s="365"/>
      <c r="C257" s="365"/>
      <c r="D257" s="366"/>
      <c r="E257" s="365"/>
      <c r="F257" s="366"/>
      <c r="G257" s="365"/>
      <c r="H257" s="365"/>
      <c r="I257" s="6"/>
      <c r="J257" s="6"/>
    </row>
    <row r="258" ht="14.25" customHeight="1">
      <c r="A258" s="365"/>
      <c r="B258" s="365"/>
      <c r="C258" s="365"/>
      <c r="D258" s="366"/>
      <c r="E258" s="365"/>
      <c r="F258" s="366"/>
      <c r="G258" s="365"/>
      <c r="H258" s="365"/>
      <c r="I258" s="6"/>
      <c r="J258" s="6"/>
    </row>
    <row r="259" ht="14.25" customHeight="1">
      <c r="A259" s="365"/>
      <c r="B259" s="365"/>
      <c r="C259" s="365"/>
      <c r="D259" s="366"/>
      <c r="E259" s="365"/>
      <c r="F259" s="366"/>
      <c r="G259" s="365"/>
      <c r="H259" s="365"/>
      <c r="I259" s="6"/>
      <c r="J259" s="6"/>
    </row>
    <row r="260" ht="14.25" customHeight="1">
      <c r="A260" s="365"/>
      <c r="B260" s="365"/>
      <c r="C260" s="365"/>
      <c r="D260" s="366"/>
      <c r="E260" s="365"/>
      <c r="F260" s="366"/>
      <c r="G260" s="365"/>
      <c r="H260" s="365"/>
      <c r="I260" s="6"/>
      <c r="J260" s="6"/>
    </row>
    <row r="261" ht="14.25" customHeight="1">
      <c r="A261" s="365"/>
      <c r="B261" s="365"/>
      <c r="C261" s="365"/>
      <c r="D261" s="366"/>
      <c r="E261" s="365"/>
      <c r="F261" s="366"/>
      <c r="G261" s="365"/>
      <c r="H261" s="365"/>
      <c r="I261" s="6"/>
      <c r="J261" s="6"/>
    </row>
    <row r="262" ht="14.25" customHeight="1">
      <c r="A262" s="365"/>
      <c r="B262" s="365"/>
      <c r="C262" s="365"/>
      <c r="D262" s="366"/>
      <c r="E262" s="365"/>
      <c r="F262" s="366"/>
      <c r="G262" s="365"/>
      <c r="H262" s="365"/>
      <c r="I262" s="6"/>
      <c r="J262" s="6"/>
    </row>
    <row r="263" ht="14.25" customHeight="1">
      <c r="A263" s="365"/>
      <c r="B263" s="365"/>
      <c r="C263" s="365"/>
      <c r="D263" s="366"/>
      <c r="E263" s="365"/>
      <c r="F263" s="366"/>
      <c r="G263" s="365"/>
      <c r="H263" s="365"/>
      <c r="I263" s="6"/>
      <c r="J263" s="6"/>
    </row>
    <row r="264" ht="14.25" customHeight="1">
      <c r="A264" s="365"/>
      <c r="B264" s="365"/>
      <c r="C264" s="365"/>
      <c r="D264" s="366"/>
      <c r="E264" s="365"/>
      <c r="F264" s="366"/>
      <c r="G264" s="365"/>
      <c r="H264" s="365"/>
      <c r="I264" s="6"/>
      <c r="J264" s="6"/>
    </row>
    <row r="265" ht="14.25" customHeight="1">
      <c r="A265" s="365"/>
      <c r="B265" s="365"/>
      <c r="C265" s="365"/>
      <c r="D265" s="366"/>
      <c r="E265" s="365"/>
      <c r="F265" s="366"/>
      <c r="G265" s="365"/>
      <c r="H265" s="365"/>
      <c r="I265" s="6"/>
      <c r="J265" s="6"/>
    </row>
    <row r="266" ht="14.25" customHeight="1">
      <c r="A266" s="365"/>
      <c r="B266" s="365"/>
      <c r="C266" s="365"/>
      <c r="D266" s="366"/>
      <c r="E266" s="365"/>
      <c r="F266" s="366"/>
      <c r="G266" s="365"/>
      <c r="H266" s="365"/>
      <c r="I266" s="6"/>
      <c r="J266" s="6"/>
    </row>
    <row r="267" ht="14.25" customHeight="1">
      <c r="A267" s="365"/>
      <c r="B267" s="365"/>
      <c r="C267" s="365"/>
      <c r="D267" s="366"/>
      <c r="E267" s="365"/>
      <c r="F267" s="366"/>
      <c r="G267" s="365"/>
      <c r="H267" s="365"/>
      <c r="I267" s="6"/>
      <c r="J267" s="6"/>
    </row>
    <row r="268" ht="14.25" customHeight="1">
      <c r="A268" s="365"/>
      <c r="B268" s="365"/>
      <c r="C268" s="365"/>
      <c r="D268" s="366"/>
      <c r="E268" s="365"/>
      <c r="F268" s="366"/>
      <c r="G268" s="365"/>
      <c r="H268" s="365"/>
      <c r="I268" s="6"/>
      <c r="J268" s="6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</row>
  </sheetData>
  <mergeCells count="35">
    <mergeCell ref="H2:J2"/>
    <mergeCell ref="B4:J4"/>
    <mergeCell ref="B5:J5"/>
    <mergeCell ref="B6:J6"/>
    <mergeCell ref="B7:J7"/>
    <mergeCell ref="B9:D9"/>
    <mergeCell ref="E9:J9"/>
    <mergeCell ref="D24:D25"/>
    <mergeCell ref="E24:E25"/>
    <mergeCell ref="F24:F25"/>
    <mergeCell ref="G24:G25"/>
    <mergeCell ref="H24:H25"/>
    <mergeCell ref="I24:I25"/>
    <mergeCell ref="J24:J25"/>
    <mergeCell ref="D29:D31"/>
    <mergeCell ref="E29:E31"/>
    <mergeCell ref="F29:F31"/>
    <mergeCell ref="G29:G31"/>
    <mergeCell ref="H29:H31"/>
    <mergeCell ref="I29:I31"/>
    <mergeCell ref="J29:J31"/>
    <mergeCell ref="B46:C46"/>
    <mergeCell ref="B48:D48"/>
    <mergeCell ref="E48:J48"/>
    <mergeCell ref="B56:C56"/>
    <mergeCell ref="B58:D58"/>
    <mergeCell ref="E58:J58"/>
    <mergeCell ref="B66:C66"/>
    <mergeCell ref="D34:D35"/>
    <mergeCell ref="E34:E35"/>
    <mergeCell ref="F34:F35"/>
    <mergeCell ref="G34:G35"/>
    <mergeCell ref="H34:H35"/>
    <mergeCell ref="I34:I35"/>
    <mergeCell ref="J34:J35"/>
  </mergeCells>
  <printOptions/>
  <pageMargins bottom="0.75" footer="0.0" header="0.0" left="0.7" right="0.7" top="0.75"/>
  <pageSetup orientation="landscape"/>
  <headerFooter>
    <oddFooter>&amp;C000000&amp;P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2021-11-22T13:11:03Z</dcterms:created>
  <dc:creator>User</dc:creator>
</cp:coreProperties>
</file>