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activeTab="1"/>
  </bookViews>
  <sheets>
    <sheet name="Фінансування" sheetId="1" r:id="rId1"/>
    <sheet name="Кошторис  витрат" sheetId="2" r:id="rId2"/>
    <sheet name="реестр" sheetId="3" r:id="rId3"/>
    <sheet name="ВИПИСКА" sheetId="5" r:id="rId4"/>
  </sheets>
  <definedNames>
    <definedName name="_xlnm._FilterDatabase" localSheetId="1" hidden="1">'Кошторис  витрат'!$A$10:$AA$181</definedName>
  </definedNames>
  <calcPr calcId="145621"/>
</workbook>
</file>

<file path=xl/calcChain.xml><?xml version="1.0" encoding="utf-8"?>
<calcChain xmlns="http://schemas.openxmlformats.org/spreadsheetml/2006/main">
  <c r="C28" i="1" l="1"/>
  <c r="X29" i="2"/>
  <c r="J29" i="2"/>
  <c r="J34" i="2"/>
  <c r="D36" i="3"/>
  <c r="J136" i="2"/>
  <c r="A5" i="2" l="1"/>
  <c r="C28" i="5"/>
  <c r="J86" i="2" l="1"/>
  <c r="E29" i="2" l="1"/>
  <c r="G29" i="2"/>
  <c r="W29" i="2"/>
  <c r="V30" i="2"/>
  <c r="S30" i="2"/>
  <c r="P30" i="2"/>
  <c r="M30" i="2"/>
  <c r="J30" i="2"/>
  <c r="X30" i="2" s="1"/>
  <c r="G30" i="2"/>
  <c r="W30" i="2" s="1"/>
  <c r="V135" i="2"/>
  <c r="S135" i="2"/>
  <c r="P135" i="2"/>
  <c r="M135" i="2"/>
  <c r="J135" i="2"/>
  <c r="G135" i="2"/>
  <c r="Y30" i="2" l="1"/>
  <c r="Z30" i="2" s="1"/>
  <c r="W135" i="2"/>
  <c r="X135" i="2"/>
  <c r="Y135" i="2" s="1"/>
  <c r="Z135" i="2" s="1"/>
  <c r="I36" i="3"/>
  <c r="F36" i="3"/>
  <c r="J30" i="1" l="1"/>
  <c r="J173" i="2" l="1"/>
  <c r="G173" i="2"/>
  <c r="J27" i="1" l="1"/>
  <c r="J28" i="1"/>
  <c r="H30" i="1"/>
  <c r="G30" i="1"/>
  <c r="F30" i="1"/>
  <c r="E30" i="1"/>
  <c r="D30" i="1"/>
  <c r="J29" i="1"/>
  <c r="N29" i="1" s="1"/>
  <c r="K29" i="1" l="1"/>
  <c r="I29" i="1"/>
  <c r="B29" i="1"/>
  <c r="V177" i="2" l="1"/>
  <c r="V176" i="2"/>
  <c r="V175" i="2"/>
  <c r="V174" i="2"/>
  <c r="V173" i="2"/>
  <c r="V172" i="2"/>
  <c r="V171" i="2"/>
  <c r="V170" i="2"/>
  <c r="T169" i="2"/>
  <c r="V168" i="2"/>
  <c r="V167" i="2"/>
  <c r="V166" i="2"/>
  <c r="T165" i="2"/>
  <c r="V164" i="2"/>
  <c r="V163" i="2"/>
  <c r="V162" i="2"/>
  <c r="V161" i="2"/>
  <c r="T160" i="2"/>
  <c r="V159" i="2"/>
  <c r="V158" i="2"/>
  <c r="V157" i="2"/>
  <c r="V156" i="2"/>
  <c r="T155" i="2"/>
  <c r="T153" i="2"/>
  <c r="V152" i="2"/>
  <c r="V151" i="2"/>
  <c r="V150" i="2"/>
  <c r="V149" i="2"/>
  <c r="T147" i="2"/>
  <c r="V146" i="2"/>
  <c r="V145" i="2"/>
  <c r="T143" i="2"/>
  <c r="V142" i="2"/>
  <c r="V141" i="2"/>
  <c r="V140" i="2"/>
  <c r="V139" i="2"/>
  <c r="V138" i="2"/>
  <c r="T136" i="2"/>
  <c r="V134" i="2"/>
  <c r="V133" i="2"/>
  <c r="V132" i="2"/>
  <c r="V131" i="2"/>
  <c r="V130" i="2"/>
  <c r="T128" i="2"/>
  <c r="V127" i="2"/>
  <c r="V126" i="2"/>
  <c r="V125" i="2"/>
  <c r="V124" i="2"/>
  <c r="V123" i="2"/>
  <c r="V122" i="2"/>
  <c r="T120" i="2"/>
  <c r="V119" i="2"/>
  <c r="V118" i="2"/>
  <c r="V117" i="2"/>
  <c r="V116" i="2"/>
  <c r="V115" i="2"/>
  <c r="V114" i="2"/>
  <c r="V113" i="2"/>
  <c r="V112" i="2"/>
  <c r="V111" i="2"/>
  <c r="V110" i="2"/>
  <c r="V109" i="2"/>
  <c r="V106" i="2"/>
  <c r="V105" i="2"/>
  <c r="V104" i="2"/>
  <c r="T103" i="2"/>
  <c r="V102" i="2"/>
  <c r="V101" i="2"/>
  <c r="V100" i="2"/>
  <c r="T99" i="2"/>
  <c r="V98" i="2"/>
  <c r="V97" i="2"/>
  <c r="V96" i="2"/>
  <c r="T95" i="2"/>
  <c r="V92" i="2"/>
  <c r="V91" i="2"/>
  <c r="V90" i="2"/>
  <c r="T89" i="2"/>
  <c r="V88" i="2"/>
  <c r="V87" i="2"/>
  <c r="V86" i="2"/>
  <c r="T85" i="2"/>
  <c r="V84" i="2"/>
  <c r="V83" i="2"/>
  <c r="V82" i="2"/>
  <c r="T81" i="2"/>
  <c r="V78" i="2"/>
  <c r="V77" i="2"/>
  <c r="V76" i="2"/>
  <c r="V75" i="2" s="1"/>
  <c r="T75" i="2"/>
  <c r="V74" i="2"/>
  <c r="V73" i="2"/>
  <c r="V72" i="2"/>
  <c r="T71" i="2"/>
  <c r="V70" i="2"/>
  <c r="V69" i="2"/>
  <c r="V68" i="2"/>
  <c r="T67" i="2"/>
  <c r="V66" i="2"/>
  <c r="V65" i="2"/>
  <c r="V64" i="2"/>
  <c r="T63" i="2"/>
  <c r="V62" i="2"/>
  <c r="V61" i="2"/>
  <c r="V60" i="2"/>
  <c r="T59" i="2"/>
  <c r="V56" i="2"/>
  <c r="V55" i="2"/>
  <c r="T54" i="2"/>
  <c r="V53" i="2"/>
  <c r="V52" i="2"/>
  <c r="V51" i="2"/>
  <c r="T50" i="2"/>
  <c r="V47" i="2"/>
  <c r="V46" i="2"/>
  <c r="V45" i="2"/>
  <c r="T44" i="2"/>
  <c r="V43" i="2"/>
  <c r="V42" i="2"/>
  <c r="V41" i="2"/>
  <c r="T40" i="2"/>
  <c r="V39" i="2"/>
  <c r="V38" i="2"/>
  <c r="V37" i="2"/>
  <c r="T36" i="2"/>
  <c r="V33" i="2"/>
  <c r="V32" i="2"/>
  <c r="V31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77" i="2"/>
  <c r="P176" i="2"/>
  <c r="P175" i="2"/>
  <c r="P174" i="2"/>
  <c r="P173" i="2"/>
  <c r="X173" i="2" s="1"/>
  <c r="P172" i="2"/>
  <c r="P171" i="2"/>
  <c r="P170" i="2"/>
  <c r="N169" i="2"/>
  <c r="P168" i="2"/>
  <c r="P167" i="2"/>
  <c r="P166" i="2"/>
  <c r="N165" i="2"/>
  <c r="P164" i="2"/>
  <c r="P163" i="2"/>
  <c r="P162" i="2"/>
  <c r="P161" i="2"/>
  <c r="N160" i="2"/>
  <c r="P159" i="2"/>
  <c r="P158" i="2"/>
  <c r="P157" i="2"/>
  <c r="P156" i="2"/>
  <c r="N155" i="2"/>
  <c r="N153" i="2"/>
  <c r="P152" i="2"/>
  <c r="P151" i="2"/>
  <c r="P150" i="2"/>
  <c r="P149" i="2"/>
  <c r="N147" i="2"/>
  <c r="P146" i="2"/>
  <c r="P145" i="2"/>
  <c r="N143" i="2"/>
  <c r="P142" i="2"/>
  <c r="P141" i="2"/>
  <c r="P140" i="2"/>
  <c r="P139" i="2"/>
  <c r="P138" i="2"/>
  <c r="N136" i="2"/>
  <c r="P134" i="2"/>
  <c r="P133" i="2"/>
  <c r="P132" i="2"/>
  <c r="P131" i="2"/>
  <c r="P130" i="2"/>
  <c r="N128" i="2"/>
  <c r="P127" i="2"/>
  <c r="P126" i="2"/>
  <c r="P125" i="2"/>
  <c r="P124" i="2"/>
  <c r="P123" i="2"/>
  <c r="P122" i="2"/>
  <c r="N120" i="2"/>
  <c r="P119" i="2"/>
  <c r="P118" i="2"/>
  <c r="P117" i="2"/>
  <c r="P116" i="2"/>
  <c r="P115" i="2"/>
  <c r="P114" i="2"/>
  <c r="P113" i="2"/>
  <c r="P112" i="2"/>
  <c r="P111" i="2"/>
  <c r="P110" i="2"/>
  <c r="P109" i="2"/>
  <c r="P106" i="2"/>
  <c r="P105" i="2"/>
  <c r="P104" i="2"/>
  <c r="N103" i="2"/>
  <c r="P102" i="2"/>
  <c r="P101" i="2"/>
  <c r="P100" i="2"/>
  <c r="N99" i="2"/>
  <c r="P98" i="2"/>
  <c r="P97" i="2"/>
  <c r="P96" i="2"/>
  <c r="N95" i="2"/>
  <c r="P92" i="2"/>
  <c r="P91" i="2"/>
  <c r="P90" i="2"/>
  <c r="N89" i="2"/>
  <c r="P88" i="2"/>
  <c r="P87" i="2"/>
  <c r="P86" i="2"/>
  <c r="N85" i="2"/>
  <c r="P84" i="2"/>
  <c r="P83" i="2"/>
  <c r="P82" i="2"/>
  <c r="N81" i="2"/>
  <c r="P78" i="2"/>
  <c r="P77" i="2"/>
  <c r="P76" i="2"/>
  <c r="N75" i="2"/>
  <c r="P74" i="2"/>
  <c r="P73" i="2"/>
  <c r="P72" i="2"/>
  <c r="N71" i="2"/>
  <c r="P70" i="2"/>
  <c r="P69" i="2"/>
  <c r="P68" i="2"/>
  <c r="N67" i="2"/>
  <c r="P66" i="2"/>
  <c r="P65" i="2"/>
  <c r="P64" i="2"/>
  <c r="N63" i="2"/>
  <c r="P62" i="2"/>
  <c r="P61" i="2"/>
  <c r="P60" i="2"/>
  <c r="N59" i="2"/>
  <c r="P56" i="2"/>
  <c r="P55" i="2"/>
  <c r="X55" i="2" s="1"/>
  <c r="N54" i="2"/>
  <c r="P53" i="2"/>
  <c r="P52" i="2"/>
  <c r="P51" i="2"/>
  <c r="N50" i="2"/>
  <c r="P47" i="2"/>
  <c r="P46" i="2"/>
  <c r="P45" i="2"/>
  <c r="N44" i="2"/>
  <c r="P43" i="2"/>
  <c r="P42" i="2"/>
  <c r="P41" i="2"/>
  <c r="N40" i="2"/>
  <c r="P39" i="2"/>
  <c r="P38" i="2"/>
  <c r="P37" i="2"/>
  <c r="N36" i="2"/>
  <c r="P33" i="2"/>
  <c r="P32" i="2"/>
  <c r="P31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77" i="2"/>
  <c r="J176" i="2"/>
  <c r="X176" i="2" s="1"/>
  <c r="J175" i="2"/>
  <c r="X175" i="2" s="1"/>
  <c r="J174" i="2"/>
  <c r="X174" i="2" s="1"/>
  <c r="J172" i="2"/>
  <c r="J171" i="2"/>
  <c r="X171" i="2" s="1"/>
  <c r="J170" i="2"/>
  <c r="H169" i="2"/>
  <c r="J168" i="2"/>
  <c r="J167" i="2"/>
  <c r="X167" i="2" s="1"/>
  <c r="J166" i="2"/>
  <c r="H165" i="2"/>
  <c r="J164" i="2"/>
  <c r="J163" i="2"/>
  <c r="X163" i="2" s="1"/>
  <c r="J162" i="2"/>
  <c r="J161" i="2"/>
  <c r="H160" i="2"/>
  <c r="J159" i="2"/>
  <c r="X159" i="2" s="1"/>
  <c r="J158" i="2"/>
  <c r="J157" i="2"/>
  <c r="X157" i="2" s="1"/>
  <c r="J156" i="2"/>
  <c r="H155" i="2"/>
  <c r="H153" i="2"/>
  <c r="J152" i="2"/>
  <c r="J151" i="2"/>
  <c r="J150" i="2"/>
  <c r="X150" i="2" s="1"/>
  <c r="J149" i="2"/>
  <c r="X149" i="2" s="1"/>
  <c r="H147" i="2"/>
  <c r="J146" i="2"/>
  <c r="J145" i="2"/>
  <c r="H143" i="2"/>
  <c r="J142" i="2"/>
  <c r="X142" i="2" s="1"/>
  <c r="J141" i="2"/>
  <c r="J140" i="2"/>
  <c r="X140" i="2" s="1"/>
  <c r="J139" i="2"/>
  <c r="J138" i="2"/>
  <c r="H136" i="2"/>
  <c r="J134" i="2"/>
  <c r="X134" i="2" s="1"/>
  <c r="J133" i="2"/>
  <c r="J132" i="2"/>
  <c r="J131" i="2"/>
  <c r="J130" i="2"/>
  <c r="X130" i="2" s="1"/>
  <c r="H128" i="2"/>
  <c r="J127" i="2"/>
  <c r="J126" i="2"/>
  <c r="X126" i="2" s="1"/>
  <c r="J125" i="2"/>
  <c r="J124" i="2"/>
  <c r="J123" i="2"/>
  <c r="J122" i="2"/>
  <c r="X122" i="2" s="1"/>
  <c r="H120" i="2"/>
  <c r="J119" i="2"/>
  <c r="J118" i="2"/>
  <c r="J117" i="2"/>
  <c r="J116" i="2"/>
  <c r="J115" i="2"/>
  <c r="J114" i="2"/>
  <c r="J113" i="2"/>
  <c r="J112" i="2"/>
  <c r="J111" i="2"/>
  <c r="J110" i="2"/>
  <c r="J109" i="2"/>
  <c r="J106" i="2"/>
  <c r="J105" i="2"/>
  <c r="J104" i="2"/>
  <c r="H103" i="2"/>
  <c r="J102" i="2"/>
  <c r="X102" i="2" s="1"/>
  <c r="J101" i="2"/>
  <c r="J100" i="2"/>
  <c r="H99" i="2"/>
  <c r="J98" i="2"/>
  <c r="X98" i="2" s="1"/>
  <c r="J97" i="2"/>
  <c r="J96" i="2"/>
  <c r="H95" i="2"/>
  <c r="J92" i="2"/>
  <c r="J91" i="2"/>
  <c r="J90" i="2"/>
  <c r="H89" i="2"/>
  <c r="J88" i="2"/>
  <c r="X88" i="2" s="1"/>
  <c r="J87" i="2"/>
  <c r="H85" i="2"/>
  <c r="J84" i="2"/>
  <c r="J83" i="2"/>
  <c r="J82" i="2"/>
  <c r="H81" i="2"/>
  <c r="J78" i="2"/>
  <c r="J77" i="2"/>
  <c r="J76" i="2"/>
  <c r="H75" i="2"/>
  <c r="J74" i="2"/>
  <c r="J73" i="2"/>
  <c r="J72" i="2"/>
  <c r="H71" i="2"/>
  <c r="J70" i="2"/>
  <c r="J69" i="2"/>
  <c r="J68" i="2"/>
  <c r="H67" i="2"/>
  <c r="J66" i="2"/>
  <c r="J65" i="2"/>
  <c r="J64" i="2"/>
  <c r="H63" i="2"/>
  <c r="J62" i="2"/>
  <c r="X62" i="2" s="1"/>
  <c r="J61" i="2"/>
  <c r="J60" i="2"/>
  <c r="H59" i="2"/>
  <c r="J53" i="2"/>
  <c r="J52" i="2"/>
  <c r="J51" i="2"/>
  <c r="H50" i="2"/>
  <c r="J47" i="2"/>
  <c r="J46" i="2"/>
  <c r="J45" i="2"/>
  <c r="H44" i="2"/>
  <c r="J43" i="2"/>
  <c r="J42" i="2"/>
  <c r="J41" i="2"/>
  <c r="H40" i="2"/>
  <c r="J39" i="2"/>
  <c r="J38" i="2"/>
  <c r="J37" i="2"/>
  <c r="H36" i="2"/>
  <c r="J33" i="2"/>
  <c r="J32" i="2"/>
  <c r="J31" i="2"/>
  <c r="H29" i="2"/>
  <c r="J24" i="2"/>
  <c r="X24" i="2" s="1"/>
  <c r="J23" i="2"/>
  <c r="J22" i="2"/>
  <c r="H21" i="2"/>
  <c r="J20" i="2"/>
  <c r="J19" i="2"/>
  <c r="J18" i="2"/>
  <c r="H17" i="2"/>
  <c r="J16" i="2"/>
  <c r="J15" i="2"/>
  <c r="J14" i="2"/>
  <c r="H13" i="2"/>
  <c r="X125" i="2" l="1"/>
  <c r="V99" i="2"/>
  <c r="X166" i="2"/>
  <c r="X162" i="2"/>
  <c r="V155" i="2"/>
  <c r="X158" i="2"/>
  <c r="X152" i="2"/>
  <c r="X139" i="2"/>
  <c r="V54" i="2"/>
  <c r="X52" i="2"/>
  <c r="X61" i="2"/>
  <c r="X73" i="2"/>
  <c r="X105" i="2"/>
  <c r="X111" i="2"/>
  <c r="X115" i="2"/>
  <c r="X119" i="2"/>
  <c r="X124" i="2"/>
  <c r="X133" i="2"/>
  <c r="X31" i="2"/>
  <c r="X37" i="2"/>
  <c r="X41" i="2"/>
  <c r="X45" i="2"/>
  <c r="X60" i="2"/>
  <c r="X59" i="2" s="1"/>
  <c r="J71" i="2"/>
  <c r="V50" i="2"/>
  <c r="X112" i="2"/>
  <c r="X116" i="2"/>
  <c r="X113" i="2"/>
  <c r="X117" i="2"/>
  <c r="X106" i="2"/>
  <c r="X92" i="2"/>
  <c r="X84" i="2"/>
  <c r="X78" i="2"/>
  <c r="X74" i="2"/>
  <c r="J67" i="2"/>
  <c r="X69" i="2"/>
  <c r="X65" i="2"/>
  <c r="X56" i="2"/>
  <c r="X54" i="2" s="1"/>
  <c r="P54" i="2"/>
  <c r="P57" i="2" s="1"/>
  <c r="P50" i="2"/>
  <c r="X53" i="2"/>
  <c r="X47" i="2"/>
  <c r="X44" i="2" s="1"/>
  <c r="V44" i="2"/>
  <c r="X46" i="2"/>
  <c r="P44" i="2"/>
  <c r="X42" i="2"/>
  <c r="X43" i="2"/>
  <c r="X39" i="2"/>
  <c r="V36" i="2"/>
  <c r="X38" i="2"/>
  <c r="P36" i="2"/>
  <c r="X33" i="2"/>
  <c r="X20" i="2"/>
  <c r="X110" i="2"/>
  <c r="X168" i="2"/>
  <c r="X15" i="2"/>
  <c r="X19" i="2"/>
  <c r="X23" i="2"/>
  <c r="X32" i="2"/>
  <c r="X72" i="2"/>
  <c r="X76" i="2"/>
  <c r="J81" i="2"/>
  <c r="X90" i="2"/>
  <c r="X89" i="2" s="1"/>
  <c r="X164" i="2"/>
  <c r="X77" i="2"/>
  <c r="X87" i="2"/>
  <c r="X91" i="2"/>
  <c r="P143" i="2"/>
  <c r="P160" i="2"/>
  <c r="X177" i="2"/>
  <c r="X118" i="2"/>
  <c r="J143" i="2"/>
  <c r="J160" i="2"/>
  <c r="P59" i="2"/>
  <c r="V59" i="2"/>
  <c r="X114" i="2"/>
  <c r="X172" i="2"/>
  <c r="P13" i="2"/>
  <c r="N26" i="2" s="1"/>
  <c r="P17" i="2"/>
  <c r="N27" i="2" s="1"/>
  <c r="P27" i="2" s="1"/>
  <c r="X22" i="2"/>
  <c r="P29" i="2"/>
  <c r="N48" i="2"/>
  <c r="V17" i="2"/>
  <c r="T27" i="2" s="1"/>
  <c r="V27" i="2" s="1"/>
  <c r="V29" i="2"/>
  <c r="T48" i="2"/>
  <c r="X36" i="2"/>
  <c r="J50" i="2"/>
  <c r="J57" i="2" s="1"/>
  <c r="X51" i="2"/>
  <c r="J63" i="2"/>
  <c r="X64" i="2"/>
  <c r="X100" i="2"/>
  <c r="X156" i="2"/>
  <c r="X165" i="2"/>
  <c r="X16" i="2"/>
  <c r="J85" i="2"/>
  <c r="X86" i="2"/>
  <c r="J89" i="2"/>
  <c r="J169" i="2"/>
  <c r="X170" i="2"/>
  <c r="V143" i="2"/>
  <c r="V160" i="2"/>
  <c r="X18" i="2"/>
  <c r="X68" i="2"/>
  <c r="X66" i="2"/>
  <c r="X70" i="2"/>
  <c r="X83" i="2"/>
  <c r="J95" i="2"/>
  <c r="J99" i="2"/>
  <c r="J103" i="2"/>
  <c r="J120" i="2"/>
  <c r="X109" i="2"/>
  <c r="J147" i="2"/>
  <c r="X145" i="2"/>
  <c r="X82" i="2"/>
  <c r="X131" i="2"/>
  <c r="X161" i="2"/>
  <c r="X160" i="2" s="1"/>
  <c r="X14" i="2"/>
  <c r="X13" i="2" s="1"/>
  <c r="J13" i="2"/>
  <c r="H26" i="2" s="1"/>
  <c r="J21" i="2"/>
  <c r="H28" i="2" s="1"/>
  <c r="J28" i="2" s="1"/>
  <c r="J36" i="2"/>
  <c r="J40" i="2"/>
  <c r="H48" i="2"/>
  <c r="X97" i="2"/>
  <c r="X101" i="2"/>
  <c r="X104" i="2"/>
  <c r="X103" i="2" s="1"/>
  <c r="X123" i="2"/>
  <c r="X128" i="2" s="1"/>
  <c r="X127" i="2"/>
  <c r="X132" i="2"/>
  <c r="X141" i="2"/>
  <c r="X146" i="2"/>
  <c r="X151" i="2"/>
  <c r="X153" i="2" s="1"/>
  <c r="P75" i="2"/>
  <c r="P99" i="2"/>
  <c r="P155" i="2"/>
  <c r="X96" i="2"/>
  <c r="X138" i="2"/>
  <c r="P67" i="2"/>
  <c r="P71" i="2"/>
  <c r="P165" i="2"/>
  <c r="P169" i="2"/>
  <c r="V67" i="2"/>
  <c r="V71" i="2"/>
  <c r="V165" i="2"/>
  <c r="V169" i="2"/>
  <c r="P85" i="2"/>
  <c r="P89" i="2"/>
  <c r="P95" i="2"/>
  <c r="N107" i="2"/>
  <c r="P120" i="2"/>
  <c r="P128" i="2"/>
  <c r="P153" i="2"/>
  <c r="V13" i="2"/>
  <c r="V85" i="2"/>
  <c r="V89" i="2"/>
  <c r="V95" i="2"/>
  <c r="T107" i="2"/>
  <c r="V120" i="2"/>
  <c r="V128" i="2"/>
  <c r="V153" i="2"/>
  <c r="H79" i="2"/>
  <c r="H178" i="2"/>
  <c r="J17" i="2"/>
  <c r="H27" i="2" s="1"/>
  <c r="J44" i="2"/>
  <c r="H57" i="2"/>
  <c r="J59" i="2"/>
  <c r="J75" i="2"/>
  <c r="H107" i="2"/>
  <c r="J128" i="2"/>
  <c r="J153" i="2"/>
  <c r="J155" i="2"/>
  <c r="J165" i="2"/>
  <c r="P21" i="2"/>
  <c r="N28" i="2" s="1"/>
  <c r="P28" i="2" s="1"/>
  <c r="P40" i="2"/>
  <c r="N57" i="2"/>
  <c r="P63" i="2"/>
  <c r="N79" i="2"/>
  <c r="P81" i="2"/>
  <c r="P103" i="2"/>
  <c r="P136" i="2"/>
  <c r="P147" i="2"/>
  <c r="N178" i="2"/>
  <c r="V21" i="2"/>
  <c r="T28" i="2" s="1"/>
  <c r="V28" i="2" s="1"/>
  <c r="V40" i="2"/>
  <c r="T57" i="2"/>
  <c r="V63" i="2"/>
  <c r="T79" i="2"/>
  <c r="V81" i="2"/>
  <c r="V103" i="2"/>
  <c r="V136" i="2"/>
  <c r="V147" i="2"/>
  <c r="T178" i="2"/>
  <c r="T26" i="2"/>
  <c r="V57" i="2"/>
  <c r="S146" i="2"/>
  <c r="M146" i="2"/>
  <c r="G146" i="2"/>
  <c r="G152" i="2"/>
  <c r="M152" i="2"/>
  <c r="E169" i="2"/>
  <c r="X95" i="2" l="1"/>
  <c r="X85" i="2"/>
  <c r="X155" i="2"/>
  <c r="X143" i="2"/>
  <c r="X169" i="2"/>
  <c r="P178" i="2"/>
  <c r="V48" i="2"/>
  <c r="X17" i="2"/>
  <c r="X50" i="2"/>
  <c r="X71" i="2"/>
  <c r="X136" i="2"/>
  <c r="P93" i="2"/>
  <c r="X40" i="2"/>
  <c r="X48" i="2" s="1"/>
  <c r="X75" i="2"/>
  <c r="P48" i="2"/>
  <c r="X21" i="2"/>
  <c r="X120" i="2"/>
  <c r="P107" i="2"/>
  <c r="P79" i="2"/>
  <c r="X147" i="2"/>
  <c r="X67" i="2"/>
  <c r="X63" i="2"/>
  <c r="V79" i="2"/>
  <c r="J107" i="2"/>
  <c r="X57" i="2"/>
  <c r="J93" i="2"/>
  <c r="X99" i="2"/>
  <c r="X107" i="2" s="1"/>
  <c r="V93" i="2"/>
  <c r="J48" i="2"/>
  <c r="V107" i="2"/>
  <c r="W146" i="2"/>
  <c r="Y146" i="2" s="1"/>
  <c r="Z146" i="2" s="1"/>
  <c r="J79" i="2"/>
  <c r="X28" i="2"/>
  <c r="V178" i="2"/>
  <c r="X81" i="2"/>
  <c r="J178" i="2"/>
  <c r="J27" i="2"/>
  <c r="T25" i="2"/>
  <c r="V26" i="2"/>
  <c r="V25" i="2" s="1"/>
  <c r="V34" i="2" s="1"/>
  <c r="N25" i="2"/>
  <c r="P26" i="2"/>
  <c r="P25" i="2" s="1"/>
  <c r="P34" i="2" s="1"/>
  <c r="J26" i="2"/>
  <c r="H25" i="2"/>
  <c r="E85" i="2"/>
  <c r="E89" i="2"/>
  <c r="E81" i="2"/>
  <c r="E50" i="2"/>
  <c r="E57" i="2" s="1"/>
  <c r="X178" i="2" l="1"/>
  <c r="X93" i="2"/>
  <c r="X79" i="2"/>
  <c r="V179" i="2"/>
  <c r="L28" i="1" s="1"/>
  <c r="P179" i="2"/>
  <c r="P181" i="2" s="1"/>
  <c r="X26" i="2"/>
  <c r="X27" i="2"/>
  <c r="J25" i="2"/>
  <c r="J179" i="2" s="1"/>
  <c r="Q169" i="2"/>
  <c r="K169" i="2"/>
  <c r="Q165" i="2"/>
  <c r="K165" i="2"/>
  <c r="E165" i="2"/>
  <c r="Q160" i="2"/>
  <c r="K160" i="2"/>
  <c r="E160" i="2"/>
  <c r="Q155" i="2"/>
  <c r="K155" i="2"/>
  <c r="E155" i="2"/>
  <c r="G159" i="2"/>
  <c r="Q153" i="2"/>
  <c r="K153" i="2"/>
  <c r="E153" i="2"/>
  <c r="Q147" i="2"/>
  <c r="K147" i="2"/>
  <c r="E147" i="2"/>
  <c r="E143" i="2"/>
  <c r="Q136" i="2"/>
  <c r="K136" i="2"/>
  <c r="E136" i="2"/>
  <c r="Q128" i="2"/>
  <c r="K128" i="2"/>
  <c r="E128" i="2"/>
  <c r="Q120" i="2"/>
  <c r="K120" i="2"/>
  <c r="E120" i="2"/>
  <c r="Q103" i="2"/>
  <c r="K103" i="2"/>
  <c r="E103" i="2"/>
  <c r="Q99" i="2"/>
  <c r="K99" i="2"/>
  <c r="E99" i="2"/>
  <c r="Q95" i="2"/>
  <c r="K95" i="2"/>
  <c r="E95" i="2"/>
  <c r="Q89" i="2"/>
  <c r="K89" i="2"/>
  <c r="Q85" i="2"/>
  <c r="K85" i="2"/>
  <c r="Q81" i="2"/>
  <c r="K81" i="2"/>
  <c r="Q75" i="2"/>
  <c r="K75" i="2"/>
  <c r="E75" i="2"/>
  <c r="Q71" i="2"/>
  <c r="K71" i="2"/>
  <c r="E71" i="2"/>
  <c r="Q67" i="2"/>
  <c r="K67" i="2"/>
  <c r="E67" i="2"/>
  <c r="Q63" i="2"/>
  <c r="K63" i="2"/>
  <c r="E63" i="2"/>
  <c r="Q59" i="2"/>
  <c r="K59" i="2"/>
  <c r="E59" i="2"/>
  <c r="E44" i="2"/>
  <c r="K44" i="2"/>
  <c r="Q44" i="2"/>
  <c r="Q40" i="2"/>
  <c r="K40" i="2"/>
  <c r="E40" i="2"/>
  <c r="Q36" i="2"/>
  <c r="K36" i="2"/>
  <c r="E36" i="2"/>
  <c r="Q29" i="2"/>
  <c r="K29" i="2"/>
  <c r="E21" i="2"/>
  <c r="K21" i="2"/>
  <c r="Q21" i="2"/>
  <c r="Q17" i="2"/>
  <c r="K17" i="2"/>
  <c r="E17" i="2"/>
  <c r="Q13" i="2"/>
  <c r="K13" i="2"/>
  <c r="E13" i="2"/>
  <c r="J181" i="2" l="1"/>
  <c r="L30" i="1"/>
  <c r="C30" i="1"/>
  <c r="N28" i="1"/>
  <c r="B28" i="1" s="1"/>
  <c r="B30" i="1" s="1"/>
  <c r="V181" i="2"/>
  <c r="X25" i="2"/>
  <c r="X34" i="2" s="1"/>
  <c r="X179" i="2" s="1"/>
  <c r="E178" i="2"/>
  <c r="K48" i="2"/>
  <c r="E79" i="2"/>
  <c r="K178" i="2"/>
  <c r="Q48" i="2"/>
  <c r="E48" i="2"/>
  <c r="Q178" i="2"/>
  <c r="X181" i="2" l="1"/>
  <c r="M29" i="1"/>
  <c r="M30" i="1" s="1"/>
  <c r="N30" i="1"/>
  <c r="I28" i="1"/>
  <c r="I30" i="1" s="1"/>
  <c r="K28" i="1"/>
  <c r="K30" i="1" s="1"/>
  <c r="M90" i="2"/>
  <c r="E107" i="2"/>
  <c r="Q107" i="2"/>
  <c r="K107" i="2"/>
  <c r="Q143" i="2"/>
  <c r="K143" i="2"/>
  <c r="K54" i="2"/>
  <c r="M177" i="2"/>
  <c r="G177" i="2"/>
  <c r="G176" i="2"/>
  <c r="Q54" i="2"/>
  <c r="A4" i="2" l="1"/>
  <c r="A3" i="2"/>
  <c r="A2" i="2"/>
  <c r="S176" i="2" l="1"/>
  <c r="M176" i="2"/>
  <c r="W176" i="2" s="1"/>
  <c r="Y176" i="2" s="1"/>
  <c r="Z176" i="2" s="1"/>
  <c r="S175" i="2"/>
  <c r="M175" i="2"/>
  <c r="G175" i="2"/>
  <c r="S174" i="2"/>
  <c r="M174" i="2"/>
  <c r="G174" i="2"/>
  <c r="S173" i="2"/>
  <c r="M173" i="2"/>
  <c r="W173" i="2" s="1"/>
  <c r="Y173" i="2" s="1"/>
  <c r="Z173" i="2" s="1"/>
  <c r="S172" i="2"/>
  <c r="M172" i="2"/>
  <c r="G172" i="2"/>
  <c r="S171" i="2"/>
  <c r="M171" i="2"/>
  <c r="G171" i="2"/>
  <c r="S170" i="2"/>
  <c r="M170" i="2"/>
  <c r="G170" i="2"/>
  <c r="S168" i="2"/>
  <c r="M168" i="2"/>
  <c r="G168" i="2"/>
  <c r="S167" i="2"/>
  <c r="M167" i="2"/>
  <c r="G167" i="2"/>
  <c r="S166" i="2"/>
  <c r="M166" i="2"/>
  <c r="G166" i="2"/>
  <c r="S163" i="2"/>
  <c r="M163" i="2"/>
  <c r="G163" i="2"/>
  <c r="S162" i="2"/>
  <c r="M162" i="2"/>
  <c r="G162" i="2"/>
  <c r="S161" i="2"/>
  <c r="M161" i="2"/>
  <c r="G161" i="2"/>
  <c r="S159" i="2"/>
  <c r="M159" i="2"/>
  <c r="S158" i="2"/>
  <c r="M158" i="2"/>
  <c r="G158" i="2"/>
  <c r="S157" i="2"/>
  <c r="M157" i="2"/>
  <c r="G157" i="2"/>
  <c r="S156" i="2"/>
  <c r="M156" i="2"/>
  <c r="G156" i="2"/>
  <c r="S151" i="2"/>
  <c r="M151" i="2"/>
  <c r="G151" i="2"/>
  <c r="S150" i="2"/>
  <c r="M150" i="2"/>
  <c r="G150" i="2"/>
  <c r="S149" i="2"/>
  <c r="M149" i="2"/>
  <c r="G149" i="2"/>
  <c r="S145" i="2"/>
  <c r="M145" i="2"/>
  <c r="G145" i="2"/>
  <c r="S141" i="2"/>
  <c r="M141" i="2"/>
  <c r="G141" i="2"/>
  <c r="S140" i="2"/>
  <c r="M140" i="2"/>
  <c r="G140" i="2"/>
  <c r="S139" i="2"/>
  <c r="M139" i="2"/>
  <c r="G139" i="2"/>
  <c r="S138" i="2"/>
  <c r="M138" i="2"/>
  <c r="G138" i="2"/>
  <c r="S134" i="2"/>
  <c r="M134" i="2"/>
  <c r="G134" i="2"/>
  <c r="S133" i="2"/>
  <c r="M133" i="2"/>
  <c r="G133" i="2"/>
  <c r="S132" i="2"/>
  <c r="M132" i="2"/>
  <c r="G132" i="2"/>
  <c r="S131" i="2"/>
  <c r="M131" i="2"/>
  <c r="G131" i="2"/>
  <c r="S130" i="2"/>
  <c r="M130" i="2"/>
  <c r="G130" i="2"/>
  <c r="S126" i="2"/>
  <c r="M126" i="2"/>
  <c r="G126" i="2"/>
  <c r="S125" i="2"/>
  <c r="M125" i="2"/>
  <c r="G125" i="2"/>
  <c r="S124" i="2"/>
  <c r="M124" i="2"/>
  <c r="G124" i="2"/>
  <c r="S123" i="2"/>
  <c r="M123" i="2"/>
  <c r="G123" i="2"/>
  <c r="S122" i="2"/>
  <c r="M122" i="2"/>
  <c r="G122" i="2"/>
  <c r="S119" i="2"/>
  <c r="S127" i="2" s="1"/>
  <c r="S118" i="2"/>
  <c r="M118" i="2"/>
  <c r="G118" i="2"/>
  <c r="S117" i="2"/>
  <c r="M117" i="2"/>
  <c r="G117" i="2"/>
  <c r="S116" i="2"/>
  <c r="M116" i="2"/>
  <c r="G116" i="2"/>
  <c r="S115" i="2"/>
  <c r="M115" i="2"/>
  <c r="G115" i="2"/>
  <c r="S114" i="2"/>
  <c r="M114" i="2"/>
  <c r="G114" i="2"/>
  <c r="S113" i="2"/>
  <c r="M113" i="2"/>
  <c r="G113" i="2"/>
  <c r="S112" i="2"/>
  <c r="M112" i="2"/>
  <c r="M119" i="2" s="1"/>
  <c r="G112" i="2"/>
  <c r="S111" i="2"/>
  <c r="M111" i="2"/>
  <c r="G111" i="2"/>
  <c r="S110" i="2"/>
  <c r="M110" i="2"/>
  <c r="G110" i="2"/>
  <c r="S109" i="2"/>
  <c r="M109" i="2"/>
  <c r="G109" i="2"/>
  <c r="S106" i="2"/>
  <c r="M106" i="2"/>
  <c r="G106" i="2"/>
  <c r="S105" i="2"/>
  <c r="M105" i="2"/>
  <c r="G105" i="2"/>
  <c r="S104" i="2"/>
  <c r="M104" i="2"/>
  <c r="G104" i="2"/>
  <c r="S102" i="2"/>
  <c r="M102" i="2"/>
  <c r="G102" i="2"/>
  <c r="S101" i="2"/>
  <c r="M101" i="2"/>
  <c r="G101" i="2"/>
  <c r="S100" i="2"/>
  <c r="M100" i="2"/>
  <c r="G100" i="2"/>
  <c r="S98" i="2"/>
  <c r="M98" i="2"/>
  <c r="G98" i="2"/>
  <c r="S97" i="2"/>
  <c r="M97" i="2"/>
  <c r="G97" i="2"/>
  <c r="S96" i="2"/>
  <c r="M96" i="2"/>
  <c r="G96" i="2"/>
  <c r="S92" i="2"/>
  <c r="M92" i="2"/>
  <c r="G92" i="2"/>
  <c r="S91" i="2"/>
  <c r="M91" i="2"/>
  <c r="G91" i="2"/>
  <c r="S90" i="2"/>
  <c r="G90" i="2"/>
  <c r="S88" i="2"/>
  <c r="M88" i="2"/>
  <c r="G88" i="2"/>
  <c r="S87" i="2"/>
  <c r="M87" i="2"/>
  <c r="G87" i="2"/>
  <c r="S86" i="2"/>
  <c r="M86" i="2"/>
  <c r="G86" i="2"/>
  <c r="S84" i="2"/>
  <c r="M84" i="2"/>
  <c r="G84" i="2"/>
  <c r="S83" i="2"/>
  <c r="M83" i="2"/>
  <c r="G83" i="2"/>
  <c r="S82" i="2"/>
  <c r="M82" i="2"/>
  <c r="G82" i="2"/>
  <c r="S78" i="2"/>
  <c r="M78" i="2"/>
  <c r="G78" i="2"/>
  <c r="S77" i="2"/>
  <c r="M77" i="2"/>
  <c r="G77" i="2"/>
  <c r="S76" i="2"/>
  <c r="M76" i="2"/>
  <c r="G76" i="2"/>
  <c r="K79" i="2"/>
  <c r="S74" i="2"/>
  <c r="M74" i="2"/>
  <c r="G74" i="2"/>
  <c r="S73" i="2"/>
  <c r="M73" i="2"/>
  <c r="G73" i="2"/>
  <c r="S72" i="2"/>
  <c r="M72" i="2"/>
  <c r="G72" i="2"/>
  <c r="S70" i="2"/>
  <c r="M70" i="2"/>
  <c r="G70" i="2"/>
  <c r="S69" i="2"/>
  <c r="M69" i="2"/>
  <c r="G69" i="2"/>
  <c r="S68" i="2"/>
  <c r="M68" i="2"/>
  <c r="G68" i="2"/>
  <c r="S66" i="2"/>
  <c r="M66" i="2"/>
  <c r="G66" i="2"/>
  <c r="S65" i="2"/>
  <c r="M65" i="2"/>
  <c r="G65" i="2"/>
  <c r="S64" i="2"/>
  <c r="M64" i="2"/>
  <c r="G64" i="2"/>
  <c r="S62" i="2"/>
  <c r="M62" i="2"/>
  <c r="G62" i="2"/>
  <c r="S61" i="2"/>
  <c r="M61" i="2"/>
  <c r="G61" i="2"/>
  <c r="S60" i="2"/>
  <c r="M60" i="2"/>
  <c r="G60" i="2"/>
  <c r="S56" i="2"/>
  <c r="M56" i="2"/>
  <c r="S55" i="2"/>
  <c r="M55" i="2"/>
  <c r="S53" i="2"/>
  <c r="M53" i="2"/>
  <c r="G53" i="2"/>
  <c r="S52" i="2"/>
  <c r="M52" i="2"/>
  <c r="G52" i="2"/>
  <c r="S51" i="2"/>
  <c r="M51" i="2"/>
  <c r="G51" i="2"/>
  <c r="Q50" i="2"/>
  <c r="Q57" i="2" s="1"/>
  <c r="K50" i="2"/>
  <c r="K57" i="2" s="1"/>
  <c r="S47" i="2"/>
  <c r="M47" i="2"/>
  <c r="G47" i="2"/>
  <c r="S46" i="2"/>
  <c r="M46" i="2"/>
  <c r="G46" i="2"/>
  <c r="S45" i="2"/>
  <c r="M45" i="2"/>
  <c r="G45" i="2"/>
  <c r="S43" i="2"/>
  <c r="M43" i="2"/>
  <c r="G43" i="2"/>
  <c r="S42" i="2"/>
  <c r="M42" i="2"/>
  <c r="G42" i="2"/>
  <c r="S41" i="2"/>
  <c r="M41" i="2"/>
  <c r="G41" i="2"/>
  <c r="S39" i="2"/>
  <c r="M39" i="2"/>
  <c r="G39" i="2"/>
  <c r="S38" i="2"/>
  <c r="M38" i="2"/>
  <c r="G38" i="2"/>
  <c r="S37" i="2"/>
  <c r="M37" i="2"/>
  <c r="G37" i="2"/>
  <c r="S33" i="2"/>
  <c r="M33" i="2"/>
  <c r="G33" i="2"/>
  <c r="S32" i="2"/>
  <c r="M32" i="2"/>
  <c r="G32" i="2"/>
  <c r="S31" i="2"/>
  <c r="M31" i="2"/>
  <c r="G31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56" i="2" l="1"/>
  <c r="Y56" i="2" s="1"/>
  <c r="Z56" i="2" s="1"/>
  <c r="W31" i="2"/>
  <c r="W14" i="2"/>
  <c r="Y14" i="2" s="1"/>
  <c r="Z14" i="2" s="1"/>
  <c r="W24" i="2"/>
  <c r="Y24" i="2" s="1"/>
  <c r="Z24" i="2" s="1"/>
  <c r="W42" i="2"/>
  <c r="Y42" i="2" s="1"/>
  <c r="Z42" i="2" s="1"/>
  <c r="W47" i="2"/>
  <c r="Y47" i="2" s="1"/>
  <c r="Z47" i="2" s="1"/>
  <c r="W52" i="2"/>
  <c r="Y52" i="2" s="1"/>
  <c r="Z52" i="2" s="1"/>
  <c r="W62" i="2"/>
  <c r="Y62" i="2" s="1"/>
  <c r="Z62" i="2" s="1"/>
  <c r="W68" i="2"/>
  <c r="Y68" i="2" s="1"/>
  <c r="Z68" i="2" s="1"/>
  <c r="W73" i="2"/>
  <c r="Y73" i="2" s="1"/>
  <c r="Z73" i="2" s="1"/>
  <c r="W82" i="2"/>
  <c r="Y82" i="2" s="1"/>
  <c r="Z82" i="2" s="1"/>
  <c r="W87" i="2"/>
  <c r="Y87" i="2" s="1"/>
  <c r="Z87" i="2" s="1"/>
  <c r="W91" i="2"/>
  <c r="Y91" i="2" s="1"/>
  <c r="Z91" i="2" s="1"/>
  <c r="W98" i="2"/>
  <c r="Y98" i="2" s="1"/>
  <c r="Z98" i="2" s="1"/>
  <c r="W104" i="2"/>
  <c r="Y104" i="2" s="1"/>
  <c r="Z104" i="2" s="1"/>
  <c r="W110" i="2"/>
  <c r="Y110" i="2" s="1"/>
  <c r="Z110" i="2" s="1"/>
  <c r="W114" i="2"/>
  <c r="Y114" i="2" s="1"/>
  <c r="Z114" i="2" s="1"/>
  <c r="W118" i="2"/>
  <c r="Y118" i="2" s="1"/>
  <c r="Z118" i="2" s="1"/>
  <c r="W122" i="2"/>
  <c r="Y122" i="2" s="1"/>
  <c r="Z122" i="2" s="1"/>
  <c r="W126" i="2"/>
  <c r="Y126" i="2" s="1"/>
  <c r="Z126" i="2" s="1"/>
  <c r="W133" i="2"/>
  <c r="Y133" i="2" s="1"/>
  <c r="Z133" i="2" s="1"/>
  <c r="W140" i="2"/>
  <c r="Y140" i="2" s="1"/>
  <c r="Z140" i="2" s="1"/>
  <c r="W150" i="2"/>
  <c r="Y150" i="2" s="1"/>
  <c r="Z150" i="2" s="1"/>
  <c r="W158" i="2"/>
  <c r="Y158" i="2" s="1"/>
  <c r="Z158" i="2" s="1"/>
  <c r="W162" i="2"/>
  <c r="Y162" i="2" s="1"/>
  <c r="Z162" i="2" s="1"/>
  <c r="W168" i="2"/>
  <c r="Y168" i="2" s="1"/>
  <c r="Z168" i="2" s="1"/>
  <c r="W19" i="2"/>
  <c r="Y19" i="2" s="1"/>
  <c r="Z19" i="2" s="1"/>
  <c r="W37" i="2"/>
  <c r="W18" i="2"/>
  <c r="Y37" i="2"/>
  <c r="Z37" i="2" s="1"/>
  <c r="S59" i="2"/>
  <c r="W16" i="2"/>
  <c r="Y16" i="2" s="1"/>
  <c r="Z16" i="2" s="1"/>
  <c r="W22" i="2"/>
  <c r="W32" i="2"/>
  <c r="Y32" i="2" s="1"/>
  <c r="Z32" i="2" s="1"/>
  <c r="W39" i="2"/>
  <c r="Y39" i="2" s="1"/>
  <c r="Z39" i="2" s="1"/>
  <c r="W45" i="2"/>
  <c r="W55" i="2"/>
  <c r="W60" i="2"/>
  <c r="W65" i="2"/>
  <c r="Y65" i="2" s="1"/>
  <c r="Z65" i="2" s="1"/>
  <c r="W70" i="2"/>
  <c r="Y70" i="2" s="1"/>
  <c r="Z70" i="2" s="1"/>
  <c r="W77" i="2"/>
  <c r="Y77" i="2" s="1"/>
  <c r="Z77" i="2" s="1"/>
  <c r="W84" i="2"/>
  <c r="Y84" i="2" s="1"/>
  <c r="Z84" i="2" s="1"/>
  <c r="W90" i="2"/>
  <c r="Y90" i="2" s="1"/>
  <c r="Z90" i="2" s="1"/>
  <c r="W96" i="2"/>
  <c r="W101" i="2"/>
  <c r="Y101" i="2" s="1"/>
  <c r="Z101" i="2" s="1"/>
  <c r="W106" i="2"/>
  <c r="Y106" i="2" s="1"/>
  <c r="Z106" i="2" s="1"/>
  <c r="W112" i="2"/>
  <c r="Y112" i="2" s="1"/>
  <c r="Z112" i="2" s="1"/>
  <c r="W116" i="2"/>
  <c r="Y116" i="2" s="1"/>
  <c r="Z116" i="2" s="1"/>
  <c r="S128" i="2"/>
  <c r="W124" i="2"/>
  <c r="Y124" i="2" s="1"/>
  <c r="Z124" i="2" s="1"/>
  <c r="W131" i="2"/>
  <c r="Y131" i="2" s="1"/>
  <c r="Z131" i="2" s="1"/>
  <c r="W138" i="2"/>
  <c r="Y138" i="2" s="1"/>
  <c r="Z138" i="2" s="1"/>
  <c r="W145" i="2"/>
  <c r="W156" i="2"/>
  <c r="W166" i="2"/>
  <c r="W171" i="2"/>
  <c r="Y171" i="2" s="1"/>
  <c r="Z171" i="2" s="1"/>
  <c r="W174" i="2"/>
  <c r="Y174" i="2" s="1"/>
  <c r="Z174" i="2" s="1"/>
  <c r="W15" i="2"/>
  <c r="Y15" i="2" s="1"/>
  <c r="Z15" i="2" s="1"/>
  <c r="S17" i="2"/>
  <c r="W20" i="2"/>
  <c r="Y20" i="2" s="1"/>
  <c r="Z20" i="2" s="1"/>
  <c r="W23" i="2"/>
  <c r="Y23" i="2" s="1"/>
  <c r="Z23" i="2" s="1"/>
  <c r="S29" i="2"/>
  <c r="W33" i="2"/>
  <c r="Y33" i="2" s="1"/>
  <c r="Z33" i="2" s="1"/>
  <c r="W38" i="2"/>
  <c r="Y38" i="2" s="1"/>
  <c r="Z38" i="2" s="1"/>
  <c r="W41" i="2"/>
  <c r="W43" i="2"/>
  <c r="Y43" i="2" s="1"/>
  <c r="Z43" i="2" s="1"/>
  <c r="W46" i="2"/>
  <c r="Y46" i="2" s="1"/>
  <c r="Z46" i="2" s="1"/>
  <c r="W51" i="2"/>
  <c r="S50" i="2"/>
  <c r="W53" i="2"/>
  <c r="Y53" i="2" s="1"/>
  <c r="Z53" i="2" s="1"/>
  <c r="W61" i="2"/>
  <c r="Y61" i="2" s="1"/>
  <c r="Z61" i="2" s="1"/>
  <c r="W64" i="2"/>
  <c r="S63" i="2"/>
  <c r="W66" i="2"/>
  <c r="Y66" i="2" s="1"/>
  <c r="Z66" i="2" s="1"/>
  <c r="M67" i="2"/>
  <c r="W69" i="2"/>
  <c r="Y69" i="2" s="1"/>
  <c r="Z69" i="2" s="1"/>
  <c r="W72" i="2"/>
  <c r="S71" i="2"/>
  <c r="W74" i="2"/>
  <c r="Y74" i="2" s="1"/>
  <c r="Z74" i="2" s="1"/>
  <c r="W76" i="2"/>
  <c r="S75" i="2"/>
  <c r="W78" i="2"/>
  <c r="Y78" i="2" s="1"/>
  <c r="Z78" i="2" s="1"/>
  <c r="M81" i="2"/>
  <c r="W83" i="2"/>
  <c r="Y83" i="2" s="1"/>
  <c r="Z83" i="2" s="1"/>
  <c r="W86" i="2"/>
  <c r="W88" i="2"/>
  <c r="Y88" i="2" s="1"/>
  <c r="Z88" i="2" s="1"/>
  <c r="S89" i="2"/>
  <c r="M89" i="2"/>
  <c r="W92" i="2"/>
  <c r="Y92" i="2" s="1"/>
  <c r="Z92" i="2" s="1"/>
  <c r="W97" i="2"/>
  <c r="Y97" i="2" s="1"/>
  <c r="Z97" i="2" s="1"/>
  <c r="W100" i="2"/>
  <c r="S99" i="2"/>
  <c r="W102" i="2"/>
  <c r="Y102" i="2" s="1"/>
  <c r="Z102" i="2" s="1"/>
  <c r="M103" i="2"/>
  <c r="W105" i="2"/>
  <c r="Y105" i="2" s="1"/>
  <c r="Z105" i="2" s="1"/>
  <c r="W109" i="2"/>
  <c r="Y109" i="2" s="1"/>
  <c r="Z109" i="2" s="1"/>
  <c r="S120" i="2"/>
  <c r="W111" i="2"/>
  <c r="Y111" i="2" s="1"/>
  <c r="Z111" i="2" s="1"/>
  <c r="W113" i="2"/>
  <c r="Y113" i="2" s="1"/>
  <c r="Z113" i="2" s="1"/>
  <c r="W115" i="2"/>
  <c r="Y115" i="2" s="1"/>
  <c r="Z115" i="2" s="1"/>
  <c r="W117" i="2"/>
  <c r="Y117" i="2" s="1"/>
  <c r="Z117" i="2" s="1"/>
  <c r="W123" i="2"/>
  <c r="W125" i="2"/>
  <c r="Y125" i="2" s="1"/>
  <c r="Z125" i="2" s="1"/>
  <c r="W130" i="2"/>
  <c r="Y130" i="2" s="1"/>
  <c r="Z130" i="2" s="1"/>
  <c r="W132" i="2"/>
  <c r="Y132" i="2" s="1"/>
  <c r="Z132" i="2" s="1"/>
  <c r="W134" i="2"/>
  <c r="Y134" i="2" s="1"/>
  <c r="Z134" i="2" s="1"/>
  <c r="W139" i="2"/>
  <c r="Y139" i="2" s="1"/>
  <c r="Z139" i="2" s="1"/>
  <c r="W141" i="2"/>
  <c r="Y141" i="2" s="1"/>
  <c r="Z141" i="2" s="1"/>
  <c r="W149" i="2"/>
  <c r="Y149" i="2" s="1"/>
  <c r="Z149" i="2" s="1"/>
  <c r="W151" i="2"/>
  <c r="Y151" i="2" s="1"/>
  <c r="Z151" i="2" s="1"/>
  <c r="W157" i="2"/>
  <c r="Y157" i="2" s="1"/>
  <c r="Z157" i="2" s="1"/>
  <c r="W159" i="2"/>
  <c r="Y159" i="2" s="1"/>
  <c r="Z159" i="2" s="1"/>
  <c r="W161" i="2"/>
  <c r="W163" i="2"/>
  <c r="Y163" i="2" s="1"/>
  <c r="Z163" i="2" s="1"/>
  <c r="W167" i="2"/>
  <c r="Y167" i="2" s="1"/>
  <c r="Z167" i="2" s="1"/>
  <c r="W170" i="2"/>
  <c r="W172" i="2"/>
  <c r="Y172" i="2" s="1"/>
  <c r="Z172" i="2" s="1"/>
  <c r="W175" i="2"/>
  <c r="Y175" i="2" s="1"/>
  <c r="Z175" i="2" s="1"/>
  <c r="S13" i="2"/>
  <c r="Q26" i="2" s="1"/>
  <c r="S40" i="2"/>
  <c r="S54" i="2"/>
  <c r="S57" i="2" s="1"/>
  <c r="S85" i="2"/>
  <c r="M95" i="2"/>
  <c r="S165" i="2"/>
  <c r="S21" i="2"/>
  <c r="Q28" i="2" s="1"/>
  <c r="S28" i="2" s="1"/>
  <c r="M29" i="2"/>
  <c r="S36" i="2"/>
  <c r="M40" i="2"/>
  <c r="S44" i="2"/>
  <c r="S147" i="2"/>
  <c r="M169" i="2"/>
  <c r="M50" i="2"/>
  <c r="M63" i="2"/>
  <c r="M13" i="2"/>
  <c r="Q27" i="2"/>
  <c r="S67" i="2"/>
  <c r="M71" i="2"/>
  <c r="S95" i="2"/>
  <c r="M21" i="2"/>
  <c r="K28" i="2" s="1"/>
  <c r="M28" i="2" s="1"/>
  <c r="M36" i="2"/>
  <c r="M44" i="2"/>
  <c r="M59" i="2"/>
  <c r="M75" i="2"/>
  <c r="S81" i="2"/>
  <c r="M85" i="2"/>
  <c r="M99" i="2"/>
  <c r="S103" i="2"/>
  <c r="M120" i="2"/>
  <c r="M165" i="2"/>
  <c r="G17" i="2"/>
  <c r="G40" i="2"/>
  <c r="G50" i="2"/>
  <c r="G63" i="2"/>
  <c r="G71" i="2"/>
  <c r="G75" i="2"/>
  <c r="G85" i="2"/>
  <c r="G99" i="2"/>
  <c r="M153" i="2"/>
  <c r="M147" i="2"/>
  <c r="G155" i="2"/>
  <c r="S164" i="2"/>
  <c r="S160" i="2" s="1"/>
  <c r="S155" i="2"/>
  <c r="G165" i="2"/>
  <c r="G13" i="2"/>
  <c r="M17" i="2"/>
  <c r="K27" i="2" s="1"/>
  <c r="M27" i="2" s="1"/>
  <c r="G21" i="2"/>
  <c r="G36" i="2"/>
  <c r="G44" i="2"/>
  <c r="G59" i="2"/>
  <c r="G67" i="2"/>
  <c r="G81" i="2"/>
  <c r="G89" i="2"/>
  <c r="G95" i="2"/>
  <c r="G103" i="2"/>
  <c r="G119" i="2"/>
  <c r="W119" i="2" s="1"/>
  <c r="Y119" i="2" s="1"/>
  <c r="Z119" i="2" s="1"/>
  <c r="G147" i="2"/>
  <c r="M164" i="2"/>
  <c r="M160" i="2" s="1"/>
  <c r="M155" i="2"/>
  <c r="G169" i="2"/>
  <c r="S177" i="2"/>
  <c r="W177" i="2" s="1"/>
  <c r="Y177" i="2" s="1"/>
  <c r="Z177" i="2" s="1"/>
  <c r="M54" i="2"/>
  <c r="G127" i="2"/>
  <c r="G164" i="2"/>
  <c r="S152" i="2"/>
  <c r="S27" i="2"/>
  <c r="Q79" i="2"/>
  <c r="M127" i="2"/>
  <c r="M136" i="2" s="1"/>
  <c r="S136" i="2"/>
  <c r="S107" i="2" l="1"/>
  <c r="W40" i="2"/>
  <c r="W17" i="2"/>
  <c r="Y17" i="2" s="1"/>
  <c r="Z17" i="2" s="1"/>
  <c r="S93" i="2"/>
  <c r="M48" i="2"/>
  <c r="S48" i="2"/>
  <c r="W127" i="2"/>
  <c r="Y127" i="2" s="1"/>
  <c r="Z127" i="2" s="1"/>
  <c r="W44" i="2"/>
  <c r="W13" i="2"/>
  <c r="Y31" i="2"/>
  <c r="Z31" i="2" s="1"/>
  <c r="Y29" i="2"/>
  <c r="Z29" i="2" s="1"/>
  <c r="Y161" i="2"/>
  <c r="Z161" i="2" s="1"/>
  <c r="W71" i="2"/>
  <c r="Y71" i="2" s="1"/>
  <c r="Z71" i="2" s="1"/>
  <c r="Y72" i="2"/>
  <c r="Z72" i="2" s="1"/>
  <c r="Y40" i="2"/>
  <c r="Z40" i="2" s="1"/>
  <c r="Y41" i="2"/>
  <c r="Z41" i="2" s="1"/>
  <c r="M57" i="2"/>
  <c r="W169" i="2"/>
  <c r="Y170" i="2"/>
  <c r="Z170" i="2" s="1"/>
  <c r="W75" i="2"/>
  <c r="Y75" i="2" s="1"/>
  <c r="Z75" i="2" s="1"/>
  <c r="Y76" i="2"/>
  <c r="Z76" i="2" s="1"/>
  <c r="W63" i="2"/>
  <c r="Y64" i="2"/>
  <c r="Z64" i="2" s="1"/>
  <c r="W50" i="2"/>
  <c r="Y50" i="2" s="1"/>
  <c r="Z50" i="2" s="1"/>
  <c r="Y51" i="2"/>
  <c r="Z51" i="2" s="1"/>
  <c r="W165" i="2"/>
  <c r="Y165" i="2" s="1"/>
  <c r="Z165" i="2" s="1"/>
  <c r="Y166" i="2"/>
  <c r="Z166" i="2" s="1"/>
  <c r="W36" i="2"/>
  <c r="Y36" i="2" s="1"/>
  <c r="Z36" i="2" s="1"/>
  <c r="W81" i="2"/>
  <c r="W85" i="2"/>
  <c r="Y85" i="2" s="1"/>
  <c r="Z85" i="2" s="1"/>
  <c r="Y86" i="2"/>
  <c r="Z86" i="2" s="1"/>
  <c r="Y18" i="2"/>
  <c r="Z18" i="2" s="1"/>
  <c r="W95" i="2"/>
  <c r="Y95" i="2" s="1"/>
  <c r="Z95" i="2" s="1"/>
  <c r="Y96" i="2"/>
  <c r="Z96" i="2" s="1"/>
  <c r="Y45" i="2"/>
  <c r="Z45" i="2" s="1"/>
  <c r="M79" i="2"/>
  <c r="M178" i="2"/>
  <c r="Q25" i="2"/>
  <c r="W99" i="2"/>
  <c r="Y99" i="2" s="1"/>
  <c r="Z99" i="2" s="1"/>
  <c r="Y100" i="2"/>
  <c r="Z100" i="2" s="1"/>
  <c r="M93" i="2"/>
  <c r="W89" i="2"/>
  <c r="Y89" i="2" s="1"/>
  <c r="Z89" i="2" s="1"/>
  <c r="W155" i="2"/>
  <c r="Y155" i="2" s="1"/>
  <c r="Z155" i="2" s="1"/>
  <c r="Y156" i="2"/>
  <c r="Z156" i="2" s="1"/>
  <c r="W59" i="2"/>
  <c r="Y59" i="2" s="1"/>
  <c r="Z59" i="2" s="1"/>
  <c r="Y60" i="2"/>
  <c r="Z60" i="2" s="1"/>
  <c r="W67" i="2"/>
  <c r="Y67" i="2" s="1"/>
  <c r="Z67" i="2" s="1"/>
  <c r="K26" i="2"/>
  <c r="M26" i="2" s="1"/>
  <c r="M25" i="2" s="1"/>
  <c r="M34" i="2" s="1"/>
  <c r="Y123" i="2"/>
  <c r="Z123" i="2" s="1"/>
  <c r="M107" i="2"/>
  <c r="S79" i="2"/>
  <c r="W147" i="2"/>
  <c r="Y147" i="2" s="1"/>
  <c r="Z147" i="2" s="1"/>
  <c r="Y145" i="2"/>
  <c r="Z145" i="2" s="1"/>
  <c r="W54" i="2"/>
  <c r="Y55" i="2"/>
  <c r="Z55" i="2" s="1"/>
  <c r="W21" i="2"/>
  <c r="Y21" i="2" s="1"/>
  <c r="Z21" i="2" s="1"/>
  <c r="Y22" i="2"/>
  <c r="Z22" i="2" s="1"/>
  <c r="W103" i="2"/>
  <c r="S153" i="2"/>
  <c r="W152" i="2"/>
  <c r="Y152" i="2" s="1"/>
  <c r="Z152" i="2" s="1"/>
  <c r="Y169" i="2"/>
  <c r="Z169" i="2" s="1"/>
  <c r="W120" i="2"/>
  <c r="Y120" i="2" s="1"/>
  <c r="Z120" i="2" s="1"/>
  <c r="W164" i="2"/>
  <c r="Y164" i="2" s="1"/>
  <c r="Z164" i="2" s="1"/>
  <c r="G48" i="2"/>
  <c r="G107" i="2"/>
  <c r="G93" i="2"/>
  <c r="G128" i="2"/>
  <c r="E28" i="2"/>
  <c r="G28" i="2" s="1"/>
  <c r="W28" i="2" s="1"/>
  <c r="Y28" i="2" s="1"/>
  <c r="Z28" i="2" s="1"/>
  <c r="E26" i="2"/>
  <c r="G26" i="2" s="1"/>
  <c r="M128" i="2"/>
  <c r="G120" i="2"/>
  <c r="G57" i="2"/>
  <c r="E27" i="2"/>
  <c r="G27" i="2" s="1"/>
  <c r="W27" i="2" s="1"/>
  <c r="Y27" i="2" s="1"/>
  <c r="Z27" i="2" s="1"/>
  <c r="K25" i="2"/>
  <c r="S169" i="2"/>
  <c r="S178" i="2" s="1"/>
  <c r="G160" i="2"/>
  <c r="G153" i="2"/>
  <c r="G79" i="2"/>
  <c r="M142" i="2"/>
  <c r="M143" i="2" s="1"/>
  <c r="G142" i="2"/>
  <c r="S26" i="2"/>
  <c r="S25" i="2" s="1"/>
  <c r="S34" i="2" s="1"/>
  <c r="S142" i="2"/>
  <c r="S143" i="2" s="1"/>
  <c r="W128" i="2" l="1"/>
  <c r="Y128" i="2" s="1"/>
  <c r="Z128" i="2" s="1"/>
  <c r="W26" i="2"/>
  <c r="W25" i="2" s="1"/>
  <c r="W34" i="2" s="1"/>
  <c r="M179" i="2"/>
  <c r="M181" i="2" s="1"/>
  <c r="W136" i="2"/>
  <c r="Y136" i="2" s="1"/>
  <c r="Z136" i="2" s="1"/>
  <c r="W107" i="2"/>
  <c r="Y107" i="2" s="1"/>
  <c r="Z107" i="2" s="1"/>
  <c r="Y103" i="2"/>
  <c r="Z103" i="2" s="1"/>
  <c r="W57" i="2"/>
  <c r="Y57" i="2" s="1"/>
  <c r="Z57" i="2" s="1"/>
  <c r="Y54" i="2"/>
  <c r="Z54" i="2" s="1"/>
  <c r="W93" i="2"/>
  <c r="Y93" i="2" s="1"/>
  <c r="Z93" i="2" s="1"/>
  <c r="Y81" i="2"/>
  <c r="Z81" i="2" s="1"/>
  <c r="Y13" i="2"/>
  <c r="Z13" i="2" s="1"/>
  <c r="W153" i="2"/>
  <c r="Y153" i="2" s="1"/>
  <c r="Z153" i="2" s="1"/>
  <c r="W48" i="2"/>
  <c r="Y48" i="2" s="1"/>
  <c r="Z48" i="2" s="1"/>
  <c r="Y44" i="2"/>
  <c r="Z44" i="2" s="1"/>
  <c r="W79" i="2"/>
  <c r="Y79" i="2" s="1"/>
  <c r="Z79" i="2" s="1"/>
  <c r="Y63" i="2"/>
  <c r="Z63" i="2" s="1"/>
  <c r="W160" i="2"/>
  <c r="Y160" i="2" s="1"/>
  <c r="Z160" i="2" s="1"/>
  <c r="W142" i="2"/>
  <c r="S179" i="2"/>
  <c r="G25" i="2"/>
  <c r="G143" i="2"/>
  <c r="E25" i="2"/>
  <c r="G178" i="2"/>
  <c r="G136" i="2"/>
  <c r="L27" i="1" l="1"/>
  <c r="Y26" i="2"/>
  <c r="Z26" i="2" s="1"/>
  <c r="W178" i="2"/>
  <c r="Y178" i="2" s="1"/>
  <c r="Z178" i="2" s="1"/>
  <c r="W143" i="2"/>
  <c r="Y143" i="2" s="1"/>
  <c r="Z143" i="2" s="1"/>
  <c r="Y142" i="2"/>
  <c r="Z142" i="2" s="1"/>
  <c r="G34" i="2"/>
  <c r="G179" i="2" s="1"/>
  <c r="S181" i="2" l="1"/>
  <c r="C27" i="1"/>
  <c r="Y25" i="2"/>
  <c r="Z25" i="2" s="1"/>
  <c r="N27" i="1" l="1"/>
  <c r="G181" i="2"/>
  <c r="Y34" i="2"/>
  <c r="W179" i="2"/>
  <c r="I27" i="1" l="1"/>
  <c r="K27" i="1"/>
  <c r="W181" i="2"/>
  <c r="B27" i="1"/>
  <c r="Z34" i="2"/>
  <c r="Y179" i="2"/>
  <c r="Z179" i="2" s="1"/>
</calcChain>
</file>

<file path=xl/sharedStrings.xml><?xml version="1.0" encoding="utf-8"?>
<sst xmlns="http://schemas.openxmlformats.org/spreadsheetml/2006/main" count="930" uniqueCount="511">
  <si>
    <t xml:space="preserve">
</t>
  </si>
  <si>
    <t>Додаток №______</t>
  </si>
  <si>
    <t>Власні кошти організації-заявника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</si>
  <si>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</si>
  <si>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</si>
  <si>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</si>
  <si>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</si>
  <si>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</si>
  <si>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</si>
  <si>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</si>
  <si>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</si>
  <si>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</si>
  <si>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</si>
  <si>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</si>
  <si>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</si>
  <si>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</si>
  <si>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</si>
  <si>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</si>
  <si>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</si>
  <si>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</si>
  <si>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</si>
  <si>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</si>
  <si>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</si>
  <si>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</si>
  <si>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</si>
  <si>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</si>
  <si>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</si>
  <si>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</si>
  <si>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</si>
  <si>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</si>
  <si>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</si>
  <si>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</si>
  <si>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</si>
  <si>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</si>
  <si>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</si>
  <si>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</si>
  <si>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</si>
  <si>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</si>
  <si>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</si>
  <si>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</si>
  <si>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</si>
  <si>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</si>
  <si>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</si>
  <si>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</si>
  <si>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</si>
  <si>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</si>
  <si>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</si>
  <si>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</si>
  <si>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</si>
  <si>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</si>
  <si>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</si>
  <si>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</si>
  <si>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</si>
  <si>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</si>
  <si>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</si>
  <si>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</si>
  <si>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</si>
  <si>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</si>
  <si>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</si>
  <si>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</si>
  <si>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</si>
  <si>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</si>
  <si>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</si>
  <si>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</si>
  <si>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</si>
  <si>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</si>
  <si>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</si>
  <si>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</si>
  <si>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</si>
  <si>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</si>
  <si>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</si>
  <si>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</si>
  <si>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</si>
  <si>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</si>
  <si>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</si>
  <si>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</si>
  <si>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</si>
  <si>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</si>
  <si>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</si>
  <si>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</si>
  <si>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</si>
  <si>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</si>
  <si>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</si>
  <si>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</si>
  <si>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</si>
  <si>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</si>
  <si>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</si>
  <si>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</si>
  <si>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</si>
  <si>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</si>
  <si>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</si>
  <si>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</si>
  <si>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</si>
  <si>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</si>
  <si>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</si>
  <si>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</si>
  <si>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</si>
  <si>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</si>
  <si>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</si>
  <si>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</si>
  <si>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</si>
  <si>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</si>
  <si>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</si>
  <si>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</si>
  <si>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</si>
  <si>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</si>
  <si>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</si>
  <si>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</si>
  <si>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</si>
  <si>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</si>
  <si>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</si>
  <si>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</si>
  <si>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</si>
  <si>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</si>
  <si>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</si>
  <si>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</si>
  <si>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</si>
  <si>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</si>
  <si>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</si>
  <si>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</si>
  <si>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</si>
  <si>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</si>
  <si>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</si>
  <si>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</si>
  <si>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</si>
  <si>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</si>
  <si>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</si>
  <si>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</si>
  <si>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</si>
  <si>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</si>
  <si>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</si>
  <si>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</si>
  <si>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</si>
  <si>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</si>
  <si>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</si>
  <si>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</si>
  <si>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</si>
  <si>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</si>
  <si>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</si>
  <si>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</si>
  <si>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</si>
  <si>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</si>
  <si>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</si>
  <si>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</si>
  <si>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</si>
  <si>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</si>
  <si>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</si>
  <si>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</si>
  <si>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</si>
  <si>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</si>
  <si>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</si>
  <si>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</si>
  <si>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</si>
  <si>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</si>
  <si>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</si>
  <si>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</si>
  <si>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</si>
  <si>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</si>
  <si>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</si>
  <si>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</si>
  <si>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</si>
  <si>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</si>
  <si>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</si>
  <si>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</si>
  <si>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</si>
  <si>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</si>
  <si>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</si>
  <si>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</si>
  <si>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</si>
  <si>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</si>
  <si>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</si>
  <si>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</si>
  <si>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</si>
  <si>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</si>
  <si>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</si>
  <si>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</si>
  <si>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</si>
  <si>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</si>
  <si>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</si>
  <si>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</si>
  <si>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</si>
  <si>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</si>
  <si>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</si>
  <si>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</si>
  <si>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</si>
  <si>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</si>
  <si>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</si>
  <si>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</si>
  <si>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</si>
  <si>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</si>
  <si>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</si>
  <si>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</si>
  <si>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</si>
  <si>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</si>
  <si>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</si>
  <si>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</si>
  <si>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</si>
  <si>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</si>
  <si>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</si>
  <si>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</si>
  <si>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</si>
  <si>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</si>
  <si>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</si>
  <si>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</si>
  <si>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</si>
  <si>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</si>
  <si>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</si>
  <si>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</si>
  <si>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</si>
  <si>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</si>
  <si>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</si>
  <si>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</si>
  <si>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</si>
  <si>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</si>
  <si>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</si>
  <si>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</si>
  <si>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</si>
  <si>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</si>
  <si>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</si>
  <si>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</si>
  <si>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</si>
  <si>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</si>
  <si>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</si>
  <si>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</si>
  <si>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</si>
  <si>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</si>
  <si>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</si>
  <si>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</si>
  <si>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</si>
  <si>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</si>
  <si>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</si>
  <si>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</si>
  <si>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</si>
  <si>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</si>
  <si>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</si>
  <si>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</si>
  <si>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</si>
  <si>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</si>
  <si>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</si>
  <si>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</si>
  <si>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</si>
  <si>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</si>
  <si>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</si>
  <si>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</si>
  <si>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</si>
  <si>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</si>
  <si>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</si>
  <si>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</si>
  <si>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</si>
  <si>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</si>
  <si>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</si>
  <si>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</si>
  <si>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</si>
  <si>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</si>
  <si>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</si>
  <si>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</si>
  <si>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</si>
  <si>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</si>
  <si>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</si>
  <si>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</si>
  <si>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</si>
  <si>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</si>
  <si>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</si>
  <si>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</si>
  <si>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</si>
  <si>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</si>
  <si>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</si>
  <si>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</si>
  <si>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</si>
  <si>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</si>
  <si>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</si>
  <si>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</si>
  <si>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</si>
  <si>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</si>
  <si>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</si>
  <si>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</si>
  <si>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</si>
  <si>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</si>
  <si>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</si>
  <si>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</si>
  <si>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</si>
  <si>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</si>
  <si>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</si>
  <si>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</si>
  <si>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</si>
  <si>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</si>
  <si>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</si>
  <si>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</si>
  <si>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</si>
  <si>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</si>
  <si>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</si>
  <si>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</si>
  <si>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</si>
  <si>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</si>
  <si>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</si>
  <si>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</si>
  <si>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</si>
  <si>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</si>
  <si>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</si>
  <si>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</si>
  <si>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</si>
  <si>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</si>
  <si>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</si>
  <si>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</si>
  <si>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</si>
  <si>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</si>
  <si>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</si>
  <si>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</si>
  <si>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</si>
  <si>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</si>
  <si>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</si>
  <si>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</si>
  <si>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</si>
  <si>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</si>
  <si>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</si>
  <si>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</si>
  <si>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</si>
  <si>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</si>
  <si>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</si>
  <si>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</si>
  <si>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</si>
  <si>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</si>
  <si>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</si>
  <si>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</si>
  <si>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</si>
  <si>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</si>
  <si>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</si>
  <si>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</si>
  <si>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Примітка: Заповнюється незалежним аудитором.</t>
  </si>
  <si>
    <t>Склала:</t>
  </si>
  <si>
    <t>бухгалтерка</t>
  </si>
  <si>
    <t>Приходько О.В.</t>
  </si>
  <si>
    <t>Затвердила:</t>
  </si>
  <si>
    <t>директор</t>
  </si>
  <si>
    <t>Полікарчук І.В.</t>
  </si>
  <si>
    <t>Назва конкурсної програми: Культура для змін</t>
  </si>
  <si>
    <t>Назва ЛОТ-у: Українсько-німецька співпраця</t>
  </si>
  <si>
    <t>Назва Грантоотримувача: Благодійний фонд підтримки мистецтва "Галерея Артсвіт"</t>
  </si>
  <si>
    <t>Назва проєкту: Перехід/Crossing</t>
  </si>
  <si>
    <t>Дата початку проєкту: 30.07.2021</t>
  </si>
  <si>
    <t>до Договору про надання гранту №4CFC13-00959</t>
  </si>
  <si>
    <t>від "30" липня 2021 року</t>
  </si>
  <si>
    <t xml:space="preserve">Координатор проєкту української сторони ФОП Харламова І.Г.  
</t>
  </si>
  <si>
    <t xml:space="preserve">місяць
</t>
  </si>
  <si>
    <t xml:space="preserve">Обід 10 дн* 12 уч </t>
  </si>
  <si>
    <t>Трансфер по Україні 6 уч*1500 грн. компенсація згідно наданиїх квитків</t>
  </si>
  <si>
    <t xml:space="preserve">Трансфер Німеччина-Україна-Німеччина 6 уч*10000 грн. </t>
  </si>
  <si>
    <t>Проживання учасників 10 діб*12уч</t>
  </si>
  <si>
    <t>Матеріали для створення робіт артистами (з розрахунку 3000 грн на кожного резидента: тканина, папір, фарби, полотно, лінолеум, металеві пластини, друкарська фарба, запрошення художників, оренда техніки, сканування, оформлення робіт, відеозйомка роботи (за необхідності), послуги, якщо такі необхідні для втілення задуму, тощо)</t>
  </si>
  <si>
    <t>Друк каталогу Україна</t>
  </si>
  <si>
    <t xml:space="preserve">Фотофіксація </t>
  </si>
  <si>
    <t>години</t>
  </si>
  <si>
    <t xml:space="preserve">Відеофіксація </t>
  </si>
  <si>
    <t>Інформаційний супровід проекту (реклама у медіа)</t>
  </si>
  <si>
    <t>посл</t>
  </si>
  <si>
    <t>PR</t>
  </si>
  <si>
    <t>Розробка айдентики та дизайну проекту, макетів для онлайн-публікацій в соцмережах та на сайті для публічної програми, макет каталогу дизайнер фрілансер Бенджамін Гейджс</t>
  </si>
  <si>
    <t>переказ</t>
  </si>
  <si>
    <t>міс</t>
  </si>
  <si>
    <t>Арт-критик фрілансер Філіп Гоман</t>
  </si>
  <si>
    <t xml:space="preserve">Технічний супровід зустрічі </t>
  </si>
  <si>
    <t>Послуги пошти з доставки каталогу до Німеччини</t>
  </si>
  <si>
    <t xml:space="preserve">Координатор проєкту німецької сторони фрілансер Томас Реул
</t>
  </si>
  <si>
    <t xml:space="preserve">за проектом «Перехід/Crossing»  (№4CFC13-00959 ) </t>
  </si>
  <si>
    <t xml:space="preserve">фізична особа-підприємець
ХАРЛАМОВА ІРИНА ГЕРМАНІВНА
ІПН: 3391307644
</t>
  </si>
  <si>
    <t xml:space="preserve">№ 3007-1 від
“30” липня 2021 р.
</t>
  </si>
  <si>
    <t xml:space="preserve">АКТ № 3007-1 від
30.10.2021 р.
</t>
  </si>
  <si>
    <t>14/08.09.2021</t>
  </si>
  <si>
    <t xml:space="preserve"> №1 від 30 липня 2021
</t>
  </si>
  <si>
    <t xml:space="preserve">№ 1 від
20.10.2021 
</t>
  </si>
  <si>
    <t>Фрілансер Томас Реул</t>
  </si>
  <si>
    <t xml:space="preserve">фізична особа-підприємець
Кіракосян Дар'я Олександрівна
ІПН: 3363115044
</t>
  </si>
  <si>
    <t xml:space="preserve">№ 1
11.10.2021 
</t>
  </si>
  <si>
    <t>32/01.10.2021</t>
  </si>
  <si>
    <t>№3008-3 від 30.08.2021 р.</t>
  </si>
  <si>
    <t xml:space="preserve">фізична особа-підприємець
РУСЕЦЬКА КАТЕРИНА ЄВГЕНІВНА
ІПН 3257611903
</t>
  </si>
  <si>
    <t>№3008-1 від 30.08.2021 р.</t>
  </si>
  <si>
    <t xml:space="preserve">№ 3008-1 від
22.10.2021 
</t>
  </si>
  <si>
    <t>18/09.09.2021</t>
  </si>
  <si>
    <t>№0110/2021 вiд 01.10.2021р</t>
  </si>
  <si>
    <t>ФОП АЛЬБЕРТ ГЛIБ ЄВГЕНIЙОВИЧ
ЄДРПОУ
3678006051</t>
  </si>
  <si>
    <t>31/01.10.21</t>
  </si>
  <si>
    <t>ТОВ, АСТОРIЯ-ДНIПРО
ЄДРПОУ
34823287</t>
  </si>
  <si>
    <t>35/05.10.2021</t>
  </si>
  <si>
    <t>36/05.10.2021</t>
  </si>
  <si>
    <t>37/05.10.2021</t>
  </si>
  <si>
    <t xml:space="preserve">фізична особа-підприємець
КОВАЛЬ НАДІЯ ВАСИЛІВНА  
ІПН 3421006060
</t>
  </si>
  <si>
    <t>№3007-4 від 30.07.2021 р.</t>
  </si>
  <si>
    <t xml:space="preserve">№ 698
25.10.2021 р.
</t>
  </si>
  <si>
    <t>№3007-2 від 30.07.2021 р.</t>
  </si>
  <si>
    <t xml:space="preserve">фізична особа-підприємець
ПРИХОДЬКО ОЛЕНА ВОЛОДИМИРІВНА
ІПН: 3265612925
</t>
  </si>
  <si>
    <t xml:space="preserve">№ 10 від
28.10.2021 
</t>
  </si>
  <si>
    <t xml:space="preserve">фізична особа-підприємець
ПАЛАШ АНДРІЙ СЕРГІЙОВИЧ 
ІПН 3080408058 
</t>
  </si>
  <si>
    <t>№3008-4 від 30.08.2021 р</t>
  </si>
  <si>
    <t xml:space="preserve">№ 308 від
12.10.2021 
</t>
  </si>
  <si>
    <t xml:space="preserve">фрілансер Бенджамін Гейджс  
112/5112/2602
</t>
  </si>
  <si>
    <t>№2 від 30.07.2021</t>
  </si>
  <si>
    <t>№1 від 20.10.2021</t>
  </si>
  <si>
    <t>Дата проводки</t>
  </si>
  <si>
    <t>Сума</t>
  </si>
  <si>
    <t>Призначення платежу</t>
  </si>
  <si>
    <t>ЄДРПОУ</t>
  </si>
  <si>
    <t>Назва контрагента</t>
  </si>
  <si>
    <t>1883</t>
  </si>
  <si>
    <t>10.08.2021</t>
  </si>
  <si>
    <t>3801140;2610;Ост.перерах. I траншу гранту для реалiз. культ.проєкту  згiдно дог.№ 4CFC13-00959 вiд 30.07.21; Без ПДВ.</t>
  </si>
  <si>
    <t>41436842</t>
  </si>
  <si>
    <t>УКФ</t>
  </si>
  <si>
    <t>106</t>
  </si>
  <si>
    <t>3801140;2610;Част.перерах. I траншу гранту для реалiз. культ.проєкту  згiдно дог.№ 4CFC13-00959 вiд 30.07.21; Без ПДВ.</t>
  </si>
  <si>
    <t>14</t>
  </si>
  <si>
    <t>08.09.2021</t>
  </si>
  <si>
    <t>ЗА ПОСЛУГИ З МЕНЕДЖУВАННЯ ПРОЄКТУ ?Перехiд/Crossing? ЗГ.ДОГ. №3007-1 ВIД 30.07.2021 Р. Без ПДВ.</t>
  </si>
  <si>
    <t>3391307644</t>
  </si>
  <si>
    <t>ХАРЛАМОВА I.Г. ФОП</t>
  </si>
  <si>
    <t>18</t>
  </si>
  <si>
    <t>09.09.2021</t>
  </si>
  <si>
    <t>Передплата за послуги з органiзацiї трансферу за рахунком №89 вiд 06.09.2021 р., догов. №3008-1 вiд 30.08.2021 р.  Без ПДВ.</t>
  </si>
  <si>
    <t>3257611903</t>
  </si>
  <si>
    <t>РУСЕЦЬКА К.Є. ФОП</t>
  </si>
  <si>
    <t>2571</t>
  </si>
  <si>
    <t>15.09.2021</t>
  </si>
  <si>
    <t>3801140;2610;Перерах. II траншу гранту для реалiз. культ.проєкту  згiдно дог.№ 4CFC13-00959 вiд 30.07.21; Без ПДВ.</t>
  </si>
  <si>
    <t>32</t>
  </si>
  <si>
    <t>01.10.2021</t>
  </si>
  <si>
    <t>За послуги кейтерiнгового обслуговування по договору №3008-3 вiд 30.08.2021 р., рахунок 354 вiд 01.10.2021 р.  Без ПДВ.</t>
  </si>
  <si>
    <t>3363115044</t>
  </si>
  <si>
    <t>КIРАКОСЯН Д.О. ФОП</t>
  </si>
  <si>
    <t>30</t>
  </si>
  <si>
    <t>Передплата за послуги з фото та вiдеофiксацiї по догов. №3008-2 вiд 30.08.2021 та рах. №0110 вiд 01.10.2021 р. Без ПДВ.</t>
  </si>
  <si>
    <t>3187401712</t>
  </si>
  <si>
    <t>Василюк Денис Олександрович пiдприє</t>
  </si>
  <si>
    <t>31</t>
  </si>
  <si>
    <t>За послуги з проживання по договору №0110/2021 вiд 01.10.2021р та рах. на оплату № 01-10/1 вiд 01 жовтня 2021 р. Без ПДВ.</t>
  </si>
  <si>
    <t>3678006051</t>
  </si>
  <si>
    <t>АЛЬБЕРТ ГЛIБ ЄВГЕНIЙОВИЧ</t>
  </si>
  <si>
    <t>35</t>
  </si>
  <si>
    <t>05.10.2021</t>
  </si>
  <si>
    <t>За послуги проживання по рах.№441 вiд 05.10.2021 р. Без ПДВ.</t>
  </si>
  <si>
    <t>34823287</t>
  </si>
  <si>
    <t>ТОВ, АСТОРIЯ-ДНIПРО</t>
  </si>
  <si>
    <t>37</t>
  </si>
  <si>
    <t>За послуги проживання по рах.№438 вiд 04.10.2021 р. Без ПДВ.</t>
  </si>
  <si>
    <t>36</t>
  </si>
  <si>
    <t>За послуги проживання по рах.№439 вiд 04.10.2021 р. Без ПДВ.</t>
  </si>
  <si>
    <t>L10056ESN7</t>
  </si>
  <si>
    <t>Оплата за товари та послуги 05.10.2021 15:54:37 по картцi 4246001002349136</t>
  </si>
  <si>
    <t>14360570</t>
  </si>
  <si>
    <t>расчеты по картам (С+, ACQ1) карты ПБ</t>
  </si>
  <si>
    <t>L1007MG13U</t>
  </si>
  <si>
    <t>07.10.2021</t>
  </si>
  <si>
    <t>Оплата за товари та послуги 05.10.2021 00:00:00 по картцi 4246001002349136</t>
  </si>
  <si>
    <t>Расчеты VISA  (Compass+-эмиссия)</t>
  </si>
  <si>
    <t>L1007MG4YW</t>
  </si>
  <si>
    <t>L1007MG2VT</t>
  </si>
  <si>
    <t>L1007MG96T</t>
  </si>
  <si>
    <t>L1007VGNFB</t>
  </si>
  <si>
    <t>L10088HAUT</t>
  </si>
  <si>
    <t>08.10.2021</t>
  </si>
  <si>
    <t xml:space="preserve">ФІЗИЧНА ОСОБА ПІДПРИЄМЕЦЬ
ВАСИЛЮК ДЕНИС ОЛЕКСАНДРОВИЧ
ІПН: 3187401712
</t>
  </si>
  <si>
    <t>№3008-2 від 30.08.2021 р.</t>
  </si>
  <si>
    <t>30/01.10.2021</t>
  </si>
  <si>
    <t>L10056ESN7/05.10.2021</t>
  </si>
  <si>
    <t>L10088HAUT/08.10.2021</t>
  </si>
  <si>
    <t>L1007MG13U/07.10.2021</t>
  </si>
  <si>
    <t>L1007MG4YW/07.10.2021</t>
  </si>
  <si>
    <t>L1007MG2VT/07.10.2021</t>
  </si>
  <si>
    <t>L1007MG96T/07.10.2021</t>
  </si>
  <si>
    <t>L1007VGNFB/07.10.2021</t>
  </si>
  <si>
    <t xml:space="preserve">фрілансер Фергюс Бірн </t>
  </si>
  <si>
    <t>Виписка по рахунку № UA613052990000026000050029960 "БФ ПМ ГАЛЕРЕЯ АРТСВIТ" з 01.01.2021по 03.11.2021.</t>
  </si>
  <si>
    <t>Погашення простроченої заборгованостi за РКО, згiдно з вiдкритою офертою банку N б/н вiд 03.02.2014, без ПДВ.</t>
  </si>
  <si>
    <t>БФ ПМ ГАЛЕРЕЯ АРТСВIТ</t>
  </si>
  <si>
    <t>Списання коштiв на здiйснення валютно-обмiнних операцiй в сумi 2350.00, EUR, 02-11-2021, RIDSL11223TLH, по курсу 30.6800000, без ПДВ.</t>
  </si>
  <si>
    <t>UAH клиента для покупки EUR</t>
  </si>
  <si>
    <t>Списання коштiв на здiйснення валютно-обмiнних операцiй в сумi 1625.00, EUR, 28-10-2021, RIDSL102823B8E, по курсу 30.7100000, без ПДВ.</t>
  </si>
  <si>
    <t>Списання коштiв на здiйснення валютно-обмiнних операцiй в сумi 640.00, EUR, 28-10-2021, RIDSL102823B8C, по курсу 30.7100000, без ПДВ.</t>
  </si>
  <si>
    <t>L1028BCBG0/28.10.2021</t>
  </si>
  <si>
    <t>L1102BED8R/02.11.2021</t>
  </si>
  <si>
    <t>L1028BCBFY/28.10.2021</t>
  </si>
  <si>
    <t>ARБ/Н від 27.10.2021</t>
  </si>
  <si>
    <t>05-10/2 від 05.10.2021</t>
  </si>
  <si>
    <t>рах.№439 вiд 04.10.2021 р.</t>
  </si>
  <si>
    <t>рах.№438 вiд 04.10.2021 р.</t>
  </si>
  <si>
    <t>рах.№441 вiд 05.10.2021 р.</t>
  </si>
  <si>
    <t>ТОВ ЕПІЦЕНТР-К ПН 324902426531</t>
  </si>
  <si>
    <t xml:space="preserve">ФОП ЛОБКОВ Є.В. </t>
  </si>
  <si>
    <t>ТЧ 24856/05.10.2021</t>
  </si>
  <si>
    <t>ТОВ ДЦ Україна</t>
  </si>
  <si>
    <t>ТЧ 104483/05.10.2021</t>
  </si>
  <si>
    <t>ТЧ 145/05.10.2021</t>
  </si>
  <si>
    <t>ТЧ 96/05.10.2021</t>
  </si>
  <si>
    <t>ТЧ 38/05.10.2021</t>
  </si>
  <si>
    <t>ТЧ 20/05.10.2021</t>
  </si>
  <si>
    <t>ПАТ КБ ПРИВАТБАНК</t>
  </si>
  <si>
    <t>за період з 30.07.2021 по 15.11.2021 року</t>
  </si>
  <si>
    <t>Дата завершення проєкту: 15.11.2021</t>
  </si>
  <si>
    <t>у період з 30.07.2021 року по 15.11.2020 року</t>
  </si>
  <si>
    <r>
      <t xml:space="preserve">Магазин </t>
    </r>
    <r>
      <rPr>
        <sz val="14"/>
        <color theme="1"/>
        <rFont val="Calibri"/>
        <family val="2"/>
        <charset val="204"/>
      </rPr>
      <t>jusk</t>
    </r>
  </si>
  <si>
    <t>№402/05.10.2021</t>
  </si>
  <si>
    <t>акт 424/10.10.2021</t>
  </si>
  <si>
    <t>акт 423/10.10.2021</t>
  </si>
  <si>
    <t>акт 422/10.10.2021</t>
  </si>
  <si>
    <t>71/10.11.2021</t>
  </si>
  <si>
    <t>70/10.11.2021</t>
  </si>
  <si>
    <t>72/10.11.2021</t>
  </si>
  <si>
    <t>№3 від 30.07.2021 р.</t>
  </si>
  <si>
    <t>156/25.10.2021</t>
  </si>
  <si>
    <t>Банківська виписка</t>
  </si>
  <si>
    <t>На етапі планування ми не могли  визначити потреби артистів через те, що культурний продукт приймає свою остаточну форму на зустрічі. Фактиччно в середньому на одного артиста витрачено 620,57 грн</t>
  </si>
  <si>
    <t>Акт списання №1 від 20.10.2021, авансовий звіт №3/05.10.2021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</si>
</sst>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₴_-;\-* #,##0.00\ _₴_-;_-* &quot;-&quot;??\ _₴_-;_-@"/>
    <numFmt numFmtId="165" formatCode="&quot;$&quot;#,##0"/>
    <numFmt numFmtId="166" formatCode="d\.m"/>
  </numFmts>
  <fonts count="47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sz val="11"/>
      <color indexed="8"/>
      <name val="Arial"/>
      <family val="2"/>
      <charset val="1"/>
    </font>
    <font>
      <i/>
      <sz val="10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3"/>
      <name val="Calibri"/>
      <family val="2"/>
      <charset val="204"/>
    </font>
    <font>
      <b/>
      <sz val="10"/>
      <color theme="3"/>
      <name val="Arial"/>
      <family val="2"/>
      <charset val="204"/>
    </font>
    <font>
      <sz val="10"/>
      <color theme="3"/>
      <name val="Arial"/>
      <family val="2"/>
      <charset val="204"/>
    </font>
    <font>
      <sz val="11"/>
      <color theme="3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7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6" fillId="0" borderId="0"/>
  </cellStyleXfs>
  <cellXfs count="57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wrapText="1"/>
    </xf>
    <xf numFmtId="4" fontId="8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1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6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2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6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6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6" fillId="0" borderId="48" xfId="0" applyNumberFormat="1" applyFont="1" applyBorder="1" applyAlignment="1">
      <alignment horizontal="right" vertical="top"/>
    </xf>
    <xf numFmtId="0" fontId="12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6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3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6" fillId="7" borderId="30" xfId="0" applyNumberFormat="1" applyFont="1" applyFill="1" applyBorder="1" applyAlignment="1">
      <alignment horizontal="right" vertical="center"/>
    </xf>
    <xf numFmtId="0" fontId="13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2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3" fillId="6" borderId="35" xfId="0" applyFont="1" applyFill="1" applyBorder="1" applyAlignment="1">
      <alignment horizontal="left" vertical="top" wrapText="1"/>
    </xf>
    <xf numFmtId="0" fontId="13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6" fillId="0" borderId="83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2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6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1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0" fillId="0" borderId="0" xfId="0" applyFont="1" applyAlignment="1"/>
    <xf numFmtId="0" fontId="16" fillId="0" borderId="78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64" xfId="0" applyFont="1" applyBorder="1" applyAlignment="1">
      <alignment vertical="top" wrapText="1"/>
    </xf>
    <xf numFmtId="0" fontId="1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 vertical="center"/>
    </xf>
    <xf numFmtId="0" fontId="17" fillId="5" borderId="3" xfId="0" applyFont="1" applyFill="1" applyBorder="1" applyAlignment="1">
      <alignment vertical="center"/>
    </xf>
    <xf numFmtId="0" fontId="15" fillId="6" borderId="35" xfId="0" applyFont="1" applyFill="1" applyBorder="1" applyAlignment="1">
      <alignment vertical="top" wrapText="1"/>
    </xf>
    <xf numFmtId="0" fontId="1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1" xfId="0" applyNumberFormat="1" applyFont="1" applyFill="1" applyBorder="1" applyAlignment="1">
      <alignment horizontal="center" vertical="top"/>
    </xf>
    <xf numFmtId="49" fontId="3" fillId="0" borderId="102" xfId="0" applyNumberFormat="1" applyFont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0" fontId="2" fillId="6" borderId="99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2" fillId="6" borderId="101" xfId="0" applyFont="1" applyFill="1" applyBorder="1" applyAlignment="1">
      <alignment vertical="top" wrapText="1"/>
    </xf>
    <xf numFmtId="0" fontId="1" fillId="0" borderId="102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6" xfId="0" applyFont="1" applyFill="1" applyBorder="1" applyAlignment="1">
      <alignment horizontal="center" vertical="center"/>
    </xf>
    <xf numFmtId="0" fontId="2" fillId="7" borderId="93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4" xfId="0" applyFont="1" applyFill="1" applyBorder="1" applyAlignment="1">
      <alignment vertical="center"/>
    </xf>
    <xf numFmtId="0" fontId="2" fillId="5" borderId="100" xfId="0" applyFont="1" applyFill="1" applyBorder="1" applyAlignment="1">
      <alignment vertical="center"/>
    </xf>
    <xf numFmtId="0" fontId="1" fillId="5" borderId="100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2" fillId="7" borderId="105" xfId="0" applyNumberFormat="1" applyFont="1" applyFill="1" applyBorder="1" applyAlignment="1">
      <alignment vertical="center"/>
    </xf>
    <xf numFmtId="164" fontId="2" fillId="7" borderId="106" xfId="0" applyNumberFormat="1" applyFont="1" applyFill="1" applyBorder="1" applyAlignment="1">
      <alignment horizontal="center" vertical="center"/>
    </xf>
    <xf numFmtId="0" fontId="2" fillId="7" borderId="106" xfId="0" applyFont="1" applyFill="1" applyBorder="1" applyAlignment="1">
      <alignment vertical="center" wrapText="1"/>
    </xf>
    <xf numFmtId="0" fontId="2" fillId="7" borderId="107" xfId="0" applyFont="1" applyFill="1" applyBorder="1" applyAlignment="1">
      <alignment horizontal="center" vertical="center"/>
    </xf>
    <xf numFmtId="4" fontId="2" fillId="7" borderId="108" xfId="0" applyNumberFormat="1" applyFont="1" applyFill="1" applyBorder="1" applyAlignment="1">
      <alignment horizontal="right" vertical="center"/>
    </xf>
    <xf numFmtId="164" fontId="15" fillId="7" borderId="105" xfId="0" applyNumberFormat="1" applyFont="1" applyFill="1" applyBorder="1" applyAlignment="1">
      <alignment vertical="center"/>
    </xf>
    <xf numFmtId="49" fontId="3" fillId="0" borderId="104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164" fontId="2" fillId="6" borderId="98" xfId="0" applyNumberFormat="1" applyFont="1" applyFill="1" applyBorder="1" applyAlignment="1">
      <alignment vertical="top"/>
    </xf>
    <xf numFmtId="0" fontId="13" fillId="6" borderId="90" xfId="0" applyFont="1" applyFill="1" applyBorder="1" applyAlignment="1">
      <alignment horizontal="left" vertical="top" wrapText="1"/>
    </xf>
    <xf numFmtId="0" fontId="1" fillId="0" borderId="45" xfId="0" applyFont="1" applyBorder="1" applyAlignment="1">
      <alignment vertical="top" wrapText="1"/>
    </xf>
    <xf numFmtId="0" fontId="13" fillId="6" borderId="99" xfId="0" applyFont="1" applyFill="1" applyBorder="1" applyAlignment="1">
      <alignment horizontal="left" vertical="top" wrapText="1"/>
    </xf>
    <xf numFmtId="0" fontId="12" fillId="6" borderId="99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top"/>
    </xf>
    <xf numFmtId="49" fontId="3" fillId="6" borderId="110" xfId="0" applyNumberFormat="1" applyFont="1" applyFill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0" fontId="19" fillId="0" borderId="41" xfId="0" applyFont="1" applyBorder="1" applyAlignment="1">
      <alignment horizontal="center" vertical="top"/>
    </xf>
    <xf numFmtId="4" fontId="18" fillId="3" borderId="30" xfId="0" applyNumberFormat="1" applyFont="1" applyFill="1" applyBorder="1" applyAlignment="1">
      <alignment horizontal="center" vertical="center" wrapText="1"/>
    </xf>
    <xf numFmtId="0" fontId="19" fillId="0" borderId="81" xfId="0" applyFont="1" applyBorder="1" applyAlignment="1">
      <alignment vertical="top" wrapText="1"/>
    </xf>
    <xf numFmtId="0" fontId="20" fillId="0" borderId="44" xfId="0" applyFont="1" applyBorder="1" applyAlignment="1">
      <alignment vertical="top" wrapText="1"/>
    </xf>
    <xf numFmtId="0" fontId="20" fillId="0" borderId="0" xfId="0" applyFont="1" applyAlignment="1">
      <alignment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/>
    <xf numFmtId="0" fontId="20" fillId="0" borderId="0" xfId="0" applyFont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/>
    </xf>
    <xf numFmtId="0" fontId="21" fillId="6" borderId="39" xfId="0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1" fillId="6" borderId="52" xfId="0" applyFont="1" applyFill="1" applyBorder="1" applyAlignment="1">
      <alignment vertical="top" wrapText="1"/>
    </xf>
    <xf numFmtId="0" fontId="20" fillId="0" borderId="57" xfId="0" applyFont="1" applyBorder="1" applyAlignment="1">
      <alignment vertical="top" wrapText="1"/>
    </xf>
    <xf numFmtId="0" fontId="20" fillId="0" borderId="62" xfId="0" applyFont="1" applyBorder="1" applyAlignment="1">
      <alignment vertical="top" wrapText="1"/>
    </xf>
    <xf numFmtId="0" fontId="21" fillId="7" borderId="1" xfId="0" applyFont="1" applyFill="1" applyBorder="1" applyAlignment="1">
      <alignment vertical="center" wrapText="1"/>
    </xf>
    <xf numFmtId="0" fontId="20" fillId="0" borderId="52" xfId="0" applyFont="1" applyBorder="1" applyAlignment="1">
      <alignment vertical="top" wrapText="1"/>
    </xf>
    <xf numFmtId="0" fontId="20" fillId="0" borderId="88" xfId="0" applyFont="1" applyBorder="1" applyAlignment="1">
      <alignment vertical="top" wrapText="1"/>
    </xf>
    <xf numFmtId="0" fontId="20" fillId="0" borderId="70" xfId="0" applyFont="1" applyBorder="1" applyAlignment="1">
      <alignment vertical="top" wrapText="1"/>
    </xf>
    <xf numFmtId="0" fontId="21" fillId="6" borderId="90" xfId="0" applyFont="1" applyFill="1" applyBorder="1" applyAlignment="1">
      <alignment vertical="top" wrapText="1"/>
    </xf>
    <xf numFmtId="0" fontId="21" fillId="7" borderId="65" xfId="0" applyFont="1" applyFill="1" applyBorder="1" applyAlignment="1">
      <alignment vertical="center" wrapText="1"/>
    </xf>
    <xf numFmtId="0" fontId="21" fillId="2" borderId="75" xfId="0" applyFont="1" applyFill="1" applyBorder="1" applyAlignment="1">
      <alignment vertical="center" wrapText="1"/>
    </xf>
    <xf numFmtId="0" fontId="21" fillId="2" borderId="65" xfId="0" applyFont="1" applyFill="1" applyBorder="1" applyAlignment="1">
      <alignment vertical="center" wrapText="1"/>
    </xf>
    <xf numFmtId="0" fontId="22" fillId="0" borderId="0" xfId="0" applyFont="1" applyAlignment="1"/>
    <xf numFmtId="0" fontId="16" fillId="0" borderId="41" xfId="0" applyFont="1" applyBorder="1" applyAlignment="1">
      <alignment horizontal="center" vertical="top"/>
    </xf>
    <xf numFmtId="0" fontId="16" fillId="0" borderId="46" xfId="0" applyFont="1" applyBorder="1" applyAlignment="1">
      <alignment horizontal="center" vertical="top"/>
    </xf>
    <xf numFmtId="4" fontId="2" fillId="8" borderId="86" xfId="0" applyNumberFormat="1" applyFont="1" applyFill="1" applyBorder="1" applyAlignment="1">
      <alignment horizontal="right" vertical="center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2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5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6" fillId="6" borderId="40" xfId="0" applyNumberFormat="1" applyFont="1" applyFill="1" applyBorder="1" applyAlignment="1">
      <alignment horizontal="right" vertical="top"/>
    </xf>
    <xf numFmtId="4" fontId="6" fillId="7" borderId="86" xfId="0" applyNumberFormat="1" applyFont="1" applyFill="1" applyBorder="1" applyAlignment="1">
      <alignment horizontal="right" vertical="center"/>
    </xf>
    <xf numFmtId="4" fontId="6" fillId="0" borderId="97" xfId="0" applyNumberFormat="1" applyFont="1" applyFill="1" applyBorder="1" applyAlignment="1">
      <alignment horizontal="right" vertical="top"/>
    </xf>
    <xf numFmtId="4" fontId="23" fillId="9" borderId="112" xfId="0" applyNumberFormat="1" applyFont="1" applyFill="1" applyBorder="1" applyAlignment="1">
      <alignment horizontal="right" vertical="top"/>
    </xf>
    <xf numFmtId="4" fontId="6" fillId="10" borderId="40" xfId="0" applyNumberFormat="1" applyFont="1" applyFill="1" applyBorder="1" applyAlignment="1">
      <alignment horizontal="right" vertical="top"/>
    </xf>
    <xf numFmtId="10" fontId="6" fillId="11" borderId="40" xfId="0" applyNumberFormat="1" applyFont="1" applyFill="1" applyBorder="1" applyAlignment="1">
      <alignment horizontal="right" vertical="top"/>
    </xf>
    <xf numFmtId="10" fontId="6" fillId="0" borderId="40" xfId="0" applyNumberFormat="1" applyFont="1" applyFill="1" applyBorder="1" applyAlignment="1">
      <alignment horizontal="right" vertical="top"/>
    </xf>
    <xf numFmtId="0" fontId="24" fillId="0" borderId="0" xfId="0" applyFont="1"/>
    <xf numFmtId="10" fontId="24" fillId="0" borderId="0" xfId="0" applyNumberFormat="1" applyFont="1"/>
    <xf numFmtId="4" fontId="24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26" fillId="0" borderId="0" xfId="0" applyNumberFormat="1" applyFont="1"/>
    <xf numFmtId="4" fontId="26" fillId="0" borderId="0" xfId="0" applyNumberFormat="1" applyFont="1"/>
    <xf numFmtId="0" fontId="27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9" fillId="0" borderId="0" xfId="0" applyFont="1"/>
    <xf numFmtId="0" fontId="29" fillId="0" borderId="35" xfId="0" applyFont="1" applyBorder="1"/>
    <xf numFmtId="10" fontId="29" fillId="0" borderId="0" xfId="0" applyNumberFormat="1" applyFont="1"/>
    <xf numFmtId="0" fontId="26" fillId="0" borderId="0" xfId="0" applyFont="1" applyAlignment="1">
      <alignment horizontal="right"/>
    </xf>
    <xf numFmtId="0" fontId="26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26" fillId="0" borderId="113" xfId="0" applyNumberFormat="1" applyFont="1" applyBorder="1" applyAlignment="1">
      <alignment horizontal="center" vertical="center"/>
    </xf>
    <xf numFmtId="4" fontId="26" fillId="0" borderId="113" xfId="0" applyNumberFormat="1" applyFont="1" applyBorder="1" applyAlignment="1">
      <alignment horizontal="center" vertical="center"/>
    </xf>
    <xf numFmtId="10" fontId="26" fillId="0" borderId="114" xfId="0" applyNumberFormat="1" applyFont="1" applyBorder="1" applyAlignment="1">
      <alignment horizontal="center" vertical="center"/>
    </xf>
    <xf numFmtId="4" fontId="26" fillId="0" borderId="115" xfId="0" applyNumberFormat="1" applyFont="1" applyBorder="1" applyAlignment="1">
      <alignment horizontal="center" vertical="center"/>
    </xf>
    <xf numFmtId="4" fontId="26" fillId="0" borderId="116" xfId="0" applyNumberFormat="1" applyFont="1" applyBorder="1" applyAlignment="1">
      <alignment horizontal="center" vertical="center"/>
    </xf>
    <xf numFmtId="4" fontId="26" fillId="0" borderId="117" xfId="0" applyNumberFormat="1" applyFont="1" applyBorder="1" applyAlignment="1">
      <alignment horizontal="center" vertical="center"/>
    </xf>
    <xf numFmtId="10" fontId="26" fillId="0" borderId="117" xfId="0" applyNumberFormat="1" applyFont="1" applyBorder="1" applyAlignment="1">
      <alignment horizontal="center" vertical="center"/>
    </xf>
    <xf numFmtId="10" fontId="26" fillId="0" borderId="116" xfId="0" applyNumberFormat="1" applyFont="1" applyBorder="1" applyAlignment="1">
      <alignment horizontal="center" vertical="center"/>
    </xf>
    <xf numFmtId="10" fontId="30" fillId="0" borderId="116" xfId="0" applyNumberFormat="1" applyFont="1" applyBorder="1" applyAlignment="1">
      <alignment horizontal="center" vertical="center"/>
    </xf>
    <xf numFmtId="4" fontId="27" fillId="0" borderId="118" xfId="0" applyNumberFormat="1" applyFont="1" applyBorder="1" applyAlignment="1">
      <alignment horizontal="center" vertical="center"/>
    </xf>
    <xf numFmtId="0" fontId="26" fillId="0" borderId="110" xfId="0" applyFont="1" applyBorder="1" applyAlignment="1">
      <alignment horizontal="center" vertical="center" wrapText="1"/>
    </xf>
    <xf numFmtId="0" fontId="26" fillId="0" borderId="102" xfId="0" applyFont="1" applyBorder="1" applyAlignment="1">
      <alignment horizontal="center" vertical="center" wrapText="1"/>
    </xf>
    <xf numFmtId="0" fontId="26" fillId="0" borderId="104" xfId="0" applyFont="1" applyBorder="1" applyAlignment="1">
      <alignment horizontal="center" vertical="center" wrapText="1"/>
    </xf>
    <xf numFmtId="0" fontId="26" fillId="0" borderId="112" xfId="0" applyFont="1" applyBorder="1" applyAlignment="1">
      <alignment horizontal="center" vertical="center" wrapText="1"/>
    </xf>
    <xf numFmtId="4" fontId="2" fillId="7" borderId="124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112" xfId="0" applyNumberFormat="1" applyFont="1" applyFill="1" applyBorder="1" applyAlignment="1">
      <alignment horizontal="right" vertical="center"/>
    </xf>
    <xf numFmtId="4" fontId="2" fillId="6" borderId="125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6" fillId="12" borderId="97" xfId="0" applyNumberFormat="1" applyFont="1" applyFill="1" applyBorder="1" applyAlignment="1">
      <alignment horizontal="right" vertical="top"/>
    </xf>
    <xf numFmtId="4" fontId="2" fillId="6" borderId="126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6" fillId="6" borderId="51" xfId="0" applyNumberFormat="1" applyFont="1" applyFill="1" applyBorder="1" applyAlignment="1">
      <alignment horizontal="right" vertical="top"/>
    </xf>
    <xf numFmtId="4" fontId="6" fillId="10" borderId="97" xfId="0" applyNumberFormat="1" applyFont="1" applyFill="1" applyBorder="1" applyAlignment="1">
      <alignment horizontal="right" vertical="top"/>
    </xf>
    <xf numFmtId="4" fontId="6" fillId="6" borderId="127" xfId="0" applyNumberFormat="1" applyFont="1" applyFill="1" applyBorder="1" applyAlignment="1">
      <alignment horizontal="right" vertical="top"/>
    </xf>
    <xf numFmtId="4" fontId="26" fillId="0" borderId="128" xfId="0" applyNumberFormat="1" applyFont="1" applyBorder="1" applyAlignment="1">
      <alignment horizontal="center" vertical="center"/>
    </xf>
    <xf numFmtId="10" fontId="26" fillId="0" borderId="128" xfId="0" applyNumberFormat="1" applyFont="1" applyBorder="1" applyAlignment="1">
      <alignment horizontal="center" vertical="center"/>
    </xf>
    <xf numFmtId="49" fontId="26" fillId="0" borderId="112" xfId="0" applyNumberFormat="1" applyFont="1" applyBorder="1" applyAlignment="1">
      <alignment horizontal="center" vertical="center" wrapText="1"/>
    </xf>
    <xf numFmtId="49" fontId="26" fillId="0" borderId="117" xfId="0" applyNumberFormat="1" applyFont="1" applyBorder="1" applyAlignment="1">
      <alignment horizontal="center" vertical="center"/>
    </xf>
    <xf numFmtId="49" fontId="26" fillId="0" borderId="118" xfId="0" applyNumberFormat="1" applyFont="1" applyBorder="1" applyAlignment="1">
      <alignment horizontal="center" vertical="center"/>
    </xf>
    <xf numFmtId="49" fontId="26" fillId="0" borderId="131" xfId="0" applyNumberFormat="1" applyFont="1" applyBorder="1" applyAlignment="1">
      <alignment horizontal="center" vertical="center"/>
    </xf>
    <xf numFmtId="10" fontId="27" fillId="0" borderId="132" xfId="0" applyNumberFormat="1" applyFont="1" applyBorder="1" applyAlignment="1">
      <alignment horizontal="center" vertical="center"/>
    </xf>
    <xf numFmtId="4" fontId="27" fillId="0" borderId="133" xfId="0" applyNumberFormat="1" applyFont="1" applyBorder="1" applyAlignment="1">
      <alignment horizontal="center" vertical="center"/>
    </xf>
    <xf numFmtId="10" fontId="30" fillId="0" borderId="134" xfId="0" applyNumberFormat="1" applyFont="1" applyBorder="1" applyAlignment="1">
      <alignment horizontal="center" vertical="center"/>
    </xf>
    <xf numFmtId="4" fontId="27" fillId="0" borderId="135" xfId="0" applyNumberFormat="1" applyFont="1" applyBorder="1" applyAlignment="1">
      <alignment horizontal="center" vertical="center"/>
    </xf>
    <xf numFmtId="10" fontId="30" fillId="0" borderId="136" xfId="0" applyNumberFormat="1" applyFont="1" applyBorder="1" applyAlignment="1">
      <alignment horizontal="center" vertical="center"/>
    </xf>
    <xf numFmtId="4" fontId="27" fillId="0" borderId="137" xfId="0" applyNumberFormat="1" applyFont="1" applyBorder="1" applyAlignment="1">
      <alignment horizontal="center" vertical="center"/>
    </xf>
    <xf numFmtId="10" fontId="26" fillId="0" borderId="132" xfId="0" applyNumberFormat="1" applyFont="1" applyBorder="1" applyAlignment="1">
      <alignment horizontal="center" vertical="center"/>
    </xf>
    <xf numFmtId="4" fontId="26" fillId="0" borderId="133" xfId="0" applyNumberFormat="1" applyFont="1" applyBorder="1" applyAlignment="1">
      <alignment horizontal="center" vertical="center"/>
    </xf>
    <xf numFmtId="10" fontId="26" fillId="0" borderId="134" xfId="0" applyNumberFormat="1" applyFont="1" applyBorder="1" applyAlignment="1">
      <alignment horizontal="center" vertical="center"/>
    </xf>
    <xf numFmtId="4" fontId="26" fillId="0" borderId="135" xfId="0" applyNumberFormat="1" applyFont="1" applyBorder="1" applyAlignment="1">
      <alignment horizontal="center" vertical="center"/>
    </xf>
    <xf numFmtId="10" fontId="26" fillId="0" borderId="136" xfId="0" applyNumberFormat="1" applyFont="1" applyBorder="1" applyAlignment="1">
      <alignment horizontal="center" vertical="center"/>
    </xf>
    <xf numFmtId="4" fontId="26" fillId="0" borderId="137" xfId="0" applyNumberFormat="1" applyFont="1" applyBorder="1" applyAlignment="1">
      <alignment horizontal="center" vertical="center"/>
    </xf>
    <xf numFmtId="4" fontId="26" fillId="0" borderId="132" xfId="0" applyNumberFormat="1" applyFont="1" applyBorder="1" applyAlignment="1">
      <alignment horizontal="center" vertical="center"/>
    </xf>
    <xf numFmtId="4" fontId="26" fillId="0" borderId="134" xfId="0" applyNumberFormat="1" applyFont="1" applyBorder="1" applyAlignment="1">
      <alignment horizontal="center" vertical="center"/>
    </xf>
    <xf numFmtId="4" fontId="26" fillId="0" borderId="136" xfId="0" applyNumberFormat="1" applyFont="1" applyBorder="1" applyAlignment="1">
      <alignment horizontal="center" vertical="center"/>
    </xf>
    <xf numFmtId="4" fontId="26" fillId="0" borderId="141" xfId="0" applyNumberFormat="1" applyFont="1" applyBorder="1" applyAlignment="1">
      <alignment horizontal="center" vertical="center"/>
    </xf>
    <xf numFmtId="10" fontId="26" fillId="0" borderId="141" xfId="0" applyNumberFormat="1" applyFont="1" applyBorder="1" applyAlignment="1">
      <alignment horizontal="center" vertical="center"/>
    </xf>
    <xf numFmtId="4" fontId="31" fillId="0" borderId="135" xfId="0" applyNumberFormat="1" applyFont="1" applyBorder="1" applyAlignment="1">
      <alignment horizontal="center" vertical="center"/>
    </xf>
    <xf numFmtId="4" fontId="2" fillId="6" borderId="142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0" fontId="21" fillId="6" borderId="145" xfId="0" applyFont="1" applyFill="1" applyBorder="1" applyAlignment="1">
      <alignment vertical="top" wrapText="1"/>
    </xf>
    <xf numFmtId="4" fontId="6" fillId="0" borderId="139" xfId="0" applyNumberFormat="1" applyFont="1" applyBorder="1" applyAlignment="1">
      <alignment horizontal="right" vertical="top"/>
    </xf>
    <xf numFmtId="4" fontId="6" fillId="0" borderId="63" xfId="0" applyNumberFormat="1" applyFont="1" applyFill="1" applyBorder="1" applyAlignment="1">
      <alignment horizontal="right" vertical="top"/>
    </xf>
    <xf numFmtId="10" fontId="6" fillId="0" borderId="63" xfId="0" applyNumberFormat="1" applyFont="1" applyFill="1" applyBorder="1" applyAlignment="1">
      <alignment horizontal="right" vertical="top"/>
    </xf>
    <xf numFmtId="0" fontId="20" fillId="0" borderId="146" xfId="0" applyFont="1" applyBorder="1" applyAlignment="1">
      <alignment vertical="top" wrapText="1"/>
    </xf>
    <xf numFmtId="4" fontId="6" fillId="0" borderId="130" xfId="0" applyNumberFormat="1" applyFont="1" applyBorder="1" applyAlignment="1">
      <alignment horizontal="right" vertical="top"/>
    </xf>
    <xf numFmtId="4" fontId="6" fillId="0" borderId="147" xfId="0" applyNumberFormat="1" applyFont="1" applyFill="1" applyBorder="1" applyAlignment="1">
      <alignment horizontal="right" vertical="top"/>
    </xf>
    <xf numFmtId="10" fontId="6" fillId="0" borderId="147" xfId="0" applyNumberFormat="1" applyFont="1" applyFill="1" applyBorder="1" applyAlignment="1">
      <alignment horizontal="right" vertical="top"/>
    </xf>
    <xf numFmtId="0" fontId="20" fillId="0" borderId="120" xfId="0" applyFont="1" applyBorder="1" applyAlignment="1">
      <alignment vertical="top" wrapText="1"/>
    </xf>
    <xf numFmtId="10" fontId="6" fillId="0" borderId="97" xfId="0" applyNumberFormat="1" applyFont="1" applyFill="1" applyBorder="1" applyAlignment="1">
      <alignment horizontal="right" vertical="top"/>
    </xf>
    <xf numFmtId="4" fontId="6" fillId="5" borderId="0" xfId="0" applyNumberFormat="1" applyFont="1" applyFill="1" applyBorder="1" applyAlignment="1">
      <alignment horizontal="right" vertical="center"/>
    </xf>
    <xf numFmtId="0" fontId="20" fillId="5" borderId="95" xfId="0" applyFont="1" applyFill="1" applyBorder="1" applyAlignment="1">
      <alignment vertical="center"/>
    </xf>
    <xf numFmtId="4" fontId="6" fillId="7" borderId="148" xfId="0" applyNumberFormat="1" applyFont="1" applyFill="1" applyBorder="1" applyAlignment="1">
      <alignment horizontal="right" vertical="center"/>
    </xf>
    <xf numFmtId="4" fontId="6" fillId="7" borderId="149" xfId="0" applyNumberFormat="1" applyFont="1" applyFill="1" applyBorder="1" applyAlignment="1">
      <alignment horizontal="right" vertical="center"/>
    </xf>
    <xf numFmtId="0" fontId="21" fillId="7" borderId="150" xfId="0" applyFont="1" applyFill="1" applyBorder="1" applyAlignment="1">
      <alignment vertical="center" wrapText="1"/>
    </xf>
    <xf numFmtId="4" fontId="6" fillId="5" borderId="100" xfId="0" applyNumberFormat="1" applyFont="1" applyFill="1" applyBorder="1" applyAlignment="1">
      <alignment horizontal="right" vertical="center"/>
    </xf>
    <xf numFmtId="4" fontId="6" fillId="10" borderId="63" xfId="0" applyNumberFormat="1" applyFont="1" applyFill="1" applyBorder="1" applyAlignment="1">
      <alignment horizontal="right" vertical="top"/>
    </xf>
    <xf numFmtId="0" fontId="20" fillId="5" borderId="93" xfId="0" applyFont="1" applyFill="1" applyBorder="1" applyAlignment="1">
      <alignment vertical="center"/>
    </xf>
    <xf numFmtId="4" fontId="2" fillId="7" borderId="86" xfId="0" applyNumberFormat="1" applyFont="1" applyFill="1" applyBorder="1" applyAlignment="1">
      <alignment horizontal="right" vertical="center"/>
    </xf>
    <xf numFmtId="4" fontId="1" fillId="0" borderId="89" xfId="0" applyNumberFormat="1" applyFont="1" applyBorder="1" applyAlignment="1">
      <alignment horizontal="right" vertical="top"/>
    </xf>
    <xf numFmtId="4" fontId="6" fillId="0" borderId="151" xfId="0" applyNumberFormat="1" applyFont="1" applyBorder="1" applyAlignment="1">
      <alignment horizontal="right" vertical="top"/>
    </xf>
    <xf numFmtId="4" fontId="6" fillId="0" borderId="152" xfId="0" applyNumberFormat="1" applyFont="1" applyFill="1" applyBorder="1" applyAlignment="1">
      <alignment horizontal="right" vertical="top"/>
    </xf>
    <xf numFmtId="10" fontId="6" fillId="0" borderId="152" xfId="0" applyNumberFormat="1" applyFont="1" applyFill="1" applyBorder="1" applyAlignment="1">
      <alignment horizontal="right" vertical="top"/>
    </xf>
    <xf numFmtId="0" fontId="20" fillId="0" borderId="145" xfId="0" applyFont="1" applyBorder="1" applyAlignment="1">
      <alignment vertical="top" wrapText="1"/>
    </xf>
    <xf numFmtId="0" fontId="20" fillId="0" borderId="153" xfId="0" applyFont="1" applyBorder="1" applyAlignment="1">
      <alignment vertical="top" wrapText="1"/>
    </xf>
    <xf numFmtId="4" fontId="6" fillId="0" borderId="154" xfId="0" applyNumberFormat="1" applyFont="1" applyBorder="1" applyAlignment="1">
      <alignment horizontal="right" vertical="top"/>
    </xf>
    <xf numFmtId="4" fontId="1" fillId="0" borderId="125" xfId="0" applyNumberFormat="1" applyFont="1" applyBorder="1" applyAlignment="1">
      <alignment horizontal="right" vertical="top"/>
    </xf>
    <xf numFmtId="4" fontId="6" fillId="0" borderId="143" xfId="0" applyNumberFormat="1" applyFont="1" applyBorder="1" applyAlignment="1">
      <alignment horizontal="right" vertical="top"/>
    </xf>
    <xf numFmtId="0" fontId="20" fillId="0" borderId="155" xfId="0" applyFont="1" applyBorder="1" applyAlignment="1">
      <alignment vertical="top" wrapText="1"/>
    </xf>
    <xf numFmtId="4" fontId="6" fillId="0" borderId="156" xfId="0" applyNumberFormat="1" applyFont="1" applyBorder="1" applyAlignment="1">
      <alignment horizontal="right" vertical="top"/>
    </xf>
    <xf numFmtId="0" fontId="20" fillId="0" borderId="157" xfId="0" applyFont="1" applyBorder="1" applyAlignment="1">
      <alignment vertical="top" wrapText="1"/>
    </xf>
    <xf numFmtId="0" fontId="20" fillId="0" borderId="158" xfId="0" applyFont="1" applyBorder="1" applyAlignment="1">
      <alignment vertical="top" wrapText="1"/>
    </xf>
    <xf numFmtId="4" fontId="6" fillId="0" borderId="159" xfId="0" applyNumberFormat="1" applyFont="1" applyBorder="1" applyAlignment="1">
      <alignment horizontal="right" vertical="top"/>
    </xf>
    <xf numFmtId="0" fontId="20" fillId="0" borderId="138" xfId="0" applyFont="1" applyBorder="1" applyAlignment="1">
      <alignment vertical="top" wrapText="1"/>
    </xf>
    <xf numFmtId="4" fontId="6" fillId="0" borderId="160" xfId="0" applyNumberFormat="1" applyFont="1" applyBorder="1" applyAlignment="1">
      <alignment horizontal="right" vertical="top"/>
    </xf>
    <xf numFmtId="0" fontId="20" fillId="0" borderId="140" xfId="0" applyFont="1" applyBorder="1" applyAlignment="1">
      <alignment vertical="top" wrapText="1"/>
    </xf>
    <xf numFmtId="0" fontId="20" fillId="0" borderId="161" xfId="0" applyFont="1" applyBorder="1" applyAlignment="1">
      <alignment vertical="top" wrapText="1"/>
    </xf>
    <xf numFmtId="10" fontId="26" fillId="0" borderId="162" xfId="0" applyNumberFormat="1" applyFont="1" applyBorder="1" applyAlignment="1">
      <alignment horizontal="center" vertical="center"/>
    </xf>
    <xf numFmtId="4" fontId="26" fillId="0" borderId="163" xfId="0" applyNumberFormat="1" applyFont="1" applyBorder="1" applyAlignment="1">
      <alignment horizontal="center" vertical="center"/>
    </xf>
    <xf numFmtId="10" fontId="26" fillId="0" borderId="164" xfId="0" applyNumberFormat="1" applyFont="1" applyBorder="1" applyAlignment="1">
      <alignment horizontal="center" vertical="center"/>
    </xf>
    <xf numFmtId="4" fontId="26" fillId="0" borderId="163" xfId="0" applyNumberFormat="1" applyFont="1" applyBorder="1" applyAlignment="1">
      <alignment horizontal="center" vertical="center" wrapText="1"/>
    </xf>
    <xf numFmtId="10" fontId="27" fillId="0" borderId="162" xfId="0" applyNumberFormat="1" applyFont="1" applyBorder="1" applyAlignment="1">
      <alignment horizontal="center" vertical="center"/>
    </xf>
    <xf numFmtId="4" fontId="27" fillId="0" borderId="163" xfId="0" applyNumberFormat="1" applyFont="1" applyBorder="1" applyAlignment="1">
      <alignment horizontal="center" vertical="center"/>
    </xf>
    <xf numFmtId="10" fontId="26" fillId="0" borderId="162" xfId="0" applyNumberFormat="1" applyFont="1" applyBorder="1" applyAlignment="1">
      <alignment horizontal="center" vertical="center" wrapText="1"/>
    </xf>
    <xf numFmtId="10" fontId="26" fillId="0" borderId="164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6" fillId="0" borderId="0" xfId="0" applyFont="1" applyAlignment="1">
      <alignment wrapText="1"/>
    </xf>
    <xf numFmtId="0" fontId="32" fillId="0" borderId="0" xfId="0" applyFont="1" applyAlignment="1">
      <alignment horizontal="right"/>
    </xf>
    <xf numFmtId="164" fontId="38" fillId="0" borderId="78" xfId="0" applyNumberFormat="1" applyFont="1" applyBorder="1" applyAlignment="1">
      <alignment vertical="top" wrapText="1"/>
    </xf>
    <xf numFmtId="164" fontId="38" fillId="0" borderId="47" xfId="0" applyNumberFormat="1" applyFont="1" applyBorder="1" applyAlignment="1">
      <alignment horizontal="center" vertical="top"/>
    </xf>
    <xf numFmtId="164" fontId="38" fillId="0" borderId="48" xfId="0" applyNumberFormat="1" applyFont="1" applyBorder="1" applyAlignment="1">
      <alignment vertical="top"/>
    </xf>
    <xf numFmtId="164" fontId="38" fillId="0" borderId="10" xfId="0" applyNumberFormat="1" applyFont="1" applyBorder="1" applyAlignment="1">
      <alignment vertical="top"/>
    </xf>
    <xf numFmtId="49" fontId="39" fillId="0" borderId="42" xfId="0" applyNumberFormat="1" applyFont="1" applyBorder="1" applyAlignment="1">
      <alignment horizontal="center" vertical="top"/>
    </xf>
    <xf numFmtId="0" fontId="38" fillId="0" borderId="78" xfId="0" applyFont="1" applyBorder="1" applyAlignment="1">
      <alignment vertical="top" wrapText="1"/>
    </xf>
    <xf numFmtId="0" fontId="38" fillId="0" borderId="41" xfId="0" applyFont="1" applyBorder="1" applyAlignment="1">
      <alignment horizontal="center" vertical="top"/>
    </xf>
    <xf numFmtId="4" fontId="40" fillId="0" borderId="8" xfId="0" applyNumberFormat="1" applyFont="1" applyBorder="1" applyAlignment="1">
      <alignment horizontal="right" vertical="top"/>
    </xf>
    <xf numFmtId="4" fontId="40" fillId="0" borderId="10" xfId="0" applyNumberFormat="1" applyFont="1" applyBorder="1" applyAlignment="1">
      <alignment horizontal="right" vertical="top"/>
    </xf>
    <xf numFmtId="0" fontId="38" fillId="0" borderId="98" xfId="0" applyFont="1" applyBorder="1" applyAlignment="1">
      <alignment horizontal="center" vertical="top"/>
    </xf>
    <xf numFmtId="0" fontId="40" fillId="0" borderId="43" xfId="0" applyFont="1" applyBorder="1" applyAlignment="1">
      <alignment vertical="top" wrapText="1"/>
    </xf>
    <xf numFmtId="0" fontId="40" fillId="0" borderId="41" xfId="0" applyFont="1" applyBorder="1" applyAlignment="1">
      <alignment horizontal="center" vertical="top"/>
    </xf>
    <xf numFmtId="0" fontId="40" fillId="0" borderId="78" xfId="0" applyFont="1" applyBorder="1" applyAlignment="1">
      <alignment vertical="top" wrapText="1"/>
    </xf>
    <xf numFmtId="0" fontId="40" fillId="0" borderId="99" xfId="0" applyFont="1" applyBorder="1" applyAlignment="1">
      <alignment vertical="top" wrapText="1"/>
    </xf>
    <xf numFmtId="0" fontId="40" fillId="0" borderId="34" xfId="0" applyFont="1" applyBorder="1" applyAlignment="1">
      <alignment horizontal="center" vertical="top"/>
    </xf>
    <xf numFmtId="4" fontId="40" fillId="0" borderId="83" xfId="0" applyNumberFormat="1" applyFont="1" applyBorder="1" applyAlignment="1">
      <alignment horizontal="right" vertical="top"/>
    </xf>
    <xf numFmtId="4" fontId="40" fillId="0" borderId="51" xfId="0" applyNumberFormat="1" applyFont="1" applyBorder="1" applyAlignment="1">
      <alignment horizontal="right" vertical="top"/>
    </xf>
    <xf numFmtId="0" fontId="40" fillId="0" borderId="42" xfId="0" applyFont="1" applyBorder="1" applyAlignment="1">
      <alignment horizontal="center" vertical="top"/>
    </xf>
    <xf numFmtId="4" fontId="40" fillId="0" borderId="45" xfId="0" applyNumberFormat="1" applyFont="1" applyBorder="1" applyAlignment="1">
      <alignment horizontal="right" vertical="top"/>
    </xf>
    <xf numFmtId="0" fontId="40" fillId="0" borderId="47" xfId="0" applyFont="1" applyBorder="1" applyAlignment="1">
      <alignment horizontal="center" vertical="top"/>
    </xf>
    <xf numFmtId="0" fontId="38" fillId="0" borderId="81" xfId="0" applyFont="1" applyBorder="1" applyAlignment="1">
      <alignment vertical="top" wrapText="1"/>
    </xf>
    <xf numFmtId="0" fontId="40" fillId="0" borderId="54" xfId="0" applyFont="1" applyBorder="1" applyAlignment="1">
      <alignment horizontal="center" vertical="top"/>
    </xf>
    <xf numFmtId="4" fontId="40" fillId="0" borderId="12" xfId="0" applyNumberFormat="1" applyFont="1" applyBorder="1" applyAlignment="1">
      <alignment horizontal="right" vertical="top"/>
    </xf>
    <xf numFmtId="4" fontId="40" fillId="0" borderId="9" xfId="0" applyNumberFormat="1" applyFont="1" applyBorder="1" applyAlignment="1">
      <alignment horizontal="right" vertical="top"/>
    </xf>
    <xf numFmtId="0" fontId="40" fillId="0" borderId="63" xfId="0" applyFont="1" applyBorder="1" applyAlignment="1">
      <alignment vertical="top" wrapText="1"/>
    </xf>
    <xf numFmtId="164" fontId="38" fillId="0" borderId="60" xfId="0" applyNumberFormat="1" applyFont="1" applyBorder="1" applyAlignment="1">
      <alignment horizontal="center" vertical="top"/>
    </xf>
    <xf numFmtId="0" fontId="40" fillId="0" borderId="64" xfId="0" applyFont="1" applyBorder="1" applyAlignment="1">
      <alignment vertical="top" wrapText="1"/>
    </xf>
    <xf numFmtId="0" fontId="38" fillId="0" borderId="69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/>
    </xf>
    <xf numFmtId="164" fontId="38" fillId="0" borderId="45" xfId="0" applyNumberFormat="1" applyFont="1" applyBorder="1" applyAlignment="1">
      <alignment vertical="top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Border="1" applyAlignment="1"/>
    <xf numFmtId="0" fontId="45" fillId="0" borderId="0" xfId="0" applyNumberFormat="1" applyFont="1" applyFill="1" applyBorder="1" applyAlignment="1">
      <alignment wrapText="1"/>
    </xf>
    <xf numFmtId="0" fontId="27" fillId="0" borderId="10" xfId="0" applyFont="1" applyBorder="1" applyAlignment="1">
      <alignment horizontal="left" vertical="top" wrapText="1"/>
    </xf>
    <xf numFmtId="4" fontId="27" fillId="0" borderId="10" xfId="0" applyNumberFormat="1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49" fontId="26" fillId="0" borderId="10" xfId="0" applyNumberFormat="1" applyFont="1" applyBorder="1" applyAlignment="1">
      <alignment horizontal="left" vertical="top" wrapText="1"/>
    </xf>
    <xf numFmtId="49" fontId="3" fillId="0" borderId="60" xfId="0" applyNumberFormat="1" applyFont="1" applyBorder="1" applyAlignment="1">
      <alignment horizontal="left" vertical="top"/>
    </xf>
    <xf numFmtId="164" fontId="38" fillId="0" borderId="78" xfId="0" applyNumberFormat="1" applyFont="1" applyBorder="1" applyAlignment="1">
      <alignment horizontal="left" vertical="top" wrapText="1"/>
    </xf>
    <xf numFmtId="4" fontId="26" fillId="0" borderId="10" xfId="0" applyNumberFormat="1" applyFont="1" applyBorder="1" applyAlignment="1">
      <alignment horizontal="left" vertical="top"/>
    </xf>
    <xf numFmtId="0" fontId="26" fillId="0" borderId="10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4" fontId="26" fillId="0" borderId="0" xfId="0" applyNumberFormat="1" applyFont="1" applyAlignment="1">
      <alignment horizontal="left" vertical="top"/>
    </xf>
    <xf numFmtId="49" fontId="41" fillId="0" borderId="10" xfId="0" applyNumberFormat="1" applyFont="1" applyFill="1" applyBorder="1" applyAlignment="1">
      <alignment horizontal="left" vertical="top" wrapText="1"/>
    </xf>
    <xf numFmtId="49" fontId="42" fillId="0" borderId="60" xfId="0" applyNumberFormat="1" applyFont="1" applyFill="1" applyBorder="1" applyAlignment="1">
      <alignment horizontal="left" vertical="top"/>
    </xf>
    <xf numFmtId="164" fontId="43" fillId="0" borderId="78" xfId="0" applyNumberFormat="1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left" vertical="top"/>
    </xf>
    <xf numFmtId="0" fontId="41" fillId="0" borderId="10" xfId="0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left" vertical="top"/>
    </xf>
    <xf numFmtId="0" fontId="44" fillId="0" borderId="0" xfId="0" applyFont="1" applyFill="1" applyAlignment="1">
      <alignment horizontal="left" vertical="top"/>
    </xf>
    <xf numFmtId="49" fontId="39" fillId="0" borderId="42" xfId="0" applyNumberFormat="1" applyFont="1" applyBorder="1" applyAlignment="1">
      <alignment horizontal="left" vertical="top"/>
    </xf>
    <xf numFmtId="0" fontId="38" fillId="0" borderId="78" xfId="0" applyFont="1" applyBorder="1" applyAlignment="1">
      <alignment horizontal="left" vertical="top" wrapText="1"/>
    </xf>
    <xf numFmtId="49" fontId="3" fillId="0" borderId="42" xfId="0" applyNumberFormat="1" applyFont="1" applyBorder="1" applyAlignment="1">
      <alignment horizontal="left" vertical="top"/>
    </xf>
    <xf numFmtId="49" fontId="3" fillId="0" borderId="104" xfId="0" applyNumberFormat="1" applyFont="1" applyBorder="1" applyAlignment="1">
      <alignment horizontal="left" vertical="top"/>
    </xf>
    <xf numFmtId="0" fontId="40" fillId="0" borderId="47" xfId="0" applyFont="1" applyBorder="1" applyAlignment="1">
      <alignment horizontal="left" vertical="top" wrapText="1"/>
    </xf>
    <xf numFmtId="49" fontId="26" fillId="0" borderId="78" xfId="0" applyNumberFormat="1" applyFont="1" applyBorder="1" applyAlignment="1">
      <alignment horizontal="left" vertical="top" wrapText="1"/>
    </xf>
    <xf numFmtId="4" fontId="26" fillId="0" borderId="113" xfId="0" applyNumberFormat="1" applyFont="1" applyBorder="1" applyAlignment="1">
      <alignment horizontal="left" vertical="top"/>
    </xf>
    <xf numFmtId="0" fontId="26" fillId="0" borderId="113" xfId="0" applyFont="1" applyBorder="1" applyAlignment="1">
      <alignment horizontal="left" vertical="top" wrapText="1"/>
    </xf>
    <xf numFmtId="0" fontId="26" fillId="0" borderId="113" xfId="0" applyFont="1" applyFill="1" applyBorder="1" applyAlignment="1">
      <alignment horizontal="left" vertical="top" wrapText="1"/>
    </xf>
    <xf numFmtId="0" fontId="40" fillId="0" borderId="35" xfId="0" applyFont="1" applyBorder="1" applyAlignment="1">
      <alignment horizontal="left" vertical="top" wrapText="1"/>
    </xf>
    <xf numFmtId="0" fontId="26" fillId="0" borderId="61" xfId="0" applyFont="1" applyBorder="1" applyAlignment="1">
      <alignment horizontal="left" vertical="top" wrapText="1"/>
    </xf>
    <xf numFmtId="0" fontId="26" fillId="0" borderId="125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166" fontId="3" fillId="0" borderId="34" xfId="0" applyNumberFormat="1" applyFont="1" applyBorder="1" applyAlignment="1">
      <alignment horizontal="left" vertical="top"/>
    </xf>
    <xf numFmtId="0" fontId="40" fillId="0" borderId="99" xfId="0" applyFont="1" applyBorder="1" applyAlignment="1">
      <alignment horizontal="left" vertical="top" wrapText="1"/>
    </xf>
    <xf numFmtId="14" fontId="26" fillId="0" borderId="10" xfId="0" applyNumberFormat="1" applyFont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166" fontId="3" fillId="0" borderId="42" xfId="0" applyNumberFormat="1" applyFont="1" applyFill="1" applyBorder="1" applyAlignment="1">
      <alignment horizontal="left" vertical="top"/>
    </xf>
    <xf numFmtId="0" fontId="40" fillId="0" borderId="99" xfId="0" applyFont="1" applyFill="1" applyBorder="1" applyAlignment="1">
      <alignment horizontal="left" vertical="top" wrapText="1"/>
    </xf>
    <xf numFmtId="4" fontId="26" fillId="0" borderId="10" xfId="0" applyNumberFormat="1" applyFont="1" applyFill="1" applyBorder="1" applyAlignment="1">
      <alignment horizontal="left" vertical="top"/>
    </xf>
    <xf numFmtId="0" fontId="26" fillId="0" borderId="9" xfId="0" applyFont="1" applyFill="1" applyBorder="1" applyAlignment="1">
      <alignment horizontal="left" vertical="top" wrapText="1"/>
    </xf>
    <xf numFmtId="14" fontId="26" fillId="0" borderId="9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40" fillId="0" borderId="43" xfId="0" applyFont="1" applyFill="1" applyBorder="1" applyAlignment="1">
      <alignment horizontal="left" vertical="top" wrapText="1"/>
    </xf>
    <xf numFmtId="166" fontId="3" fillId="0" borderId="34" xfId="0" applyNumberFormat="1" applyFont="1" applyFill="1" applyBorder="1" applyAlignment="1">
      <alignment horizontal="left" vertical="top"/>
    </xf>
    <xf numFmtId="166" fontId="3" fillId="0" borderId="41" xfId="0" applyNumberFormat="1" applyFont="1" applyFill="1" applyBorder="1" applyAlignment="1">
      <alignment horizontal="left" vertical="top"/>
    </xf>
    <xf numFmtId="0" fontId="38" fillId="0" borderId="113" xfId="0" applyFont="1" applyFill="1" applyBorder="1" applyAlignment="1">
      <alignment horizontal="left" vertical="top" wrapText="1"/>
    </xf>
    <xf numFmtId="4" fontId="26" fillId="0" borderId="45" xfId="0" applyNumberFormat="1" applyFont="1" applyFill="1" applyBorder="1" applyAlignment="1">
      <alignment horizontal="left" vertical="top"/>
    </xf>
    <xf numFmtId="49" fontId="3" fillId="0" borderId="171" xfId="0" applyNumberFormat="1" applyFont="1" applyFill="1" applyBorder="1" applyAlignment="1">
      <alignment horizontal="left" vertical="top"/>
    </xf>
    <xf numFmtId="0" fontId="40" fillId="0" borderId="113" xfId="0" applyFont="1" applyFill="1" applyBorder="1" applyAlignment="1">
      <alignment horizontal="left" vertical="top" wrapText="1"/>
    </xf>
    <xf numFmtId="49" fontId="3" fillId="0" borderId="102" xfId="0" applyNumberFormat="1" applyFont="1" applyFill="1" applyBorder="1" applyAlignment="1">
      <alignment horizontal="left" vertical="top"/>
    </xf>
    <xf numFmtId="164" fontId="38" fillId="0" borderId="78" xfId="0" applyNumberFormat="1" applyFont="1" applyFill="1" applyBorder="1" applyAlignment="1">
      <alignment horizontal="left" vertical="top" wrapText="1"/>
    </xf>
    <xf numFmtId="0" fontId="26" fillId="0" borderId="168" xfId="0" applyFont="1" applyFill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top" wrapText="1"/>
    </xf>
    <xf numFmtId="49" fontId="3" fillId="0" borderId="102" xfId="0" applyNumberFormat="1" applyFont="1" applyBorder="1" applyAlignment="1">
      <alignment horizontal="left" vertical="top"/>
    </xf>
    <xf numFmtId="0" fontId="40" fillId="0" borderId="64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4" fontId="37" fillId="0" borderId="0" xfId="0" applyNumberFormat="1" applyFont="1" applyAlignment="1">
      <alignment horizontal="left" vertical="top"/>
    </xf>
    <xf numFmtId="0" fontId="1" fillId="0" borderId="64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4" fontId="1" fillId="0" borderId="8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44" xfId="0" applyNumberFormat="1" applyFont="1" applyFill="1" applyBorder="1" applyAlignment="1">
      <alignment horizontal="right" vertical="top"/>
    </xf>
    <xf numFmtId="164" fontId="4" fillId="0" borderId="78" xfId="0" applyNumberFormat="1" applyFont="1" applyBorder="1" applyAlignment="1">
      <alignment vertical="top" wrapText="1"/>
    </xf>
    <xf numFmtId="0" fontId="29" fillId="0" borderId="35" xfId="0" applyFont="1" applyBorder="1" applyAlignment="1">
      <alignment horizontal="center"/>
    </xf>
    <xf numFmtId="0" fontId="9" fillId="0" borderId="35" xfId="0" applyFont="1" applyBorder="1"/>
    <xf numFmtId="0" fontId="26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7" fillId="0" borderId="121" xfId="0" applyFont="1" applyBorder="1" applyAlignment="1">
      <alignment horizontal="center" vertical="center" wrapText="1"/>
    </xf>
    <xf numFmtId="0" fontId="9" fillId="0" borderId="122" xfId="0" applyFont="1" applyBorder="1"/>
    <xf numFmtId="0" fontId="9" fillId="0" borderId="123" xfId="0" applyFont="1" applyBorder="1"/>
    <xf numFmtId="0" fontId="28" fillId="0" borderId="129" xfId="0" applyFont="1" applyBorder="1" applyAlignment="1">
      <alignment horizontal="center" vertical="center" wrapText="1"/>
    </xf>
    <xf numFmtId="0" fontId="9" fillId="0" borderId="119" xfId="0" applyFont="1" applyBorder="1"/>
    <xf numFmtId="0" fontId="9" fillId="0" borderId="165" xfId="0" applyFont="1" applyBorder="1"/>
    <xf numFmtId="0" fontId="9" fillId="0" borderId="166" xfId="0" applyFont="1" applyBorder="1"/>
    <xf numFmtId="0" fontId="28" fillId="0" borderId="105" xfId="0" applyFont="1" applyBorder="1" applyAlignment="1">
      <alignment horizontal="center" vertical="center" wrapText="1"/>
    </xf>
    <xf numFmtId="0" fontId="9" fillId="0" borderId="106" xfId="0" applyFont="1" applyBorder="1"/>
    <xf numFmtId="0" fontId="9" fillId="0" borderId="107" xfId="0" applyFont="1" applyBorder="1"/>
    <xf numFmtId="10" fontId="29" fillId="0" borderId="167" xfId="0" applyNumberFormat="1" applyFont="1" applyBorder="1" applyAlignment="1">
      <alignment horizontal="center" vertical="center"/>
    </xf>
    <xf numFmtId="0" fontId="9" fillId="0" borderId="166" xfId="0" applyFont="1" applyBorder="1" applyAlignment="1">
      <alignment vertical="center"/>
    </xf>
    <xf numFmtId="4" fontId="4" fillId="0" borderId="46" xfId="0" applyNumberFormat="1" applyFont="1" applyBorder="1" applyAlignment="1">
      <alignment horizontal="right" vertical="center"/>
    </xf>
    <xf numFmtId="0" fontId="9" fillId="0" borderId="64" xfId="0" applyFont="1" applyBorder="1"/>
    <xf numFmtId="0" fontId="9" fillId="0" borderId="70" xfId="0" applyFont="1" applyBorder="1"/>
    <xf numFmtId="0" fontId="9" fillId="0" borderId="71" xfId="0" applyFont="1" applyBorder="1"/>
    <xf numFmtId="0" fontId="9" fillId="0" borderId="72" xfId="0" applyFont="1" applyBorder="1"/>
    <xf numFmtId="0" fontId="9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6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9" fillId="0" borderId="19" xfId="0" applyFont="1" applyBorder="1"/>
    <xf numFmtId="0" fontId="9" fillId="0" borderId="20" xfId="0" applyFont="1" applyBorder="1"/>
    <xf numFmtId="165" fontId="21" fillId="3" borderId="14" xfId="0" applyNumberFormat="1" applyFont="1" applyFill="1" applyBorder="1" applyAlignment="1">
      <alignment horizontal="center" vertical="center" wrapText="1"/>
    </xf>
    <xf numFmtId="165" fontId="21" fillId="3" borderId="92" xfId="0" applyNumberFormat="1" applyFont="1" applyFill="1" applyBorder="1" applyAlignment="1">
      <alignment horizontal="center" vertical="center" wrapText="1"/>
    </xf>
    <xf numFmtId="165" fontId="2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164" fontId="12" fillId="7" borderId="85" xfId="0" applyNumberFormat="1" applyFont="1" applyFill="1" applyBorder="1" applyAlignment="1">
      <alignment horizontal="left" vertical="center" wrapText="1"/>
    </xf>
    <xf numFmtId="0" fontId="9" fillId="0" borderId="86" xfId="0" applyFont="1" applyBorder="1"/>
    <xf numFmtId="0" fontId="9" fillId="0" borderId="87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9" fillId="0" borderId="79" xfId="0" applyFont="1" applyBorder="1"/>
    <xf numFmtId="164" fontId="15" fillId="7" borderId="105" xfId="0" applyNumberFormat="1" applyFont="1" applyFill="1" applyBorder="1" applyAlignment="1">
      <alignment horizontal="left" vertical="center" wrapText="1"/>
    </xf>
    <xf numFmtId="164" fontId="15" fillId="7" borderId="106" xfId="0" applyNumberFormat="1" applyFont="1" applyFill="1" applyBorder="1" applyAlignment="1">
      <alignment horizontal="left" vertical="center" wrapText="1"/>
    </xf>
    <xf numFmtId="164" fontId="15" fillId="7" borderId="107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8" fillId="3" borderId="14" xfId="0" applyFont="1" applyFill="1" applyBorder="1" applyAlignment="1">
      <alignment horizontal="center" vertical="center" wrapText="1"/>
    </xf>
    <xf numFmtId="0" fontId="9" fillId="0" borderId="21" xfId="0" applyFont="1" applyBorder="1"/>
    <xf numFmtId="0" fontId="9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9" fillId="0" borderId="22" xfId="0" applyFont="1" applyBorder="1"/>
    <xf numFmtId="0" fontId="9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9" fillId="0" borderId="23" xfId="0" applyFont="1" applyBorder="1"/>
    <xf numFmtId="0" fontId="9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9" fillId="0" borderId="24" xfId="0" applyFont="1" applyBorder="1"/>
    <xf numFmtId="0" fontId="9" fillId="0" borderId="28" xfId="0" applyFont="1" applyBorder="1"/>
    <xf numFmtId="0" fontId="26" fillId="0" borderId="9" xfId="0" applyFont="1" applyBorder="1" applyAlignment="1">
      <alignment horizontal="left" vertical="top" wrapText="1"/>
    </xf>
    <xf numFmtId="0" fontId="26" fillId="0" borderId="61" xfId="0" applyFont="1" applyBorder="1" applyAlignment="1">
      <alignment horizontal="left" vertical="top" wrapText="1"/>
    </xf>
    <xf numFmtId="0" fontId="26" fillId="0" borderId="9" xfId="0" applyFont="1" applyFill="1" applyBorder="1" applyAlignment="1">
      <alignment horizontal="center" vertical="top" wrapText="1"/>
    </xf>
    <xf numFmtId="0" fontId="26" fillId="0" borderId="61" xfId="0" applyFont="1" applyFill="1" applyBorder="1" applyAlignment="1">
      <alignment horizontal="center" vertical="top" wrapText="1"/>
    </xf>
    <xf numFmtId="0" fontId="26" fillId="0" borderId="169" xfId="0" applyFont="1" applyBorder="1" applyAlignment="1">
      <alignment horizontal="left" vertical="top" wrapText="1"/>
    </xf>
    <xf numFmtId="0" fontId="26" fillId="0" borderId="170" xfId="0" applyFont="1" applyBorder="1" applyAlignment="1">
      <alignment horizontal="left" vertical="top" wrapText="1"/>
    </xf>
    <xf numFmtId="0" fontId="26" fillId="0" borderId="128" xfId="0" applyFont="1" applyBorder="1" applyAlignment="1">
      <alignment horizontal="left" vertical="top" wrapText="1"/>
    </xf>
    <xf numFmtId="0" fontId="26" fillId="0" borderId="9" xfId="0" applyFont="1" applyFill="1" applyBorder="1" applyAlignment="1">
      <alignment horizontal="left" vertical="top" wrapText="1"/>
    </xf>
    <xf numFmtId="0" fontId="26" fillId="0" borderId="61" xfId="0" applyFont="1" applyFill="1" applyBorder="1" applyAlignment="1">
      <alignment horizontal="left" vertical="top" wrapText="1"/>
    </xf>
    <xf numFmtId="0" fontId="27" fillId="0" borderId="78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/>
    </xf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7" fillId="5" borderId="78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9" fillId="0" borderId="45" xfId="0" applyFont="1" applyBorder="1"/>
    <xf numFmtId="4" fontId="27" fillId="5" borderId="78" xfId="0" applyNumberFormat="1" applyFont="1" applyFill="1" applyBorder="1" applyAlignment="1">
      <alignment horizontal="center" vertical="center" wrapText="1"/>
    </xf>
    <xf numFmtId="4" fontId="26" fillId="0" borderId="9" xfId="0" applyNumberFormat="1" applyFont="1" applyBorder="1" applyAlignment="1">
      <alignment horizontal="left" vertical="top"/>
    </xf>
    <xf numFmtId="4" fontId="26" fillId="0" borderId="61" xfId="0" applyNumberFormat="1" applyFont="1" applyBorder="1" applyAlignment="1">
      <alignment horizontal="left" vertical="top"/>
    </xf>
    <xf numFmtId="164" fontId="2" fillId="0" borderId="41" xfId="0" applyNumberFormat="1" applyFont="1" applyFill="1" applyBorder="1" applyAlignment="1">
      <alignment vertical="top"/>
    </xf>
    <xf numFmtId="49" fontId="3" fillId="0" borderId="102" xfId="0" applyNumberFormat="1" applyFont="1" applyFill="1" applyBorder="1" applyAlignment="1">
      <alignment horizontal="center" vertical="top"/>
    </xf>
    <xf numFmtId="0" fontId="40" fillId="0" borderId="42" xfId="0" applyFont="1" applyFill="1" applyBorder="1" applyAlignment="1">
      <alignment vertical="top" wrapText="1"/>
    </xf>
    <xf numFmtId="0" fontId="38" fillId="0" borderId="43" xfId="0" applyFont="1" applyFill="1" applyBorder="1" applyAlignment="1">
      <alignment horizontal="center" vertical="top"/>
    </xf>
    <xf numFmtId="4" fontId="40" fillId="0" borderId="8" xfId="0" applyNumberFormat="1" applyFont="1" applyFill="1" applyBorder="1" applyAlignment="1">
      <alignment horizontal="right" vertical="top"/>
    </xf>
    <xf numFmtId="4" fontId="40" fillId="0" borderId="10" xfId="0" applyNumberFormat="1" applyFont="1" applyFill="1" applyBorder="1" applyAlignment="1">
      <alignment horizontal="right" vertical="top"/>
    </xf>
    <xf numFmtId="4" fontId="6" fillId="0" borderId="45" xfId="0" applyNumberFormat="1" applyFont="1" applyFill="1" applyBorder="1" applyAlignment="1">
      <alignment horizontal="right" vertical="top"/>
    </xf>
    <xf numFmtId="0" fontId="20" fillId="0" borderId="44" xfId="0" applyFont="1" applyFill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10" zoomScale="60" zoomScaleNormal="60" workbookViewId="0">
      <selection activeCell="C30" sqref="C30"/>
    </sheetView>
  </sheetViews>
  <sheetFormatPr defaultColWidth="12.59765625" defaultRowHeight="15" customHeight="1" x14ac:dyDescent="0.25"/>
  <cols>
    <col min="1" max="1" width="18.19921875" customWidth="1"/>
    <col min="2" max="2" width="16.59765625" customWidth="1"/>
    <col min="3" max="8" width="23.19921875" customWidth="1"/>
    <col min="9" max="9" width="16.59765625" customWidth="1"/>
    <col min="10" max="10" width="23.19921875" customWidth="1"/>
    <col min="11" max="11" width="16.59765625" customWidth="1"/>
    <col min="12" max="12" width="23.19921875" customWidth="1"/>
    <col min="13" max="13" width="16.59765625" customWidth="1"/>
    <col min="14" max="14" width="23.19921875" customWidth="1"/>
    <col min="15" max="23" width="5.59765625" customWidth="1"/>
    <col min="24" max="26" width="11" customWidth="1"/>
  </cols>
  <sheetData>
    <row r="1" spans="1:26" ht="15" customHeight="1" x14ac:dyDescent="0.25">
      <c r="A1" s="489" t="s">
        <v>0</v>
      </c>
      <c r="B1" s="488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3"/>
      <c r="B2" s="1"/>
      <c r="C2" s="1"/>
      <c r="D2" s="2"/>
      <c r="E2" s="1"/>
      <c r="F2" s="1"/>
      <c r="G2" s="1"/>
      <c r="H2" s="489" t="s">
        <v>340</v>
      </c>
      <c r="I2" s="489"/>
      <c r="J2" s="48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3"/>
      <c r="B3" s="1"/>
      <c r="C3" s="1"/>
      <c r="D3" s="2"/>
      <c r="E3" s="1"/>
      <c r="F3" s="1"/>
      <c r="G3" s="1"/>
      <c r="H3" s="489" t="s">
        <v>341</v>
      </c>
      <c r="I3" s="489"/>
      <c r="J3" s="48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69" customFormat="1" ht="14.25" customHeight="1" x14ac:dyDescent="0.25">
      <c r="A10" s="167" t="s">
        <v>335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6" s="169" customFormat="1" ht="14.25" customHeight="1" x14ac:dyDescent="0.25">
      <c r="A11" s="170" t="s">
        <v>336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spans="1:26" s="169" customFormat="1" ht="14.25" customHeight="1" x14ac:dyDescent="0.25">
      <c r="A12" s="170" t="s">
        <v>337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s="169" customFormat="1" ht="14.25" customHeight="1" x14ac:dyDescent="0.25">
      <c r="A13" s="170" t="s">
        <v>338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1:26" s="169" customFormat="1" ht="14.25" customHeight="1" x14ac:dyDescent="0.25">
      <c r="A14" s="170" t="s">
        <v>339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1:26" s="169" customFormat="1" ht="14.25" customHeight="1" x14ac:dyDescent="0.25">
      <c r="A15" s="170" t="s">
        <v>496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1:26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57" customFormat="1" ht="15.6" x14ac:dyDescent="0.3">
      <c r="A18" s="265"/>
      <c r="B18" s="490" t="s">
        <v>271</v>
      </c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266"/>
      <c r="P18" s="267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</row>
    <row r="19" spans="1:31" s="257" customFormat="1" ht="15.6" x14ac:dyDescent="0.3">
      <c r="A19" s="265"/>
      <c r="B19" s="490" t="s">
        <v>310</v>
      </c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266"/>
      <c r="P19" s="267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</row>
    <row r="20" spans="1:31" s="257" customFormat="1" ht="15.6" x14ac:dyDescent="0.3">
      <c r="A20" s="265"/>
      <c r="B20" s="491" t="s">
        <v>495</v>
      </c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266"/>
      <c r="P20" s="267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</row>
    <row r="21" spans="1:31" s="257" customFormat="1" ht="15.6" x14ac:dyDescent="0.3">
      <c r="A21" s="265"/>
      <c r="B21" s="3"/>
      <c r="C21" s="1"/>
      <c r="D21" s="268"/>
      <c r="E21" s="268"/>
      <c r="F21" s="268"/>
      <c r="G21" s="268"/>
      <c r="H21" s="268"/>
      <c r="I21" s="268"/>
      <c r="J21" s="269"/>
      <c r="K21" s="268"/>
      <c r="L21" s="269"/>
      <c r="M21" s="268"/>
      <c r="N21" s="269"/>
      <c r="O21" s="266"/>
      <c r="P21" s="267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</row>
    <row r="22" spans="1:31" s="257" customFormat="1" thickBot="1" x14ac:dyDescent="0.35">
      <c r="D22" s="270"/>
      <c r="E22" s="270"/>
      <c r="F22" s="270"/>
      <c r="G22" s="270"/>
      <c r="H22" s="270"/>
      <c r="I22" s="270"/>
      <c r="J22" s="271"/>
      <c r="K22" s="270"/>
      <c r="L22" s="271"/>
      <c r="M22" s="270"/>
      <c r="N22" s="271"/>
      <c r="O22" s="270"/>
      <c r="P22" s="271"/>
    </row>
    <row r="23" spans="1:31" s="257" customFormat="1" ht="30" customHeight="1" thickBot="1" x14ac:dyDescent="0.3">
      <c r="A23" s="492"/>
      <c r="B23" s="495" t="s">
        <v>272</v>
      </c>
      <c r="C23" s="496"/>
      <c r="D23" s="499" t="s">
        <v>273</v>
      </c>
      <c r="E23" s="500"/>
      <c r="F23" s="500"/>
      <c r="G23" s="500"/>
      <c r="H23" s="500"/>
      <c r="I23" s="500"/>
      <c r="J23" s="501"/>
      <c r="K23" s="495" t="s">
        <v>309</v>
      </c>
      <c r="L23" s="496"/>
      <c r="M23" s="495" t="s">
        <v>311</v>
      </c>
      <c r="N23" s="496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</row>
    <row r="24" spans="1:31" s="257" customFormat="1" ht="135.6" customHeight="1" thickBot="1" x14ac:dyDescent="0.3">
      <c r="A24" s="493"/>
      <c r="B24" s="497"/>
      <c r="C24" s="498"/>
      <c r="D24" s="380" t="s">
        <v>307</v>
      </c>
      <c r="E24" s="381" t="s">
        <v>308</v>
      </c>
      <c r="F24" s="381" t="s">
        <v>274</v>
      </c>
      <c r="G24" s="381" t="s">
        <v>275</v>
      </c>
      <c r="H24" s="381" t="s">
        <v>2</v>
      </c>
      <c r="I24" s="502" t="s">
        <v>276</v>
      </c>
      <c r="J24" s="503"/>
      <c r="K24" s="497"/>
      <c r="L24" s="498"/>
      <c r="M24" s="497"/>
      <c r="N24" s="498"/>
      <c r="Q24" s="273"/>
    </row>
    <row r="25" spans="1:31" s="257" customFormat="1" ht="29.4" thickBot="1" x14ac:dyDescent="0.3">
      <c r="A25" s="494"/>
      <c r="B25" s="374" t="s">
        <v>268</v>
      </c>
      <c r="C25" s="375" t="s">
        <v>277</v>
      </c>
      <c r="D25" s="374" t="s">
        <v>277</v>
      </c>
      <c r="E25" s="376" t="s">
        <v>277</v>
      </c>
      <c r="F25" s="376" t="s">
        <v>277</v>
      </c>
      <c r="G25" s="376" t="s">
        <v>277</v>
      </c>
      <c r="H25" s="376" t="s">
        <v>277</v>
      </c>
      <c r="I25" s="376" t="s">
        <v>268</v>
      </c>
      <c r="J25" s="377" t="s">
        <v>278</v>
      </c>
      <c r="K25" s="374" t="s">
        <v>268</v>
      </c>
      <c r="L25" s="375" t="s">
        <v>277</v>
      </c>
      <c r="M25" s="378" t="s">
        <v>268</v>
      </c>
      <c r="N25" s="379" t="s">
        <v>277</v>
      </c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</row>
    <row r="26" spans="1:31" s="257" customFormat="1" ht="30" customHeight="1" thickBot="1" x14ac:dyDescent="0.3">
      <c r="A26" s="310" t="s">
        <v>279</v>
      </c>
      <c r="B26" s="313" t="s">
        <v>280</v>
      </c>
      <c r="C26" s="312" t="s">
        <v>281</v>
      </c>
      <c r="D26" s="313" t="s">
        <v>282</v>
      </c>
      <c r="E26" s="311" t="s">
        <v>283</v>
      </c>
      <c r="F26" s="311" t="s">
        <v>284</v>
      </c>
      <c r="G26" s="311" t="s">
        <v>285</v>
      </c>
      <c r="H26" s="311" t="s">
        <v>286</v>
      </c>
      <c r="I26" s="311" t="s">
        <v>287</v>
      </c>
      <c r="J26" s="312" t="s">
        <v>288</v>
      </c>
      <c r="K26" s="313" t="s">
        <v>289</v>
      </c>
      <c r="L26" s="312" t="s">
        <v>290</v>
      </c>
      <c r="M26" s="313" t="s">
        <v>291</v>
      </c>
      <c r="N26" s="312" t="s">
        <v>292</v>
      </c>
      <c r="O26" s="275"/>
      <c r="P26" s="275"/>
      <c r="Q26" s="276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</row>
    <row r="27" spans="1:31" s="257" customFormat="1" ht="30" customHeight="1" x14ac:dyDescent="0.25">
      <c r="A27" s="293" t="s">
        <v>293</v>
      </c>
      <c r="B27" s="320">
        <f>C27/N27</f>
        <v>1</v>
      </c>
      <c r="C27" s="321">
        <f>'Кошторис  витрат'!G179</f>
        <v>674300</v>
      </c>
      <c r="D27" s="326">
        <v>0</v>
      </c>
      <c r="E27" s="308">
        <v>0</v>
      </c>
      <c r="F27" s="308">
        <v>0</v>
      </c>
      <c r="G27" s="308">
        <v>0</v>
      </c>
      <c r="H27" s="308">
        <v>0</v>
      </c>
      <c r="I27" s="309">
        <f>J27/N27</f>
        <v>0</v>
      </c>
      <c r="J27" s="321">
        <f>D27+E27+F27+G27+H27</f>
        <v>0</v>
      </c>
      <c r="K27" s="320">
        <f>L27/N27</f>
        <v>0</v>
      </c>
      <c r="L27" s="321">
        <f>'Кошторис  витрат'!S179</f>
        <v>0</v>
      </c>
      <c r="M27" s="314">
        <v>1</v>
      </c>
      <c r="N27" s="315">
        <f>C27+J27+L27</f>
        <v>674300</v>
      </c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</row>
    <row r="28" spans="1:31" s="257" customFormat="1" ht="30" customHeight="1" x14ac:dyDescent="0.25">
      <c r="A28" s="294" t="s">
        <v>294</v>
      </c>
      <c r="B28" s="322">
        <f>C28/N28</f>
        <v>1</v>
      </c>
      <c r="C28" s="331">
        <f>'Кошторис  витрат'!J179</f>
        <v>566851.82999240002</v>
      </c>
      <c r="D28" s="327">
        <v>0</v>
      </c>
      <c r="E28" s="284">
        <v>0</v>
      </c>
      <c r="F28" s="284">
        <v>0</v>
      </c>
      <c r="G28" s="284">
        <v>0</v>
      </c>
      <c r="H28" s="284">
        <v>0</v>
      </c>
      <c r="I28" s="283">
        <f>J28/N28</f>
        <v>0</v>
      </c>
      <c r="J28" s="323">
        <f>D28+E28+F28+G28+H28</f>
        <v>0</v>
      </c>
      <c r="K28" s="322">
        <f>L28/N28</f>
        <v>0</v>
      </c>
      <c r="L28" s="323">
        <f>'Кошторис  витрат'!V179</f>
        <v>0</v>
      </c>
      <c r="M28" s="316">
        <v>1</v>
      </c>
      <c r="N28" s="317">
        <f>C28+J28+L28</f>
        <v>566851.82999240002</v>
      </c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</row>
    <row r="29" spans="1:31" s="257" customFormat="1" ht="30" customHeight="1" thickBot="1" x14ac:dyDescent="0.3">
      <c r="A29" s="295" t="s">
        <v>295</v>
      </c>
      <c r="B29" s="324">
        <f>C29/N29</f>
        <v>1</v>
      </c>
      <c r="C29" s="325">
        <v>505724</v>
      </c>
      <c r="D29" s="328">
        <v>0</v>
      </c>
      <c r="E29" s="329">
        <v>0</v>
      </c>
      <c r="F29" s="329">
        <v>0</v>
      </c>
      <c r="G29" s="329">
        <v>0</v>
      </c>
      <c r="H29" s="329">
        <v>0</v>
      </c>
      <c r="I29" s="330">
        <f>J29/N29</f>
        <v>0</v>
      </c>
      <c r="J29" s="325">
        <f t="shared" ref="J29" si="0">D29+E29+F29+G29+H29</f>
        <v>0</v>
      </c>
      <c r="K29" s="324">
        <f>L29/N29</f>
        <v>0</v>
      </c>
      <c r="L29" s="325">
        <v>0</v>
      </c>
      <c r="M29" s="318">
        <f>(N29*M28)/N28</f>
        <v>0.89216259565886979</v>
      </c>
      <c r="N29" s="319">
        <f>C29+J29+L29</f>
        <v>505724</v>
      </c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</row>
    <row r="30" spans="1:31" s="257" customFormat="1" ht="30" customHeight="1" thickBot="1" x14ac:dyDescent="0.3">
      <c r="A30" s="296" t="s">
        <v>296</v>
      </c>
      <c r="B30" s="285">
        <f>B28-B29</f>
        <v>0</v>
      </c>
      <c r="C30" s="286">
        <f t="shared" ref="C30:H30" si="1">C28-C29</f>
        <v>61127.829992400017</v>
      </c>
      <c r="D30" s="287">
        <f t="shared" si="1"/>
        <v>0</v>
      </c>
      <c r="E30" s="288">
        <f t="shared" si="1"/>
        <v>0</v>
      </c>
      <c r="F30" s="288">
        <f t="shared" si="1"/>
        <v>0</v>
      </c>
      <c r="G30" s="288">
        <f t="shared" si="1"/>
        <v>0</v>
      </c>
      <c r="H30" s="288">
        <f t="shared" si="1"/>
        <v>0</v>
      </c>
      <c r="I30" s="289">
        <f t="shared" ref="I30:N30" si="2">I28-I29</f>
        <v>0</v>
      </c>
      <c r="J30" s="286">
        <f t="shared" si="2"/>
        <v>0</v>
      </c>
      <c r="K30" s="290">
        <f t="shared" si="2"/>
        <v>0</v>
      </c>
      <c r="L30" s="286">
        <f t="shared" si="2"/>
        <v>0</v>
      </c>
      <c r="M30" s="291">
        <f t="shared" si="2"/>
        <v>0.10783740434113021</v>
      </c>
      <c r="N30" s="292">
        <f t="shared" si="2"/>
        <v>61127.829992400017</v>
      </c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</row>
    <row r="31" spans="1:31" ht="68.400000000000006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383" customFormat="1" ht="15.75" customHeight="1" x14ac:dyDescent="0.3">
      <c r="A32" s="277"/>
      <c r="B32" s="277" t="s">
        <v>329</v>
      </c>
      <c r="C32" s="485" t="s">
        <v>330</v>
      </c>
      <c r="D32" s="486"/>
      <c r="E32" s="486"/>
      <c r="F32" s="277"/>
      <c r="G32" s="278"/>
      <c r="H32" s="278"/>
      <c r="I32" s="279"/>
      <c r="J32" s="485" t="s">
        <v>331</v>
      </c>
      <c r="K32" s="486"/>
      <c r="L32" s="486"/>
      <c r="M32" s="486"/>
      <c r="N32" s="486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</row>
    <row r="33" spans="1:26" s="383" customFormat="1" ht="66" customHeight="1" x14ac:dyDescent="0.3">
      <c r="D33" s="280" t="s">
        <v>297</v>
      </c>
      <c r="F33" s="281"/>
      <c r="G33" s="487" t="s">
        <v>298</v>
      </c>
      <c r="H33" s="488"/>
      <c r="I33" s="270"/>
      <c r="J33" s="487" t="s">
        <v>299</v>
      </c>
      <c r="K33" s="488"/>
      <c r="L33" s="488"/>
      <c r="M33" s="488"/>
      <c r="N33" s="488"/>
    </row>
    <row r="34" spans="1:26" s="383" customFormat="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383" customFormat="1" ht="15.75" customHeight="1" x14ac:dyDescent="0.3">
      <c r="A35" s="1"/>
      <c r="B35" s="277" t="s">
        <v>332</v>
      </c>
      <c r="C35" s="485" t="s">
        <v>333</v>
      </c>
      <c r="D35" s="486"/>
      <c r="E35" s="486"/>
      <c r="F35" s="277"/>
      <c r="G35" s="278"/>
      <c r="H35" s="278"/>
      <c r="I35" s="279"/>
      <c r="J35" s="485" t="s">
        <v>334</v>
      </c>
      <c r="K35" s="486"/>
      <c r="L35" s="486"/>
      <c r="M35" s="486"/>
      <c r="N35" s="48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383" customFormat="1" ht="15.75" customHeight="1" x14ac:dyDescent="0.3">
      <c r="A36" s="1"/>
      <c r="D36" s="280" t="s">
        <v>297</v>
      </c>
      <c r="F36" s="281"/>
      <c r="G36" s="487" t="s">
        <v>298</v>
      </c>
      <c r="H36" s="488"/>
      <c r="I36" s="270"/>
      <c r="J36" s="487" t="s">
        <v>299</v>
      </c>
      <c r="K36" s="488"/>
      <c r="L36" s="488"/>
      <c r="M36" s="488"/>
      <c r="N36" s="48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0"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  <mergeCell ref="C35:E35"/>
    <mergeCell ref="J35:N35"/>
    <mergeCell ref="G36:H36"/>
    <mergeCell ref="J36:N36"/>
    <mergeCell ref="C32:E32"/>
    <mergeCell ref="J32:N32"/>
    <mergeCell ref="G33:H33"/>
    <mergeCell ref="J33:N33"/>
  </mergeCells>
  <pageMargins left="1.0900000000000001" right="0.70866141732283472" top="0.74803149606299213" bottom="0.57999999999999996" header="0" footer="0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13"/>
  <sheetViews>
    <sheetView tabSelected="1" zoomScale="70" zoomScaleNormal="70" workbookViewId="0">
      <pane ySplit="10" topLeftCell="A175" activePane="bottomLeft" state="frozen"/>
      <selection pane="bottomLeft" activeCell="A90" sqref="A90:AA90"/>
    </sheetView>
  </sheetViews>
  <sheetFormatPr defaultColWidth="12.59765625" defaultRowHeight="15" customHeight="1" outlineLevelCol="1" x14ac:dyDescent="0.25"/>
  <cols>
    <col min="1" max="1" width="10.59765625" customWidth="1"/>
    <col min="2" max="2" width="11.5" customWidth="1"/>
    <col min="3" max="3" width="44.09765625" customWidth="1"/>
    <col min="4" max="4" width="9.8984375" customWidth="1"/>
    <col min="5" max="5" width="10.8984375" customWidth="1"/>
    <col min="6" max="6" width="14.8984375" customWidth="1"/>
    <col min="7" max="7" width="16.09765625" customWidth="1"/>
    <col min="8" max="8" width="10.8984375" style="253" customWidth="1"/>
    <col min="9" max="9" width="14.8984375" style="253" customWidth="1"/>
    <col min="10" max="10" width="16.09765625" style="253" customWidth="1"/>
    <col min="11" max="11" width="10.8984375" hidden="1" customWidth="1" outlineLevel="1"/>
    <col min="12" max="12" width="14.8984375" hidden="1" customWidth="1" outlineLevel="1"/>
    <col min="13" max="13" width="16.09765625" hidden="1" customWidth="1" outlineLevel="1"/>
    <col min="14" max="14" width="10.8984375" style="253" hidden="1" customWidth="1" outlineLevel="1"/>
    <col min="15" max="15" width="14.8984375" style="253" hidden="1" customWidth="1" outlineLevel="1"/>
    <col min="16" max="16" width="16.09765625" style="253" hidden="1" customWidth="1" outlineLevel="1"/>
    <col min="17" max="17" width="10.8984375" hidden="1" customWidth="1" outlineLevel="1"/>
    <col min="18" max="18" width="14.8984375" hidden="1" customWidth="1" outlineLevel="1"/>
    <col min="19" max="19" width="16.09765625" hidden="1" customWidth="1" outlineLevel="1"/>
    <col min="20" max="20" width="10.8984375" style="253" hidden="1" customWidth="1" outlineLevel="1"/>
    <col min="21" max="21" width="14.8984375" style="253" hidden="1" customWidth="1" outlineLevel="1"/>
    <col min="22" max="22" width="16.09765625" style="253" hidden="1" customWidth="1" outlineLevel="1"/>
    <col min="23" max="23" width="12.59765625" style="253" customWidth="1" collapsed="1"/>
    <col min="24" max="25" width="12.59765625" style="253" customWidth="1"/>
    <col min="26" max="26" width="13.59765625" style="253" customWidth="1"/>
    <col min="27" max="27" width="41.796875" style="245" customWidth="1"/>
    <col min="28" max="28" width="16" style="253" customWidth="1"/>
    <col min="29" max="33" width="5.8984375" customWidth="1"/>
  </cols>
  <sheetData>
    <row r="1" spans="1:33" ht="51.6" customHeight="1" x14ac:dyDescent="0.3">
      <c r="A1" s="533" t="s">
        <v>305</v>
      </c>
      <c r="B1" s="488"/>
      <c r="C1" s="488"/>
      <c r="D1" s="488"/>
      <c r="E1" s="48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225"/>
      <c r="AB1" s="1"/>
      <c r="AC1" s="1"/>
      <c r="AD1" s="1"/>
      <c r="AE1" s="1"/>
      <c r="AF1" s="1"/>
      <c r="AG1" s="1"/>
    </row>
    <row r="2" spans="1:33" s="169" customFormat="1" ht="44.4" customHeight="1" x14ac:dyDescent="0.25">
      <c r="A2" s="171" t="str">
        <f>Фінансування!A12</f>
        <v>Назва Грантоотримувача: Благодійний фонд підтримки мистецтва "Галерея Артсвіт"</v>
      </c>
      <c r="B2" s="172"/>
      <c r="C2" s="171"/>
      <c r="D2" s="173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5"/>
      <c r="X2" s="175"/>
      <c r="Y2" s="175"/>
      <c r="Z2" s="175"/>
      <c r="AA2" s="226"/>
      <c r="AB2" s="176"/>
      <c r="AC2" s="176"/>
      <c r="AD2" s="176"/>
      <c r="AE2" s="176"/>
      <c r="AF2" s="176"/>
      <c r="AG2" s="176"/>
    </row>
    <row r="3" spans="1:33" s="169" customFormat="1" ht="30.6" customHeight="1" x14ac:dyDescent="0.25">
      <c r="A3" s="177" t="str">
        <f>Фінансування!A13</f>
        <v>Назва проєкту: Перехід/Crossing</v>
      </c>
      <c r="B3" s="172"/>
      <c r="C3" s="171"/>
      <c r="D3" s="173"/>
      <c r="E3" s="174"/>
      <c r="F3" s="174"/>
      <c r="G3" s="174"/>
      <c r="H3" s="174"/>
      <c r="I3" s="174"/>
      <c r="J3" s="174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9"/>
      <c r="X3" s="179"/>
      <c r="Y3" s="179"/>
      <c r="Z3" s="179"/>
      <c r="AA3" s="226"/>
      <c r="AB3" s="176"/>
      <c r="AC3" s="176"/>
      <c r="AD3" s="176"/>
      <c r="AE3" s="176"/>
      <c r="AF3" s="176"/>
      <c r="AG3" s="176"/>
    </row>
    <row r="4" spans="1:33" s="169" customFormat="1" ht="28.8" customHeight="1" x14ac:dyDescent="0.25">
      <c r="A4" s="177" t="str">
        <f>Фінансування!A14</f>
        <v>Дата початку проєкту: 30.07.2021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227"/>
      <c r="AB4" s="176"/>
      <c r="AC4" s="176"/>
      <c r="AD4" s="176"/>
      <c r="AE4" s="176"/>
      <c r="AF4" s="176"/>
      <c r="AG4" s="176"/>
    </row>
    <row r="5" spans="1:33" s="169" customFormat="1" ht="35.4" customHeight="1" x14ac:dyDescent="0.25">
      <c r="A5" s="177" t="str">
        <f>Фінансування!A15</f>
        <v>Дата завершення проєкту: 15.11.2021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227"/>
      <c r="AB5" s="176"/>
      <c r="AC5" s="176"/>
      <c r="AD5" s="176"/>
      <c r="AE5" s="176"/>
      <c r="AF5" s="176"/>
      <c r="AG5" s="176"/>
    </row>
    <row r="6" spans="1:33" ht="14.4" thickBot="1" x14ac:dyDescent="0.3">
      <c r="A6" s="3"/>
      <c r="B6" s="8"/>
      <c r="C6" s="9"/>
      <c r="D6" s="10"/>
      <c r="E6" s="11"/>
      <c r="F6" s="11"/>
      <c r="G6" s="11"/>
      <c r="H6" s="11"/>
      <c r="I6" s="11"/>
      <c r="J6" s="11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228"/>
      <c r="AB6" s="1"/>
      <c r="AC6" s="1"/>
      <c r="AD6" s="1"/>
      <c r="AE6" s="1"/>
      <c r="AF6" s="1"/>
      <c r="AG6" s="1"/>
    </row>
    <row r="7" spans="1:33" ht="26.25" customHeight="1" thickBot="1" x14ac:dyDescent="0.3">
      <c r="A7" s="534" t="s">
        <v>263</v>
      </c>
      <c r="B7" s="537" t="s">
        <v>3</v>
      </c>
      <c r="C7" s="540" t="s">
        <v>4</v>
      </c>
      <c r="D7" s="543" t="s">
        <v>5</v>
      </c>
      <c r="E7" s="510" t="s">
        <v>6</v>
      </c>
      <c r="F7" s="511"/>
      <c r="G7" s="511"/>
      <c r="H7" s="511"/>
      <c r="I7" s="511"/>
      <c r="J7" s="512"/>
      <c r="K7" s="510" t="s">
        <v>250</v>
      </c>
      <c r="L7" s="511"/>
      <c r="M7" s="511"/>
      <c r="N7" s="511"/>
      <c r="O7" s="511"/>
      <c r="P7" s="512"/>
      <c r="Q7" s="510" t="s">
        <v>251</v>
      </c>
      <c r="R7" s="511"/>
      <c r="S7" s="511"/>
      <c r="T7" s="511"/>
      <c r="U7" s="511"/>
      <c r="V7" s="512"/>
      <c r="W7" s="519" t="s">
        <v>265</v>
      </c>
      <c r="X7" s="520"/>
      <c r="Y7" s="520"/>
      <c r="Z7" s="521"/>
      <c r="AA7" s="516" t="s">
        <v>306</v>
      </c>
      <c r="AB7" s="1"/>
      <c r="AC7" s="1"/>
      <c r="AD7" s="1"/>
      <c r="AE7" s="1"/>
      <c r="AF7" s="1"/>
      <c r="AG7" s="1"/>
    </row>
    <row r="8" spans="1:33" ht="42" customHeight="1" thickBot="1" x14ac:dyDescent="0.3">
      <c r="A8" s="535"/>
      <c r="B8" s="538"/>
      <c r="C8" s="541"/>
      <c r="D8" s="544"/>
      <c r="E8" s="513" t="s">
        <v>7</v>
      </c>
      <c r="F8" s="514"/>
      <c r="G8" s="515"/>
      <c r="H8" s="513" t="s">
        <v>264</v>
      </c>
      <c r="I8" s="514"/>
      <c r="J8" s="515"/>
      <c r="K8" s="513" t="s">
        <v>7</v>
      </c>
      <c r="L8" s="514"/>
      <c r="M8" s="515"/>
      <c r="N8" s="513" t="s">
        <v>264</v>
      </c>
      <c r="O8" s="514"/>
      <c r="P8" s="515"/>
      <c r="Q8" s="513" t="s">
        <v>7</v>
      </c>
      <c r="R8" s="514"/>
      <c r="S8" s="515"/>
      <c r="T8" s="513" t="s">
        <v>264</v>
      </c>
      <c r="U8" s="514"/>
      <c r="V8" s="515"/>
      <c r="W8" s="522" t="s">
        <v>269</v>
      </c>
      <c r="X8" s="522" t="s">
        <v>270</v>
      </c>
      <c r="Y8" s="519" t="s">
        <v>266</v>
      </c>
      <c r="Z8" s="521"/>
      <c r="AA8" s="517"/>
      <c r="AB8" s="1"/>
      <c r="AC8" s="1"/>
      <c r="AD8" s="1"/>
      <c r="AE8" s="1"/>
      <c r="AF8" s="1"/>
      <c r="AG8" s="1"/>
    </row>
    <row r="9" spans="1:33" ht="30" customHeight="1" thickBot="1" x14ac:dyDescent="0.3">
      <c r="A9" s="536"/>
      <c r="B9" s="539"/>
      <c r="C9" s="542"/>
      <c r="D9" s="545"/>
      <c r="E9" s="15" t="s">
        <v>8</v>
      </c>
      <c r="F9" s="16" t="s">
        <v>9</v>
      </c>
      <c r="G9" s="222" t="s">
        <v>261</v>
      </c>
      <c r="H9" s="15" t="s">
        <v>8</v>
      </c>
      <c r="I9" s="16" t="s">
        <v>9</v>
      </c>
      <c r="J9" s="282" t="s">
        <v>304</v>
      </c>
      <c r="K9" s="15" t="s">
        <v>8</v>
      </c>
      <c r="L9" s="16" t="s">
        <v>10</v>
      </c>
      <c r="M9" s="282" t="s">
        <v>300</v>
      </c>
      <c r="N9" s="15" t="s">
        <v>8</v>
      </c>
      <c r="O9" s="16" t="s">
        <v>10</v>
      </c>
      <c r="P9" s="282" t="s">
        <v>301</v>
      </c>
      <c r="Q9" s="15" t="s">
        <v>8</v>
      </c>
      <c r="R9" s="16" t="s">
        <v>10</v>
      </c>
      <c r="S9" s="282" t="s">
        <v>302</v>
      </c>
      <c r="T9" s="15" t="s">
        <v>8</v>
      </c>
      <c r="U9" s="16" t="s">
        <v>10</v>
      </c>
      <c r="V9" s="282" t="s">
        <v>303</v>
      </c>
      <c r="W9" s="523"/>
      <c r="X9" s="523"/>
      <c r="Y9" s="254" t="s">
        <v>267</v>
      </c>
      <c r="Z9" s="255" t="s">
        <v>268</v>
      </c>
      <c r="AA9" s="518"/>
      <c r="AB9" s="1"/>
      <c r="AC9" s="1"/>
      <c r="AD9" s="1"/>
      <c r="AE9" s="1"/>
      <c r="AF9" s="1"/>
      <c r="AG9" s="1"/>
    </row>
    <row r="10" spans="1:33" ht="24.75" customHeight="1" thickBot="1" x14ac:dyDescent="0.3">
      <c r="A10" s="17">
        <v>1</v>
      </c>
      <c r="B10" s="17">
        <v>2</v>
      </c>
      <c r="C10" s="18">
        <v>3</v>
      </c>
      <c r="D10" s="18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9">
        <v>17</v>
      </c>
      <c r="R10" s="19">
        <v>18</v>
      </c>
      <c r="S10" s="19">
        <v>19</v>
      </c>
      <c r="T10" s="19">
        <v>20</v>
      </c>
      <c r="U10" s="19">
        <v>21</v>
      </c>
      <c r="V10" s="19">
        <v>22</v>
      </c>
      <c r="W10" s="19">
        <v>23</v>
      </c>
      <c r="X10" s="19">
        <v>24</v>
      </c>
      <c r="Y10" s="19">
        <v>25</v>
      </c>
      <c r="Z10" s="19">
        <v>26</v>
      </c>
      <c r="AA10" s="229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">
      <c r="A11" s="20" t="s">
        <v>312</v>
      </c>
      <c r="B11" s="21"/>
      <c r="C11" s="22" t="s">
        <v>11</v>
      </c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  <c r="X11" s="25"/>
      <c r="Y11" s="25"/>
      <c r="Z11" s="25"/>
      <c r="AA11" s="230"/>
      <c r="AB11" s="26"/>
      <c r="AC11" s="26"/>
      <c r="AD11" s="26"/>
      <c r="AE11" s="26"/>
      <c r="AF11" s="26"/>
      <c r="AG11" s="26"/>
    </row>
    <row r="12" spans="1:33" ht="30" customHeight="1" thickBot="1" x14ac:dyDescent="0.3">
      <c r="A12" s="27" t="s">
        <v>12</v>
      </c>
      <c r="B12" s="28">
        <v>1</v>
      </c>
      <c r="C12" s="180" t="s">
        <v>257</v>
      </c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1"/>
      <c r="Y12" s="31"/>
      <c r="Z12" s="31"/>
      <c r="AA12" s="231"/>
      <c r="AB12" s="4"/>
      <c r="AC12" s="5"/>
      <c r="AD12" s="5"/>
      <c r="AE12" s="5"/>
      <c r="AF12" s="5"/>
      <c r="AG12" s="5"/>
    </row>
    <row r="13" spans="1:33" ht="30" customHeight="1" thickBot="1" x14ac:dyDescent="0.3">
      <c r="A13" s="32" t="s">
        <v>13</v>
      </c>
      <c r="B13" s="33" t="s">
        <v>14</v>
      </c>
      <c r="C13" s="181" t="s">
        <v>258</v>
      </c>
      <c r="D13" s="35"/>
      <c r="E13" s="36">
        <f>SUM(E14:E16)</f>
        <v>0</v>
      </c>
      <c r="F13" s="37"/>
      <c r="G13" s="38">
        <f>SUM(G14:G16)</f>
        <v>0</v>
      </c>
      <c r="H13" s="36">
        <f>SUM(H14:H16)</f>
        <v>0</v>
      </c>
      <c r="I13" s="37"/>
      <c r="J13" s="38">
        <f>SUM(J14:J16)</f>
        <v>0</v>
      </c>
      <c r="K13" s="36">
        <f>SUM(K14:K16)</f>
        <v>0</v>
      </c>
      <c r="L13" s="37"/>
      <c r="M13" s="38">
        <f>SUM(M14:M16)</f>
        <v>0</v>
      </c>
      <c r="N13" s="36">
        <f>SUM(N14:N16)</f>
        <v>0</v>
      </c>
      <c r="O13" s="37"/>
      <c r="P13" s="38">
        <f>SUM(P14:P16)</f>
        <v>0</v>
      </c>
      <c r="Q13" s="36">
        <f>SUM(Q14:Q16)</f>
        <v>0</v>
      </c>
      <c r="R13" s="37"/>
      <c r="S13" s="38">
        <f>SUM(S14:S16)</f>
        <v>0</v>
      </c>
      <c r="T13" s="36">
        <f>SUM(T14:T16)</f>
        <v>0</v>
      </c>
      <c r="U13" s="37"/>
      <c r="V13" s="38">
        <f>SUM(V14:V16)</f>
        <v>0</v>
      </c>
      <c r="W13" s="38">
        <f>SUM(W14:W16)</f>
        <v>0</v>
      </c>
      <c r="X13" s="38">
        <f>SUM(X14:X16)</f>
        <v>0</v>
      </c>
      <c r="Y13" s="39">
        <f>W13-X13</f>
        <v>0</v>
      </c>
      <c r="Z13" s="258" t="e">
        <f>Y13/W13</f>
        <v>#DIV/0!</v>
      </c>
      <c r="AA13" s="232"/>
      <c r="AB13" s="40"/>
      <c r="AC13" s="40"/>
      <c r="AD13" s="40"/>
      <c r="AE13" s="40"/>
      <c r="AF13" s="40"/>
      <c r="AG13" s="40"/>
    </row>
    <row r="14" spans="1:33" ht="30" hidden="1" customHeight="1" x14ac:dyDescent="0.25">
      <c r="A14" s="41" t="s">
        <v>15</v>
      </c>
      <c r="B14" s="42" t="s">
        <v>16</v>
      </c>
      <c r="C14" s="43" t="s">
        <v>17</v>
      </c>
      <c r="D14" s="44" t="s">
        <v>18</v>
      </c>
      <c r="E14" s="45"/>
      <c r="F14" s="46"/>
      <c r="G14" s="47">
        <f t="shared" ref="G14:G16" si="0">E14*F14</f>
        <v>0</v>
      </c>
      <c r="H14" s="45"/>
      <c r="I14" s="46"/>
      <c r="J14" s="47">
        <f t="shared" ref="J14:J16" si="1">H14*I14</f>
        <v>0</v>
      </c>
      <c r="K14" s="45"/>
      <c r="L14" s="46"/>
      <c r="M14" s="47">
        <f t="shared" ref="M14:M16" si="2">K14*L14</f>
        <v>0</v>
      </c>
      <c r="N14" s="45"/>
      <c r="O14" s="46"/>
      <c r="P14" s="47">
        <f t="shared" ref="P14:P16" si="3">N14*O14</f>
        <v>0</v>
      </c>
      <c r="Q14" s="45"/>
      <c r="R14" s="46"/>
      <c r="S14" s="47">
        <f t="shared" ref="S14:S16" si="4">Q14*R14</f>
        <v>0</v>
      </c>
      <c r="T14" s="45"/>
      <c r="U14" s="46"/>
      <c r="V14" s="47">
        <f t="shared" ref="V14:V16" si="5">T14*U14</f>
        <v>0</v>
      </c>
      <c r="W14" s="48">
        <f>G14+M14+S14</f>
        <v>0</v>
      </c>
      <c r="X14" s="256">
        <f t="shared" ref="X14:X33" si="6">J14+P14+V14</f>
        <v>0</v>
      </c>
      <c r="Y14" s="256">
        <f t="shared" ref="Y14:Y78" si="7">W14-X14</f>
        <v>0</v>
      </c>
      <c r="Z14" s="264" t="e">
        <f>Y14/W14</f>
        <v>#DIV/0!</v>
      </c>
      <c r="AA14" s="224"/>
      <c r="AB14" s="49"/>
      <c r="AC14" s="50"/>
      <c r="AD14" s="50"/>
      <c r="AE14" s="50"/>
      <c r="AF14" s="50"/>
      <c r="AG14" s="50"/>
    </row>
    <row r="15" spans="1:33" ht="30" hidden="1" customHeight="1" x14ac:dyDescent="0.25">
      <c r="A15" s="41" t="s">
        <v>15</v>
      </c>
      <c r="B15" s="42" t="s">
        <v>19</v>
      </c>
      <c r="C15" s="43" t="s">
        <v>17</v>
      </c>
      <c r="D15" s="44" t="s">
        <v>18</v>
      </c>
      <c r="E15" s="45"/>
      <c r="F15" s="46"/>
      <c r="G15" s="47">
        <f t="shared" si="0"/>
        <v>0</v>
      </c>
      <c r="H15" s="45"/>
      <c r="I15" s="46"/>
      <c r="J15" s="47">
        <f t="shared" si="1"/>
        <v>0</v>
      </c>
      <c r="K15" s="45"/>
      <c r="L15" s="46"/>
      <c r="M15" s="47">
        <f t="shared" si="2"/>
        <v>0</v>
      </c>
      <c r="N15" s="45"/>
      <c r="O15" s="46"/>
      <c r="P15" s="47">
        <f t="shared" si="3"/>
        <v>0</v>
      </c>
      <c r="Q15" s="45"/>
      <c r="R15" s="46"/>
      <c r="S15" s="47">
        <f t="shared" si="4"/>
        <v>0</v>
      </c>
      <c r="T15" s="45"/>
      <c r="U15" s="46"/>
      <c r="V15" s="47">
        <f t="shared" si="5"/>
        <v>0</v>
      </c>
      <c r="W15" s="48">
        <f t="shared" ref="W15:W33" si="8">G15+M15+S15</f>
        <v>0</v>
      </c>
      <c r="X15" s="256">
        <f t="shared" si="6"/>
        <v>0</v>
      </c>
      <c r="Y15" s="256">
        <f t="shared" si="7"/>
        <v>0</v>
      </c>
      <c r="Z15" s="264" t="e">
        <f t="shared" ref="Z15:Z33" si="9">Y15/W15</f>
        <v>#DIV/0!</v>
      </c>
      <c r="AA15" s="224"/>
      <c r="AB15" s="50"/>
      <c r="AC15" s="50"/>
      <c r="AD15" s="50"/>
      <c r="AE15" s="50"/>
      <c r="AF15" s="50"/>
      <c r="AG15" s="50"/>
    </row>
    <row r="16" spans="1:33" ht="30" hidden="1" customHeight="1" thickBot="1" x14ac:dyDescent="0.3">
      <c r="A16" s="51" t="s">
        <v>15</v>
      </c>
      <c r="B16" s="52" t="s">
        <v>20</v>
      </c>
      <c r="C16" s="43" t="s">
        <v>17</v>
      </c>
      <c r="D16" s="53" t="s">
        <v>18</v>
      </c>
      <c r="E16" s="54"/>
      <c r="F16" s="55"/>
      <c r="G16" s="56">
        <f t="shared" si="0"/>
        <v>0</v>
      </c>
      <c r="H16" s="54"/>
      <c r="I16" s="55"/>
      <c r="J16" s="56">
        <f t="shared" si="1"/>
        <v>0</v>
      </c>
      <c r="K16" s="54"/>
      <c r="L16" s="55"/>
      <c r="M16" s="56">
        <f t="shared" si="2"/>
        <v>0</v>
      </c>
      <c r="N16" s="54"/>
      <c r="O16" s="55"/>
      <c r="P16" s="56">
        <f t="shared" si="3"/>
        <v>0</v>
      </c>
      <c r="Q16" s="54"/>
      <c r="R16" s="46"/>
      <c r="S16" s="56">
        <f t="shared" si="4"/>
        <v>0</v>
      </c>
      <c r="T16" s="54"/>
      <c r="U16" s="46"/>
      <c r="V16" s="56">
        <f t="shared" si="5"/>
        <v>0</v>
      </c>
      <c r="W16" s="57">
        <f t="shared" si="8"/>
        <v>0</v>
      </c>
      <c r="X16" s="256">
        <f t="shared" si="6"/>
        <v>0</v>
      </c>
      <c r="Y16" s="256">
        <f t="shared" si="7"/>
        <v>0</v>
      </c>
      <c r="Z16" s="264" t="e">
        <f t="shared" si="9"/>
        <v>#DIV/0!</v>
      </c>
      <c r="AA16" s="233"/>
      <c r="AB16" s="50"/>
      <c r="AC16" s="50"/>
      <c r="AD16" s="50"/>
      <c r="AE16" s="50"/>
      <c r="AF16" s="50"/>
      <c r="AG16" s="50"/>
    </row>
    <row r="17" spans="1:33" ht="30" customHeight="1" thickBot="1" x14ac:dyDescent="0.3">
      <c r="A17" s="32" t="s">
        <v>13</v>
      </c>
      <c r="B17" s="33" t="s">
        <v>21</v>
      </c>
      <c r="C17" s="58" t="s">
        <v>22</v>
      </c>
      <c r="D17" s="59"/>
      <c r="E17" s="60">
        <f>SUM(E18:E20)</f>
        <v>0</v>
      </c>
      <c r="F17" s="61"/>
      <c r="G17" s="62">
        <f>SUM(G18:G20)</f>
        <v>0</v>
      </c>
      <c r="H17" s="60">
        <f>SUM(H18:H20)</f>
        <v>0</v>
      </c>
      <c r="I17" s="61"/>
      <c r="J17" s="62">
        <f>SUM(J18:J20)</f>
        <v>0</v>
      </c>
      <c r="K17" s="60">
        <f>SUM(K18:K20)</f>
        <v>0</v>
      </c>
      <c r="L17" s="61"/>
      <c r="M17" s="62">
        <f>SUM(M18:M20)</f>
        <v>0</v>
      </c>
      <c r="N17" s="60">
        <f>SUM(N18:N20)</f>
        <v>0</v>
      </c>
      <c r="O17" s="61"/>
      <c r="P17" s="62">
        <f>SUM(P18:P20)</f>
        <v>0</v>
      </c>
      <c r="Q17" s="60">
        <f>SUM(Q18:Q20)</f>
        <v>0</v>
      </c>
      <c r="R17" s="61"/>
      <c r="S17" s="62">
        <f>SUM(S18:S20)</f>
        <v>0</v>
      </c>
      <c r="T17" s="60">
        <f>SUM(T18:T20)</f>
        <v>0</v>
      </c>
      <c r="U17" s="61"/>
      <c r="V17" s="62">
        <f>SUM(V18:V20)</f>
        <v>0</v>
      </c>
      <c r="W17" s="62">
        <f>SUM(W18:W20)</f>
        <v>0</v>
      </c>
      <c r="X17" s="304">
        <f>SUM(X18:X20)</f>
        <v>0</v>
      </c>
      <c r="Y17" s="304">
        <f t="shared" si="7"/>
        <v>0</v>
      </c>
      <c r="Z17" s="304" t="e">
        <f>Y17/W17</f>
        <v>#DIV/0!</v>
      </c>
      <c r="AA17" s="234"/>
      <c r="AB17" s="40"/>
      <c r="AC17" s="40"/>
      <c r="AD17" s="40"/>
      <c r="AE17" s="40"/>
      <c r="AF17" s="40"/>
      <c r="AG17" s="40"/>
    </row>
    <row r="18" spans="1:33" ht="30" hidden="1" customHeight="1" x14ac:dyDescent="0.25">
      <c r="A18" s="41" t="s">
        <v>15</v>
      </c>
      <c r="B18" s="42" t="s">
        <v>23</v>
      </c>
      <c r="C18" s="43" t="s">
        <v>17</v>
      </c>
      <c r="D18" s="44" t="s">
        <v>18</v>
      </c>
      <c r="E18" s="45"/>
      <c r="F18" s="46"/>
      <c r="G18" s="47">
        <f t="shared" ref="G18:G20" si="10">E18*F18</f>
        <v>0</v>
      </c>
      <c r="H18" s="45"/>
      <c r="I18" s="46"/>
      <c r="J18" s="47">
        <f t="shared" ref="J18:J20" si="11">H18*I18</f>
        <v>0</v>
      </c>
      <c r="K18" s="45"/>
      <c r="L18" s="46"/>
      <c r="M18" s="47">
        <f t="shared" ref="M18:M20" si="12">K18*L18</f>
        <v>0</v>
      </c>
      <c r="N18" s="45"/>
      <c r="O18" s="46"/>
      <c r="P18" s="47">
        <f t="shared" ref="P18:P20" si="13">N18*O18</f>
        <v>0</v>
      </c>
      <c r="Q18" s="45"/>
      <c r="R18" s="46"/>
      <c r="S18" s="47">
        <f t="shared" ref="S18:S20" si="14">Q18*R18</f>
        <v>0</v>
      </c>
      <c r="T18" s="45"/>
      <c r="U18" s="46"/>
      <c r="V18" s="47">
        <f t="shared" ref="V18:V20" si="15">T18*U18</f>
        <v>0</v>
      </c>
      <c r="W18" s="48">
        <f>G18+M18+S18</f>
        <v>0</v>
      </c>
      <c r="X18" s="256">
        <f t="shared" si="6"/>
        <v>0</v>
      </c>
      <c r="Y18" s="256">
        <f t="shared" si="7"/>
        <v>0</v>
      </c>
      <c r="Z18" s="264" t="e">
        <f t="shared" si="9"/>
        <v>#DIV/0!</v>
      </c>
      <c r="AA18" s="224"/>
      <c r="AB18" s="50"/>
      <c r="AC18" s="50"/>
      <c r="AD18" s="50"/>
      <c r="AE18" s="50"/>
      <c r="AF18" s="50"/>
      <c r="AG18" s="50"/>
    </row>
    <row r="19" spans="1:33" ht="30" hidden="1" customHeight="1" x14ac:dyDescent="0.25">
      <c r="A19" s="41" t="s">
        <v>15</v>
      </c>
      <c r="B19" s="42" t="s">
        <v>24</v>
      </c>
      <c r="C19" s="43" t="s">
        <v>17</v>
      </c>
      <c r="D19" s="44" t="s">
        <v>18</v>
      </c>
      <c r="E19" s="45"/>
      <c r="F19" s="46"/>
      <c r="G19" s="47">
        <f t="shared" si="10"/>
        <v>0</v>
      </c>
      <c r="H19" s="45"/>
      <c r="I19" s="46"/>
      <c r="J19" s="47">
        <f t="shared" si="11"/>
        <v>0</v>
      </c>
      <c r="K19" s="45"/>
      <c r="L19" s="46"/>
      <c r="M19" s="47">
        <f t="shared" si="12"/>
        <v>0</v>
      </c>
      <c r="N19" s="45"/>
      <c r="O19" s="46"/>
      <c r="P19" s="47">
        <f t="shared" si="13"/>
        <v>0</v>
      </c>
      <c r="Q19" s="45"/>
      <c r="R19" s="46"/>
      <c r="S19" s="47">
        <f t="shared" si="14"/>
        <v>0</v>
      </c>
      <c r="T19" s="45"/>
      <c r="U19" s="46"/>
      <c r="V19" s="47">
        <f t="shared" si="15"/>
        <v>0</v>
      </c>
      <c r="W19" s="48">
        <f t="shared" si="8"/>
        <v>0</v>
      </c>
      <c r="X19" s="256">
        <f t="shared" si="6"/>
        <v>0</v>
      </c>
      <c r="Y19" s="256">
        <f t="shared" si="7"/>
        <v>0</v>
      </c>
      <c r="Z19" s="264" t="e">
        <f t="shared" si="9"/>
        <v>#DIV/0!</v>
      </c>
      <c r="AA19" s="224"/>
      <c r="AB19" s="50"/>
      <c r="AC19" s="50"/>
      <c r="AD19" s="50"/>
      <c r="AE19" s="50"/>
      <c r="AF19" s="50"/>
      <c r="AG19" s="50"/>
    </row>
    <row r="20" spans="1:33" ht="30" hidden="1" customHeight="1" thickBot="1" x14ac:dyDescent="0.3">
      <c r="A20" s="64" t="s">
        <v>15</v>
      </c>
      <c r="B20" s="52" t="s">
        <v>25</v>
      </c>
      <c r="C20" s="43" t="s">
        <v>17</v>
      </c>
      <c r="D20" s="65" t="s">
        <v>18</v>
      </c>
      <c r="E20" s="66"/>
      <c r="F20" s="67"/>
      <c r="G20" s="68">
        <f t="shared" si="10"/>
        <v>0</v>
      </c>
      <c r="H20" s="66"/>
      <c r="I20" s="67"/>
      <c r="J20" s="68">
        <f t="shared" si="11"/>
        <v>0</v>
      </c>
      <c r="K20" s="66"/>
      <c r="L20" s="67"/>
      <c r="M20" s="68">
        <f t="shared" si="12"/>
        <v>0</v>
      </c>
      <c r="N20" s="66"/>
      <c r="O20" s="67"/>
      <c r="P20" s="68">
        <f t="shared" si="13"/>
        <v>0</v>
      </c>
      <c r="Q20" s="66"/>
      <c r="R20" s="67"/>
      <c r="S20" s="68">
        <f t="shared" si="14"/>
        <v>0</v>
      </c>
      <c r="T20" s="66"/>
      <c r="U20" s="67"/>
      <c r="V20" s="68">
        <f t="shared" si="15"/>
        <v>0</v>
      </c>
      <c r="W20" s="57">
        <f t="shared" si="8"/>
        <v>0</v>
      </c>
      <c r="X20" s="256">
        <f t="shared" si="6"/>
        <v>0</v>
      </c>
      <c r="Y20" s="256">
        <f t="shared" si="7"/>
        <v>0</v>
      </c>
      <c r="Z20" s="264" t="e">
        <f t="shared" si="9"/>
        <v>#DIV/0!</v>
      </c>
      <c r="AA20" s="235"/>
      <c r="AB20" s="50"/>
      <c r="AC20" s="50"/>
      <c r="AD20" s="50"/>
      <c r="AE20" s="50"/>
      <c r="AF20" s="50"/>
      <c r="AG20" s="50"/>
    </row>
    <row r="21" spans="1:33" ht="30" customHeight="1" thickBot="1" x14ac:dyDescent="0.3">
      <c r="A21" s="32" t="s">
        <v>13</v>
      </c>
      <c r="B21" s="33" t="s">
        <v>26</v>
      </c>
      <c r="C21" s="69" t="s">
        <v>27</v>
      </c>
      <c r="D21" s="59"/>
      <c r="E21" s="60">
        <f>SUM(E22:E24)</f>
        <v>0</v>
      </c>
      <c r="F21" s="61"/>
      <c r="G21" s="62">
        <f>SUM(G22:G24)</f>
        <v>0</v>
      </c>
      <c r="H21" s="60">
        <f>SUM(H22:H24)</f>
        <v>0</v>
      </c>
      <c r="I21" s="61"/>
      <c r="J21" s="62">
        <f>SUM(J22:J24)</f>
        <v>0</v>
      </c>
      <c r="K21" s="60">
        <f>SUM(K22:K24)</f>
        <v>0</v>
      </c>
      <c r="L21" s="61"/>
      <c r="M21" s="62">
        <f>SUM(M22:M24)</f>
        <v>0</v>
      </c>
      <c r="N21" s="60">
        <f>SUM(N22:N24)</f>
        <v>0</v>
      </c>
      <c r="O21" s="61"/>
      <c r="P21" s="62">
        <f>SUM(P22:P24)</f>
        <v>0</v>
      </c>
      <c r="Q21" s="60">
        <f>SUM(Q22:Q24)</f>
        <v>0</v>
      </c>
      <c r="R21" s="61"/>
      <c r="S21" s="62">
        <f>SUM(S22:S24)</f>
        <v>0</v>
      </c>
      <c r="T21" s="60">
        <f>SUM(T22:T24)</f>
        <v>0</v>
      </c>
      <c r="U21" s="61"/>
      <c r="V21" s="62">
        <f>SUM(V22:V24)</f>
        <v>0</v>
      </c>
      <c r="W21" s="62">
        <f>SUM(W22:W24)</f>
        <v>0</v>
      </c>
      <c r="X21" s="62">
        <f>SUM(X22:X24)</f>
        <v>0</v>
      </c>
      <c r="Y21" s="39">
        <f t="shared" si="7"/>
        <v>0</v>
      </c>
      <c r="Z21" s="258" t="e">
        <f>Y21/W21</f>
        <v>#DIV/0!</v>
      </c>
      <c r="AA21" s="234"/>
      <c r="AB21" s="40"/>
      <c r="AC21" s="40"/>
      <c r="AD21" s="40"/>
      <c r="AE21" s="40"/>
      <c r="AF21" s="40"/>
      <c r="AG21" s="40"/>
    </row>
    <row r="22" spans="1:33" s="162" customFormat="1" ht="30" hidden="1" customHeight="1" x14ac:dyDescent="0.25">
      <c r="A22" s="41" t="s">
        <v>15</v>
      </c>
      <c r="B22" s="42" t="s">
        <v>28</v>
      </c>
      <c r="C22" s="43" t="s">
        <v>29</v>
      </c>
      <c r="D22" s="246" t="s">
        <v>18</v>
      </c>
      <c r="E22" s="45"/>
      <c r="F22" s="46"/>
      <c r="G22" s="47">
        <f t="shared" ref="G22:G24" si="16">E22*F22</f>
        <v>0</v>
      </c>
      <c r="H22" s="45"/>
      <c r="I22" s="46"/>
      <c r="J22" s="47">
        <f t="shared" ref="J22:J24" si="17">H22*I22</f>
        <v>0</v>
      </c>
      <c r="K22" s="45"/>
      <c r="L22" s="46"/>
      <c r="M22" s="47">
        <f t="shared" ref="M22:M24" si="18">K22*L22</f>
        <v>0</v>
      </c>
      <c r="N22" s="45"/>
      <c r="O22" s="46"/>
      <c r="P22" s="47">
        <f t="shared" ref="P22:P24" si="19">N22*O22</f>
        <v>0</v>
      </c>
      <c r="Q22" s="45"/>
      <c r="R22" s="46"/>
      <c r="S22" s="47">
        <f t="shared" ref="S22:S24" si="20">Q22*R22</f>
        <v>0</v>
      </c>
      <c r="T22" s="45"/>
      <c r="U22" s="46"/>
      <c r="V22" s="47">
        <f t="shared" ref="V22:V24" si="21">T22*U22</f>
        <v>0</v>
      </c>
      <c r="W22" s="48">
        <f t="shared" si="8"/>
        <v>0</v>
      </c>
      <c r="X22" s="256">
        <f t="shared" si="6"/>
        <v>0</v>
      </c>
      <c r="Y22" s="256">
        <f t="shared" si="7"/>
        <v>0</v>
      </c>
      <c r="Z22" s="264" t="e">
        <f t="shared" si="9"/>
        <v>#DIV/0!</v>
      </c>
      <c r="AA22" s="224"/>
      <c r="AB22" s="50"/>
      <c r="AC22" s="50"/>
      <c r="AD22" s="50"/>
      <c r="AE22" s="50"/>
      <c r="AF22" s="50"/>
      <c r="AG22" s="50"/>
    </row>
    <row r="23" spans="1:33" ht="30" hidden="1" customHeight="1" x14ac:dyDescent="0.25">
      <c r="A23" s="41" t="s">
        <v>15</v>
      </c>
      <c r="B23" s="42" t="s">
        <v>30</v>
      </c>
      <c r="C23" s="43" t="s">
        <v>29</v>
      </c>
      <c r="D23" s="246" t="s">
        <v>18</v>
      </c>
      <c r="E23" s="45"/>
      <c r="F23" s="46"/>
      <c r="G23" s="47">
        <f t="shared" si="16"/>
        <v>0</v>
      </c>
      <c r="H23" s="45"/>
      <c r="I23" s="46"/>
      <c r="J23" s="47">
        <f t="shared" si="17"/>
        <v>0</v>
      </c>
      <c r="K23" s="45"/>
      <c r="L23" s="46"/>
      <c r="M23" s="47">
        <f t="shared" si="18"/>
        <v>0</v>
      </c>
      <c r="N23" s="45"/>
      <c r="O23" s="46"/>
      <c r="P23" s="47">
        <f t="shared" si="19"/>
        <v>0</v>
      </c>
      <c r="Q23" s="45"/>
      <c r="R23" s="46"/>
      <c r="S23" s="47">
        <f t="shared" si="20"/>
        <v>0</v>
      </c>
      <c r="T23" s="45"/>
      <c r="U23" s="46"/>
      <c r="V23" s="47">
        <f t="shared" si="21"/>
        <v>0</v>
      </c>
      <c r="W23" s="48">
        <f t="shared" si="8"/>
        <v>0</v>
      </c>
      <c r="X23" s="256">
        <f t="shared" si="6"/>
        <v>0</v>
      </c>
      <c r="Y23" s="256">
        <f t="shared" si="7"/>
        <v>0</v>
      </c>
      <c r="Z23" s="264" t="e">
        <f t="shared" si="9"/>
        <v>#DIV/0!</v>
      </c>
      <c r="AA23" s="224"/>
      <c r="AB23" s="50"/>
      <c r="AC23" s="50"/>
      <c r="AD23" s="50"/>
      <c r="AE23" s="50"/>
      <c r="AF23" s="50"/>
      <c r="AG23" s="50"/>
    </row>
    <row r="24" spans="1:33" ht="30" hidden="1" customHeight="1" thickBot="1" x14ac:dyDescent="0.3">
      <c r="A24" s="51" t="s">
        <v>15</v>
      </c>
      <c r="B24" s="70" t="s">
        <v>31</v>
      </c>
      <c r="C24" s="43" t="s">
        <v>29</v>
      </c>
      <c r="D24" s="247" t="s">
        <v>18</v>
      </c>
      <c r="E24" s="54"/>
      <c r="F24" s="55"/>
      <c r="G24" s="56">
        <f t="shared" si="16"/>
        <v>0</v>
      </c>
      <c r="H24" s="54"/>
      <c r="I24" s="55"/>
      <c r="J24" s="56">
        <f t="shared" si="17"/>
        <v>0</v>
      </c>
      <c r="K24" s="66"/>
      <c r="L24" s="67"/>
      <c r="M24" s="68">
        <f t="shared" si="18"/>
        <v>0</v>
      </c>
      <c r="N24" s="66"/>
      <c r="O24" s="67"/>
      <c r="P24" s="68">
        <f t="shared" si="19"/>
        <v>0</v>
      </c>
      <c r="Q24" s="66"/>
      <c r="R24" s="67"/>
      <c r="S24" s="68">
        <f t="shared" si="20"/>
        <v>0</v>
      </c>
      <c r="T24" s="66"/>
      <c r="U24" s="67"/>
      <c r="V24" s="68">
        <f t="shared" si="21"/>
        <v>0</v>
      </c>
      <c r="W24" s="57">
        <f t="shared" si="8"/>
        <v>0</v>
      </c>
      <c r="X24" s="256">
        <f t="shared" si="6"/>
        <v>0</v>
      </c>
      <c r="Y24" s="256">
        <f t="shared" si="7"/>
        <v>0</v>
      </c>
      <c r="Z24" s="264" t="e">
        <f t="shared" si="9"/>
        <v>#DIV/0!</v>
      </c>
      <c r="AA24" s="235"/>
      <c r="AB24" s="50"/>
      <c r="AC24" s="50"/>
      <c r="AD24" s="50"/>
      <c r="AE24" s="50"/>
      <c r="AF24" s="50"/>
      <c r="AG24" s="50"/>
    </row>
    <row r="25" spans="1:33" ht="30" customHeight="1" thickBot="1" x14ac:dyDescent="0.3">
      <c r="A25" s="32" t="s">
        <v>12</v>
      </c>
      <c r="B25" s="71" t="s">
        <v>32</v>
      </c>
      <c r="C25" s="58" t="s">
        <v>33</v>
      </c>
      <c r="D25" s="59"/>
      <c r="E25" s="60">
        <f>SUM(E26:E28)</f>
        <v>0</v>
      </c>
      <c r="F25" s="61"/>
      <c r="G25" s="62">
        <f>SUM(G26:G28)</f>
        <v>0</v>
      </c>
      <c r="H25" s="60">
        <f>SUM(H26:H28)</f>
        <v>0</v>
      </c>
      <c r="I25" s="61"/>
      <c r="J25" s="62">
        <f>SUM(J26:J28)</f>
        <v>0</v>
      </c>
      <c r="K25" s="60">
        <f>SUM(K26:K28)</f>
        <v>0</v>
      </c>
      <c r="L25" s="61"/>
      <c r="M25" s="62">
        <f>SUM(M26:M28)</f>
        <v>0</v>
      </c>
      <c r="N25" s="60">
        <f>SUM(N26:N28)</f>
        <v>0</v>
      </c>
      <c r="O25" s="61"/>
      <c r="P25" s="62">
        <f>SUM(P26:P28)</f>
        <v>0</v>
      </c>
      <c r="Q25" s="60">
        <f>SUM(Q26:Q28)</f>
        <v>0</v>
      </c>
      <c r="R25" s="61"/>
      <c r="S25" s="62">
        <f>SUM(S26:S28)</f>
        <v>0</v>
      </c>
      <c r="T25" s="60">
        <f>SUM(T26:T28)</f>
        <v>0</v>
      </c>
      <c r="U25" s="61"/>
      <c r="V25" s="62">
        <f>SUM(V26:V28)</f>
        <v>0</v>
      </c>
      <c r="W25" s="62">
        <f>SUM(W26:W28)</f>
        <v>0</v>
      </c>
      <c r="X25" s="62">
        <f>SUM(X26:X28)</f>
        <v>0</v>
      </c>
      <c r="Y25" s="39">
        <f t="shared" si="7"/>
        <v>0</v>
      </c>
      <c r="Z25" s="258" t="e">
        <f>Y25/W25</f>
        <v>#DIV/0!</v>
      </c>
      <c r="AA25" s="234"/>
      <c r="AB25" s="5"/>
      <c r="AC25" s="5"/>
      <c r="AD25" s="5"/>
      <c r="AE25" s="5"/>
      <c r="AF25" s="5"/>
      <c r="AG25" s="5"/>
    </row>
    <row r="26" spans="1:33" ht="30" hidden="1" customHeight="1" x14ac:dyDescent="0.25">
      <c r="A26" s="72" t="s">
        <v>15</v>
      </c>
      <c r="B26" s="73" t="s">
        <v>34</v>
      </c>
      <c r="C26" s="43" t="s">
        <v>35</v>
      </c>
      <c r="D26" s="74"/>
      <c r="E26" s="75">
        <f>G13</f>
        <v>0</v>
      </c>
      <c r="F26" s="76">
        <v>0.22</v>
      </c>
      <c r="G26" s="77">
        <f t="shared" ref="G26:G28" si="22">E26*F26</f>
        <v>0</v>
      </c>
      <c r="H26" s="75">
        <f>J13</f>
        <v>0</v>
      </c>
      <c r="I26" s="76">
        <v>0.22</v>
      </c>
      <c r="J26" s="77">
        <f t="shared" ref="J26:J28" si="23">H26*I26</f>
        <v>0</v>
      </c>
      <c r="K26" s="75">
        <f>M13</f>
        <v>0</v>
      </c>
      <c r="L26" s="76">
        <v>0.22</v>
      </c>
      <c r="M26" s="77">
        <f t="shared" ref="M26:M28" si="24">K26*L26</f>
        <v>0</v>
      </c>
      <c r="N26" s="75">
        <f>P13</f>
        <v>0</v>
      </c>
      <c r="O26" s="76">
        <v>0.22</v>
      </c>
      <c r="P26" s="77">
        <f t="shared" ref="P26:P28" si="25">N26*O26</f>
        <v>0</v>
      </c>
      <c r="Q26" s="75">
        <f>S13</f>
        <v>0</v>
      </c>
      <c r="R26" s="76">
        <v>0.22</v>
      </c>
      <c r="S26" s="77">
        <f t="shared" ref="S26:S28" si="26">Q26*R26</f>
        <v>0</v>
      </c>
      <c r="T26" s="75">
        <f>V13</f>
        <v>0</v>
      </c>
      <c r="U26" s="76">
        <v>0.22</v>
      </c>
      <c r="V26" s="77">
        <f t="shared" ref="V26:V28" si="27">T26*U26</f>
        <v>0</v>
      </c>
      <c r="W26" s="78">
        <f>G26+M26+S26</f>
        <v>0</v>
      </c>
      <c r="X26" s="256">
        <f>J26+P26+V26</f>
        <v>0</v>
      </c>
      <c r="Y26" s="256">
        <f t="shared" si="7"/>
        <v>0</v>
      </c>
      <c r="Z26" s="264" t="e">
        <f t="shared" si="9"/>
        <v>#DIV/0!</v>
      </c>
      <c r="AA26" s="236"/>
      <c r="AB26" s="49"/>
      <c r="AC26" s="50"/>
      <c r="AD26" s="50"/>
      <c r="AE26" s="50"/>
      <c r="AF26" s="50"/>
      <c r="AG26" s="50"/>
    </row>
    <row r="27" spans="1:33" ht="30" hidden="1" customHeight="1" x14ac:dyDescent="0.25">
      <c r="A27" s="41" t="s">
        <v>15</v>
      </c>
      <c r="B27" s="42" t="s">
        <v>36</v>
      </c>
      <c r="C27" s="43" t="s">
        <v>37</v>
      </c>
      <c r="D27" s="44"/>
      <c r="E27" s="45">
        <f>G17</f>
        <v>0</v>
      </c>
      <c r="F27" s="46">
        <v>0.22</v>
      </c>
      <c r="G27" s="47">
        <f t="shared" si="22"/>
        <v>0</v>
      </c>
      <c r="H27" s="45">
        <f>J17</f>
        <v>0</v>
      </c>
      <c r="I27" s="46">
        <v>0.22</v>
      </c>
      <c r="J27" s="47">
        <f t="shared" si="23"/>
        <v>0</v>
      </c>
      <c r="K27" s="45">
        <f>M17</f>
        <v>0</v>
      </c>
      <c r="L27" s="46">
        <v>0.22</v>
      </c>
      <c r="M27" s="47">
        <f t="shared" si="24"/>
        <v>0</v>
      </c>
      <c r="N27" s="45">
        <f>P17</f>
        <v>0</v>
      </c>
      <c r="O27" s="46">
        <v>0.22</v>
      </c>
      <c r="P27" s="47">
        <f t="shared" si="25"/>
        <v>0</v>
      </c>
      <c r="Q27" s="45">
        <f>S17</f>
        <v>0</v>
      </c>
      <c r="R27" s="46">
        <v>0.22</v>
      </c>
      <c r="S27" s="47">
        <f t="shared" si="26"/>
        <v>0</v>
      </c>
      <c r="T27" s="45">
        <f>V17</f>
        <v>0</v>
      </c>
      <c r="U27" s="46">
        <v>0.22</v>
      </c>
      <c r="V27" s="47">
        <f t="shared" si="27"/>
        <v>0</v>
      </c>
      <c r="W27" s="48">
        <f t="shared" si="8"/>
        <v>0</v>
      </c>
      <c r="X27" s="256">
        <f t="shared" si="6"/>
        <v>0</v>
      </c>
      <c r="Y27" s="256">
        <f t="shared" si="7"/>
        <v>0</v>
      </c>
      <c r="Z27" s="264" t="e">
        <f t="shared" si="9"/>
        <v>#DIV/0!</v>
      </c>
      <c r="AA27" s="224"/>
      <c r="AB27" s="50"/>
      <c r="AC27" s="50"/>
      <c r="AD27" s="50"/>
      <c r="AE27" s="50"/>
      <c r="AF27" s="50"/>
      <c r="AG27" s="50"/>
    </row>
    <row r="28" spans="1:33" ht="30" hidden="1" customHeight="1" thickBot="1" x14ac:dyDescent="0.3">
      <c r="A28" s="51" t="s">
        <v>15</v>
      </c>
      <c r="B28" s="70" t="s">
        <v>38</v>
      </c>
      <c r="C28" s="79" t="s">
        <v>27</v>
      </c>
      <c r="D28" s="53"/>
      <c r="E28" s="54">
        <f>G21</f>
        <v>0</v>
      </c>
      <c r="F28" s="55">
        <v>0.22</v>
      </c>
      <c r="G28" s="56">
        <f t="shared" si="22"/>
        <v>0</v>
      </c>
      <c r="H28" s="54">
        <f>J21</f>
        <v>0</v>
      </c>
      <c r="I28" s="55">
        <v>0.22</v>
      </c>
      <c r="J28" s="56">
        <f t="shared" si="23"/>
        <v>0</v>
      </c>
      <c r="K28" s="54">
        <f>M21</f>
        <v>0</v>
      </c>
      <c r="L28" s="55">
        <v>0.22</v>
      </c>
      <c r="M28" s="56">
        <f t="shared" si="24"/>
        <v>0</v>
      </c>
      <c r="N28" s="54">
        <f>P21</f>
        <v>0</v>
      </c>
      <c r="O28" s="55">
        <v>0.22</v>
      </c>
      <c r="P28" s="56">
        <f t="shared" si="25"/>
        <v>0</v>
      </c>
      <c r="Q28" s="54">
        <f>S21</f>
        <v>0</v>
      </c>
      <c r="R28" s="55">
        <v>0.22</v>
      </c>
      <c r="S28" s="56">
        <f t="shared" si="26"/>
        <v>0</v>
      </c>
      <c r="T28" s="54">
        <f>V21</f>
        <v>0</v>
      </c>
      <c r="U28" s="55">
        <v>0.22</v>
      </c>
      <c r="V28" s="56">
        <f t="shared" si="27"/>
        <v>0</v>
      </c>
      <c r="W28" s="57">
        <f t="shared" si="8"/>
        <v>0</v>
      </c>
      <c r="X28" s="256">
        <f t="shared" si="6"/>
        <v>0</v>
      </c>
      <c r="Y28" s="256">
        <f t="shared" si="7"/>
        <v>0</v>
      </c>
      <c r="Z28" s="264" t="e">
        <f t="shared" si="9"/>
        <v>#DIV/0!</v>
      </c>
      <c r="AA28" s="233"/>
      <c r="AB28" s="50"/>
      <c r="AC28" s="50"/>
      <c r="AD28" s="50"/>
      <c r="AE28" s="50"/>
      <c r="AF28" s="50"/>
      <c r="AG28" s="50"/>
    </row>
    <row r="29" spans="1:33" ht="30" customHeight="1" x14ac:dyDescent="0.25">
      <c r="A29" s="32" t="s">
        <v>13</v>
      </c>
      <c r="B29" s="71" t="s">
        <v>39</v>
      </c>
      <c r="C29" s="58" t="s">
        <v>40</v>
      </c>
      <c r="D29" s="59"/>
      <c r="E29" s="60">
        <f>SUM(E30:E33)</f>
        <v>8</v>
      </c>
      <c r="F29" s="61"/>
      <c r="G29" s="62">
        <f>SUM(G30:G33)</f>
        <v>150000</v>
      </c>
      <c r="H29" s="60">
        <f>SUM(H31:H33)</f>
        <v>4</v>
      </c>
      <c r="I29" s="61"/>
      <c r="J29" s="62">
        <f>SUM(J30:J33)</f>
        <v>147098</v>
      </c>
      <c r="K29" s="60">
        <f>SUM(K31:K33)</f>
        <v>0</v>
      </c>
      <c r="L29" s="61"/>
      <c r="M29" s="62">
        <f>SUM(M31:M33)</f>
        <v>0</v>
      </c>
      <c r="N29" s="60">
        <f>SUM(N31:N33)</f>
        <v>0</v>
      </c>
      <c r="O29" s="61"/>
      <c r="P29" s="62">
        <f>SUM(P31:P33)</f>
        <v>0</v>
      </c>
      <c r="Q29" s="60">
        <f>SUM(Q31:Q33)</f>
        <v>0</v>
      </c>
      <c r="R29" s="61"/>
      <c r="S29" s="62">
        <f>SUM(S31:S33)</f>
        <v>0</v>
      </c>
      <c r="T29" s="60">
        <f>SUM(T31:T33)</f>
        <v>0</v>
      </c>
      <c r="U29" s="61"/>
      <c r="V29" s="62">
        <f>SUM(V31:V33)</f>
        <v>0</v>
      </c>
      <c r="W29" s="62">
        <f>SUM(W30:W33)</f>
        <v>150000</v>
      </c>
      <c r="X29" s="62">
        <f>SUM(X30:X33)</f>
        <v>147098</v>
      </c>
      <c r="Y29" s="62">
        <f t="shared" si="7"/>
        <v>2902</v>
      </c>
      <c r="Z29" s="62">
        <f>Y29/W29</f>
        <v>1.9346666666666668E-2</v>
      </c>
      <c r="AA29" s="234"/>
      <c r="AB29" s="5"/>
      <c r="AC29" s="5"/>
      <c r="AD29" s="5"/>
      <c r="AE29" s="5"/>
      <c r="AF29" s="5"/>
      <c r="AG29" s="5"/>
    </row>
    <row r="30" spans="1:33" s="383" customFormat="1" ht="43.8" customHeight="1" x14ac:dyDescent="0.25">
      <c r="A30" s="41" t="s">
        <v>15</v>
      </c>
      <c r="B30" s="73" t="s">
        <v>41</v>
      </c>
      <c r="C30" s="386" t="s">
        <v>342</v>
      </c>
      <c r="D30" s="387" t="s">
        <v>343</v>
      </c>
      <c r="E30" s="388">
        <v>4</v>
      </c>
      <c r="F30" s="389">
        <v>18750</v>
      </c>
      <c r="G30" s="47">
        <f t="shared" ref="G30" si="28">E30*F30</f>
        <v>75000</v>
      </c>
      <c r="H30" s="45">
        <v>4</v>
      </c>
      <c r="I30" s="46">
        <v>18750</v>
      </c>
      <c r="J30" s="47">
        <f t="shared" ref="J30" si="29">H30*I30</f>
        <v>75000</v>
      </c>
      <c r="K30" s="45"/>
      <c r="L30" s="46"/>
      <c r="M30" s="47">
        <f t="shared" ref="M30" si="30">K30*L30</f>
        <v>0</v>
      </c>
      <c r="N30" s="45"/>
      <c r="O30" s="46"/>
      <c r="P30" s="47">
        <f t="shared" ref="P30" si="31">N30*O30</f>
        <v>0</v>
      </c>
      <c r="Q30" s="45"/>
      <c r="R30" s="46"/>
      <c r="S30" s="47">
        <f t="shared" ref="S30" si="32">Q30*R30</f>
        <v>0</v>
      </c>
      <c r="T30" s="45"/>
      <c r="U30" s="46"/>
      <c r="V30" s="47">
        <f t="shared" ref="V30" si="33">T30*U30</f>
        <v>0</v>
      </c>
      <c r="W30" s="48">
        <f>G30+M30+S30</f>
        <v>75000</v>
      </c>
      <c r="X30" s="256">
        <f>J30+P30+V30</f>
        <v>75000</v>
      </c>
      <c r="Y30" s="256">
        <f>W30-X30</f>
        <v>0</v>
      </c>
      <c r="Z30" s="264">
        <f t="shared" ref="Z30" si="34">Y30/W30</f>
        <v>0</v>
      </c>
      <c r="AA30" s="224"/>
      <c r="AB30" s="5"/>
      <c r="AC30" s="5"/>
      <c r="AD30" s="5"/>
      <c r="AE30" s="5"/>
      <c r="AF30" s="5"/>
      <c r="AG30" s="5"/>
    </row>
    <row r="31" spans="1:33" ht="43.8" customHeight="1" thickBot="1" x14ac:dyDescent="0.3">
      <c r="A31" s="41" t="s">
        <v>15</v>
      </c>
      <c r="B31" s="73" t="s">
        <v>42</v>
      </c>
      <c r="C31" s="484" t="s">
        <v>362</v>
      </c>
      <c r="D31" s="414" t="s">
        <v>18</v>
      </c>
      <c r="E31" s="389">
        <v>4</v>
      </c>
      <c r="F31" s="415">
        <v>18750</v>
      </c>
      <c r="G31" s="47">
        <f t="shared" ref="G31:G33" si="35">E31*F31</f>
        <v>75000</v>
      </c>
      <c r="H31" s="45">
        <v>4</v>
      </c>
      <c r="I31" s="46">
        <v>18024.5</v>
      </c>
      <c r="J31" s="47">
        <f t="shared" ref="J31:J33" si="36">H31*I31</f>
        <v>72098</v>
      </c>
      <c r="K31" s="45"/>
      <c r="L31" s="46"/>
      <c r="M31" s="47">
        <f t="shared" ref="M31:M33" si="37">K31*L31</f>
        <v>0</v>
      </c>
      <c r="N31" s="45"/>
      <c r="O31" s="46"/>
      <c r="P31" s="47">
        <f t="shared" ref="P31:P33" si="38">N31*O31</f>
        <v>0</v>
      </c>
      <c r="Q31" s="45"/>
      <c r="R31" s="46"/>
      <c r="S31" s="47">
        <f t="shared" ref="S31:S33" si="39">Q31*R31</f>
        <v>0</v>
      </c>
      <c r="T31" s="45"/>
      <c r="U31" s="46"/>
      <c r="V31" s="47">
        <f t="shared" ref="V31:V33" si="40">T31*U31</f>
        <v>0</v>
      </c>
      <c r="W31" s="48">
        <f>G31+M31+S31</f>
        <v>75000</v>
      </c>
      <c r="X31" s="256">
        <f>J31+P31+V31</f>
        <v>72098</v>
      </c>
      <c r="Y31" s="256">
        <f>W31-X31</f>
        <v>2902</v>
      </c>
      <c r="Z31" s="264">
        <f t="shared" si="9"/>
        <v>3.8693333333333337E-2</v>
      </c>
      <c r="AA31" s="224"/>
      <c r="AB31" s="5"/>
      <c r="AC31" s="5"/>
      <c r="AD31" s="5"/>
      <c r="AE31" s="5"/>
      <c r="AF31" s="5"/>
      <c r="AG31" s="5"/>
    </row>
    <row r="32" spans="1:33" ht="30" hidden="1" customHeight="1" x14ac:dyDescent="0.25">
      <c r="A32" s="41" t="s">
        <v>15</v>
      </c>
      <c r="B32" s="42" t="s">
        <v>42</v>
      </c>
      <c r="C32" s="43" t="s">
        <v>29</v>
      </c>
      <c r="D32" s="246" t="s">
        <v>18</v>
      </c>
      <c r="E32" s="45"/>
      <c r="F32" s="46"/>
      <c r="G32" s="47">
        <f t="shared" si="35"/>
        <v>0</v>
      </c>
      <c r="H32" s="45"/>
      <c r="I32" s="46"/>
      <c r="J32" s="47">
        <f t="shared" si="36"/>
        <v>0</v>
      </c>
      <c r="K32" s="45"/>
      <c r="L32" s="46"/>
      <c r="M32" s="47">
        <f t="shared" si="37"/>
        <v>0</v>
      </c>
      <c r="N32" s="45"/>
      <c r="O32" s="46"/>
      <c r="P32" s="47">
        <f t="shared" si="38"/>
        <v>0</v>
      </c>
      <c r="Q32" s="45"/>
      <c r="R32" s="46"/>
      <c r="S32" s="47">
        <f t="shared" si="39"/>
        <v>0</v>
      </c>
      <c r="T32" s="45"/>
      <c r="U32" s="46"/>
      <c r="V32" s="47">
        <f t="shared" si="40"/>
        <v>0</v>
      </c>
      <c r="W32" s="48">
        <f t="shared" si="8"/>
        <v>0</v>
      </c>
      <c r="X32" s="256">
        <f t="shared" si="6"/>
        <v>0</v>
      </c>
      <c r="Y32" s="256">
        <f t="shared" si="7"/>
        <v>0</v>
      </c>
      <c r="Z32" s="264" t="e">
        <f t="shared" si="9"/>
        <v>#DIV/0!</v>
      </c>
      <c r="AA32" s="224"/>
      <c r="AB32" s="5"/>
      <c r="AC32" s="5"/>
      <c r="AD32" s="5"/>
      <c r="AE32" s="5"/>
      <c r="AF32" s="5"/>
      <c r="AG32" s="5"/>
    </row>
    <row r="33" spans="1:33" ht="30" hidden="1" customHeight="1" thickBot="1" x14ac:dyDescent="0.3">
      <c r="A33" s="51" t="s">
        <v>15</v>
      </c>
      <c r="B33" s="52" t="s">
        <v>43</v>
      </c>
      <c r="C33" s="198" t="s">
        <v>29</v>
      </c>
      <c r="D33" s="247" t="s">
        <v>18</v>
      </c>
      <c r="E33" s="54"/>
      <c r="F33" s="55"/>
      <c r="G33" s="56">
        <f t="shared" si="35"/>
        <v>0</v>
      </c>
      <c r="H33" s="54"/>
      <c r="I33" s="55"/>
      <c r="J33" s="56">
        <f t="shared" si="36"/>
        <v>0</v>
      </c>
      <c r="K33" s="66"/>
      <c r="L33" s="67"/>
      <c r="M33" s="68">
        <f t="shared" si="37"/>
        <v>0</v>
      </c>
      <c r="N33" s="66"/>
      <c r="O33" s="67"/>
      <c r="P33" s="68">
        <f t="shared" si="38"/>
        <v>0</v>
      </c>
      <c r="Q33" s="66"/>
      <c r="R33" s="67"/>
      <c r="S33" s="68">
        <f t="shared" si="39"/>
        <v>0</v>
      </c>
      <c r="T33" s="66"/>
      <c r="U33" s="67"/>
      <c r="V33" s="68">
        <f t="shared" si="40"/>
        <v>0</v>
      </c>
      <c r="W33" s="57">
        <f t="shared" si="8"/>
        <v>0</v>
      </c>
      <c r="X33" s="256">
        <f t="shared" si="6"/>
        <v>0</v>
      </c>
      <c r="Y33" s="260">
        <f t="shared" si="7"/>
        <v>0</v>
      </c>
      <c r="Z33" s="264" t="e">
        <f t="shared" si="9"/>
        <v>#DIV/0!</v>
      </c>
      <c r="AA33" s="235"/>
      <c r="AB33" s="5"/>
      <c r="AC33" s="5"/>
      <c r="AD33" s="5"/>
      <c r="AE33" s="5"/>
      <c r="AF33" s="5"/>
      <c r="AG33" s="5"/>
    </row>
    <row r="34" spans="1:33" ht="30" customHeight="1" thickBot="1" x14ac:dyDescent="0.3">
      <c r="A34" s="203" t="s">
        <v>44</v>
      </c>
      <c r="B34" s="204"/>
      <c r="C34" s="205"/>
      <c r="D34" s="206"/>
      <c r="E34" s="248"/>
      <c r="F34" s="207"/>
      <c r="G34" s="80">
        <f>G13+G17+G21+G25+G29</f>
        <v>150000</v>
      </c>
      <c r="H34" s="248"/>
      <c r="I34" s="207"/>
      <c r="J34" s="80">
        <f>J13+J17+J21+J25+J29</f>
        <v>147098</v>
      </c>
      <c r="K34" s="248"/>
      <c r="L34" s="106"/>
      <c r="M34" s="80">
        <f>M13+M17+M21+M25+M29</f>
        <v>0</v>
      </c>
      <c r="N34" s="248"/>
      <c r="O34" s="106"/>
      <c r="P34" s="80">
        <f>P13+P17+P21+P25+P29</f>
        <v>0</v>
      </c>
      <c r="Q34" s="248"/>
      <c r="R34" s="106"/>
      <c r="S34" s="80">
        <f>S13+S17+S21+S25+S29</f>
        <v>0</v>
      </c>
      <c r="T34" s="248"/>
      <c r="U34" s="106"/>
      <c r="V34" s="80">
        <f>V13+V17+V21+V25+V29</f>
        <v>0</v>
      </c>
      <c r="W34" s="80">
        <f>W13+W17+W21+W25+W29</f>
        <v>150000</v>
      </c>
      <c r="X34" s="297">
        <f>X13+X17+X21+X25+X29</f>
        <v>147098</v>
      </c>
      <c r="Y34" s="299">
        <f t="shared" si="7"/>
        <v>2902</v>
      </c>
      <c r="Z34" s="298">
        <f>Y34/W34</f>
        <v>1.9346666666666668E-2</v>
      </c>
      <c r="AA34" s="237"/>
      <c r="AB34" s="4"/>
      <c r="AC34" s="5"/>
      <c r="AD34" s="5"/>
      <c r="AE34" s="5"/>
      <c r="AF34" s="5"/>
      <c r="AG34" s="5"/>
    </row>
    <row r="35" spans="1:33" ht="30" customHeight="1" thickBot="1" x14ac:dyDescent="0.3">
      <c r="A35" s="199" t="s">
        <v>12</v>
      </c>
      <c r="B35" s="112">
        <v>2</v>
      </c>
      <c r="C35" s="200" t="s">
        <v>45</v>
      </c>
      <c r="D35" s="201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1"/>
      <c r="X35" s="31"/>
      <c r="Y35" s="302"/>
      <c r="Z35" s="31"/>
      <c r="AA35" s="231"/>
      <c r="AB35" s="5"/>
      <c r="AC35" s="5"/>
      <c r="AD35" s="5"/>
      <c r="AE35" s="5"/>
      <c r="AF35" s="5"/>
      <c r="AG35" s="5"/>
    </row>
    <row r="36" spans="1:33" ht="30" customHeight="1" thickBot="1" x14ac:dyDescent="0.3">
      <c r="A36" s="32" t="s">
        <v>13</v>
      </c>
      <c r="B36" s="71" t="s">
        <v>46</v>
      </c>
      <c r="C36" s="34" t="s">
        <v>47</v>
      </c>
      <c r="D36" s="35"/>
      <c r="E36" s="36">
        <f>SUM(E37:E39)</f>
        <v>0</v>
      </c>
      <c r="F36" s="37"/>
      <c r="G36" s="38">
        <f>SUM(G37:G39)</f>
        <v>0</v>
      </c>
      <c r="H36" s="36">
        <f>SUM(H37:H39)</f>
        <v>0</v>
      </c>
      <c r="I36" s="37"/>
      <c r="J36" s="38">
        <f>SUM(J37:J39)</f>
        <v>0</v>
      </c>
      <c r="K36" s="36">
        <f>SUM(K37:K39)</f>
        <v>0</v>
      </c>
      <c r="L36" s="37"/>
      <c r="M36" s="38">
        <f>SUM(M37:M39)</f>
        <v>0</v>
      </c>
      <c r="N36" s="36">
        <f>SUM(N37:N39)</f>
        <v>0</v>
      </c>
      <c r="O36" s="37"/>
      <c r="P36" s="38">
        <f>SUM(P37:P39)</f>
        <v>0</v>
      </c>
      <c r="Q36" s="36">
        <f>SUM(Q37:Q39)</f>
        <v>0</v>
      </c>
      <c r="R36" s="37"/>
      <c r="S36" s="38">
        <f>SUM(S37:S39)</f>
        <v>0</v>
      </c>
      <c r="T36" s="36">
        <f>SUM(T37:T39)</f>
        <v>0</v>
      </c>
      <c r="U36" s="37"/>
      <c r="V36" s="38">
        <f>SUM(V37:V39)</f>
        <v>0</v>
      </c>
      <c r="W36" s="38">
        <f>SUM(W37:W39)</f>
        <v>0</v>
      </c>
      <c r="X36" s="300">
        <f>SUM(X37:X39)</f>
        <v>0</v>
      </c>
      <c r="Y36" s="303">
        <f t="shared" si="7"/>
        <v>0</v>
      </c>
      <c r="Z36" s="301" t="e">
        <f>Y36/W36</f>
        <v>#DIV/0!</v>
      </c>
      <c r="AA36" s="232"/>
      <c r="AB36" s="86"/>
      <c r="AC36" s="40"/>
      <c r="AD36" s="40"/>
      <c r="AE36" s="40"/>
      <c r="AF36" s="40"/>
      <c r="AG36" s="40"/>
    </row>
    <row r="37" spans="1:33" ht="30" hidden="1" customHeight="1" x14ac:dyDescent="0.25">
      <c r="A37" s="41" t="s">
        <v>15</v>
      </c>
      <c r="B37" s="42" t="s">
        <v>48</v>
      </c>
      <c r="C37" s="43" t="s">
        <v>49</v>
      </c>
      <c r="D37" s="44" t="s">
        <v>50</v>
      </c>
      <c r="E37" s="45"/>
      <c r="F37" s="46"/>
      <c r="G37" s="47">
        <f t="shared" ref="G37:G39" si="41">E37*F37</f>
        <v>0</v>
      </c>
      <c r="H37" s="45"/>
      <c r="I37" s="46"/>
      <c r="J37" s="47">
        <f t="shared" ref="J37:J39" si="42">H37*I37</f>
        <v>0</v>
      </c>
      <c r="K37" s="45"/>
      <c r="L37" s="46"/>
      <c r="M37" s="47">
        <f t="shared" ref="M37:M39" si="43">K37*L37</f>
        <v>0</v>
      </c>
      <c r="N37" s="45"/>
      <c r="O37" s="46"/>
      <c r="P37" s="47">
        <f t="shared" ref="P37:P39" si="44">N37*O37</f>
        <v>0</v>
      </c>
      <c r="Q37" s="45"/>
      <c r="R37" s="46"/>
      <c r="S37" s="47">
        <f t="shared" ref="S37:S39" si="45">Q37*R37</f>
        <v>0</v>
      </c>
      <c r="T37" s="45"/>
      <c r="U37" s="46"/>
      <c r="V37" s="47">
        <f t="shared" ref="V37:V39" si="46">T37*U37</f>
        <v>0</v>
      </c>
      <c r="W37" s="48">
        <f>G37+M37+S37</f>
        <v>0</v>
      </c>
      <c r="X37" s="256">
        <f>J37+P37+V37</f>
        <v>0</v>
      </c>
      <c r="Y37" s="256">
        <f t="shared" si="7"/>
        <v>0</v>
      </c>
      <c r="Z37" s="264" t="e">
        <f t="shared" ref="Z37:Z47" si="47">Y37/W37</f>
        <v>#DIV/0!</v>
      </c>
      <c r="AA37" s="224"/>
      <c r="AB37" s="50"/>
      <c r="AC37" s="50"/>
      <c r="AD37" s="50"/>
      <c r="AE37" s="50"/>
      <c r="AF37" s="50"/>
      <c r="AG37" s="50"/>
    </row>
    <row r="38" spans="1:33" ht="30" hidden="1" customHeight="1" x14ac:dyDescent="0.25">
      <c r="A38" s="41" t="s">
        <v>15</v>
      </c>
      <c r="B38" s="42" t="s">
        <v>51</v>
      </c>
      <c r="C38" s="43" t="s">
        <v>49</v>
      </c>
      <c r="D38" s="44" t="s">
        <v>50</v>
      </c>
      <c r="E38" s="45"/>
      <c r="F38" s="46"/>
      <c r="G38" s="47">
        <f t="shared" si="41"/>
        <v>0</v>
      </c>
      <c r="H38" s="45"/>
      <c r="I38" s="46"/>
      <c r="J38" s="47">
        <f t="shared" si="42"/>
        <v>0</v>
      </c>
      <c r="K38" s="45"/>
      <c r="L38" s="46"/>
      <c r="M38" s="47">
        <f t="shared" si="43"/>
        <v>0</v>
      </c>
      <c r="N38" s="45"/>
      <c r="O38" s="46"/>
      <c r="P38" s="47">
        <f t="shared" si="44"/>
        <v>0</v>
      </c>
      <c r="Q38" s="45"/>
      <c r="R38" s="46"/>
      <c r="S38" s="47">
        <f t="shared" si="45"/>
        <v>0</v>
      </c>
      <c r="T38" s="45"/>
      <c r="U38" s="46"/>
      <c r="V38" s="47">
        <f t="shared" si="46"/>
        <v>0</v>
      </c>
      <c r="W38" s="48">
        <f t="shared" ref="W38:W43" si="48">G38+M38+S38</f>
        <v>0</v>
      </c>
      <c r="X38" s="256">
        <f t="shared" ref="X38:X47" si="49">J38+P38+V38</f>
        <v>0</v>
      </c>
      <c r="Y38" s="256">
        <f t="shared" si="7"/>
        <v>0</v>
      </c>
      <c r="Z38" s="264" t="e">
        <f t="shared" si="47"/>
        <v>#DIV/0!</v>
      </c>
      <c r="AA38" s="224"/>
      <c r="AB38" s="50"/>
      <c r="AC38" s="50"/>
      <c r="AD38" s="50"/>
      <c r="AE38" s="50"/>
      <c r="AF38" s="50"/>
      <c r="AG38" s="50"/>
    </row>
    <row r="39" spans="1:33" ht="30" hidden="1" customHeight="1" thickBot="1" x14ac:dyDescent="0.3">
      <c r="A39" s="64" t="s">
        <v>15</v>
      </c>
      <c r="B39" s="70" t="s">
        <v>52</v>
      </c>
      <c r="C39" s="43" t="s">
        <v>49</v>
      </c>
      <c r="D39" s="65" t="s">
        <v>50</v>
      </c>
      <c r="E39" s="66"/>
      <c r="F39" s="67"/>
      <c r="G39" s="68">
        <f t="shared" si="41"/>
        <v>0</v>
      </c>
      <c r="H39" s="66"/>
      <c r="I39" s="67"/>
      <c r="J39" s="68">
        <f t="shared" si="42"/>
        <v>0</v>
      </c>
      <c r="K39" s="66"/>
      <c r="L39" s="67"/>
      <c r="M39" s="68">
        <f t="shared" si="43"/>
        <v>0</v>
      </c>
      <c r="N39" s="66"/>
      <c r="O39" s="67"/>
      <c r="P39" s="68">
        <f t="shared" si="44"/>
        <v>0</v>
      </c>
      <c r="Q39" s="66"/>
      <c r="R39" s="67"/>
      <c r="S39" s="68">
        <f t="shared" si="45"/>
        <v>0</v>
      </c>
      <c r="T39" s="66"/>
      <c r="U39" s="67"/>
      <c r="V39" s="68">
        <f t="shared" si="46"/>
        <v>0</v>
      </c>
      <c r="W39" s="57">
        <f t="shared" si="48"/>
        <v>0</v>
      </c>
      <c r="X39" s="256">
        <f t="shared" si="49"/>
        <v>0</v>
      </c>
      <c r="Y39" s="256">
        <f t="shared" si="7"/>
        <v>0</v>
      </c>
      <c r="Z39" s="264" t="e">
        <f t="shared" si="47"/>
        <v>#DIV/0!</v>
      </c>
      <c r="AA39" s="235"/>
      <c r="AB39" s="50"/>
      <c r="AC39" s="50"/>
      <c r="AD39" s="50"/>
      <c r="AE39" s="50"/>
      <c r="AF39" s="50"/>
      <c r="AG39" s="50"/>
    </row>
    <row r="40" spans="1:33" ht="30" customHeight="1" thickBot="1" x14ac:dyDescent="0.3">
      <c r="A40" s="32" t="s">
        <v>13</v>
      </c>
      <c r="B40" s="71" t="s">
        <v>53</v>
      </c>
      <c r="C40" s="69" t="s">
        <v>54</v>
      </c>
      <c r="D40" s="59"/>
      <c r="E40" s="60">
        <f>SUM(E41:E43)</f>
        <v>0</v>
      </c>
      <c r="F40" s="61"/>
      <c r="G40" s="62">
        <f>SUM(G41:G43)</f>
        <v>0</v>
      </c>
      <c r="H40" s="60">
        <f>SUM(H41:H43)</f>
        <v>0</v>
      </c>
      <c r="I40" s="61"/>
      <c r="J40" s="62">
        <f>SUM(J41:J43)</f>
        <v>0</v>
      </c>
      <c r="K40" s="60">
        <f>SUM(K41:K43)</f>
        <v>0</v>
      </c>
      <c r="L40" s="61"/>
      <c r="M40" s="62">
        <f>SUM(M41:M43)</f>
        <v>0</v>
      </c>
      <c r="N40" s="60">
        <f>SUM(N41:N43)</f>
        <v>0</v>
      </c>
      <c r="O40" s="61"/>
      <c r="P40" s="62">
        <f>SUM(P41:P43)</f>
        <v>0</v>
      </c>
      <c r="Q40" s="60">
        <f>SUM(Q41:Q43)</f>
        <v>0</v>
      </c>
      <c r="R40" s="61"/>
      <c r="S40" s="62">
        <f>SUM(S41:S43)</f>
        <v>0</v>
      </c>
      <c r="T40" s="60">
        <f>SUM(T41:T43)</f>
        <v>0</v>
      </c>
      <c r="U40" s="61"/>
      <c r="V40" s="62">
        <f>SUM(V41:V43)</f>
        <v>0</v>
      </c>
      <c r="W40" s="62">
        <f>SUM(W41:W43)</f>
        <v>0</v>
      </c>
      <c r="X40" s="62">
        <f>SUM(X41:X43)</f>
        <v>0</v>
      </c>
      <c r="Y40" s="305">
        <f t="shared" si="7"/>
        <v>0</v>
      </c>
      <c r="Z40" s="305" t="e">
        <f>Y40/W40</f>
        <v>#DIV/0!</v>
      </c>
      <c r="AA40" s="234"/>
      <c r="AB40" s="40"/>
      <c r="AC40" s="40"/>
      <c r="AD40" s="40"/>
      <c r="AE40" s="40"/>
      <c r="AF40" s="40"/>
      <c r="AG40" s="40"/>
    </row>
    <row r="41" spans="1:33" ht="30" hidden="1" customHeight="1" x14ac:dyDescent="0.25">
      <c r="A41" s="41" t="s">
        <v>15</v>
      </c>
      <c r="B41" s="42" t="s">
        <v>55</v>
      </c>
      <c r="C41" s="43" t="s">
        <v>56</v>
      </c>
      <c r="D41" s="44" t="s">
        <v>57</v>
      </c>
      <c r="E41" s="45"/>
      <c r="F41" s="46"/>
      <c r="G41" s="47">
        <f t="shared" ref="G41:G43" si="50">E41*F41</f>
        <v>0</v>
      </c>
      <c r="H41" s="45"/>
      <c r="I41" s="46"/>
      <c r="J41" s="47">
        <f t="shared" ref="J41:J43" si="51">H41*I41</f>
        <v>0</v>
      </c>
      <c r="K41" s="45"/>
      <c r="L41" s="46"/>
      <c r="M41" s="47">
        <f t="shared" ref="M41:M43" si="52">K41*L41</f>
        <v>0</v>
      </c>
      <c r="N41" s="45"/>
      <c r="O41" s="46"/>
      <c r="P41" s="47">
        <f t="shared" ref="P41:P43" si="53">N41*O41</f>
        <v>0</v>
      </c>
      <c r="Q41" s="45"/>
      <c r="R41" s="46"/>
      <c r="S41" s="47">
        <f t="shared" ref="S41:S43" si="54">Q41*R41</f>
        <v>0</v>
      </c>
      <c r="T41" s="45"/>
      <c r="U41" s="46"/>
      <c r="V41" s="47">
        <f t="shared" ref="V41:V43" si="55">T41*U41</f>
        <v>0</v>
      </c>
      <c r="W41" s="48">
        <f t="shared" si="48"/>
        <v>0</v>
      </c>
      <c r="X41" s="256">
        <f t="shared" si="49"/>
        <v>0</v>
      </c>
      <c r="Y41" s="256">
        <f t="shared" si="7"/>
        <v>0</v>
      </c>
      <c r="Z41" s="264" t="e">
        <f t="shared" si="47"/>
        <v>#DIV/0!</v>
      </c>
      <c r="AA41" s="224"/>
      <c r="AB41" s="50"/>
      <c r="AC41" s="50"/>
      <c r="AD41" s="50"/>
      <c r="AE41" s="50"/>
      <c r="AF41" s="50"/>
      <c r="AG41" s="50"/>
    </row>
    <row r="42" spans="1:33" ht="30" hidden="1" customHeight="1" x14ac:dyDescent="0.25">
      <c r="A42" s="41" t="s">
        <v>15</v>
      </c>
      <c r="B42" s="42" t="s">
        <v>58</v>
      </c>
      <c r="C42" s="87" t="s">
        <v>56</v>
      </c>
      <c r="D42" s="44" t="s">
        <v>57</v>
      </c>
      <c r="E42" s="45"/>
      <c r="F42" s="46"/>
      <c r="G42" s="47">
        <f t="shared" si="50"/>
        <v>0</v>
      </c>
      <c r="H42" s="45"/>
      <c r="I42" s="46"/>
      <c r="J42" s="47">
        <f t="shared" si="51"/>
        <v>0</v>
      </c>
      <c r="K42" s="45"/>
      <c r="L42" s="46"/>
      <c r="M42" s="47">
        <f t="shared" si="52"/>
        <v>0</v>
      </c>
      <c r="N42" s="45"/>
      <c r="O42" s="46"/>
      <c r="P42" s="47">
        <f t="shared" si="53"/>
        <v>0</v>
      </c>
      <c r="Q42" s="45"/>
      <c r="R42" s="46"/>
      <c r="S42" s="47">
        <f t="shared" si="54"/>
        <v>0</v>
      </c>
      <c r="T42" s="45"/>
      <c r="U42" s="46"/>
      <c r="V42" s="47">
        <f t="shared" si="55"/>
        <v>0</v>
      </c>
      <c r="W42" s="48">
        <f t="shared" si="48"/>
        <v>0</v>
      </c>
      <c r="X42" s="256">
        <f t="shared" si="49"/>
        <v>0</v>
      </c>
      <c r="Y42" s="256">
        <f t="shared" si="7"/>
        <v>0</v>
      </c>
      <c r="Z42" s="264" t="e">
        <f t="shared" si="47"/>
        <v>#DIV/0!</v>
      </c>
      <c r="AA42" s="224"/>
      <c r="AB42" s="50"/>
      <c r="AC42" s="50"/>
      <c r="AD42" s="50"/>
      <c r="AE42" s="50"/>
      <c r="AF42" s="50"/>
      <c r="AG42" s="50"/>
    </row>
    <row r="43" spans="1:33" ht="30" hidden="1" customHeight="1" thickBot="1" x14ac:dyDescent="0.3">
      <c r="A43" s="64" t="s">
        <v>15</v>
      </c>
      <c r="B43" s="70" t="s">
        <v>59</v>
      </c>
      <c r="C43" s="88" t="s">
        <v>56</v>
      </c>
      <c r="D43" s="65" t="s">
        <v>57</v>
      </c>
      <c r="E43" s="66"/>
      <c r="F43" s="67"/>
      <c r="G43" s="68">
        <f t="shared" si="50"/>
        <v>0</v>
      </c>
      <c r="H43" s="66"/>
      <c r="I43" s="67"/>
      <c r="J43" s="68">
        <f t="shared" si="51"/>
        <v>0</v>
      </c>
      <c r="K43" s="66"/>
      <c r="L43" s="67"/>
      <c r="M43" s="68">
        <f t="shared" si="52"/>
        <v>0</v>
      </c>
      <c r="N43" s="66"/>
      <c r="O43" s="67"/>
      <c r="P43" s="68">
        <f t="shared" si="53"/>
        <v>0</v>
      </c>
      <c r="Q43" s="66"/>
      <c r="R43" s="67"/>
      <c r="S43" s="68">
        <f t="shared" si="54"/>
        <v>0</v>
      </c>
      <c r="T43" s="66"/>
      <c r="U43" s="67"/>
      <c r="V43" s="68">
        <f t="shared" si="55"/>
        <v>0</v>
      </c>
      <c r="W43" s="57">
        <f t="shared" si="48"/>
        <v>0</v>
      </c>
      <c r="X43" s="256">
        <f t="shared" si="49"/>
        <v>0</v>
      </c>
      <c r="Y43" s="256">
        <f t="shared" si="7"/>
        <v>0</v>
      </c>
      <c r="Z43" s="264" t="e">
        <f t="shared" si="47"/>
        <v>#DIV/0!</v>
      </c>
      <c r="AA43" s="235"/>
      <c r="AB43" s="50"/>
      <c r="AC43" s="50"/>
      <c r="AD43" s="50"/>
      <c r="AE43" s="50"/>
      <c r="AF43" s="50"/>
      <c r="AG43" s="50"/>
    </row>
    <row r="44" spans="1:33" ht="30" customHeight="1" thickBot="1" x14ac:dyDescent="0.3">
      <c r="A44" s="32" t="s">
        <v>13</v>
      </c>
      <c r="B44" s="71" t="s">
        <v>60</v>
      </c>
      <c r="C44" s="69" t="s">
        <v>61</v>
      </c>
      <c r="D44" s="59"/>
      <c r="E44" s="60">
        <f>SUM(E45:E47)</f>
        <v>0</v>
      </c>
      <c r="F44" s="61"/>
      <c r="G44" s="62">
        <f>SUM(G45:G47)</f>
        <v>0</v>
      </c>
      <c r="H44" s="60">
        <f>SUM(H45:H47)</f>
        <v>0</v>
      </c>
      <c r="I44" s="61"/>
      <c r="J44" s="62">
        <f>SUM(J45:J47)</f>
        <v>0</v>
      </c>
      <c r="K44" s="60">
        <f>SUM(K45:K47)</f>
        <v>0</v>
      </c>
      <c r="L44" s="61"/>
      <c r="M44" s="62">
        <f>SUM(M45:M47)</f>
        <v>0</v>
      </c>
      <c r="N44" s="60">
        <f>SUM(N45:N47)</f>
        <v>0</v>
      </c>
      <c r="O44" s="61"/>
      <c r="P44" s="62">
        <f>SUM(P45:P47)</f>
        <v>0</v>
      </c>
      <c r="Q44" s="60">
        <f>SUM(Q45:Q47)</f>
        <v>0</v>
      </c>
      <c r="R44" s="61"/>
      <c r="S44" s="62">
        <f>SUM(S45:S47)</f>
        <v>0</v>
      </c>
      <c r="T44" s="60">
        <f>SUM(T45:T47)</f>
        <v>0</v>
      </c>
      <c r="U44" s="61"/>
      <c r="V44" s="62">
        <f>SUM(V45:V47)</f>
        <v>0</v>
      </c>
      <c r="W44" s="62">
        <f>SUM(W45:W47)</f>
        <v>0</v>
      </c>
      <c r="X44" s="62">
        <f>SUM(X45:X47)</f>
        <v>0</v>
      </c>
      <c r="Y44" s="61">
        <f t="shared" si="7"/>
        <v>0</v>
      </c>
      <c r="Z44" s="61" t="e">
        <f>Y44/W44</f>
        <v>#DIV/0!</v>
      </c>
      <c r="AA44" s="234"/>
      <c r="AB44" s="40"/>
      <c r="AC44" s="40"/>
      <c r="AD44" s="40"/>
      <c r="AE44" s="40"/>
      <c r="AF44" s="40"/>
      <c r="AG44" s="40"/>
    </row>
    <row r="45" spans="1:33" ht="30" hidden="1" customHeight="1" x14ac:dyDescent="0.25">
      <c r="A45" s="41" t="s">
        <v>15</v>
      </c>
      <c r="B45" s="42" t="s">
        <v>62</v>
      </c>
      <c r="C45" s="43" t="s">
        <v>63</v>
      </c>
      <c r="D45" s="44" t="s">
        <v>57</v>
      </c>
      <c r="E45" s="45"/>
      <c r="F45" s="46"/>
      <c r="G45" s="47">
        <f t="shared" ref="G45:G47" si="56">E45*F45</f>
        <v>0</v>
      </c>
      <c r="H45" s="45"/>
      <c r="I45" s="46"/>
      <c r="J45" s="47">
        <f t="shared" ref="J45:J47" si="57">H45*I45</f>
        <v>0</v>
      </c>
      <c r="K45" s="45"/>
      <c r="L45" s="46"/>
      <c r="M45" s="47">
        <f t="shared" ref="M45:M47" si="58">K45*L45</f>
        <v>0</v>
      </c>
      <c r="N45" s="45"/>
      <c r="O45" s="46"/>
      <c r="P45" s="47">
        <f t="shared" ref="P45:P47" si="59">N45*O45</f>
        <v>0</v>
      </c>
      <c r="Q45" s="45"/>
      <c r="R45" s="46"/>
      <c r="S45" s="47">
        <f t="shared" ref="S45:S47" si="60">Q45*R45</f>
        <v>0</v>
      </c>
      <c r="T45" s="45"/>
      <c r="U45" s="46"/>
      <c r="V45" s="47">
        <f t="shared" ref="V45:V47" si="61">T45*U45</f>
        <v>0</v>
      </c>
      <c r="W45" s="48">
        <f>G45+M45+S45</f>
        <v>0</v>
      </c>
      <c r="X45" s="256">
        <f t="shared" si="49"/>
        <v>0</v>
      </c>
      <c r="Y45" s="256">
        <f t="shared" si="7"/>
        <v>0</v>
      </c>
      <c r="Z45" s="264" t="e">
        <f t="shared" si="47"/>
        <v>#DIV/0!</v>
      </c>
      <c r="AA45" s="224"/>
      <c r="AB45" s="49"/>
      <c r="AC45" s="50"/>
      <c r="AD45" s="50"/>
      <c r="AE45" s="50"/>
      <c r="AF45" s="50"/>
      <c r="AG45" s="50"/>
    </row>
    <row r="46" spans="1:33" ht="30" hidden="1" customHeight="1" x14ac:dyDescent="0.25">
      <c r="A46" s="41" t="s">
        <v>15</v>
      </c>
      <c r="B46" s="42" t="s">
        <v>64</v>
      </c>
      <c r="C46" s="43" t="s">
        <v>65</v>
      </c>
      <c r="D46" s="44" t="s">
        <v>57</v>
      </c>
      <c r="E46" s="45"/>
      <c r="F46" s="46"/>
      <c r="G46" s="47">
        <f t="shared" si="56"/>
        <v>0</v>
      </c>
      <c r="H46" s="45"/>
      <c r="I46" s="46"/>
      <c r="J46" s="47">
        <f t="shared" si="57"/>
        <v>0</v>
      </c>
      <c r="K46" s="45"/>
      <c r="L46" s="46"/>
      <c r="M46" s="47">
        <f t="shared" si="58"/>
        <v>0</v>
      </c>
      <c r="N46" s="45"/>
      <c r="O46" s="46"/>
      <c r="P46" s="47">
        <f t="shared" si="59"/>
        <v>0</v>
      </c>
      <c r="Q46" s="45"/>
      <c r="R46" s="46"/>
      <c r="S46" s="47">
        <f t="shared" si="60"/>
        <v>0</v>
      </c>
      <c r="T46" s="45"/>
      <c r="U46" s="46"/>
      <c r="V46" s="47">
        <f t="shared" si="61"/>
        <v>0</v>
      </c>
      <c r="W46" s="48">
        <f>G46+M46+S46</f>
        <v>0</v>
      </c>
      <c r="X46" s="256">
        <f t="shared" si="49"/>
        <v>0</v>
      </c>
      <c r="Y46" s="256">
        <f t="shared" si="7"/>
        <v>0</v>
      </c>
      <c r="Z46" s="264" t="e">
        <f t="shared" si="47"/>
        <v>#DIV/0!</v>
      </c>
      <c r="AA46" s="224"/>
      <c r="AB46" s="50"/>
      <c r="AC46" s="50"/>
      <c r="AD46" s="50"/>
      <c r="AE46" s="50"/>
      <c r="AF46" s="50"/>
      <c r="AG46" s="50"/>
    </row>
    <row r="47" spans="1:33" ht="30" hidden="1" customHeight="1" thickBot="1" x14ac:dyDescent="0.3">
      <c r="A47" s="51" t="s">
        <v>15</v>
      </c>
      <c r="B47" s="52" t="s">
        <v>66</v>
      </c>
      <c r="C47" s="198" t="s">
        <v>63</v>
      </c>
      <c r="D47" s="53" t="s">
        <v>57</v>
      </c>
      <c r="E47" s="66"/>
      <c r="F47" s="67"/>
      <c r="G47" s="68">
        <f t="shared" si="56"/>
        <v>0</v>
      </c>
      <c r="H47" s="66"/>
      <c r="I47" s="67"/>
      <c r="J47" s="68">
        <f t="shared" si="57"/>
        <v>0</v>
      </c>
      <c r="K47" s="66"/>
      <c r="L47" s="67"/>
      <c r="M47" s="68">
        <f t="shared" si="58"/>
        <v>0</v>
      </c>
      <c r="N47" s="66"/>
      <c r="O47" s="67"/>
      <c r="P47" s="68">
        <f t="shared" si="59"/>
        <v>0</v>
      </c>
      <c r="Q47" s="66"/>
      <c r="R47" s="67"/>
      <c r="S47" s="68">
        <f t="shared" si="60"/>
        <v>0</v>
      </c>
      <c r="T47" s="66"/>
      <c r="U47" s="67"/>
      <c r="V47" s="68">
        <f t="shared" si="61"/>
        <v>0</v>
      </c>
      <c r="W47" s="57">
        <f>G47+M47+S47</f>
        <v>0</v>
      </c>
      <c r="X47" s="256">
        <f t="shared" si="49"/>
        <v>0</v>
      </c>
      <c r="Y47" s="256">
        <f t="shared" si="7"/>
        <v>0</v>
      </c>
      <c r="Z47" s="264" t="e">
        <f t="shared" si="47"/>
        <v>#DIV/0!</v>
      </c>
      <c r="AA47" s="235"/>
      <c r="AB47" s="50"/>
      <c r="AC47" s="50"/>
      <c r="AD47" s="50"/>
      <c r="AE47" s="50"/>
      <c r="AF47" s="50"/>
      <c r="AG47" s="50"/>
    </row>
    <row r="48" spans="1:33" ht="30" customHeight="1" thickBot="1" x14ac:dyDescent="0.3">
      <c r="A48" s="208" t="s">
        <v>248</v>
      </c>
      <c r="B48" s="204"/>
      <c r="C48" s="205"/>
      <c r="D48" s="206"/>
      <c r="E48" s="106">
        <f>E44+E40+E36</f>
        <v>0</v>
      </c>
      <c r="F48" s="81"/>
      <c r="G48" s="80">
        <f>G44+G40+G36</f>
        <v>0</v>
      </c>
      <c r="H48" s="106">
        <f>H44+H40+H36</f>
        <v>0</v>
      </c>
      <c r="I48" s="81"/>
      <c r="J48" s="80">
        <f>J44+J40+J36</f>
        <v>0</v>
      </c>
      <c r="K48" s="82">
        <f>K44+K40+K36</f>
        <v>0</v>
      </c>
      <c r="L48" s="81"/>
      <c r="M48" s="80">
        <f>M44+M40+M36</f>
        <v>0</v>
      </c>
      <c r="N48" s="82">
        <f>N44+N40+N36</f>
        <v>0</v>
      </c>
      <c r="O48" s="81"/>
      <c r="P48" s="80">
        <f>P44+P40+P36</f>
        <v>0</v>
      </c>
      <c r="Q48" s="82">
        <f>Q44+Q40+Q36</f>
        <v>0</v>
      </c>
      <c r="R48" s="81"/>
      <c r="S48" s="80">
        <f>S44+S40+S36</f>
        <v>0</v>
      </c>
      <c r="T48" s="82">
        <f>T44+T40+T36</f>
        <v>0</v>
      </c>
      <c r="U48" s="81"/>
      <c r="V48" s="80">
        <f>V44+V40+V36</f>
        <v>0</v>
      </c>
      <c r="W48" s="89">
        <f>W44+W40+W36</f>
        <v>0</v>
      </c>
      <c r="X48" s="89">
        <f>X44+X40+X36</f>
        <v>0</v>
      </c>
      <c r="Y48" s="89">
        <f t="shared" si="7"/>
        <v>0</v>
      </c>
      <c r="Z48" s="89" t="e">
        <f>Y48/W48</f>
        <v>#DIV/0!</v>
      </c>
      <c r="AA48" s="237"/>
      <c r="AB48" s="5"/>
      <c r="AC48" s="5"/>
      <c r="AD48" s="5"/>
      <c r="AE48" s="5"/>
      <c r="AF48" s="5"/>
      <c r="AG48" s="5"/>
    </row>
    <row r="49" spans="1:33" ht="30" customHeight="1" thickBot="1" x14ac:dyDescent="0.3">
      <c r="A49" s="199" t="s">
        <v>12</v>
      </c>
      <c r="B49" s="112">
        <v>3</v>
      </c>
      <c r="C49" s="200" t="s">
        <v>67</v>
      </c>
      <c r="D49" s="201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1"/>
      <c r="X49" s="31"/>
      <c r="Y49" s="31"/>
      <c r="Z49" s="31"/>
      <c r="AA49" s="231"/>
      <c r="AB49" s="5"/>
      <c r="AC49" s="5"/>
      <c r="AD49" s="5"/>
      <c r="AE49" s="5"/>
      <c r="AF49" s="5"/>
      <c r="AG49" s="5"/>
    </row>
    <row r="50" spans="1:33" ht="45" customHeight="1" thickBot="1" x14ac:dyDescent="0.3">
      <c r="A50" s="32" t="s">
        <v>13</v>
      </c>
      <c r="B50" s="71" t="s">
        <v>68</v>
      </c>
      <c r="C50" s="34" t="s">
        <v>69</v>
      </c>
      <c r="D50" s="35"/>
      <c r="E50" s="36">
        <f>SUM(E51:E53)</f>
        <v>0</v>
      </c>
      <c r="F50" s="37"/>
      <c r="G50" s="38">
        <f>SUM(G51:G53)</f>
        <v>0</v>
      </c>
      <c r="H50" s="36">
        <f>SUM(H51:H53)</f>
        <v>0</v>
      </c>
      <c r="I50" s="37"/>
      <c r="J50" s="38">
        <f>SUM(J51:J53)</f>
        <v>0</v>
      </c>
      <c r="K50" s="36">
        <f t="shared" ref="K50" si="62">SUM(K51:K53)</f>
        <v>0</v>
      </c>
      <c r="L50" s="37"/>
      <c r="M50" s="38">
        <f>SUM(M51:M53)</f>
        <v>0</v>
      </c>
      <c r="N50" s="36">
        <f t="shared" ref="N50" si="63">SUM(N51:N53)</f>
        <v>0</v>
      </c>
      <c r="O50" s="37"/>
      <c r="P50" s="38">
        <f>SUM(P51:P53)</f>
        <v>0</v>
      </c>
      <c r="Q50" s="36">
        <f t="shared" ref="Q50" si="64">SUM(Q51:Q53)</f>
        <v>0</v>
      </c>
      <c r="R50" s="37"/>
      <c r="S50" s="38">
        <f>SUM(S51:S53)</f>
        <v>0</v>
      </c>
      <c r="T50" s="36">
        <f t="shared" ref="T50" si="65">SUM(T51:T53)</f>
        <v>0</v>
      </c>
      <c r="U50" s="37"/>
      <c r="V50" s="38">
        <f>SUM(V51:V53)</f>
        <v>0</v>
      </c>
      <c r="W50" s="38">
        <f>SUM(W51:W53)</f>
        <v>0</v>
      </c>
      <c r="X50" s="38">
        <f>SUM(X51:X53)</f>
        <v>0</v>
      </c>
      <c r="Y50" s="39">
        <f t="shared" si="7"/>
        <v>0</v>
      </c>
      <c r="Z50" s="258" t="e">
        <f>Y50/W50</f>
        <v>#DIV/0!</v>
      </c>
      <c r="AA50" s="232"/>
      <c r="AB50" s="40"/>
      <c r="AC50" s="40"/>
      <c r="AD50" s="40"/>
      <c r="AE50" s="40"/>
      <c r="AF50" s="40"/>
      <c r="AG50" s="40"/>
    </row>
    <row r="51" spans="1:33" ht="30" hidden="1" customHeight="1" x14ac:dyDescent="0.25">
      <c r="A51" s="41" t="s">
        <v>15</v>
      </c>
      <c r="B51" s="42" t="s">
        <v>70</v>
      </c>
      <c r="C51" s="87" t="s">
        <v>71</v>
      </c>
      <c r="D51" s="44" t="s">
        <v>50</v>
      </c>
      <c r="E51" s="45"/>
      <c r="F51" s="46"/>
      <c r="G51" s="47">
        <f t="shared" ref="G51:G53" si="66">E51*F51</f>
        <v>0</v>
      </c>
      <c r="H51" s="45"/>
      <c r="I51" s="46"/>
      <c r="J51" s="47">
        <f t="shared" ref="J51:J53" si="67">H51*I51</f>
        <v>0</v>
      </c>
      <c r="K51" s="45"/>
      <c r="L51" s="46"/>
      <c r="M51" s="47">
        <f t="shared" ref="M51:M53" si="68">K51*L51</f>
        <v>0</v>
      </c>
      <c r="N51" s="45"/>
      <c r="O51" s="46"/>
      <c r="P51" s="47">
        <f t="shared" ref="P51:P53" si="69">N51*O51</f>
        <v>0</v>
      </c>
      <c r="Q51" s="45"/>
      <c r="R51" s="46"/>
      <c r="S51" s="47">
        <f t="shared" ref="S51:S53" si="70">Q51*R51</f>
        <v>0</v>
      </c>
      <c r="T51" s="45"/>
      <c r="U51" s="46"/>
      <c r="V51" s="47">
        <f t="shared" ref="V51:V53" si="71">T51*U51</f>
        <v>0</v>
      </c>
      <c r="W51" s="48">
        <f>G51+M51+S51</f>
        <v>0</v>
      </c>
      <c r="X51" s="256">
        <f t="shared" ref="X51:X56" si="72">J51+P51+V51</f>
        <v>0</v>
      </c>
      <c r="Y51" s="256">
        <f t="shared" si="7"/>
        <v>0</v>
      </c>
      <c r="Z51" s="264" t="e">
        <f t="shared" ref="Z51:Z56" si="73">Y51/W51</f>
        <v>#DIV/0!</v>
      </c>
      <c r="AA51" s="224"/>
      <c r="AB51" s="50"/>
      <c r="AC51" s="50"/>
      <c r="AD51" s="50"/>
      <c r="AE51" s="50"/>
      <c r="AF51" s="50"/>
      <c r="AG51" s="50"/>
    </row>
    <row r="52" spans="1:33" ht="30" hidden="1" customHeight="1" x14ac:dyDescent="0.25">
      <c r="A52" s="41" t="s">
        <v>15</v>
      </c>
      <c r="B52" s="42" t="s">
        <v>72</v>
      </c>
      <c r="C52" s="166" t="s">
        <v>73</v>
      </c>
      <c r="D52" s="44" t="s">
        <v>50</v>
      </c>
      <c r="E52" s="45"/>
      <c r="F52" s="46"/>
      <c r="G52" s="47">
        <f t="shared" si="66"/>
        <v>0</v>
      </c>
      <c r="H52" s="45"/>
      <c r="I52" s="46"/>
      <c r="J52" s="47">
        <f t="shared" si="67"/>
        <v>0</v>
      </c>
      <c r="K52" s="45"/>
      <c r="L52" s="46"/>
      <c r="M52" s="47">
        <f t="shared" si="68"/>
        <v>0</v>
      </c>
      <c r="N52" s="45"/>
      <c r="O52" s="46"/>
      <c r="P52" s="47">
        <f t="shared" si="69"/>
        <v>0</v>
      </c>
      <c r="Q52" s="45"/>
      <c r="R52" s="46"/>
      <c r="S52" s="47">
        <f t="shared" si="70"/>
        <v>0</v>
      </c>
      <c r="T52" s="45"/>
      <c r="U52" s="46"/>
      <c r="V52" s="47">
        <f t="shared" si="71"/>
        <v>0</v>
      </c>
      <c r="W52" s="48">
        <f>G52+M52+S52</f>
        <v>0</v>
      </c>
      <c r="X52" s="256">
        <f t="shared" si="72"/>
        <v>0</v>
      </c>
      <c r="Y52" s="256">
        <f t="shared" si="7"/>
        <v>0</v>
      </c>
      <c r="Z52" s="264" t="e">
        <f t="shared" si="73"/>
        <v>#DIV/0!</v>
      </c>
      <c r="AA52" s="224"/>
      <c r="AB52" s="50"/>
      <c r="AC52" s="50"/>
      <c r="AD52" s="50"/>
      <c r="AE52" s="50"/>
      <c r="AF52" s="50"/>
      <c r="AG52" s="50"/>
    </row>
    <row r="53" spans="1:33" ht="30" hidden="1" customHeight="1" thickBot="1" x14ac:dyDescent="0.3">
      <c r="A53" s="51" t="s">
        <v>15</v>
      </c>
      <c r="B53" s="52" t="s">
        <v>74</v>
      </c>
      <c r="C53" s="79" t="s">
        <v>75</v>
      </c>
      <c r="D53" s="53" t="s">
        <v>50</v>
      </c>
      <c r="E53" s="54"/>
      <c r="F53" s="55"/>
      <c r="G53" s="56">
        <f t="shared" si="66"/>
        <v>0</v>
      </c>
      <c r="H53" s="54"/>
      <c r="I53" s="55"/>
      <c r="J53" s="56">
        <f t="shared" si="67"/>
        <v>0</v>
      </c>
      <c r="K53" s="54"/>
      <c r="L53" s="55"/>
      <c r="M53" s="56">
        <f t="shared" si="68"/>
        <v>0</v>
      </c>
      <c r="N53" s="54"/>
      <c r="O53" s="55"/>
      <c r="P53" s="56">
        <f t="shared" si="69"/>
        <v>0</v>
      </c>
      <c r="Q53" s="54"/>
      <c r="R53" s="55"/>
      <c r="S53" s="56">
        <f t="shared" si="70"/>
        <v>0</v>
      </c>
      <c r="T53" s="54"/>
      <c r="U53" s="55"/>
      <c r="V53" s="56">
        <f t="shared" si="71"/>
        <v>0</v>
      </c>
      <c r="W53" s="57">
        <f>G53+M53+S53</f>
        <v>0</v>
      </c>
      <c r="X53" s="256">
        <f t="shared" si="72"/>
        <v>0</v>
      </c>
      <c r="Y53" s="256">
        <f t="shared" si="7"/>
        <v>0</v>
      </c>
      <c r="Z53" s="264" t="e">
        <f t="shared" si="73"/>
        <v>#DIV/0!</v>
      </c>
      <c r="AA53" s="233"/>
      <c r="AB53" s="50"/>
      <c r="AC53" s="50"/>
      <c r="AD53" s="50"/>
      <c r="AE53" s="50"/>
      <c r="AF53" s="50"/>
      <c r="AG53" s="50"/>
    </row>
    <row r="54" spans="1:33" ht="47.25" customHeight="1" thickBot="1" x14ac:dyDescent="0.3">
      <c r="A54" s="32" t="s">
        <v>13</v>
      </c>
      <c r="B54" s="71" t="s">
        <v>76</v>
      </c>
      <c r="C54" s="58" t="s">
        <v>77</v>
      </c>
      <c r="D54" s="59"/>
      <c r="E54" s="60"/>
      <c r="F54" s="61"/>
      <c r="G54" s="62"/>
      <c r="H54" s="60"/>
      <c r="I54" s="61"/>
      <c r="J54" s="62"/>
      <c r="K54" s="60">
        <f>SUM(K55:K56)</f>
        <v>0</v>
      </c>
      <c r="L54" s="61"/>
      <c r="M54" s="62">
        <f>SUM(M55:M56)</f>
        <v>0</v>
      </c>
      <c r="N54" s="60">
        <f>SUM(N55:N56)</f>
        <v>0</v>
      </c>
      <c r="O54" s="61"/>
      <c r="P54" s="62">
        <f>SUM(P55:P56)</f>
        <v>0</v>
      </c>
      <c r="Q54" s="60">
        <f>SUM(Q55:Q56)</f>
        <v>0</v>
      </c>
      <c r="R54" s="61"/>
      <c r="S54" s="62">
        <f>SUM(S55:S56)</f>
        <v>0</v>
      </c>
      <c r="T54" s="60">
        <f>SUM(T55:T56)</f>
        <v>0</v>
      </c>
      <c r="U54" s="61"/>
      <c r="V54" s="62">
        <f>SUM(V55:V56)</f>
        <v>0</v>
      </c>
      <c r="W54" s="62">
        <f>SUM(W55:W56)</f>
        <v>0</v>
      </c>
      <c r="X54" s="62">
        <f>SUM(X55:X56)</f>
        <v>0</v>
      </c>
      <c r="Y54" s="62">
        <f t="shared" si="7"/>
        <v>0</v>
      </c>
      <c r="Z54" s="62" t="e">
        <f>Y54/W54</f>
        <v>#DIV/0!</v>
      </c>
      <c r="AA54" s="234"/>
      <c r="AB54" s="40"/>
      <c r="AC54" s="40"/>
      <c r="AD54" s="40"/>
      <c r="AE54" s="40"/>
      <c r="AF54" s="40"/>
      <c r="AG54" s="40"/>
    </row>
    <row r="55" spans="1:33" ht="30" hidden="1" customHeight="1" x14ac:dyDescent="0.25">
      <c r="A55" s="41" t="s">
        <v>15</v>
      </c>
      <c r="B55" s="42" t="s">
        <v>78</v>
      </c>
      <c r="C55" s="87" t="s">
        <v>79</v>
      </c>
      <c r="D55" s="44" t="s">
        <v>80</v>
      </c>
      <c r="E55" s="504" t="s">
        <v>81</v>
      </c>
      <c r="F55" s="505"/>
      <c r="G55" s="506"/>
      <c r="H55" s="504" t="s">
        <v>81</v>
      </c>
      <c r="I55" s="505"/>
      <c r="J55" s="506"/>
      <c r="K55" s="45"/>
      <c r="L55" s="46"/>
      <c r="M55" s="47">
        <f t="shared" ref="M55:M56" si="74">K55*L55</f>
        <v>0</v>
      </c>
      <c r="N55" s="45"/>
      <c r="O55" s="46"/>
      <c r="P55" s="47">
        <f t="shared" ref="P55:P56" si="75">N55*O55</f>
        <v>0</v>
      </c>
      <c r="Q55" s="45"/>
      <c r="R55" s="46"/>
      <c r="S55" s="47">
        <f t="shared" ref="S55:S56" si="76">Q55*R55</f>
        <v>0</v>
      </c>
      <c r="T55" s="45"/>
      <c r="U55" s="46"/>
      <c r="V55" s="47">
        <f t="shared" ref="V55:V56" si="77">T55*U55</f>
        <v>0</v>
      </c>
      <c r="W55" s="57">
        <f>G55+M55+S55</f>
        <v>0</v>
      </c>
      <c r="X55" s="256">
        <f t="shared" si="72"/>
        <v>0</v>
      </c>
      <c r="Y55" s="256">
        <f t="shared" si="7"/>
        <v>0</v>
      </c>
      <c r="Z55" s="264" t="e">
        <f t="shared" si="73"/>
        <v>#DIV/0!</v>
      </c>
      <c r="AA55" s="224"/>
      <c r="AB55" s="50"/>
      <c r="AC55" s="50"/>
      <c r="AD55" s="50"/>
      <c r="AE55" s="50"/>
      <c r="AF55" s="50"/>
      <c r="AG55" s="50"/>
    </row>
    <row r="56" spans="1:33" ht="30" hidden="1" customHeight="1" thickBot="1" x14ac:dyDescent="0.3">
      <c r="A56" s="51" t="s">
        <v>15</v>
      </c>
      <c r="B56" s="52" t="s">
        <v>82</v>
      </c>
      <c r="C56" s="79" t="s">
        <v>83</v>
      </c>
      <c r="D56" s="53" t="s">
        <v>80</v>
      </c>
      <c r="E56" s="507"/>
      <c r="F56" s="508"/>
      <c r="G56" s="509"/>
      <c r="H56" s="507"/>
      <c r="I56" s="508"/>
      <c r="J56" s="509"/>
      <c r="K56" s="66"/>
      <c r="L56" s="67"/>
      <c r="M56" s="68">
        <f t="shared" si="74"/>
        <v>0</v>
      </c>
      <c r="N56" s="66"/>
      <c r="O56" s="67"/>
      <c r="P56" s="68">
        <f t="shared" si="75"/>
        <v>0</v>
      </c>
      <c r="Q56" s="66"/>
      <c r="R56" s="67"/>
      <c r="S56" s="68">
        <f t="shared" si="76"/>
        <v>0</v>
      </c>
      <c r="T56" s="66"/>
      <c r="U56" s="67"/>
      <c r="V56" s="68">
        <f t="shared" si="77"/>
        <v>0</v>
      </c>
      <c r="W56" s="57">
        <f>G56+M56+S56</f>
        <v>0</v>
      </c>
      <c r="X56" s="256">
        <f t="shared" si="72"/>
        <v>0</v>
      </c>
      <c r="Y56" s="260">
        <f t="shared" si="7"/>
        <v>0</v>
      </c>
      <c r="Z56" s="264" t="e">
        <f t="shared" si="73"/>
        <v>#DIV/0!</v>
      </c>
      <c r="AA56" s="235"/>
      <c r="AB56" s="50"/>
      <c r="AC56" s="50"/>
      <c r="AD56" s="50"/>
      <c r="AE56" s="50"/>
      <c r="AF56" s="50"/>
      <c r="AG56" s="50"/>
    </row>
    <row r="57" spans="1:33" ht="30" customHeight="1" thickBot="1" x14ac:dyDescent="0.3">
      <c r="A57" s="203" t="s">
        <v>84</v>
      </c>
      <c r="B57" s="204"/>
      <c r="C57" s="205"/>
      <c r="D57" s="206"/>
      <c r="E57" s="106">
        <f>E50</f>
        <v>0</v>
      </c>
      <c r="F57" s="81"/>
      <c r="G57" s="80">
        <f>G50</f>
        <v>0</v>
      </c>
      <c r="H57" s="106">
        <f>H50</f>
        <v>0</v>
      </c>
      <c r="I57" s="81"/>
      <c r="J57" s="80">
        <f>J50</f>
        <v>0</v>
      </c>
      <c r="K57" s="82">
        <f>K54+K50</f>
        <v>0</v>
      </c>
      <c r="L57" s="81"/>
      <c r="M57" s="80">
        <f>M54+M50</f>
        <v>0</v>
      </c>
      <c r="N57" s="82">
        <f>N54+N50</f>
        <v>0</v>
      </c>
      <c r="O57" s="81"/>
      <c r="P57" s="80">
        <f>P54+P50</f>
        <v>0</v>
      </c>
      <c r="Q57" s="82">
        <f>Q54+Q50</f>
        <v>0</v>
      </c>
      <c r="R57" s="81"/>
      <c r="S57" s="80">
        <f>S54+S50</f>
        <v>0</v>
      </c>
      <c r="T57" s="82">
        <f>T54+T50</f>
        <v>0</v>
      </c>
      <c r="U57" s="81"/>
      <c r="V57" s="80">
        <f>V54+V50</f>
        <v>0</v>
      </c>
      <c r="W57" s="89">
        <f>W54+W50</f>
        <v>0</v>
      </c>
      <c r="X57" s="89">
        <f>X54+X50</f>
        <v>0</v>
      </c>
      <c r="Y57" s="89">
        <f t="shared" si="7"/>
        <v>0</v>
      </c>
      <c r="Z57" s="89" t="e">
        <f>Y57/W57</f>
        <v>#DIV/0!</v>
      </c>
      <c r="AA57" s="237"/>
      <c r="AB57" s="50"/>
      <c r="AC57" s="50"/>
      <c r="AD57" s="50"/>
      <c r="AE57" s="5"/>
      <c r="AF57" s="5"/>
      <c r="AG57" s="5"/>
    </row>
    <row r="58" spans="1:33" ht="30" customHeight="1" thickBot="1" x14ac:dyDescent="0.3">
      <c r="A58" s="199" t="s">
        <v>12</v>
      </c>
      <c r="B58" s="112">
        <v>4</v>
      </c>
      <c r="C58" s="200" t="s">
        <v>85</v>
      </c>
      <c r="D58" s="201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1"/>
      <c r="X58" s="31"/>
      <c r="Y58" s="306"/>
      <c r="Z58" s="31"/>
      <c r="AA58" s="231"/>
      <c r="AB58" s="5"/>
      <c r="AC58" s="5"/>
      <c r="AD58" s="5"/>
      <c r="AE58" s="5"/>
      <c r="AF58" s="5"/>
      <c r="AG58" s="5"/>
    </row>
    <row r="59" spans="1:33" ht="30" customHeight="1" thickBot="1" x14ac:dyDescent="0.3">
      <c r="A59" s="32" t="s">
        <v>13</v>
      </c>
      <c r="B59" s="71" t="s">
        <v>86</v>
      </c>
      <c r="C59" s="90" t="s">
        <v>87</v>
      </c>
      <c r="D59" s="35"/>
      <c r="E59" s="36">
        <f>SUM(E60:E62)</f>
        <v>0</v>
      </c>
      <c r="F59" s="37"/>
      <c r="G59" s="38">
        <f>SUM(G60:G62)</f>
        <v>0</v>
      </c>
      <c r="H59" s="36">
        <f>SUM(H60:H62)</f>
        <v>0</v>
      </c>
      <c r="I59" s="37"/>
      <c r="J59" s="38">
        <f>SUM(J60:J62)</f>
        <v>0</v>
      </c>
      <c r="K59" s="36">
        <f>SUM(K60:K62)</f>
        <v>0</v>
      </c>
      <c r="L59" s="37"/>
      <c r="M59" s="38">
        <f>SUM(M60:M62)</f>
        <v>0</v>
      </c>
      <c r="N59" s="36">
        <f>SUM(N60:N62)</f>
        <v>0</v>
      </c>
      <c r="O59" s="37"/>
      <c r="P59" s="38">
        <f>SUM(P60:P62)</f>
        <v>0</v>
      </c>
      <c r="Q59" s="36">
        <f>SUM(Q60:Q62)</f>
        <v>0</v>
      </c>
      <c r="R59" s="37"/>
      <c r="S59" s="38">
        <f>SUM(S60:S62)</f>
        <v>0</v>
      </c>
      <c r="T59" s="36">
        <f>SUM(T60:T62)</f>
        <v>0</v>
      </c>
      <c r="U59" s="37"/>
      <c r="V59" s="38">
        <f>SUM(V60:V62)</f>
        <v>0</v>
      </c>
      <c r="W59" s="38">
        <f>SUM(W60:W62)</f>
        <v>0</v>
      </c>
      <c r="X59" s="38">
        <f>SUM(X60:X62)</f>
        <v>0</v>
      </c>
      <c r="Y59" s="307">
        <f t="shared" si="7"/>
        <v>0</v>
      </c>
      <c r="Z59" s="258" t="e">
        <f>Y59/W59</f>
        <v>#DIV/0!</v>
      </c>
      <c r="AA59" s="232"/>
      <c r="AB59" s="40"/>
      <c r="AC59" s="40"/>
      <c r="AD59" s="40"/>
      <c r="AE59" s="40"/>
      <c r="AF59" s="40"/>
      <c r="AG59" s="40"/>
    </row>
    <row r="60" spans="1:33" ht="30" hidden="1" customHeight="1" x14ac:dyDescent="0.25">
      <c r="A60" s="41" t="s">
        <v>15</v>
      </c>
      <c r="B60" s="42" t="s">
        <v>88</v>
      </c>
      <c r="C60" s="87" t="s">
        <v>89</v>
      </c>
      <c r="D60" s="91" t="s">
        <v>90</v>
      </c>
      <c r="E60" s="92"/>
      <c r="F60" s="93"/>
      <c r="G60" s="94">
        <f t="shared" ref="G60:G62" si="78">E60*F60</f>
        <v>0</v>
      </c>
      <c r="H60" s="92"/>
      <c r="I60" s="93"/>
      <c r="J60" s="94">
        <f t="shared" ref="J60:J62" si="79">H60*I60</f>
        <v>0</v>
      </c>
      <c r="K60" s="45"/>
      <c r="L60" s="93"/>
      <c r="M60" s="47">
        <f t="shared" ref="M60:M62" si="80">K60*L60</f>
        <v>0</v>
      </c>
      <c r="N60" s="45"/>
      <c r="O60" s="93"/>
      <c r="P60" s="47">
        <f t="shared" ref="P60:P62" si="81">N60*O60</f>
        <v>0</v>
      </c>
      <c r="Q60" s="45"/>
      <c r="R60" s="93"/>
      <c r="S60" s="47">
        <f t="shared" ref="S60:S62" si="82">Q60*R60</f>
        <v>0</v>
      </c>
      <c r="T60" s="45"/>
      <c r="U60" s="93"/>
      <c r="V60" s="47">
        <f t="shared" ref="V60:V62" si="83">T60*U60</f>
        <v>0</v>
      </c>
      <c r="W60" s="48">
        <f t="shared" ref="W60:W78" si="84">G60+M60+S60</f>
        <v>0</v>
      </c>
      <c r="X60" s="256">
        <f t="shared" ref="X60:X78" si="85">J60+P60+V60</f>
        <v>0</v>
      </c>
      <c r="Y60" s="256">
        <f t="shared" si="7"/>
        <v>0</v>
      </c>
      <c r="Z60" s="264" t="e">
        <f t="shared" ref="Z60:Z78" si="86">Y60/W60</f>
        <v>#DIV/0!</v>
      </c>
      <c r="AA60" s="224"/>
      <c r="AB60" s="50"/>
      <c r="AC60" s="50"/>
      <c r="AD60" s="50"/>
      <c r="AE60" s="50"/>
      <c r="AF60" s="50"/>
      <c r="AG60" s="50"/>
    </row>
    <row r="61" spans="1:33" ht="30" hidden="1" customHeight="1" x14ac:dyDescent="0.25">
      <c r="A61" s="41" t="s">
        <v>15</v>
      </c>
      <c r="B61" s="42" t="s">
        <v>91</v>
      </c>
      <c r="C61" s="87" t="s">
        <v>89</v>
      </c>
      <c r="D61" s="91" t="s">
        <v>90</v>
      </c>
      <c r="E61" s="92"/>
      <c r="F61" s="93"/>
      <c r="G61" s="94">
        <f t="shared" si="78"/>
        <v>0</v>
      </c>
      <c r="H61" s="92"/>
      <c r="I61" s="93"/>
      <c r="J61" s="94">
        <f t="shared" si="79"/>
        <v>0</v>
      </c>
      <c r="K61" s="45"/>
      <c r="L61" s="93"/>
      <c r="M61" s="47">
        <f t="shared" si="80"/>
        <v>0</v>
      </c>
      <c r="N61" s="45"/>
      <c r="O61" s="93"/>
      <c r="P61" s="47">
        <f t="shared" si="81"/>
        <v>0</v>
      </c>
      <c r="Q61" s="45"/>
      <c r="R61" s="93"/>
      <c r="S61" s="47">
        <f t="shared" si="82"/>
        <v>0</v>
      </c>
      <c r="T61" s="45"/>
      <c r="U61" s="93"/>
      <c r="V61" s="47">
        <f t="shared" si="83"/>
        <v>0</v>
      </c>
      <c r="W61" s="48">
        <f t="shared" si="84"/>
        <v>0</v>
      </c>
      <c r="X61" s="256">
        <f t="shared" si="85"/>
        <v>0</v>
      </c>
      <c r="Y61" s="256">
        <f t="shared" si="7"/>
        <v>0</v>
      </c>
      <c r="Z61" s="264" t="e">
        <f t="shared" si="86"/>
        <v>#DIV/0!</v>
      </c>
      <c r="AA61" s="224"/>
      <c r="AB61" s="50"/>
      <c r="AC61" s="50"/>
      <c r="AD61" s="50"/>
      <c r="AE61" s="50"/>
      <c r="AF61" s="50"/>
      <c r="AG61" s="50"/>
    </row>
    <row r="62" spans="1:33" ht="30" hidden="1" customHeight="1" thickBot="1" x14ac:dyDescent="0.3">
      <c r="A62" s="64" t="s">
        <v>15</v>
      </c>
      <c r="B62" s="52" t="s">
        <v>92</v>
      </c>
      <c r="C62" s="79" t="s">
        <v>89</v>
      </c>
      <c r="D62" s="91" t="s">
        <v>90</v>
      </c>
      <c r="E62" s="95"/>
      <c r="F62" s="96"/>
      <c r="G62" s="97">
        <f t="shared" si="78"/>
        <v>0</v>
      </c>
      <c r="H62" s="95"/>
      <c r="I62" s="96"/>
      <c r="J62" s="97">
        <f t="shared" si="79"/>
        <v>0</v>
      </c>
      <c r="K62" s="54"/>
      <c r="L62" s="96"/>
      <c r="M62" s="56">
        <f t="shared" si="80"/>
        <v>0</v>
      </c>
      <c r="N62" s="54"/>
      <c r="O62" s="96"/>
      <c r="P62" s="56">
        <f t="shared" si="81"/>
        <v>0</v>
      </c>
      <c r="Q62" s="54"/>
      <c r="R62" s="96"/>
      <c r="S62" s="56">
        <f t="shared" si="82"/>
        <v>0</v>
      </c>
      <c r="T62" s="54"/>
      <c r="U62" s="96"/>
      <c r="V62" s="56">
        <f t="shared" si="83"/>
        <v>0</v>
      </c>
      <c r="W62" s="57">
        <f t="shared" si="84"/>
        <v>0</v>
      </c>
      <c r="X62" s="256">
        <f t="shared" si="85"/>
        <v>0</v>
      </c>
      <c r="Y62" s="256">
        <f t="shared" si="7"/>
        <v>0</v>
      </c>
      <c r="Z62" s="264" t="e">
        <f t="shared" si="86"/>
        <v>#DIV/0!</v>
      </c>
      <c r="AA62" s="233"/>
      <c r="AB62" s="50"/>
      <c r="AC62" s="50"/>
      <c r="AD62" s="50"/>
      <c r="AE62" s="50"/>
      <c r="AF62" s="50"/>
      <c r="AG62" s="50"/>
    </row>
    <row r="63" spans="1:33" ht="30" customHeight="1" thickBot="1" x14ac:dyDescent="0.3">
      <c r="A63" s="32" t="s">
        <v>13</v>
      </c>
      <c r="B63" s="71" t="s">
        <v>93</v>
      </c>
      <c r="C63" s="69" t="s">
        <v>94</v>
      </c>
      <c r="D63" s="59"/>
      <c r="E63" s="60">
        <f>SUM(E64:E66)</f>
        <v>0</v>
      </c>
      <c r="F63" s="61"/>
      <c r="G63" s="62">
        <f>SUM(G64:G66)</f>
        <v>0</v>
      </c>
      <c r="H63" s="60">
        <f>SUM(H64:H66)</f>
        <v>0</v>
      </c>
      <c r="I63" s="61"/>
      <c r="J63" s="62">
        <f>SUM(J64:J66)</f>
        <v>0</v>
      </c>
      <c r="K63" s="60">
        <f>SUM(K64:K66)</f>
        <v>0</v>
      </c>
      <c r="L63" s="61"/>
      <c r="M63" s="62">
        <f>SUM(M64:M66)</f>
        <v>0</v>
      </c>
      <c r="N63" s="60">
        <f>SUM(N64:N66)</f>
        <v>0</v>
      </c>
      <c r="O63" s="61"/>
      <c r="P63" s="62">
        <f>SUM(P64:P66)</f>
        <v>0</v>
      </c>
      <c r="Q63" s="60">
        <f>SUM(Q64:Q66)</f>
        <v>0</v>
      </c>
      <c r="R63" s="61"/>
      <c r="S63" s="62">
        <f>SUM(S64:S66)</f>
        <v>0</v>
      </c>
      <c r="T63" s="60">
        <f>SUM(T64:T66)</f>
        <v>0</v>
      </c>
      <c r="U63" s="61"/>
      <c r="V63" s="62">
        <f>SUM(V64:V66)</f>
        <v>0</v>
      </c>
      <c r="W63" s="62">
        <f>SUM(W64:W66)</f>
        <v>0</v>
      </c>
      <c r="X63" s="62">
        <f>SUM(X64:X66)</f>
        <v>0</v>
      </c>
      <c r="Y63" s="62">
        <f t="shared" si="7"/>
        <v>0</v>
      </c>
      <c r="Z63" s="62" t="e">
        <f>Y63/W63</f>
        <v>#DIV/0!</v>
      </c>
      <c r="AA63" s="234"/>
      <c r="AB63" s="40"/>
      <c r="AC63" s="40"/>
      <c r="AD63" s="40"/>
      <c r="AE63" s="40"/>
      <c r="AF63" s="40"/>
      <c r="AG63" s="40"/>
    </row>
    <row r="64" spans="1:33" ht="30" hidden="1" customHeight="1" x14ac:dyDescent="0.25">
      <c r="A64" s="41" t="s">
        <v>15</v>
      </c>
      <c r="B64" s="42" t="s">
        <v>95</v>
      </c>
      <c r="C64" s="98" t="s">
        <v>96</v>
      </c>
      <c r="D64" s="221" t="s">
        <v>260</v>
      </c>
      <c r="E64" s="45"/>
      <c r="F64" s="46"/>
      <c r="G64" s="47">
        <f t="shared" ref="G64:G66" si="87">E64*F64</f>
        <v>0</v>
      </c>
      <c r="H64" s="45"/>
      <c r="I64" s="46"/>
      <c r="J64" s="47">
        <f t="shared" ref="J64:J66" si="88">H64*I64</f>
        <v>0</v>
      </c>
      <c r="K64" s="45"/>
      <c r="L64" s="46"/>
      <c r="M64" s="47">
        <f t="shared" ref="M64:M66" si="89">K64*L64</f>
        <v>0</v>
      </c>
      <c r="N64" s="45"/>
      <c r="O64" s="46"/>
      <c r="P64" s="47">
        <f t="shared" ref="P64:P66" si="90">N64*O64</f>
        <v>0</v>
      </c>
      <c r="Q64" s="45"/>
      <c r="R64" s="46"/>
      <c r="S64" s="47">
        <f t="shared" ref="S64:S66" si="91">Q64*R64</f>
        <v>0</v>
      </c>
      <c r="T64" s="45"/>
      <c r="U64" s="46"/>
      <c r="V64" s="47">
        <f t="shared" ref="V64:V66" si="92">T64*U64</f>
        <v>0</v>
      </c>
      <c r="W64" s="48">
        <f t="shared" si="84"/>
        <v>0</v>
      </c>
      <c r="X64" s="256">
        <f t="shared" si="85"/>
        <v>0</v>
      </c>
      <c r="Y64" s="256">
        <f t="shared" si="7"/>
        <v>0</v>
      </c>
      <c r="Z64" s="264" t="e">
        <f t="shared" si="86"/>
        <v>#DIV/0!</v>
      </c>
      <c r="AA64" s="224"/>
      <c r="AB64" s="50"/>
      <c r="AC64" s="50"/>
      <c r="AD64" s="50"/>
      <c r="AE64" s="50"/>
      <c r="AF64" s="50"/>
      <c r="AG64" s="50"/>
    </row>
    <row r="65" spans="1:33" ht="30" hidden="1" customHeight="1" x14ac:dyDescent="0.25">
      <c r="A65" s="41" t="s">
        <v>15</v>
      </c>
      <c r="B65" s="42" t="s">
        <v>97</v>
      </c>
      <c r="C65" s="98" t="s">
        <v>71</v>
      </c>
      <c r="D65" s="221" t="s">
        <v>260</v>
      </c>
      <c r="E65" s="45"/>
      <c r="F65" s="46"/>
      <c r="G65" s="47">
        <f t="shared" si="87"/>
        <v>0</v>
      </c>
      <c r="H65" s="45"/>
      <c r="I65" s="46"/>
      <c r="J65" s="47">
        <f t="shared" si="88"/>
        <v>0</v>
      </c>
      <c r="K65" s="45"/>
      <c r="L65" s="46"/>
      <c r="M65" s="47">
        <f t="shared" si="89"/>
        <v>0</v>
      </c>
      <c r="N65" s="45"/>
      <c r="O65" s="46"/>
      <c r="P65" s="47">
        <f t="shared" si="90"/>
        <v>0</v>
      </c>
      <c r="Q65" s="45"/>
      <c r="R65" s="46"/>
      <c r="S65" s="47">
        <f t="shared" si="91"/>
        <v>0</v>
      </c>
      <c r="T65" s="45"/>
      <c r="U65" s="46"/>
      <c r="V65" s="47">
        <f t="shared" si="92"/>
        <v>0</v>
      </c>
      <c r="W65" s="48">
        <f t="shared" si="84"/>
        <v>0</v>
      </c>
      <c r="X65" s="256">
        <f t="shared" si="85"/>
        <v>0</v>
      </c>
      <c r="Y65" s="256">
        <f t="shared" si="7"/>
        <v>0</v>
      </c>
      <c r="Z65" s="264" t="e">
        <f t="shared" si="86"/>
        <v>#DIV/0!</v>
      </c>
      <c r="AA65" s="224"/>
      <c r="AB65" s="50"/>
      <c r="AC65" s="50"/>
      <c r="AD65" s="50"/>
      <c r="AE65" s="50"/>
      <c r="AF65" s="50"/>
      <c r="AG65" s="50"/>
    </row>
    <row r="66" spans="1:33" ht="30" hidden="1" customHeight="1" thickBot="1" x14ac:dyDescent="0.3">
      <c r="A66" s="51" t="s">
        <v>15</v>
      </c>
      <c r="B66" s="70" t="s">
        <v>98</v>
      </c>
      <c r="C66" s="100" t="s">
        <v>73</v>
      </c>
      <c r="D66" s="221" t="s">
        <v>260</v>
      </c>
      <c r="E66" s="54"/>
      <c r="F66" s="55"/>
      <c r="G66" s="56">
        <f t="shared" si="87"/>
        <v>0</v>
      </c>
      <c r="H66" s="54"/>
      <c r="I66" s="55"/>
      <c r="J66" s="56">
        <f t="shared" si="88"/>
        <v>0</v>
      </c>
      <c r="K66" s="54"/>
      <c r="L66" s="55"/>
      <c r="M66" s="56">
        <f t="shared" si="89"/>
        <v>0</v>
      </c>
      <c r="N66" s="54"/>
      <c r="O66" s="55"/>
      <c r="P66" s="56">
        <f t="shared" si="90"/>
        <v>0</v>
      </c>
      <c r="Q66" s="54"/>
      <c r="R66" s="55"/>
      <c r="S66" s="56">
        <f t="shared" si="91"/>
        <v>0</v>
      </c>
      <c r="T66" s="54"/>
      <c r="U66" s="55"/>
      <c r="V66" s="56">
        <f t="shared" si="92"/>
        <v>0</v>
      </c>
      <c r="W66" s="57">
        <f t="shared" si="84"/>
        <v>0</v>
      </c>
      <c r="X66" s="256">
        <f t="shared" si="85"/>
        <v>0</v>
      </c>
      <c r="Y66" s="256">
        <f t="shared" si="7"/>
        <v>0</v>
      </c>
      <c r="Z66" s="264" t="e">
        <f t="shared" si="86"/>
        <v>#DIV/0!</v>
      </c>
      <c r="AA66" s="233"/>
      <c r="AB66" s="50"/>
      <c r="AC66" s="50"/>
      <c r="AD66" s="50"/>
      <c r="AE66" s="50"/>
      <c r="AF66" s="50"/>
      <c r="AG66" s="50"/>
    </row>
    <row r="67" spans="1:33" ht="30" customHeight="1" thickBot="1" x14ac:dyDescent="0.3">
      <c r="A67" s="32" t="s">
        <v>13</v>
      </c>
      <c r="B67" s="71" t="s">
        <v>99</v>
      </c>
      <c r="C67" s="69" t="s">
        <v>100</v>
      </c>
      <c r="D67" s="59"/>
      <c r="E67" s="60">
        <f>SUM(E68:E70)</f>
        <v>0</v>
      </c>
      <c r="F67" s="61"/>
      <c r="G67" s="62">
        <f>SUM(G68:G70)</f>
        <v>0</v>
      </c>
      <c r="H67" s="60">
        <f>SUM(H68:H70)</f>
        <v>0</v>
      </c>
      <c r="I67" s="61"/>
      <c r="J67" s="62">
        <f>SUM(J68:J70)</f>
        <v>0</v>
      </c>
      <c r="K67" s="60">
        <f>SUM(K68:K70)</f>
        <v>0</v>
      </c>
      <c r="L67" s="61"/>
      <c r="M67" s="62">
        <f>SUM(M68:M70)</f>
        <v>0</v>
      </c>
      <c r="N67" s="60">
        <f>SUM(N68:N70)</f>
        <v>0</v>
      </c>
      <c r="O67" s="61"/>
      <c r="P67" s="62">
        <f>SUM(P68:P70)</f>
        <v>0</v>
      </c>
      <c r="Q67" s="60">
        <f>SUM(Q68:Q70)</f>
        <v>0</v>
      </c>
      <c r="R67" s="61"/>
      <c r="S67" s="62">
        <f>SUM(S68:S70)</f>
        <v>0</v>
      </c>
      <c r="T67" s="60">
        <f>SUM(T68:T70)</f>
        <v>0</v>
      </c>
      <c r="U67" s="61"/>
      <c r="V67" s="62">
        <f>SUM(V68:V70)</f>
        <v>0</v>
      </c>
      <c r="W67" s="62">
        <f>SUM(W68:W70)</f>
        <v>0</v>
      </c>
      <c r="X67" s="62">
        <f>SUM(X68:X70)</f>
        <v>0</v>
      </c>
      <c r="Y67" s="62">
        <f t="shared" si="7"/>
        <v>0</v>
      </c>
      <c r="Z67" s="62" t="e">
        <f>Y67/W67</f>
        <v>#DIV/0!</v>
      </c>
      <c r="AA67" s="234"/>
      <c r="AB67" s="40"/>
      <c r="AC67" s="40"/>
      <c r="AD67" s="40"/>
      <c r="AE67" s="40"/>
      <c r="AF67" s="40"/>
      <c r="AG67" s="40"/>
    </row>
    <row r="68" spans="1:33" ht="30" hidden="1" customHeight="1" x14ac:dyDescent="0.25">
      <c r="A68" s="41" t="s">
        <v>15</v>
      </c>
      <c r="B68" s="42" t="s">
        <v>101</v>
      </c>
      <c r="C68" s="98" t="s">
        <v>102</v>
      </c>
      <c r="D68" s="99" t="s">
        <v>103</v>
      </c>
      <c r="E68" s="45"/>
      <c r="F68" s="46"/>
      <c r="G68" s="47">
        <f t="shared" ref="G68:G70" si="93">E68*F68</f>
        <v>0</v>
      </c>
      <c r="H68" s="45"/>
      <c r="I68" s="46"/>
      <c r="J68" s="47">
        <f t="shared" ref="J68:J70" si="94">H68*I68</f>
        <v>0</v>
      </c>
      <c r="K68" s="45"/>
      <c r="L68" s="46"/>
      <c r="M68" s="47">
        <f t="shared" ref="M68:M70" si="95">K68*L68</f>
        <v>0</v>
      </c>
      <c r="N68" s="45"/>
      <c r="O68" s="46"/>
      <c r="P68" s="47">
        <f t="shared" ref="P68:P70" si="96">N68*O68</f>
        <v>0</v>
      </c>
      <c r="Q68" s="45"/>
      <c r="R68" s="46"/>
      <c r="S68" s="47">
        <f t="shared" ref="S68:S70" si="97">Q68*R68</f>
        <v>0</v>
      </c>
      <c r="T68" s="45"/>
      <c r="U68" s="46"/>
      <c r="V68" s="47">
        <f t="shared" ref="V68:V70" si="98">T68*U68</f>
        <v>0</v>
      </c>
      <c r="W68" s="48">
        <f t="shared" si="84"/>
        <v>0</v>
      </c>
      <c r="X68" s="256">
        <f t="shared" si="85"/>
        <v>0</v>
      </c>
      <c r="Y68" s="256">
        <f t="shared" si="7"/>
        <v>0</v>
      </c>
      <c r="Z68" s="264" t="e">
        <f t="shared" si="86"/>
        <v>#DIV/0!</v>
      </c>
      <c r="AA68" s="224"/>
      <c r="AB68" s="50"/>
      <c r="AC68" s="50"/>
      <c r="AD68" s="50"/>
      <c r="AE68" s="50"/>
      <c r="AF68" s="50"/>
      <c r="AG68" s="50"/>
    </row>
    <row r="69" spans="1:33" ht="30" hidden="1" customHeight="1" x14ac:dyDescent="0.25">
      <c r="A69" s="41" t="s">
        <v>15</v>
      </c>
      <c r="B69" s="42" t="s">
        <v>104</v>
      </c>
      <c r="C69" s="98" t="s">
        <v>105</v>
      </c>
      <c r="D69" s="99" t="s">
        <v>103</v>
      </c>
      <c r="E69" s="45"/>
      <c r="F69" s="46"/>
      <c r="G69" s="47">
        <f t="shared" si="93"/>
        <v>0</v>
      </c>
      <c r="H69" s="45"/>
      <c r="I69" s="46"/>
      <c r="J69" s="47">
        <f t="shared" si="94"/>
        <v>0</v>
      </c>
      <c r="K69" s="45"/>
      <c r="L69" s="46"/>
      <c r="M69" s="47">
        <f t="shared" si="95"/>
        <v>0</v>
      </c>
      <c r="N69" s="45"/>
      <c r="O69" s="46"/>
      <c r="P69" s="47">
        <f t="shared" si="96"/>
        <v>0</v>
      </c>
      <c r="Q69" s="45"/>
      <c r="R69" s="46"/>
      <c r="S69" s="47">
        <f t="shared" si="97"/>
        <v>0</v>
      </c>
      <c r="T69" s="45"/>
      <c r="U69" s="46"/>
      <c r="V69" s="47">
        <f t="shared" si="98"/>
        <v>0</v>
      </c>
      <c r="W69" s="48">
        <f t="shared" si="84"/>
        <v>0</v>
      </c>
      <c r="X69" s="256">
        <f t="shared" si="85"/>
        <v>0</v>
      </c>
      <c r="Y69" s="256">
        <f t="shared" si="7"/>
        <v>0</v>
      </c>
      <c r="Z69" s="264" t="e">
        <f t="shared" si="86"/>
        <v>#DIV/0!</v>
      </c>
      <c r="AA69" s="224"/>
      <c r="AB69" s="50"/>
      <c r="AC69" s="50"/>
      <c r="AD69" s="50"/>
      <c r="AE69" s="50"/>
      <c r="AF69" s="50"/>
      <c r="AG69" s="50"/>
    </row>
    <row r="70" spans="1:33" ht="30" hidden="1" customHeight="1" thickBot="1" x14ac:dyDescent="0.3">
      <c r="A70" s="51" t="s">
        <v>15</v>
      </c>
      <c r="B70" s="70" t="s">
        <v>106</v>
      </c>
      <c r="C70" s="100" t="s">
        <v>107</v>
      </c>
      <c r="D70" s="101" t="s">
        <v>103</v>
      </c>
      <c r="E70" s="54"/>
      <c r="F70" s="55"/>
      <c r="G70" s="56">
        <f t="shared" si="93"/>
        <v>0</v>
      </c>
      <c r="H70" s="54"/>
      <c r="I70" s="55"/>
      <c r="J70" s="56">
        <f t="shared" si="94"/>
        <v>0</v>
      </c>
      <c r="K70" s="54"/>
      <c r="L70" s="55"/>
      <c r="M70" s="56">
        <f t="shared" si="95"/>
        <v>0</v>
      </c>
      <c r="N70" s="54"/>
      <c r="O70" s="55"/>
      <c r="P70" s="56">
        <f t="shared" si="96"/>
        <v>0</v>
      </c>
      <c r="Q70" s="54"/>
      <c r="R70" s="55"/>
      <c r="S70" s="56">
        <f t="shared" si="97"/>
        <v>0</v>
      </c>
      <c r="T70" s="54"/>
      <c r="U70" s="55"/>
      <c r="V70" s="56">
        <f t="shared" si="98"/>
        <v>0</v>
      </c>
      <c r="W70" s="57">
        <f t="shared" si="84"/>
        <v>0</v>
      </c>
      <c r="X70" s="256">
        <f t="shared" si="85"/>
        <v>0</v>
      </c>
      <c r="Y70" s="256">
        <f t="shared" si="7"/>
        <v>0</v>
      </c>
      <c r="Z70" s="264" t="e">
        <f t="shared" si="86"/>
        <v>#DIV/0!</v>
      </c>
      <c r="AA70" s="233"/>
      <c r="AB70" s="50"/>
      <c r="AC70" s="50"/>
      <c r="AD70" s="50"/>
      <c r="AE70" s="50"/>
      <c r="AF70" s="50"/>
      <c r="AG70" s="50"/>
    </row>
    <row r="71" spans="1:33" ht="30" customHeight="1" thickBot="1" x14ac:dyDescent="0.3">
      <c r="A71" s="32" t="s">
        <v>13</v>
      </c>
      <c r="B71" s="71" t="s">
        <v>108</v>
      </c>
      <c r="C71" s="69" t="s">
        <v>109</v>
      </c>
      <c r="D71" s="59"/>
      <c r="E71" s="60">
        <f>SUM(E72:E74)</f>
        <v>0</v>
      </c>
      <c r="F71" s="61"/>
      <c r="G71" s="62">
        <f>SUM(G72:G74)</f>
        <v>0</v>
      </c>
      <c r="H71" s="60">
        <f>SUM(H72:H74)</f>
        <v>0</v>
      </c>
      <c r="I71" s="61"/>
      <c r="J71" s="62">
        <f>SUM(J72:J74)</f>
        <v>0</v>
      </c>
      <c r="K71" s="60">
        <f>SUM(K72:K74)</f>
        <v>0</v>
      </c>
      <c r="L71" s="61"/>
      <c r="M71" s="62">
        <f>SUM(M72:M74)</f>
        <v>0</v>
      </c>
      <c r="N71" s="60">
        <f>SUM(N72:N74)</f>
        <v>0</v>
      </c>
      <c r="O71" s="61"/>
      <c r="P71" s="62">
        <f>SUM(P72:P74)</f>
        <v>0</v>
      </c>
      <c r="Q71" s="60">
        <f>SUM(Q72:Q74)</f>
        <v>0</v>
      </c>
      <c r="R71" s="61"/>
      <c r="S71" s="62">
        <f>SUM(S72:S74)</f>
        <v>0</v>
      </c>
      <c r="T71" s="60">
        <f>SUM(T72:T74)</f>
        <v>0</v>
      </c>
      <c r="U71" s="61"/>
      <c r="V71" s="62">
        <f>SUM(V72:V74)</f>
        <v>0</v>
      </c>
      <c r="W71" s="62">
        <f>SUM(W72:W74)</f>
        <v>0</v>
      </c>
      <c r="X71" s="62">
        <f>SUM(X72:X74)</f>
        <v>0</v>
      </c>
      <c r="Y71" s="62">
        <f t="shared" si="7"/>
        <v>0</v>
      </c>
      <c r="Z71" s="62" t="e">
        <f>Y71/W71</f>
        <v>#DIV/0!</v>
      </c>
      <c r="AA71" s="234"/>
      <c r="AB71" s="40"/>
      <c r="AC71" s="40"/>
      <c r="AD71" s="40"/>
      <c r="AE71" s="40"/>
      <c r="AF71" s="40"/>
      <c r="AG71" s="40"/>
    </row>
    <row r="72" spans="1:33" ht="30" hidden="1" customHeight="1" x14ac:dyDescent="0.25">
      <c r="A72" s="41" t="s">
        <v>15</v>
      </c>
      <c r="B72" s="42" t="s">
        <v>110</v>
      </c>
      <c r="C72" s="87" t="s">
        <v>111</v>
      </c>
      <c r="D72" s="99" t="s">
        <v>50</v>
      </c>
      <c r="E72" s="45"/>
      <c r="F72" s="46"/>
      <c r="G72" s="47">
        <f t="shared" ref="G72:G74" si="99">E72*F72</f>
        <v>0</v>
      </c>
      <c r="H72" s="45"/>
      <c r="I72" s="46"/>
      <c r="J72" s="47">
        <f t="shared" ref="J72:J74" si="100">H72*I72</f>
        <v>0</v>
      </c>
      <c r="K72" s="45"/>
      <c r="L72" s="46"/>
      <c r="M72" s="47">
        <f t="shared" ref="M72:M74" si="101">K72*L72</f>
        <v>0</v>
      </c>
      <c r="N72" s="45"/>
      <c r="O72" s="46"/>
      <c r="P72" s="47">
        <f t="shared" ref="P72:P74" si="102">N72*O72</f>
        <v>0</v>
      </c>
      <c r="Q72" s="45"/>
      <c r="R72" s="46"/>
      <c r="S72" s="47">
        <f t="shared" ref="S72:S74" si="103">Q72*R72</f>
        <v>0</v>
      </c>
      <c r="T72" s="45"/>
      <c r="U72" s="46"/>
      <c r="V72" s="47">
        <f t="shared" ref="V72:V74" si="104">T72*U72</f>
        <v>0</v>
      </c>
      <c r="W72" s="48">
        <f t="shared" si="84"/>
        <v>0</v>
      </c>
      <c r="X72" s="256">
        <f t="shared" si="85"/>
        <v>0</v>
      </c>
      <c r="Y72" s="256">
        <f t="shared" si="7"/>
        <v>0</v>
      </c>
      <c r="Z72" s="264" t="e">
        <f t="shared" si="86"/>
        <v>#DIV/0!</v>
      </c>
      <c r="AA72" s="224"/>
      <c r="AB72" s="50"/>
      <c r="AC72" s="50"/>
      <c r="AD72" s="50"/>
      <c r="AE72" s="50"/>
      <c r="AF72" s="50"/>
      <c r="AG72" s="50"/>
    </row>
    <row r="73" spans="1:33" ht="30" hidden="1" customHeight="1" x14ac:dyDescent="0.25">
      <c r="A73" s="41" t="s">
        <v>15</v>
      </c>
      <c r="B73" s="42" t="s">
        <v>112</v>
      </c>
      <c r="C73" s="87" t="s">
        <v>111</v>
      </c>
      <c r="D73" s="99" t="s">
        <v>50</v>
      </c>
      <c r="E73" s="45"/>
      <c r="F73" s="46"/>
      <c r="G73" s="47">
        <f t="shared" si="99"/>
        <v>0</v>
      </c>
      <c r="H73" s="45"/>
      <c r="I73" s="46"/>
      <c r="J73" s="47">
        <f t="shared" si="100"/>
        <v>0</v>
      </c>
      <c r="K73" s="45"/>
      <c r="L73" s="46"/>
      <c r="M73" s="47">
        <f t="shared" si="101"/>
        <v>0</v>
      </c>
      <c r="N73" s="45"/>
      <c r="O73" s="46"/>
      <c r="P73" s="47">
        <f t="shared" si="102"/>
        <v>0</v>
      </c>
      <c r="Q73" s="45"/>
      <c r="R73" s="46"/>
      <c r="S73" s="47">
        <f t="shared" si="103"/>
        <v>0</v>
      </c>
      <c r="T73" s="45"/>
      <c r="U73" s="46"/>
      <c r="V73" s="47">
        <f t="shared" si="104"/>
        <v>0</v>
      </c>
      <c r="W73" s="48">
        <f t="shared" si="84"/>
        <v>0</v>
      </c>
      <c r="X73" s="256">
        <f t="shared" si="85"/>
        <v>0</v>
      </c>
      <c r="Y73" s="256">
        <f t="shared" si="7"/>
        <v>0</v>
      </c>
      <c r="Z73" s="264" t="e">
        <f t="shared" si="86"/>
        <v>#DIV/0!</v>
      </c>
      <c r="AA73" s="224"/>
      <c r="AB73" s="50"/>
      <c r="AC73" s="50"/>
      <c r="AD73" s="50"/>
      <c r="AE73" s="50"/>
      <c r="AF73" s="50"/>
      <c r="AG73" s="50"/>
    </row>
    <row r="74" spans="1:33" ht="30" hidden="1" customHeight="1" thickBot="1" x14ac:dyDescent="0.3">
      <c r="A74" s="51" t="s">
        <v>15</v>
      </c>
      <c r="B74" s="52" t="s">
        <v>113</v>
      </c>
      <c r="C74" s="79" t="s">
        <v>111</v>
      </c>
      <c r="D74" s="101" t="s">
        <v>50</v>
      </c>
      <c r="E74" s="54"/>
      <c r="F74" s="55"/>
      <c r="G74" s="56">
        <f t="shared" si="99"/>
        <v>0</v>
      </c>
      <c r="H74" s="54"/>
      <c r="I74" s="55"/>
      <c r="J74" s="56">
        <f t="shared" si="100"/>
        <v>0</v>
      </c>
      <c r="K74" s="54"/>
      <c r="L74" s="55"/>
      <c r="M74" s="56">
        <f t="shared" si="101"/>
        <v>0</v>
      </c>
      <c r="N74" s="54"/>
      <c r="O74" s="55"/>
      <c r="P74" s="56">
        <f t="shared" si="102"/>
        <v>0</v>
      </c>
      <c r="Q74" s="54"/>
      <c r="R74" s="55"/>
      <c r="S74" s="56">
        <f t="shared" si="103"/>
        <v>0</v>
      </c>
      <c r="T74" s="54"/>
      <c r="U74" s="55"/>
      <c r="V74" s="56">
        <f t="shared" si="104"/>
        <v>0</v>
      </c>
      <c r="W74" s="57">
        <f t="shared" si="84"/>
        <v>0</v>
      </c>
      <c r="X74" s="256">
        <f t="shared" si="85"/>
        <v>0</v>
      </c>
      <c r="Y74" s="256">
        <f t="shared" si="7"/>
        <v>0</v>
      </c>
      <c r="Z74" s="264" t="e">
        <f t="shared" si="86"/>
        <v>#DIV/0!</v>
      </c>
      <c r="AA74" s="233"/>
      <c r="AB74" s="50"/>
      <c r="AC74" s="50"/>
      <c r="AD74" s="50"/>
      <c r="AE74" s="50"/>
      <c r="AF74" s="50"/>
      <c r="AG74" s="50"/>
    </row>
    <row r="75" spans="1:33" ht="30" customHeight="1" thickBot="1" x14ac:dyDescent="0.3">
      <c r="A75" s="32" t="s">
        <v>13</v>
      </c>
      <c r="B75" s="71" t="s">
        <v>114</v>
      </c>
      <c r="C75" s="69" t="s">
        <v>115</v>
      </c>
      <c r="D75" s="59"/>
      <c r="E75" s="60">
        <f>SUM(E76:E78)</f>
        <v>0</v>
      </c>
      <c r="F75" s="61"/>
      <c r="G75" s="62">
        <f>SUM(G76:G78)</f>
        <v>0</v>
      </c>
      <c r="H75" s="60">
        <f>SUM(H76:H78)</f>
        <v>0</v>
      </c>
      <c r="I75" s="61"/>
      <c r="J75" s="62">
        <f>SUM(J76:J78)</f>
        <v>0</v>
      </c>
      <c r="K75" s="60">
        <f>SUM(K76:K78)</f>
        <v>0</v>
      </c>
      <c r="L75" s="61"/>
      <c r="M75" s="62">
        <f>SUM(M76:M78)</f>
        <v>0</v>
      </c>
      <c r="N75" s="60">
        <f>SUM(N76:N78)</f>
        <v>0</v>
      </c>
      <c r="O75" s="61"/>
      <c r="P75" s="62">
        <f>SUM(P76:P78)</f>
        <v>0</v>
      </c>
      <c r="Q75" s="60">
        <f>SUM(Q76:Q78)</f>
        <v>0</v>
      </c>
      <c r="R75" s="61"/>
      <c r="S75" s="62">
        <f>SUM(S76:S78)</f>
        <v>0</v>
      </c>
      <c r="T75" s="60">
        <f>SUM(T76:T78)</f>
        <v>0</v>
      </c>
      <c r="U75" s="61"/>
      <c r="V75" s="62">
        <f>SUM(V76:V78)</f>
        <v>0</v>
      </c>
      <c r="W75" s="62">
        <f>SUM(W76:W78)</f>
        <v>0</v>
      </c>
      <c r="X75" s="62">
        <f>SUM(X76:X78)</f>
        <v>0</v>
      </c>
      <c r="Y75" s="62">
        <f t="shared" si="7"/>
        <v>0</v>
      </c>
      <c r="Z75" s="62" t="e">
        <f>Y75/W75</f>
        <v>#DIV/0!</v>
      </c>
      <c r="AA75" s="234"/>
      <c r="AB75" s="40"/>
      <c r="AC75" s="40"/>
      <c r="AD75" s="40"/>
      <c r="AE75" s="40"/>
      <c r="AF75" s="40"/>
      <c r="AG75" s="40"/>
    </row>
    <row r="76" spans="1:33" ht="30" hidden="1" customHeight="1" x14ac:dyDescent="0.25">
      <c r="A76" s="41" t="s">
        <v>15</v>
      </c>
      <c r="B76" s="42" t="s">
        <v>116</v>
      </c>
      <c r="C76" s="87" t="s">
        <v>111</v>
      </c>
      <c r="D76" s="99" t="s">
        <v>50</v>
      </c>
      <c r="E76" s="45"/>
      <c r="F76" s="46"/>
      <c r="G76" s="47">
        <f t="shared" ref="G76:G78" si="105">E76*F76</f>
        <v>0</v>
      </c>
      <c r="H76" s="45"/>
      <c r="I76" s="46"/>
      <c r="J76" s="47">
        <f t="shared" ref="J76:J78" si="106">H76*I76</f>
        <v>0</v>
      </c>
      <c r="K76" s="45"/>
      <c r="L76" s="46"/>
      <c r="M76" s="47">
        <f t="shared" ref="M76:M78" si="107">K76*L76</f>
        <v>0</v>
      </c>
      <c r="N76" s="45"/>
      <c r="O76" s="46"/>
      <c r="P76" s="47">
        <f t="shared" ref="P76:P78" si="108">N76*O76</f>
        <v>0</v>
      </c>
      <c r="Q76" s="45"/>
      <c r="R76" s="46"/>
      <c r="S76" s="47">
        <f t="shared" ref="S76:S78" si="109">Q76*R76</f>
        <v>0</v>
      </c>
      <c r="T76" s="45"/>
      <c r="U76" s="46"/>
      <c r="V76" s="47">
        <f t="shared" ref="V76:V78" si="110">T76*U76</f>
        <v>0</v>
      </c>
      <c r="W76" s="48">
        <f t="shared" si="84"/>
        <v>0</v>
      </c>
      <c r="X76" s="256">
        <f t="shared" si="85"/>
        <v>0</v>
      </c>
      <c r="Y76" s="256">
        <f t="shared" si="7"/>
        <v>0</v>
      </c>
      <c r="Z76" s="264" t="e">
        <f t="shared" si="86"/>
        <v>#DIV/0!</v>
      </c>
      <c r="AA76" s="224"/>
      <c r="AB76" s="50"/>
      <c r="AC76" s="50"/>
      <c r="AD76" s="50"/>
      <c r="AE76" s="50"/>
      <c r="AF76" s="50"/>
      <c r="AG76" s="50"/>
    </row>
    <row r="77" spans="1:33" ht="30" hidden="1" customHeight="1" x14ac:dyDescent="0.25">
      <c r="A77" s="41" t="s">
        <v>15</v>
      </c>
      <c r="B77" s="42" t="s">
        <v>117</v>
      </c>
      <c r="C77" s="87" t="s">
        <v>111</v>
      </c>
      <c r="D77" s="99" t="s">
        <v>50</v>
      </c>
      <c r="E77" s="45"/>
      <c r="F77" s="46"/>
      <c r="G77" s="47">
        <f t="shared" si="105"/>
        <v>0</v>
      </c>
      <c r="H77" s="45"/>
      <c r="I77" s="46"/>
      <c r="J77" s="47">
        <f t="shared" si="106"/>
        <v>0</v>
      </c>
      <c r="K77" s="45"/>
      <c r="L77" s="46"/>
      <c r="M77" s="47">
        <f t="shared" si="107"/>
        <v>0</v>
      </c>
      <c r="N77" s="45"/>
      <c r="O77" s="46"/>
      <c r="P77" s="47">
        <f t="shared" si="108"/>
        <v>0</v>
      </c>
      <c r="Q77" s="45"/>
      <c r="R77" s="46"/>
      <c r="S77" s="47">
        <f t="shared" si="109"/>
        <v>0</v>
      </c>
      <c r="T77" s="45"/>
      <c r="U77" s="46"/>
      <c r="V77" s="47">
        <f t="shared" si="110"/>
        <v>0</v>
      </c>
      <c r="W77" s="48">
        <f t="shared" si="84"/>
        <v>0</v>
      </c>
      <c r="X77" s="256">
        <f t="shared" si="85"/>
        <v>0</v>
      </c>
      <c r="Y77" s="256">
        <f t="shared" si="7"/>
        <v>0</v>
      </c>
      <c r="Z77" s="264" t="e">
        <f t="shared" si="86"/>
        <v>#DIV/0!</v>
      </c>
      <c r="AA77" s="224"/>
      <c r="AB77" s="50"/>
      <c r="AC77" s="50"/>
      <c r="AD77" s="50"/>
      <c r="AE77" s="50"/>
      <c r="AF77" s="50"/>
      <c r="AG77" s="50"/>
    </row>
    <row r="78" spans="1:33" ht="30" hidden="1" customHeight="1" thickBot="1" x14ac:dyDescent="0.3">
      <c r="A78" s="51" t="s">
        <v>15</v>
      </c>
      <c r="B78" s="70" t="s">
        <v>118</v>
      </c>
      <c r="C78" s="79" t="s">
        <v>111</v>
      </c>
      <c r="D78" s="101" t="s">
        <v>50</v>
      </c>
      <c r="E78" s="54"/>
      <c r="F78" s="55"/>
      <c r="G78" s="56">
        <f t="shared" si="105"/>
        <v>0</v>
      </c>
      <c r="H78" s="54"/>
      <c r="I78" s="55"/>
      <c r="J78" s="56">
        <f t="shared" si="106"/>
        <v>0</v>
      </c>
      <c r="K78" s="54"/>
      <c r="L78" s="55"/>
      <c r="M78" s="56">
        <f t="shared" si="107"/>
        <v>0</v>
      </c>
      <c r="N78" s="54"/>
      <c r="O78" s="55"/>
      <c r="P78" s="56">
        <f t="shared" si="108"/>
        <v>0</v>
      </c>
      <c r="Q78" s="54"/>
      <c r="R78" s="55"/>
      <c r="S78" s="56">
        <f t="shared" si="109"/>
        <v>0</v>
      </c>
      <c r="T78" s="54"/>
      <c r="U78" s="55"/>
      <c r="V78" s="56">
        <f t="shared" si="110"/>
        <v>0</v>
      </c>
      <c r="W78" s="57">
        <f t="shared" si="84"/>
        <v>0</v>
      </c>
      <c r="X78" s="256">
        <f t="shared" si="85"/>
        <v>0</v>
      </c>
      <c r="Y78" s="260">
        <f t="shared" si="7"/>
        <v>0</v>
      </c>
      <c r="Z78" s="264" t="e">
        <f t="shared" si="86"/>
        <v>#DIV/0!</v>
      </c>
      <c r="AA78" s="233"/>
      <c r="AB78" s="50"/>
      <c r="AC78" s="50"/>
      <c r="AD78" s="50"/>
      <c r="AE78" s="50"/>
      <c r="AF78" s="50"/>
      <c r="AG78" s="50"/>
    </row>
    <row r="79" spans="1:33" ht="30" customHeight="1" thickBot="1" x14ac:dyDescent="0.3">
      <c r="A79" s="102" t="s">
        <v>119</v>
      </c>
      <c r="B79" s="103"/>
      <c r="C79" s="104"/>
      <c r="D79" s="105"/>
      <c r="E79" s="106">
        <f>E75+E71+E67+E63+E59</f>
        <v>0</v>
      </c>
      <c r="F79" s="81"/>
      <c r="G79" s="80">
        <f>G75+G71+G67+G63+G59</f>
        <v>0</v>
      </c>
      <c r="H79" s="106">
        <f>H75+H71+H67+H63+H59</f>
        <v>0</v>
      </c>
      <c r="I79" s="81"/>
      <c r="J79" s="80">
        <f>J75+J71+J67+J63+J59</f>
        <v>0</v>
      </c>
      <c r="K79" s="82">
        <f t="shared" ref="K79" si="111">K75+K71+K67+K63+K59</f>
        <v>0</v>
      </c>
      <c r="L79" s="81"/>
      <c r="M79" s="80">
        <f>M75+M71+M67+M63+M59</f>
        <v>0</v>
      </c>
      <c r="N79" s="82">
        <f t="shared" ref="N79" si="112">N75+N71+N67+N63+N59</f>
        <v>0</v>
      </c>
      <c r="O79" s="81"/>
      <c r="P79" s="80">
        <f>P75+P71+P67+P63+P59</f>
        <v>0</v>
      </c>
      <c r="Q79" s="82">
        <f t="shared" ref="Q79" si="113">Q75+Q71+Q67+Q63+Q59</f>
        <v>0</v>
      </c>
      <c r="R79" s="81"/>
      <c r="S79" s="80">
        <f>S75+S71+S67+S63+S59</f>
        <v>0</v>
      </c>
      <c r="T79" s="82">
        <f t="shared" ref="T79" si="114">T75+T71+T67+T63+T59</f>
        <v>0</v>
      </c>
      <c r="U79" s="81"/>
      <c r="V79" s="80">
        <f>V75+V71+V67+V63+V59</f>
        <v>0</v>
      </c>
      <c r="W79" s="89">
        <f>W75+W71+W67+W63+W59</f>
        <v>0</v>
      </c>
      <c r="X79" s="259">
        <f>X75+X71+X67+X63+X59</f>
        <v>0</v>
      </c>
      <c r="Y79" s="261">
        <f t="shared" ref="Y79:Y142" si="115">W79-X79</f>
        <v>0</v>
      </c>
      <c r="Z79" s="261" t="e">
        <f>Y79/W79</f>
        <v>#DIV/0!</v>
      </c>
      <c r="AA79" s="237"/>
      <c r="AB79" s="5"/>
      <c r="AC79" s="5"/>
      <c r="AD79" s="5"/>
      <c r="AE79" s="5"/>
      <c r="AF79" s="5"/>
      <c r="AG79" s="5"/>
    </row>
    <row r="80" spans="1:33" s="162" customFormat="1" ht="30" customHeight="1" thickBot="1" x14ac:dyDescent="0.3">
      <c r="A80" s="83" t="s">
        <v>12</v>
      </c>
      <c r="B80" s="84">
        <v>5</v>
      </c>
      <c r="C80" s="182" t="s">
        <v>252</v>
      </c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1"/>
      <c r="X80" s="31"/>
      <c r="Y80" s="262"/>
      <c r="Z80" s="31"/>
      <c r="AA80" s="231"/>
      <c r="AB80" s="5"/>
      <c r="AC80" s="5"/>
      <c r="AD80" s="5"/>
      <c r="AE80" s="5"/>
      <c r="AF80" s="5"/>
      <c r="AG80" s="5"/>
    </row>
    <row r="81" spans="1:33" ht="30" customHeight="1" x14ac:dyDescent="0.25">
      <c r="A81" s="32" t="s">
        <v>13</v>
      </c>
      <c r="B81" s="71" t="s">
        <v>120</v>
      </c>
      <c r="C81" s="58" t="s">
        <v>121</v>
      </c>
      <c r="D81" s="59"/>
      <c r="E81" s="60">
        <f>SUM(E82:E84)</f>
        <v>120</v>
      </c>
      <c r="F81" s="61"/>
      <c r="G81" s="62">
        <f>SUM(G82:G84)</f>
        <v>30000</v>
      </c>
      <c r="H81" s="60">
        <f>SUM(H82:H84)</f>
        <v>120</v>
      </c>
      <c r="I81" s="61"/>
      <c r="J81" s="62">
        <f>SUM(J82:J84)</f>
        <v>30000</v>
      </c>
      <c r="K81" s="60">
        <f>SUM(K82:K84)</f>
        <v>0</v>
      </c>
      <c r="L81" s="61"/>
      <c r="M81" s="62">
        <f>SUM(M82:M84)</f>
        <v>0</v>
      </c>
      <c r="N81" s="60">
        <f>SUM(N82:N84)</f>
        <v>0</v>
      </c>
      <c r="O81" s="61"/>
      <c r="P81" s="62">
        <f>SUM(P82:P84)</f>
        <v>0</v>
      </c>
      <c r="Q81" s="60">
        <f>SUM(Q82:Q84)</f>
        <v>0</v>
      </c>
      <c r="R81" s="61"/>
      <c r="S81" s="62">
        <f>SUM(S82:S84)</f>
        <v>0</v>
      </c>
      <c r="T81" s="60">
        <f>SUM(T82:T84)</f>
        <v>0</v>
      </c>
      <c r="U81" s="61"/>
      <c r="V81" s="62">
        <f>SUM(V82:V84)</f>
        <v>0</v>
      </c>
      <c r="W81" s="63">
        <f>SUM(W82:W84)</f>
        <v>30000</v>
      </c>
      <c r="X81" s="63">
        <f>SUM(X82:X84)</f>
        <v>30000</v>
      </c>
      <c r="Y81" s="63">
        <f t="shared" si="115"/>
        <v>0</v>
      </c>
      <c r="Z81" s="258">
        <f>Y81/W81</f>
        <v>0</v>
      </c>
      <c r="AA81" s="234"/>
      <c r="AB81" s="50"/>
      <c r="AC81" s="50"/>
      <c r="AD81" s="50"/>
      <c r="AE81" s="50"/>
      <c r="AF81" s="50"/>
      <c r="AG81" s="50"/>
    </row>
    <row r="82" spans="1:33" ht="47.4" customHeight="1" thickBot="1" x14ac:dyDescent="0.3">
      <c r="A82" s="41" t="s">
        <v>15</v>
      </c>
      <c r="B82" s="390" t="s">
        <v>122</v>
      </c>
      <c r="C82" s="391" t="s">
        <v>344</v>
      </c>
      <c r="D82" s="392" t="s">
        <v>124</v>
      </c>
      <c r="E82" s="393">
        <v>120</v>
      </c>
      <c r="F82" s="394">
        <v>250</v>
      </c>
      <c r="G82" s="47">
        <f t="shared" ref="G82:G84" si="116">E82*F82</f>
        <v>30000</v>
      </c>
      <c r="H82" s="45">
        <v>120</v>
      </c>
      <c r="I82" s="46">
        <v>250</v>
      </c>
      <c r="J82" s="47">
        <f t="shared" ref="J82:J84" si="117">H82*I82</f>
        <v>30000</v>
      </c>
      <c r="K82" s="45"/>
      <c r="L82" s="46"/>
      <c r="M82" s="47">
        <f t="shared" ref="M82:M84" si="118">K82*L82</f>
        <v>0</v>
      </c>
      <c r="N82" s="45"/>
      <c r="O82" s="46"/>
      <c r="P82" s="47">
        <f t="shared" ref="P82:P84" si="119">N82*O82</f>
        <v>0</v>
      </c>
      <c r="Q82" s="45"/>
      <c r="R82" s="46"/>
      <c r="S82" s="47">
        <f t="shared" ref="S82:S84" si="120">Q82*R82</f>
        <v>0</v>
      </c>
      <c r="T82" s="45"/>
      <c r="U82" s="46"/>
      <c r="V82" s="47">
        <f t="shared" ref="V82:V84" si="121">T82*U82</f>
        <v>0</v>
      </c>
      <c r="W82" s="48">
        <f>G82+M82+S82</f>
        <v>30000</v>
      </c>
      <c r="X82" s="256">
        <f t="shared" ref="X82:X92" si="122">J82+P82+V82</f>
        <v>30000</v>
      </c>
      <c r="Y82" s="256">
        <f t="shared" si="115"/>
        <v>0</v>
      </c>
      <c r="Z82" s="264">
        <f t="shared" ref="Z82:Z92" si="123">Y82/W82</f>
        <v>0</v>
      </c>
      <c r="AA82" s="224"/>
      <c r="AB82" s="50"/>
      <c r="AC82" s="50"/>
      <c r="AD82" s="50"/>
      <c r="AE82" s="50"/>
      <c r="AF82" s="50"/>
      <c r="AG82" s="50"/>
    </row>
    <row r="83" spans="1:33" ht="30" hidden="1" customHeight="1" x14ac:dyDescent="0.25">
      <c r="A83" s="41" t="s">
        <v>15</v>
      </c>
      <c r="B83" s="42" t="s">
        <v>125</v>
      </c>
      <c r="C83" s="108" t="s">
        <v>123</v>
      </c>
      <c r="D83" s="99" t="s">
        <v>124</v>
      </c>
      <c r="E83" s="45"/>
      <c r="F83" s="46"/>
      <c r="G83" s="47">
        <f t="shared" si="116"/>
        <v>0</v>
      </c>
      <c r="H83" s="45"/>
      <c r="I83" s="46"/>
      <c r="J83" s="47">
        <f t="shared" si="117"/>
        <v>0</v>
      </c>
      <c r="K83" s="45"/>
      <c r="L83" s="46"/>
      <c r="M83" s="47">
        <f t="shared" si="118"/>
        <v>0</v>
      </c>
      <c r="N83" s="45"/>
      <c r="O83" s="46"/>
      <c r="P83" s="47">
        <f t="shared" si="119"/>
        <v>0</v>
      </c>
      <c r="Q83" s="45"/>
      <c r="R83" s="46"/>
      <c r="S83" s="47">
        <f t="shared" si="120"/>
        <v>0</v>
      </c>
      <c r="T83" s="45"/>
      <c r="U83" s="46"/>
      <c r="V83" s="47">
        <f t="shared" si="121"/>
        <v>0</v>
      </c>
      <c r="W83" s="48">
        <f>G83+M83+S83</f>
        <v>0</v>
      </c>
      <c r="X83" s="256">
        <f t="shared" si="122"/>
        <v>0</v>
      </c>
      <c r="Y83" s="256">
        <f t="shared" si="115"/>
        <v>0</v>
      </c>
      <c r="Z83" s="264" t="e">
        <f t="shared" si="123"/>
        <v>#DIV/0!</v>
      </c>
      <c r="AA83" s="224"/>
      <c r="AB83" s="50"/>
      <c r="AC83" s="50"/>
      <c r="AD83" s="50"/>
      <c r="AE83" s="50"/>
      <c r="AF83" s="50"/>
      <c r="AG83" s="50"/>
    </row>
    <row r="84" spans="1:33" ht="30" hidden="1" customHeight="1" thickBot="1" x14ac:dyDescent="0.3">
      <c r="A84" s="51" t="s">
        <v>15</v>
      </c>
      <c r="B84" s="52" t="s">
        <v>126</v>
      </c>
      <c r="C84" s="108" t="s">
        <v>123</v>
      </c>
      <c r="D84" s="101" t="s">
        <v>124</v>
      </c>
      <c r="E84" s="54"/>
      <c r="F84" s="55"/>
      <c r="G84" s="56">
        <f t="shared" si="116"/>
        <v>0</v>
      </c>
      <c r="H84" s="54"/>
      <c r="I84" s="55"/>
      <c r="J84" s="56">
        <f t="shared" si="117"/>
        <v>0</v>
      </c>
      <c r="K84" s="54"/>
      <c r="L84" s="55"/>
      <c r="M84" s="56">
        <f t="shared" si="118"/>
        <v>0</v>
      </c>
      <c r="N84" s="54"/>
      <c r="O84" s="55"/>
      <c r="P84" s="56">
        <f t="shared" si="119"/>
        <v>0</v>
      </c>
      <c r="Q84" s="54"/>
      <c r="R84" s="55"/>
      <c r="S84" s="56">
        <f t="shared" si="120"/>
        <v>0</v>
      </c>
      <c r="T84" s="54"/>
      <c r="U84" s="55"/>
      <c r="V84" s="56">
        <f t="shared" si="121"/>
        <v>0</v>
      </c>
      <c r="W84" s="57">
        <f>G84+M84+S84</f>
        <v>0</v>
      </c>
      <c r="X84" s="256">
        <f t="shared" si="122"/>
        <v>0</v>
      </c>
      <c r="Y84" s="256">
        <f t="shared" si="115"/>
        <v>0</v>
      </c>
      <c r="Z84" s="264" t="e">
        <f t="shared" si="123"/>
        <v>#DIV/0!</v>
      </c>
      <c r="AA84" s="233"/>
      <c r="AB84" s="50"/>
      <c r="AC84" s="50"/>
      <c r="AD84" s="50"/>
      <c r="AE84" s="50"/>
      <c r="AF84" s="50"/>
      <c r="AG84" s="50"/>
    </row>
    <row r="85" spans="1:33" ht="30" customHeight="1" thickBot="1" x14ac:dyDescent="0.3">
      <c r="A85" s="32" t="s">
        <v>13</v>
      </c>
      <c r="B85" s="71" t="s">
        <v>127</v>
      </c>
      <c r="C85" s="58" t="s">
        <v>128</v>
      </c>
      <c r="D85" s="250"/>
      <c r="E85" s="249">
        <f>SUM(E86:E88)</f>
        <v>12</v>
      </c>
      <c r="F85" s="61"/>
      <c r="G85" s="62">
        <f>SUM(G86:G88)</f>
        <v>69000</v>
      </c>
      <c r="H85" s="249">
        <f>SUM(H86:H88)</f>
        <v>12</v>
      </c>
      <c r="I85" s="61"/>
      <c r="J85" s="62">
        <f>SUM(J86:J88)</f>
        <v>69000</v>
      </c>
      <c r="K85" s="249">
        <f>SUM(K86:K88)</f>
        <v>0</v>
      </c>
      <c r="L85" s="61"/>
      <c r="M85" s="62">
        <f>SUM(M86:M88)</f>
        <v>0</v>
      </c>
      <c r="N85" s="249">
        <f>SUM(N86:N88)</f>
        <v>0</v>
      </c>
      <c r="O85" s="61"/>
      <c r="P85" s="62">
        <f>SUM(P86:P88)</f>
        <v>0</v>
      </c>
      <c r="Q85" s="249">
        <f>SUM(Q86:Q88)</f>
        <v>0</v>
      </c>
      <c r="R85" s="61"/>
      <c r="S85" s="62">
        <f>SUM(S86:S88)</f>
        <v>0</v>
      </c>
      <c r="T85" s="249">
        <f>SUM(T86:T88)</f>
        <v>0</v>
      </c>
      <c r="U85" s="61"/>
      <c r="V85" s="62">
        <f>SUM(V86:V88)</f>
        <v>0</v>
      </c>
      <c r="W85" s="63">
        <f>SUM(W86:W88)</f>
        <v>69000</v>
      </c>
      <c r="X85" s="63">
        <f>SUM(X86:X88)</f>
        <v>69000</v>
      </c>
      <c r="Y85" s="63">
        <f t="shared" si="115"/>
        <v>0</v>
      </c>
      <c r="Z85" s="63">
        <f>Y85/W85</f>
        <v>0</v>
      </c>
      <c r="AA85" s="234"/>
      <c r="AB85" s="50"/>
      <c r="AC85" s="50"/>
      <c r="AD85" s="50"/>
      <c r="AE85" s="50"/>
      <c r="AF85" s="50"/>
      <c r="AG85" s="50"/>
    </row>
    <row r="86" spans="1:33" s="162" customFormat="1" ht="51.6" customHeight="1" x14ac:dyDescent="0.25">
      <c r="A86" s="41" t="s">
        <v>15</v>
      </c>
      <c r="B86" s="42" t="s">
        <v>129</v>
      </c>
      <c r="C86" s="391" t="s">
        <v>345</v>
      </c>
      <c r="D86" s="395" t="s">
        <v>50</v>
      </c>
      <c r="E86" s="393">
        <v>6</v>
      </c>
      <c r="F86" s="394">
        <v>1500</v>
      </c>
      <c r="G86" s="47">
        <f t="shared" ref="G86:G88" si="124">E86*F86</f>
        <v>9000</v>
      </c>
      <c r="H86" s="481">
        <v>6</v>
      </c>
      <c r="I86" s="482">
        <v>1500</v>
      </c>
      <c r="J86" s="483">
        <f t="shared" ref="J86:J88" si="125">H86*I86</f>
        <v>9000</v>
      </c>
      <c r="K86" s="45"/>
      <c r="L86" s="46"/>
      <c r="M86" s="47">
        <f t="shared" ref="M86:M88" si="126">K86*L86</f>
        <v>0</v>
      </c>
      <c r="N86" s="45"/>
      <c r="O86" s="46"/>
      <c r="P86" s="47">
        <f t="shared" ref="P86:P88" si="127">N86*O86</f>
        <v>0</v>
      </c>
      <c r="Q86" s="45"/>
      <c r="R86" s="46"/>
      <c r="S86" s="47">
        <f t="shared" ref="S86:S88" si="128">Q86*R86</f>
        <v>0</v>
      </c>
      <c r="T86" s="45"/>
      <c r="U86" s="46"/>
      <c r="V86" s="47">
        <f t="shared" ref="V86:V88" si="129">T86*U86</f>
        <v>0</v>
      </c>
      <c r="W86" s="48">
        <f>G86+M86+S86</f>
        <v>9000</v>
      </c>
      <c r="X86" s="256">
        <f t="shared" si="122"/>
        <v>9000</v>
      </c>
      <c r="Y86" s="256">
        <f t="shared" si="115"/>
        <v>0</v>
      </c>
      <c r="Z86" s="264">
        <f t="shared" si="123"/>
        <v>0</v>
      </c>
      <c r="AA86" s="224"/>
      <c r="AB86" s="50"/>
      <c r="AC86" s="50"/>
      <c r="AD86" s="50"/>
      <c r="AE86" s="50"/>
      <c r="AF86" s="50"/>
      <c r="AG86" s="50"/>
    </row>
    <row r="87" spans="1:33" s="162" customFormat="1" ht="50.4" customHeight="1" thickBot="1" x14ac:dyDescent="0.3">
      <c r="A87" s="41" t="s">
        <v>15</v>
      </c>
      <c r="B87" s="42" t="s">
        <v>131</v>
      </c>
      <c r="C87" s="391" t="s">
        <v>346</v>
      </c>
      <c r="D87" s="392" t="s">
        <v>50</v>
      </c>
      <c r="E87" s="393">
        <v>6</v>
      </c>
      <c r="F87" s="394">
        <v>10000</v>
      </c>
      <c r="G87" s="47">
        <f t="shared" si="124"/>
        <v>60000</v>
      </c>
      <c r="H87" s="481">
        <v>6</v>
      </c>
      <c r="I87" s="482">
        <v>10000</v>
      </c>
      <c r="J87" s="483">
        <f t="shared" si="125"/>
        <v>60000</v>
      </c>
      <c r="K87" s="45"/>
      <c r="L87" s="46"/>
      <c r="M87" s="47">
        <f t="shared" si="126"/>
        <v>0</v>
      </c>
      <c r="N87" s="45"/>
      <c r="O87" s="46"/>
      <c r="P87" s="47">
        <f t="shared" si="127"/>
        <v>0</v>
      </c>
      <c r="Q87" s="45"/>
      <c r="R87" s="46"/>
      <c r="S87" s="47">
        <f t="shared" si="128"/>
        <v>0</v>
      </c>
      <c r="T87" s="45"/>
      <c r="U87" s="46"/>
      <c r="V87" s="47">
        <f t="shared" si="129"/>
        <v>0</v>
      </c>
      <c r="W87" s="48">
        <f>G87+M87+S87</f>
        <v>60000</v>
      </c>
      <c r="X87" s="256">
        <f t="shared" si="122"/>
        <v>60000</v>
      </c>
      <c r="Y87" s="256">
        <f t="shared" si="115"/>
        <v>0</v>
      </c>
      <c r="Z87" s="264">
        <f t="shared" si="123"/>
        <v>0</v>
      </c>
      <c r="AA87" s="224"/>
      <c r="AB87" s="50"/>
      <c r="AC87" s="50"/>
      <c r="AD87" s="50"/>
      <c r="AE87" s="50"/>
      <c r="AF87" s="50"/>
      <c r="AG87" s="50"/>
    </row>
    <row r="88" spans="1:33" s="162" customFormat="1" ht="30" hidden="1" customHeight="1" thickBot="1" x14ac:dyDescent="0.3">
      <c r="A88" s="51" t="s">
        <v>15</v>
      </c>
      <c r="B88" s="52" t="s">
        <v>132</v>
      </c>
      <c r="C88" s="79" t="s">
        <v>130</v>
      </c>
      <c r="D88" s="101" t="s">
        <v>50</v>
      </c>
      <c r="E88" s="54"/>
      <c r="F88" s="55"/>
      <c r="G88" s="56">
        <f t="shared" si="124"/>
        <v>0</v>
      </c>
      <c r="H88" s="54"/>
      <c r="I88" s="55"/>
      <c r="J88" s="56">
        <f t="shared" si="125"/>
        <v>0</v>
      </c>
      <c r="K88" s="54"/>
      <c r="L88" s="55"/>
      <c r="M88" s="56">
        <f t="shared" si="126"/>
        <v>0</v>
      </c>
      <c r="N88" s="54"/>
      <c r="O88" s="55"/>
      <c r="P88" s="56">
        <f t="shared" si="127"/>
        <v>0</v>
      </c>
      <c r="Q88" s="54"/>
      <c r="R88" s="55"/>
      <c r="S88" s="56">
        <f t="shared" si="128"/>
        <v>0</v>
      </c>
      <c r="T88" s="54"/>
      <c r="U88" s="55"/>
      <c r="V88" s="56">
        <f t="shared" si="129"/>
        <v>0</v>
      </c>
      <c r="W88" s="57">
        <f>G88+M88+S88</f>
        <v>0</v>
      </c>
      <c r="X88" s="256">
        <f t="shared" si="122"/>
        <v>0</v>
      </c>
      <c r="Y88" s="256">
        <f t="shared" si="115"/>
        <v>0</v>
      </c>
      <c r="Z88" s="264" t="e">
        <f t="shared" si="123"/>
        <v>#DIV/0!</v>
      </c>
      <c r="AA88" s="233"/>
      <c r="AB88" s="50"/>
      <c r="AC88" s="50"/>
      <c r="AD88" s="50"/>
      <c r="AE88" s="50"/>
      <c r="AF88" s="50"/>
      <c r="AG88" s="50"/>
    </row>
    <row r="89" spans="1:33" ht="30" customHeight="1" x14ac:dyDescent="0.25">
      <c r="A89" s="183" t="s">
        <v>13</v>
      </c>
      <c r="B89" s="184" t="s">
        <v>133</v>
      </c>
      <c r="C89" s="189" t="s">
        <v>134</v>
      </c>
      <c r="D89" s="187"/>
      <c r="E89" s="249">
        <f>SUM(E90:E92)</f>
        <v>120</v>
      </c>
      <c r="F89" s="61"/>
      <c r="G89" s="62">
        <f>SUM(G90:G92)</f>
        <v>72000</v>
      </c>
      <c r="H89" s="249">
        <f>SUM(H90:H92)</f>
        <v>108</v>
      </c>
      <c r="I89" s="61"/>
      <c r="J89" s="62">
        <f>SUM(J90:J92)</f>
        <v>63359.999992799996</v>
      </c>
      <c r="K89" s="249">
        <f>SUM(K90:K92)</f>
        <v>0</v>
      </c>
      <c r="L89" s="61"/>
      <c r="M89" s="62">
        <f>SUM(M90:M92)</f>
        <v>0</v>
      </c>
      <c r="N89" s="249">
        <f>SUM(N90:N92)</f>
        <v>0</v>
      </c>
      <c r="O89" s="61"/>
      <c r="P89" s="62">
        <f>SUM(P90:P92)</f>
        <v>0</v>
      </c>
      <c r="Q89" s="249">
        <f>SUM(Q90:Q92)</f>
        <v>0</v>
      </c>
      <c r="R89" s="61"/>
      <c r="S89" s="62">
        <f>SUM(S90:S92)</f>
        <v>0</v>
      </c>
      <c r="T89" s="249">
        <f>SUM(T90:T92)</f>
        <v>0</v>
      </c>
      <c r="U89" s="61"/>
      <c r="V89" s="62">
        <f>SUM(V90:V92)</f>
        <v>0</v>
      </c>
      <c r="W89" s="63">
        <f>SUM(W90:W92)</f>
        <v>72000</v>
      </c>
      <c r="X89" s="63">
        <f>SUM(X90:X92)</f>
        <v>63359.999992799996</v>
      </c>
      <c r="Y89" s="63">
        <f t="shared" si="115"/>
        <v>8640.0000072000039</v>
      </c>
      <c r="Z89" s="63">
        <f>Y89/W89</f>
        <v>0.12000000010000006</v>
      </c>
      <c r="AA89" s="234"/>
      <c r="AB89" s="50"/>
      <c r="AC89" s="50"/>
      <c r="AD89" s="50"/>
      <c r="AE89" s="50"/>
      <c r="AF89" s="50"/>
      <c r="AG89" s="50"/>
    </row>
    <row r="90" spans="1:33" ht="78.599999999999994" customHeight="1" thickBot="1" x14ac:dyDescent="0.3">
      <c r="A90" s="566" t="s">
        <v>15</v>
      </c>
      <c r="B90" s="567" t="s">
        <v>135</v>
      </c>
      <c r="C90" s="568" t="s">
        <v>347</v>
      </c>
      <c r="D90" s="569" t="s">
        <v>57</v>
      </c>
      <c r="E90" s="570">
        <v>120</v>
      </c>
      <c r="F90" s="571">
        <v>600</v>
      </c>
      <c r="G90" s="483">
        <f t="shared" ref="G90:G92" si="130">E90*F90</f>
        <v>72000</v>
      </c>
      <c r="H90" s="481">
        <v>108</v>
      </c>
      <c r="I90" s="482">
        <v>586.66666659999999</v>
      </c>
      <c r="J90" s="483">
        <f t="shared" ref="J90:J92" si="131">H90*I90</f>
        <v>63359.999992799996</v>
      </c>
      <c r="K90" s="481"/>
      <c r="L90" s="482"/>
      <c r="M90" s="483">
        <f>K90*L90</f>
        <v>0</v>
      </c>
      <c r="N90" s="481"/>
      <c r="O90" s="482"/>
      <c r="P90" s="483">
        <f>N90*O90</f>
        <v>0</v>
      </c>
      <c r="Q90" s="481"/>
      <c r="R90" s="482"/>
      <c r="S90" s="483">
        <f t="shared" ref="S90:S92" si="132">Q90*R90</f>
        <v>0</v>
      </c>
      <c r="T90" s="481"/>
      <c r="U90" s="482"/>
      <c r="V90" s="483">
        <f t="shared" ref="V90:V92" si="133">T90*U90</f>
        <v>0</v>
      </c>
      <c r="W90" s="572">
        <f>G90+M90+S90</f>
        <v>72000</v>
      </c>
      <c r="X90" s="256">
        <f t="shared" si="122"/>
        <v>63359.999992799996</v>
      </c>
      <c r="Y90" s="256">
        <f t="shared" si="115"/>
        <v>8640.0000072000039</v>
      </c>
      <c r="Z90" s="264">
        <f>Y90/W90</f>
        <v>0.12000000010000006</v>
      </c>
      <c r="AA90" s="573"/>
      <c r="AB90" s="49"/>
      <c r="AC90" s="50"/>
      <c r="AD90" s="50"/>
      <c r="AE90" s="50"/>
      <c r="AF90" s="50"/>
      <c r="AG90" s="50"/>
    </row>
    <row r="91" spans="1:33" ht="30" hidden="1" customHeight="1" x14ac:dyDescent="0.25">
      <c r="A91" s="41" t="s">
        <v>15</v>
      </c>
      <c r="B91" s="185" t="s">
        <v>136</v>
      </c>
      <c r="C91" s="190" t="s">
        <v>56</v>
      </c>
      <c r="D91" s="188" t="s">
        <v>57</v>
      </c>
      <c r="E91" s="45"/>
      <c r="F91" s="46"/>
      <c r="G91" s="47">
        <f t="shared" si="130"/>
        <v>0</v>
      </c>
      <c r="H91" s="45"/>
      <c r="I91" s="46"/>
      <c r="J91" s="47">
        <f t="shared" si="131"/>
        <v>0</v>
      </c>
      <c r="K91" s="45"/>
      <c r="L91" s="46"/>
      <c r="M91" s="47">
        <f t="shared" ref="M91:M92" si="134">K91*L91</f>
        <v>0</v>
      </c>
      <c r="N91" s="45"/>
      <c r="O91" s="46"/>
      <c r="P91" s="47">
        <f t="shared" ref="P91:P92" si="135">N91*O91</f>
        <v>0</v>
      </c>
      <c r="Q91" s="45"/>
      <c r="R91" s="46"/>
      <c r="S91" s="47">
        <f t="shared" si="132"/>
        <v>0</v>
      </c>
      <c r="T91" s="45"/>
      <c r="U91" s="46"/>
      <c r="V91" s="47">
        <f t="shared" si="133"/>
        <v>0</v>
      </c>
      <c r="W91" s="48">
        <f>G91+M91+S91</f>
        <v>0</v>
      </c>
      <c r="X91" s="256">
        <f t="shared" si="122"/>
        <v>0</v>
      </c>
      <c r="Y91" s="256">
        <f t="shared" si="115"/>
        <v>0</v>
      </c>
      <c r="Z91" s="264" t="e">
        <f t="shared" si="123"/>
        <v>#DIV/0!</v>
      </c>
      <c r="AA91" s="224"/>
      <c r="AB91" s="50"/>
      <c r="AC91" s="50"/>
      <c r="AD91" s="50"/>
      <c r="AE91" s="50"/>
      <c r="AF91" s="50"/>
      <c r="AG91" s="50"/>
    </row>
    <row r="92" spans="1:33" ht="30" hidden="1" customHeight="1" thickBot="1" x14ac:dyDescent="0.3">
      <c r="A92" s="51" t="s">
        <v>15</v>
      </c>
      <c r="B92" s="209" t="s">
        <v>137</v>
      </c>
      <c r="C92" s="210" t="s">
        <v>56</v>
      </c>
      <c r="D92" s="188" t="s">
        <v>57</v>
      </c>
      <c r="E92" s="66"/>
      <c r="F92" s="67"/>
      <c r="G92" s="68">
        <f t="shared" si="130"/>
        <v>0</v>
      </c>
      <c r="H92" s="66"/>
      <c r="I92" s="67"/>
      <c r="J92" s="68">
        <f t="shared" si="131"/>
        <v>0</v>
      </c>
      <c r="K92" s="66"/>
      <c r="L92" s="67"/>
      <c r="M92" s="68">
        <f t="shared" si="134"/>
        <v>0</v>
      </c>
      <c r="N92" s="66"/>
      <c r="O92" s="67"/>
      <c r="P92" s="68">
        <f t="shared" si="135"/>
        <v>0</v>
      </c>
      <c r="Q92" s="66"/>
      <c r="R92" s="67"/>
      <c r="S92" s="68">
        <f t="shared" si="132"/>
        <v>0</v>
      </c>
      <c r="T92" s="66"/>
      <c r="U92" s="67"/>
      <c r="V92" s="68">
        <f t="shared" si="133"/>
        <v>0</v>
      </c>
      <c r="W92" s="57">
        <f>G92+M92+S92</f>
        <v>0</v>
      </c>
      <c r="X92" s="256">
        <f t="shared" si="122"/>
        <v>0</v>
      </c>
      <c r="Y92" s="256">
        <f t="shared" si="115"/>
        <v>0</v>
      </c>
      <c r="Z92" s="264" t="e">
        <f t="shared" si="123"/>
        <v>#DIV/0!</v>
      </c>
      <c r="AA92" s="235"/>
      <c r="AB92" s="50"/>
      <c r="AC92" s="50"/>
      <c r="AD92" s="50"/>
      <c r="AE92" s="50"/>
      <c r="AF92" s="50"/>
      <c r="AG92" s="50"/>
    </row>
    <row r="93" spans="1:33" ht="39.75" customHeight="1" thickBot="1" x14ac:dyDescent="0.3">
      <c r="A93" s="530" t="s">
        <v>259</v>
      </c>
      <c r="B93" s="531"/>
      <c r="C93" s="531"/>
      <c r="D93" s="532"/>
      <c r="E93" s="81"/>
      <c r="F93" s="81"/>
      <c r="G93" s="80">
        <f>G81+G85+G89</f>
        <v>171000</v>
      </c>
      <c r="H93" s="81"/>
      <c r="I93" s="81"/>
      <c r="J93" s="80">
        <f>J81+J85+J89</f>
        <v>162359.9999928</v>
      </c>
      <c r="K93" s="81"/>
      <c r="L93" s="81"/>
      <c r="M93" s="80">
        <f>M81+M85+M89</f>
        <v>0</v>
      </c>
      <c r="N93" s="81"/>
      <c r="O93" s="81"/>
      <c r="P93" s="80">
        <f>P81+P85+P89</f>
        <v>0</v>
      </c>
      <c r="Q93" s="81"/>
      <c r="R93" s="81"/>
      <c r="S93" s="80">
        <f>S81+S85+S89</f>
        <v>0</v>
      </c>
      <c r="T93" s="81"/>
      <c r="U93" s="81"/>
      <c r="V93" s="80">
        <f>V81+V85+V89</f>
        <v>0</v>
      </c>
      <c r="W93" s="89">
        <f>W81+W85+W89</f>
        <v>171000</v>
      </c>
      <c r="X93" s="89">
        <f>X81+X85+X89</f>
        <v>162359.9999928</v>
      </c>
      <c r="Y93" s="89">
        <f t="shared" si="115"/>
        <v>8640.0000071999966</v>
      </c>
      <c r="Z93" s="89">
        <f>Y93/W93</f>
        <v>5.0526315831578926E-2</v>
      </c>
      <c r="AA93" s="237"/>
      <c r="AC93" s="5"/>
      <c r="AD93" s="5"/>
      <c r="AE93" s="5"/>
      <c r="AF93" s="5"/>
      <c r="AG93" s="5"/>
    </row>
    <row r="94" spans="1:33" ht="30" customHeight="1" thickBot="1" x14ac:dyDescent="0.3">
      <c r="A94" s="111" t="s">
        <v>12</v>
      </c>
      <c r="B94" s="112">
        <v>6</v>
      </c>
      <c r="C94" s="113" t="s">
        <v>138</v>
      </c>
      <c r="D94" s="107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1"/>
      <c r="X94" s="31"/>
      <c r="Y94" s="262"/>
      <c r="Z94" s="31"/>
      <c r="AA94" s="231"/>
      <c r="AB94" s="5"/>
      <c r="AC94" s="5"/>
      <c r="AD94" s="5"/>
      <c r="AE94" s="5"/>
      <c r="AF94" s="5"/>
      <c r="AG94" s="5"/>
    </row>
    <row r="95" spans="1:33" ht="30" customHeight="1" thickBot="1" x14ac:dyDescent="0.3">
      <c r="A95" s="32" t="s">
        <v>13</v>
      </c>
      <c r="B95" s="71" t="s">
        <v>139</v>
      </c>
      <c r="C95" s="114" t="s">
        <v>140</v>
      </c>
      <c r="D95" s="35"/>
      <c r="E95" s="36">
        <f>SUM(E96:E98)</f>
        <v>0</v>
      </c>
      <c r="F95" s="37"/>
      <c r="G95" s="38">
        <f>SUM(G96:G98)</f>
        <v>0</v>
      </c>
      <c r="H95" s="36">
        <f>SUM(H96:H98)</f>
        <v>0</v>
      </c>
      <c r="I95" s="37"/>
      <c r="J95" s="38">
        <f>SUM(J96:J98)</f>
        <v>0</v>
      </c>
      <c r="K95" s="36">
        <f>SUM(K96:K98)</f>
        <v>0</v>
      </c>
      <c r="L95" s="37"/>
      <c r="M95" s="38">
        <f>SUM(M96:M98)</f>
        <v>0</v>
      </c>
      <c r="N95" s="36">
        <f>SUM(N96:N98)</f>
        <v>0</v>
      </c>
      <c r="O95" s="37"/>
      <c r="P95" s="38">
        <f>SUM(P96:P98)</f>
        <v>0</v>
      </c>
      <c r="Q95" s="36">
        <f>SUM(Q96:Q98)</f>
        <v>0</v>
      </c>
      <c r="R95" s="37"/>
      <c r="S95" s="38">
        <f>SUM(S96:S98)</f>
        <v>0</v>
      </c>
      <c r="T95" s="36">
        <f>SUM(T96:T98)</f>
        <v>0</v>
      </c>
      <c r="U95" s="37"/>
      <c r="V95" s="38">
        <f>SUM(V96:V98)</f>
        <v>0</v>
      </c>
      <c r="W95" s="38">
        <f>SUM(W96:W98)</f>
        <v>0</v>
      </c>
      <c r="X95" s="38">
        <f>SUM(X96:X98)</f>
        <v>0</v>
      </c>
      <c r="Y95" s="38">
        <f t="shared" si="115"/>
        <v>0</v>
      </c>
      <c r="Z95" s="258" t="e">
        <f>Y95/W95</f>
        <v>#DIV/0!</v>
      </c>
      <c r="AA95" s="232"/>
      <c r="AB95" s="40"/>
      <c r="AC95" s="40"/>
      <c r="AD95" s="40"/>
      <c r="AE95" s="40"/>
      <c r="AF95" s="40"/>
      <c r="AG95" s="40"/>
    </row>
    <row r="96" spans="1:33" ht="30" hidden="1" customHeight="1" x14ac:dyDescent="0.25">
      <c r="A96" s="41" t="s">
        <v>15</v>
      </c>
      <c r="B96" s="42" t="s">
        <v>141</v>
      </c>
      <c r="C96" s="87" t="s">
        <v>142</v>
      </c>
      <c r="D96" s="44" t="s">
        <v>50</v>
      </c>
      <c r="E96" s="45"/>
      <c r="F96" s="46"/>
      <c r="G96" s="47">
        <f t="shared" ref="G96:G98" si="136">E96*F96</f>
        <v>0</v>
      </c>
      <c r="H96" s="45"/>
      <c r="I96" s="46"/>
      <c r="J96" s="47">
        <f t="shared" ref="J96:J98" si="137">H96*I96</f>
        <v>0</v>
      </c>
      <c r="K96" s="45"/>
      <c r="L96" s="46"/>
      <c r="M96" s="47">
        <f t="shared" ref="M96:M98" si="138">K96*L96</f>
        <v>0</v>
      </c>
      <c r="N96" s="45"/>
      <c r="O96" s="46"/>
      <c r="P96" s="47">
        <f t="shared" ref="P96:P98" si="139">N96*O96</f>
        <v>0</v>
      </c>
      <c r="Q96" s="45"/>
      <c r="R96" s="46"/>
      <c r="S96" s="47">
        <f t="shared" ref="S96:S98" si="140">Q96*R96</f>
        <v>0</v>
      </c>
      <c r="T96" s="45"/>
      <c r="U96" s="46"/>
      <c r="V96" s="47">
        <f t="shared" ref="V96:V98" si="141">T96*U96</f>
        <v>0</v>
      </c>
      <c r="W96" s="48">
        <f t="shared" ref="W96:W102" si="142">G96+M96+S96</f>
        <v>0</v>
      </c>
      <c r="X96" s="256">
        <f t="shared" ref="X96:X106" si="143">J96+P96+V96</f>
        <v>0</v>
      </c>
      <c r="Y96" s="256">
        <f t="shared" si="115"/>
        <v>0</v>
      </c>
      <c r="Z96" s="264" t="e">
        <f t="shared" ref="Z96:Z106" si="144">Y96/W96</f>
        <v>#DIV/0!</v>
      </c>
      <c r="AA96" s="224"/>
      <c r="AB96" s="50"/>
      <c r="AC96" s="50"/>
      <c r="AD96" s="50"/>
      <c r="AE96" s="50"/>
      <c r="AF96" s="50"/>
      <c r="AG96" s="50"/>
    </row>
    <row r="97" spans="1:33" ht="30" hidden="1" customHeight="1" x14ac:dyDescent="0.25">
      <c r="A97" s="41" t="s">
        <v>15</v>
      </c>
      <c r="B97" s="42" t="s">
        <v>143</v>
      </c>
      <c r="C97" s="87" t="s">
        <v>142</v>
      </c>
      <c r="D97" s="44" t="s">
        <v>50</v>
      </c>
      <c r="E97" s="45"/>
      <c r="F97" s="46"/>
      <c r="G97" s="47">
        <f t="shared" si="136"/>
        <v>0</v>
      </c>
      <c r="H97" s="45"/>
      <c r="I97" s="46"/>
      <c r="J97" s="47">
        <f t="shared" si="137"/>
        <v>0</v>
      </c>
      <c r="K97" s="45"/>
      <c r="L97" s="46"/>
      <c r="M97" s="47">
        <f t="shared" si="138"/>
        <v>0</v>
      </c>
      <c r="N97" s="45"/>
      <c r="O97" s="46"/>
      <c r="P97" s="47">
        <f t="shared" si="139"/>
        <v>0</v>
      </c>
      <c r="Q97" s="45"/>
      <c r="R97" s="46"/>
      <c r="S97" s="47">
        <f t="shared" si="140"/>
        <v>0</v>
      </c>
      <c r="T97" s="45"/>
      <c r="U97" s="46"/>
      <c r="V97" s="47">
        <f t="shared" si="141"/>
        <v>0</v>
      </c>
      <c r="W97" s="48">
        <f t="shared" si="142"/>
        <v>0</v>
      </c>
      <c r="X97" s="256">
        <f t="shared" si="143"/>
        <v>0</v>
      </c>
      <c r="Y97" s="256">
        <f t="shared" si="115"/>
        <v>0</v>
      </c>
      <c r="Z97" s="264" t="e">
        <f t="shared" si="144"/>
        <v>#DIV/0!</v>
      </c>
      <c r="AA97" s="224"/>
      <c r="AB97" s="50"/>
      <c r="AC97" s="50"/>
      <c r="AD97" s="50"/>
      <c r="AE97" s="50"/>
      <c r="AF97" s="50"/>
      <c r="AG97" s="50"/>
    </row>
    <row r="98" spans="1:33" ht="30" hidden="1" customHeight="1" thickBot="1" x14ac:dyDescent="0.3">
      <c r="A98" s="51" t="s">
        <v>15</v>
      </c>
      <c r="B98" s="52" t="s">
        <v>144</v>
      </c>
      <c r="C98" s="79" t="s">
        <v>142</v>
      </c>
      <c r="D98" s="53" t="s">
        <v>50</v>
      </c>
      <c r="E98" s="54"/>
      <c r="F98" s="55"/>
      <c r="G98" s="56">
        <f t="shared" si="136"/>
        <v>0</v>
      </c>
      <c r="H98" s="54"/>
      <c r="I98" s="55"/>
      <c r="J98" s="56">
        <f t="shared" si="137"/>
        <v>0</v>
      </c>
      <c r="K98" s="54"/>
      <c r="L98" s="55"/>
      <c r="M98" s="56">
        <f t="shared" si="138"/>
        <v>0</v>
      </c>
      <c r="N98" s="54"/>
      <c r="O98" s="55"/>
      <c r="P98" s="56">
        <f t="shared" si="139"/>
        <v>0</v>
      </c>
      <c r="Q98" s="54"/>
      <c r="R98" s="55"/>
      <c r="S98" s="56">
        <f t="shared" si="140"/>
        <v>0</v>
      </c>
      <c r="T98" s="54"/>
      <c r="U98" s="55"/>
      <c r="V98" s="56">
        <f t="shared" si="141"/>
        <v>0</v>
      </c>
      <c r="W98" s="57">
        <f t="shared" si="142"/>
        <v>0</v>
      </c>
      <c r="X98" s="256">
        <f t="shared" si="143"/>
        <v>0</v>
      </c>
      <c r="Y98" s="256">
        <f t="shared" si="115"/>
        <v>0</v>
      </c>
      <c r="Z98" s="264" t="e">
        <f t="shared" si="144"/>
        <v>#DIV/0!</v>
      </c>
      <c r="AA98" s="233"/>
      <c r="AB98" s="50"/>
      <c r="AC98" s="50"/>
      <c r="AD98" s="50"/>
      <c r="AE98" s="50"/>
      <c r="AF98" s="50"/>
      <c r="AG98" s="50"/>
    </row>
    <row r="99" spans="1:33" ht="30" customHeight="1" thickBot="1" x14ac:dyDescent="0.3">
      <c r="A99" s="32" t="s">
        <v>12</v>
      </c>
      <c r="B99" s="71" t="s">
        <v>145</v>
      </c>
      <c r="C99" s="115" t="s">
        <v>146</v>
      </c>
      <c r="D99" s="59"/>
      <c r="E99" s="60">
        <f>SUM(E100:E102)</f>
        <v>0</v>
      </c>
      <c r="F99" s="61"/>
      <c r="G99" s="62">
        <f>SUM(G100:G102)</f>
        <v>0</v>
      </c>
      <c r="H99" s="60">
        <f>SUM(H100:H102)</f>
        <v>0</v>
      </c>
      <c r="I99" s="61"/>
      <c r="J99" s="62">
        <f>SUM(J100:J102)</f>
        <v>0</v>
      </c>
      <c r="K99" s="60">
        <f>SUM(K100:K102)</f>
        <v>0</v>
      </c>
      <c r="L99" s="61"/>
      <c r="M99" s="62">
        <f>SUM(M100:M102)</f>
        <v>0</v>
      </c>
      <c r="N99" s="60">
        <f>SUM(N100:N102)</f>
        <v>0</v>
      </c>
      <c r="O99" s="61"/>
      <c r="P99" s="62">
        <f>SUM(P100:P102)</f>
        <v>0</v>
      </c>
      <c r="Q99" s="60">
        <f>SUM(Q100:Q102)</f>
        <v>0</v>
      </c>
      <c r="R99" s="61"/>
      <c r="S99" s="62">
        <f>SUM(S100:S102)</f>
        <v>0</v>
      </c>
      <c r="T99" s="60">
        <f>SUM(T100:T102)</f>
        <v>0</v>
      </c>
      <c r="U99" s="61"/>
      <c r="V99" s="62">
        <f>SUM(V100:V102)</f>
        <v>0</v>
      </c>
      <c r="W99" s="62">
        <f>SUM(W100:W102)</f>
        <v>0</v>
      </c>
      <c r="X99" s="62">
        <f>SUM(X100:X102)</f>
        <v>0</v>
      </c>
      <c r="Y99" s="62">
        <f t="shared" si="115"/>
        <v>0</v>
      </c>
      <c r="Z99" s="62" t="e">
        <f>Y99/W99</f>
        <v>#DIV/0!</v>
      </c>
      <c r="AA99" s="234"/>
      <c r="AB99" s="40"/>
      <c r="AC99" s="40"/>
      <c r="AD99" s="40"/>
      <c r="AE99" s="40"/>
      <c r="AF99" s="40"/>
      <c r="AG99" s="40"/>
    </row>
    <row r="100" spans="1:33" ht="30" hidden="1" customHeight="1" x14ac:dyDescent="0.25">
      <c r="A100" s="41" t="s">
        <v>15</v>
      </c>
      <c r="B100" s="42" t="s">
        <v>147</v>
      </c>
      <c r="C100" s="87" t="s">
        <v>142</v>
      </c>
      <c r="D100" s="44" t="s">
        <v>50</v>
      </c>
      <c r="E100" s="45"/>
      <c r="F100" s="46"/>
      <c r="G100" s="47">
        <f t="shared" ref="G100:G102" si="145">E100*F100</f>
        <v>0</v>
      </c>
      <c r="H100" s="45"/>
      <c r="I100" s="46"/>
      <c r="J100" s="47">
        <f t="shared" ref="J100:J102" si="146">H100*I100</f>
        <v>0</v>
      </c>
      <c r="K100" s="45"/>
      <c r="L100" s="46"/>
      <c r="M100" s="47">
        <f t="shared" ref="M100:M102" si="147">K100*L100</f>
        <v>0</v>
      </c>
      <c r="N100" s="45"/>
      <c r="O100" s="46"/>
      <c r="P100" s="47">
        <f t="shared" ref="P100:P102" si="148">N100*O100</f>
        <v>0</v>
      </c>
      <c r="Q100" s="45"/>
      <c r="R100" s="46"/>
      <c r="S100" s="47">
        <f t="shared" ref="S100:S102" si="149">Q100*R100</f>
        <v>0</v>
      </c>
      <c r="T100" s="45"/>
      <c r="U100" s="46"/>
      <c r="V100" s="47">
        <f t="shared" ref="V100:V102" si="150">T100*U100</f>
        <v>0</v>
      </c>
      <c r="W100" s="48">
        <f t="shared" si="142"/>
        <v>0</v>
      </c>
      <c r="X100" s="256">
        <f t="shared" si="143"/>
        <v>0</v>
      </c>
      <c r="Y100" s="256">
        <f t="shared" si="115"/>
        <v>0</v>
      </c>
      <c r="Z100" s="264" t="e">
        <f t="shared" si="144"/>
        <v>#DIV/0!</v>
      </c>
      <c r="AA100" s="224"/>
      <c r="AB100" s="50"/>
      <c r="AC100" s="50"/>
      <c r="AD100" s="50"/>
      <c r="AE100" s="50"/>
      <c r="AF100" s="50"/>
      <c r="AG100" s="50"/>
    </row>
    <row r="101" spans="1:33" ht="30" hidden="1" customHeight="1" x14ac:dyDescent="0.25">
      <c r="A101" s="41" t="s">
        <v>15</v>
      </c>
      <c r="B101" s="42" t="s">
        <v>148</v>
      </c>
      <c r="C101" s="87" t="s">
        <v>142</v>
      </c>
      <c r="D101" s="44" t="s">
        <v>50</v>
      </c>
      <c r="E101" s="45"/>
      <c r="F101" s="46"/>
      <c r="G101" s="47">
        <f t="shared" si="145"/>
        <v>0</v>
      </c>
      <c r="H101" s="45"/>
      <c r="I101" s="46"/>
      <c r="J101" s="47">
        <f t="shared" si="146"/>
        <v>0</v>
      </c>
      <c r="K101" s="45"/>
      <c r="L101" s="46"/>
      <c r="M101" s="47">
        <f t="shared" si="147"/>
        <v>0</v>
      </c>
      <c r="N101" s="45"/>
      <c r="O101" s="46"/>
      <c r="P101" s="47">
        <f t="shared" si="148"/>
        <v>0</v>
      </c>
      <c r="Q101" s="45"/>
      <c r="R101" s="46"/>
      <c r="S101" s="47">
        <f t="shared" si="149"/>
        <v>0</v>
      </c>
      <c r="T101" s="45"/>
      <c r="U101" s="46"/>
      <c r="V101" s="47">
        <f t="shared" si="150"/>
        <v>0</v>
      </c>
      <c r="W101" s="48">
        <f t="shared" si="142"/>
        <v>0</v>
      </c>
      <c r="X101" s="256">
        <f t="shared" si="143"/>
        <v>0</v>
      </c>
      <c r="Y101" s="256">
        <f t="shared" si="115"/>
        <v>0</v>
      </c>
      <c r="Z101" s="264" t="e">
        <f t="shared" si="144"/>
        <v>#DIV/0!</v>
      </c>
      <c r="AA101" s="224"/>
      <c r="AB101" s="50"/>
      <c r="AC101" s="50"/>
      <c r="AD101" s="50"/>
      <c r="AE101" s="50"/>
      <c r="AF101" s="50"/>
      <c r="AG101" s="50"/>
    </row>
    <row r="102" spans="1:33" ht="30" hidden="1" customHeight="1" thickBot="1" x14ac:dyDescent="0.3">
      <c r="A102" s="51" t="s">
        <v>15</v>
      </c>
      <c r="B102" s="52" t="s">
        <v>149</v>
      </c>
      <c r="C102" s="79" t="s">
        <v>142</v>
      </c>
      <c r="D102" s="53" t="s">
        <v>50</v>
      </c>
      <c r="E102" s="54"/>
      <c r="F102" s="55"/>
      <c r="G102" s="56">
        <f t="shared" si="145"/>
        <v>0</v>
      </c>
      <c r="H102" s="54"/>
      <c r="I102" s="55"/>
      <c r="J102" s="56">
        <f t="shared" si="146"/>
        <v>0</v>
      </c>
      <c r="K102" s="54"/>
      <c r="L102" s="55"/>
      <c r="M102" s="56">
        <f t="shared" si="147"/>
        <v>0</v>
      </c>
      <c r="N102" s="54"/>
      <c r="O102" s="55"/>
      <c r="P102" s="56">
        <f t="shared" si="148"/>
        <v>0</v>
      </c>
      <c r="Q102" s="54"/>
      <c r="R102" s="55"/>
      <c r="S102" s="56">
        <f t="shared" si="149"/>
        <v>0</v>
      </c>
      <c r="T102" s="54"/>
      <c r="U102" s="55"/>
      <c r="V102" s="56">
        <f t="shared" si="150"/>
        <v>0</v>
      </c>
      <c r="W102" s="57">
        <f t="shared" si="142"/>
        <v>0</v>
      </c>
      <c r="X102" s="256">
        <f t="shared" si="143"/>
        <v>0</v>
      </c>
      <c r="Y102" s="256">
        <f t="shared" si="115"/>
        <v>0</v>
      </c>
      <c r="Z102" s="264" t="e">
        <f t="shared" si="144"/>
        <v>#DIV/0!</v>
      </c>
      <c r="AA102" s="233"/>
      <c r="AB102" s="50"/>
      <c r="AC102" s="50"/>
      <c r="AD102" s="50"/>
      <c r="AE102" s="50"/>
      <c r="AF102" s="50"/>
      <c r="AG102" s="50"/>
    </row>
    <row r="103" spans="1:33" ht="30" customHeight="1" x14ac:dyDescent="0.25">
      <c r="A103" s="32" t="s">
        <v>12</v>
      </c>
      <c r="B103" s="71" t="s">
        <v>150</v>
      </c>
      <c r="C103" s="115" t="s">
        <v>151</v>
      </c>
      <c r="D103" s="59"/>
      <c r="E103" s="60">
        <f>SUM(E104:E106)</f>
        <v>12</v>
      </c>
      <c r="F103" s="61"/>
      <c r="G103" s="62">
        <f>SUM(G104:G106)</f>
        <v>36000</v>
      </c>
      <c r="H103" s="60">
        <f>SUM(H104:H106)</f>
        <v>12</v>
      </c>
      <c r="I103" s="61"/>
      <c r="J103" s="62">
        <f>SUM(J104:J106)</f>
        <v>7446.8199995999994</v>
      </c>
      <c r="K103" s="60">
        <f>SUM(K104:K106)</f>
        <v>0</v>
      </c>
      <c r="L103" s="61"/>
      <c r="M103" s="62">
        <f>SUM(M104:M106)</f>
        <v>0</v>
      </c>
      <c r="N103" s="60">
        <f>SUM(N104:N106)</f>
        <v>0</v>
      </c>
      <c r="O103" s="61"/>
      <c r="P103" s="62">
        <f>SUM(P104:P106)</f>
        <v>0</v>
      </c>
      <c r="Q103" s="60">
        <f>SUM(Q104:Q106)</f>
        <v>0</v>
      </c>
      <c r="R103" s="61"/>
      <c r="S103" s="62">
        <f>SUM(S104:S106)</f>
        <v>0</v>
      </c>
      <c r="T103" s="60">
        <f>SUM(T104:T106)</f>
        <v>0</v>
      </c>
      <c r="U103" s="61"/>
      <c r="V103" s="62">
        <f>SUM(V104:V106)</f>
        <v>0</v>
      </c>
      <c r="W103" s="62">
        <f>SUM(W104:W106)</f>
        <v>36000</v>
      </c>
      <c r="X103" s="62">
        <f>SUM(X104:X106)</f>
        <v>7446.8199995999994</v>
      </c>
      <c r="Y103" s="62">
        <f t="shared" si="115"/>
        <v>28553.1800004</v>
      </c>
      <c r="Z103" s="62">
        <f>Y103/W103</f>
        <v>0.79314388889999998</v>
      </c>
      <c r="AA103" s="234"/>
      <c r="AB103" s="40"/>
      <c r="AC103" s="40"/>
      <c r="AD103" s="40"/>
      <c r="AE103" s="40"/>
      <c r="AF103" s="40"/>
      <c r="AG103" s="40"/>
    </row>
    <row r="104" spans="1:33" ht="125.4" customHeight="1" thickBot="1" x14ac:dyDescent="0.3">
      <c r="A104" s="41" t="s">
        <v>15</v>
      </c>
      <c r="B104" s="42" t="s">
        <v>152</v>
      </c>
      <c r="C104" s="396" t="s">
        <v>348</v>
      </c>
      <c r="D104" s="397" t="s">
        <v>50</v>
      </c>
      <c r="E104" s="393">
        <v>12</v>
      </c>
      <c r="F104" s="394">
        <v>3000</v>
      </c>
      <c r="G104" s="47">
        <f t="shared" ref="G104:G106" si="151">E104*F104</f>
        <v>36000</v>
      </c>
      <c r="H104" s="45">
        <v>12</v>
      </c>
      <c r="I104" s="46">
        <v>620.56833329999995</v>
      </c>
      <c r="J104" s="47">
        <f t="shared" ref="J104:J106" si="152">H104*I104</f>
        <v>7446.8199995999994</v>
      </c>
      <c r="K104" s="45"/>
      <c r="L104" s="46"/>
      <c r="M104" s="47">
        <f t="shared" ref="M104:M106" si="153">K104*L104</f>
        <v>0</v>
      </c>
      <c r="N104" s="45"/>
      <c r="O104" s="46"/>
      <c r="P104" s="47">
        <f t="shared" ref="P104:P106" si="154">N104*O104</f>
        <v>0</v>
      </c>
      <c r="Q104" s="45"/>
      <c r="R104" s="46"/>
      <c r="S104" s="47">
        <f t="shared" ref="S104:S106" si="155">Q104*R104</f>
        <v>0</v>
      </c>
      <c r="T104" s="45"/>
      <c r="U104" s="46"/>
      <c r="V104" s="47">
        <f t="shared" ref="V104:V106" si="156">T104*U104</f>
        <v>0</v>
      </c>
      <c r="W104" s="48">
        <f>G104+M104+S104</f>
        <v>36000</v>
      </c>
      <c r="X104" s="256">
        <f t="shared" si="143"/>
        <v>7446.8199995999994</v>
      </c>
      <c r="Y104" s="256">
        <f t="shared" si="115"/>
        <v>28553.1800004</v>
      </c>
      <c r="Z104" s="264">
        <f t="shared" si="144"/>
        <v>0.79314388889999998</v>
      </c>
      <c r="AA104" s="224" t="s">
        <v>509</v>
      </c>
      <c r="AB104" s="50"/>
      <c r="AC104" s="50"/>
      <c r="AD104" s="50"/>
      <c r="AE104" s="50"/>
      <c r="AF104" s="50"/>
      <c r="AG104" s="50"/>
    </row>
    <row r="105" spans="1:33" ht="30" hidden="1" customHeight="1" x14ac:dyDescent="0.25">
      <c r="A105" s="41" t="s">
        <v>15</v>
      </c>
      <c r="B105" s="42" t="s">
        <v>153</v>
      </c>
      <c r="C105" s="87" t="s">
        <v>142</v>
      </c>
      <c r="D105" s="44" t="s">
        <v>50</v>
      </c>
      <c r="E105" s="45"/>
      <c r="F105" s="46"/>
      <c r="G105" s="47">
        <f t="shared" si="151"/>
        <v>0</v>
      </c>
      <c r="H105" s="45"/>
      <c r="I105" s="46"/>
      <c r="J105" s="47">
        <f t="shared" si="152"/>
        <v>0</v>
      </c>
      <c r="K105" s="45"/>
      <c r="L105" s="46"/>
      <c r="M105" s="47">
        <f t="shared" si="153"/>
        <v>0</v>
      </c>
      <c r="N105" s="45"/>
      <c r="O105" s="46"/>
      <c r="P105" s="47">
        <f t="shared" si="154"/>
        <v>0</v>
      </c>
      <c r="Q105" s="45"/>
      <c r="R105" s="46"/>
      <c r="S105" s="47">
        <f t="shared" si="155"/>
        <v>0</v>
      </c>
      <c r="T105" s="45"/>
      <c r="U105" s="46"/>
      <c r="V105" s="47">
        <f t="shared" si="156"/>
        <v>0</v>
      </c>
      <c r="W105" s="48">
        <f>G105+M105+S105</f>
        <v>0</v>
      </c>
      <c r="X105" s="256">
        <f t="shared" si="143"/>
        <v>0</v>
      </c>
      <c r="Y105" s="256">
        <f t="shared" si="115"/>
        <v>0</v>
      </c>
      <c r="Z105" s="264" t="e">
        <f t="shared" si="144"/>
        <v>#DIV/0!</v>
      </c>
      <c r="AA105" s="224"/>
      <c r="AB105" s="50"/>
      <c r="AC105" s="50"/>
      <c r="AD105" s="50"/>
      <c r="AE105" s="50"/>
      <c r="AF105" s="50"/>
      <c r="AG105" s="50"/>
    </row>
    <row r="106" spans="1:33" ht="30" hidden="1" customHeight="1" thickBot="1" x14ac:dyDescent="0.3">
      <c r="A106" s="51" t="s">
        <v>15</v>
      </c>
      <c r="B106" s="52" t="s">
        <v>154</v>
      </c>
      <c r="C106" s="79" t="s">
        <v>142</v>
      </c>
      <c r="D106" s="53" t="s">
        <v>50</v>
      </c>
      <c r="E106" s="66"/>
      <c r="F106" s="67"/>
      <c r="G106" s="68">
        <f t="shared" si="151"/>
        <v>0</v>
      </c>
      <c r="H106" s="66"/>
      <c r="I106" s="67"/>
      <c r="J106" s="68">
        <f t="shared" si="152"/>
        <v>0</v>
      </c>
      <c r="K106" s="66"/>
      <c r="L106" s="67"/>
      <c r="M106" s="68">
        <f t="shared" si="153"/>
        <v>0</v>
      </c>
      <c r="N106" s="66"/>
      <c r="O106" s="67"/>
      <c r="P106" s="68">
        <f t="shared" si="154"/>
        <v>0</v>
      </c>
      <c r="Q106" s="66"/>
      <c r="R106" s="67"/>
      <c r="S106" s="68">
        <f t="shared" si="155"/>
        <v>0</v>
      </c>
      <c r="T106" s="66"/>
      <c r="U106" s="67"/>
      <c r="V106" s="68">
        <f t="shared" si="156"/>
        <v>0</v>
      </c>
      <c r="W106" s="57">
        <f>G106+M106+S106</f>
        <v>0</v>
      </c>
      <c r="X106" s="260">
        <f t="shared" si="143"/>
        <v>0</v>
      </c>
      <c r="Y106" s="260">
        <f t="shared" si="115"/>
        <v>0</v>
      </c>
      <c r="Z106" s="346" t="e">
        <f t="shared" si="144"/>
        <v>#DIV/0!</v>
      </c>
      <c r="AA106" s="233"/>
      <c r="AB106" s="50"/>
      <c r="AC106" s="50"/>
      <c r="AD106" s="50"/>
      <c r="AE106" s="50"/>
      <c r="AF106" s="50"/>
      <c r="AG106" s="50"/>
    </row>
    <row r="107" spans="1:33" ht="30" customHeight="1" thickBot="1" x14ac:dyDescent="0.3">
      <c r="A107" s="102" t="s">
        <v>155</v>
      </c>
      <c r="B107" s="103"/>
      <c r="C107" s="104"/>
      <c r="D107" s="105"/>
      <c r="E107" s="106">
        <f>E103+E99+E95</f>
        <v>12</v>
      </c>
      <c r="F107" s="81"/>
      <c r="G107" s="80">
        <f>G103+G99+G95</f>
        <v>36000</v>
      </c>
      <c r="H107" s="106">
        <f>H103+H99+H95</f>
        <v>12</v>
      </c>
      <c r="I107" s="81"/>
      <c r="J107" s="80">
        <f>J103+J99+J95</f>
        <v>7446.8199995999994</v>
      </c>
      <c r="K107" s="82">
        <f>K103+K99+K95</f>
        <v>0</v>
      </c>
      <c r="L107" s="81"/>
      <c r="M107" s="80">
        <f>M103+M99+M95</f>
        <v>0</v>
      </c>
      <c r="N107" s="82">
        <f>N103+N99+N95</f>
        <v>0</v>
      </c>
      <c r="O107" s="81"/>
      <c r="P107" s="80">
        <f>P103+P99+P95</f>
        <v>0</v>
      </c>
      <c r="Q107" s="82">
        <f>Q103+Q99+Q95</f>
        <v>0</v>
      </c>
      <c r="R107" s="81"/>
      <c r="S107" s="80">
        <f>S103+S99+S95</f>
        <v>0</v>
      </c>
      <c r="T107" s="82">
        <f>T103+T99+T95</f>
        <v>0</v>
      </c>
      <c r="U107" s="81"/>
      <c r="V107" s="297">
        <f>V103+V99+V95</f>
        <v>0</v>
      </c>
      <c r="W107" s="349">
        <f>W103+W99+W95</f>
        <v>36000</v>
      </c>
      <c r="X107" s="350">
        <f>X103+X99+X95</f>
        <v>7446.8199995999994</v>
      </c>
      <c r="Y107" s="350">
        <f t="shared" si="115"/>
        <v>28553.1800004</v>
      </c>
      <c r="Z107" s="350">
        <f>Y107/W107</f>
        <v>0.79314388889999998</v>
      </c>
      <c r="AA107" s="351"/>
      <c r="AB107" s="5"/>
      <c r="AC107" s="5"/>
      <c r="AD107" s="5"/>
      <c r="AE107" s="5"/>
      <c r="AF107" s="5"/>
      <c r="AG107" s="5"/>
    </row>
    <row r="108" spans="1:33" ht="30" customHeight="1" thickBot="1" x14ac:dyDescent="0.3">
      <c r="A108" s="111" t="s">
        <v>12</v>
      </c>
      <c r="B108" s="84">
        <v>7</v>
      </c>
      <c r="C108" s="113" t="s">
        <v>156</v>
      </c>
      <c r="D108" s="107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47"/>
      <c r="X108" s="347"/>
      <c r="Y108" s="306"/>
      <c r="Z108" s="347"/>
      <c r="AA108" s="348"/>
      <c r="AB108" s="5"/>
      <c r="AC108" s="5"/>
      <c r="AD108" s="5"/>
      <c r="AE108" s="5"/>
      <c r="AF108" s="5"/>
      <c r="AG108" s="5"/>
    </row>
    <row r="109" spans="1:33" ht="30" hidden="1" customHeight="1" x14ac:dyDescent="0.25">
      <c r="A109" s="41" t="s">
        <v>15</v>
      </c>
      <c r="B109" s="42" t="s">
        <v>157</v>
      </c>
      <c r="C109" s="87" t="s">
        <v>158</v>
      </c>
      <c r="D109" s="44" t="s">
        <v>50</v>
      </c>
      <c r="E109" s="45"/>
      <c r="F109" s="46"/>
      <c r="G109" s="47">
        <f t="shared" ref="G109:G119" si="157">E109*F109</f>
        <v>0</v>
      </c>
      <c r="H109" s="45"/>
      <c r="I109" s="46"/>
      <c r="J109" s="47">
        <f t="shared" ref="J109:J119" si="158">H109*I109</f>
        <v>0</v>
      </c>
      <c r="K109" s="45"/>
      <c r="L109" s="46"/>
      <c r="M109" s="47">
        <f t="shared" ref="M109:M119" si="159">K109*L109</f>
        <v>0</v>
      </c>
      <c r="N109" s="45"/>
      <c r="O109" s="46"/>
      <c r="P109" s="47">
        <f t="shared" ref="P109:P119" si="160">N109*O109</f>
        <v>0</v>
      </c>
      <c r="Q109" s="45"/>
      <c r="R109" s="46"/>
      <c r="S109" s="47">
        <f t="shared" ref="S109:S119" si="161">Q109*R109</f>
        <v>0</v>
      </c>
      <c r="T109" s="45"/>
      <c r="U109" s="46"/>
      <c r="V109" s="333">
        <f t="shared" ref="V109:V119" si="162">T109*U109</f>
        <v>0</v>
      </c>
      <c r="W109" s="357">
        <f t="shared" ref="W109:W119" si="163">G109+M109+S109</f>
        <v>0</v>
      </c>
      <c r="X109" s="358">
        <f t="shared" ref="X109:X119" si="164">J109+P109+V109</f>
        <v>0</v>
      </c>
      <c r="Y109" s="358">
        <f t="shared" si="115"/>
        <v>0</v>
      </c>
      <c r="Z109" s="359" t="e">
        <f t="shared" ref="Z109:Z119" si="165">Y109/W109</f>
        <v>#DIV/0!</v>
      </c>
      <c r="AA109" s="360"/>
      <c r="AB109" s="50"/>
      <c r="AC109" s="50"/>
      <c r="AD109" s="50"/>
      <c r="AE109" s="50"/>
      <c r="AF109" s="50"/>
      <c r="AG109" s="50"/>
    </row>
    <row r="110" spans="1:33" ht="30" hidden="1" customHeight="1" x14ac:dyDescent="0.25">
      <c r="A110" s="41" t="s">
        <v>15</v>
      </c>
      <c r="B110" s="42" t="s">
        <v>159</v>
      </c>
      <c r="C110" s="87" t="s">
        <v>160</v>
      </c>
      <c r="D110" s="44" t="s">
        <v>50</v>
      </c>
      <c r="E110" s="45"/>
      <c r="F110" s="46"/>
      <c r="G110" s="47">
        <f t="shared" si="157"/>
        <v>0</v>
      </c>
      <c r="H110" s="45"/>
      <c r="I110" s="46"/>
      <c r="J110" s="47">
        <f t="shared" si="158"/>
        <v>0</v>
      </c>
      <c r="K110" s="45"/>
      <c r="L110" s="46"/>
      <c r="M110" s="47">
        <f t="shared" si="159"/>
        <v>0</v>
      </c>
      <c r="N110" s="45"/>
      <c r="O110" s="46"/>
      <c r="P110" s="47">
        <f t="shared" si="160"/>
        <v>0</v>
      </c>
      <c r="Q110" s="45"/>
      <c r="R110" s="46"/>
      <c r="S110" s="47">
        <f t="shared" si="161"/>
        <v>0</v>
      </c>
      <c r="T110" s="45"/>
      <c r="U110" s="46"/>
      <c r="V110" s="333">
        <f t="shared" si="162"/>
        <v>0</v>
      </c>
      <c r="W110" s="338">
        <f t="shared" si="163"/>
        <v>0</v>
      </c>
      <c r="X110" s="339">
        <f t="shared" si="164"/>
        <v>0</v>
      </c>
      <c r="Y110" s="339">
        <f t="shared" si="115"/>
        <v>0</v>
      </c>
      <c r="Z110" s="340" t="e">
        <f t="shared" si="165"/>
        <v>#DIV/0!</v>
      </c>
      <c r="AA110" s="341"/>
      <c r="AB110" s="50"/>
      <c r="AC110" s="50"/>
      <c r="AD110" s="50"/>
      <c r="AE110" s="50"/>
      <c r="AF110" s="50"/>
      <c r="AG110" s="50"/>
    </row>
    <row r="111" spans="1:33" ht="30" hidden="1" customHeight="1" x14ac:dyDescent="0.25">
      <c r="A111" s="41" t="s">
        <v>15</v>
      </c>
      <c r="B111" s="42" t="s">
        <v>161</v>
      </c>
      <c r="C111" s="87" t="s">
        <v>162</v>
      </c>
      <c r="D111" s="44" t="s">
        <v>50</v>
      </c>
      <c r="E111" s="45"/>
      <c r="F111" s="46"/>
      <c r="G111" s="47">
        <f t="shared" si="157"/>
        <v>0</v>
      </c>
      <c r="H111" s="45"/>
      <c r="I111" s="46"/>
      <c r="J111" s="47">
        <f t="shared" si="158"/>
        <v>0</v>
      </c>
      <c r="K111" s="45"/>
      <c r="L111" s="46"/>
      <c r="M111" s="47">
        <f t="shared" si="159"/>
        <v>0</v>
      </c>
      <c r="N111" s="45"/>
      <c r="O111" s="46"/>
      <c r="P111" s="47">
        <f t="shared" si="160"/>
        <v>0</v>
      </c>
      <c r="Q111" s="45"/>
      <c r="R111" s="46"/>
      <c r="S111" s="47">
        <f t="shared" si="161"/>
        <v>0</v>
      </c>
      <c r="T111" s="45"/>
      <c r="U111" s="46"/>
      <c r="V111" s="333">
        <f t="shared" si="162"/>
        <v>0</v>
      </c>
      <c r="W111" s="338">
        <f t="shared" si="163"/>
        <v>0</v>
      </c>
      <c r="X111" s="339">
        <f t="shared" si="164"/>
        <v>0</v>
      </c>
      <c r="Y111" s="339">
        <f t="shared" si="115"/>
        <v>0</v>
      </c>
      <c r="Z111" s="340" t="e">
        <f t="shared" si="165"/>
        <v>#DIV/0!</v>
      </c>
      <c r="AA111" s="341"/>
      <c r="AB111" s="50"/>
      <c r="AC111" s="50"/>
      <c r="AD111" s="50"/>
      <c r="AE111" s="50"/>
      <c r="AF111" s="50"/>
      <c r="AG111" s="50"/>
    </row>
    <row r="112" spans="1:33" ht="30" hidden="1" customHeight="1" x14ac:dyDescent="0.25">
      <c r="A112" s="41" t="s">
        <v>15</v>
      </c>
      <c r="B112" s="42" t="s">
        <v>163</v>
      </c>
      <c r="C112" s="87" t="s">
        <v>164</v>
      </c>
      <c r="D112" s="44" t="s">
        <v>50</v>
      </c>
      <c r="E112" s="45"/>
      <c r="F112" s="46"/>
      <c r="G112" s="47">
        <f t="shared" si="157"/>
        <v>0</v>
      </c>
      <c r="H112" s="45"/>
      <c r="I112" s="46"/>
      <c r="J112" s="47">
        <f t="shared" si="158"/>
        <v>0</v>
      </c>
      <c r="K112" s="45"/>
      <c r="L112" s="46"/>
      <c r="M112" s="47">
        <f t="shared" si="159"/>
        <v>0</v>
      </c>
      <c r="N112" s="45"/>
      <c r="O112" s="46"/>
      <c r="P112" s="47">
        <f t="shared" si="160"/>
        <v>0</v>
      </c>
      <c r="Q112" s="45"/>
      <c r="R112" s="46"/>
      <c r="S112" s="47">
        <f t="shared" si="161"/>
        <v>0</v>
      </c>
      <c r="T112" s="45"/>
      <c r="U112" s="46"/>
      <c r="V112" s="333">
        <f t="shared" si="162"/>
        <v>0</v>
      </c>
      <c r="W112" s="338">
        <f t="shared" si="163"/>
        <v>0</v>
      </c>
      <c r="X112" s="339">
        <f t="shared" si="164"/>
        <v>0</v>
      </c>
      <c r="Y112" s="339">
        <f t="shared" si="115"/>
        <v>0</v>
      </c>
      <c r="Z112" s="340" t="e">
        <f t="shared" si="165"/>
        <v>#DIV/0!</v>
      </c>
      <c r="AA112" s="341"/>
      <c r="AB112" s="50"/>
      <c r="AC112" s="50"/>
      <c r="AD112" s="50"/>
      <c r="AE112" s="50"/>
      <c r="AF112" s="50"/>
      <c r="AG112" s="50"/>
    </row>
    <row r="113" spans="1:33" ht="30" hidden="1" customHeight="1" x14ac:dyDescent="0.25">
      <c r="A113" s="41" t="s">
        <v>15</v>
      </c>
      <c r="B113" s="42" t="s">
        <v>165</v>
      </c>
      <c r="C113" s="87" t="s">
        <v>166</v>
      </c>
      <c r="D113" s="44" t="s">
        <v>50</v>
      </c>
      <c r="E113" s="45"/>
      <c r="F113" s="46"/>
      <c r="G113" s="47">
        <f t="shared" si="157"/>
        <v>0</v>
      </c>
      <c r="H113" s="45"/>
      <c r="I113" s="46"/>
      <c r="J113" s="47">
        <f t="shared" si="158"/>
        <v>0</v>
      </c>
      <c r="K113" s="45"/>
      <c r="L113" s="46"/>
      <c r="M113" s="47">
        <f t="shared" si="159"/>
        <v>0</v>
      </c>
      <c r="N113" s="45"/>
      <c r="O113" s="46"/>
      <c r="P113" s="47">
        <f t="shared" si="160"/>
        <v>0</v>
      </c>
      <c r="Q113" s="45"/>
      <c r="R113" s="46"/>
      <c r="S113" s="47">
        <f t="shared" si="161"/>
        <v>0</v>
      </c>
      <c r="T113" s="45"/>
      <c r="U113" s="46"/>
      <c r="V113" s="333">
        <f t="shared" si="162"/>
        <v>0</v>
      </c>
      <c r="W113" s="338">
        <f t="shared" si="163"/>
        <v>0</v>
      </c>
      <c r="X113" s="339">
        <f t="shared" si="164"/>
        <v>0</v>
      </c>
      <c r="Y113" s="339">
        <f t="shared" si="115"/>
        <v>0</v>
      </c>
      <c r="Z113" s="340" t="e">
        <f t="shared" si="165"/>
        <v>#DIV/0!</v>
      </c>
      <c r="AA113" s="341"/>
      <c r="AB113" s="50"/>
      <c r="AC113" s="50"/>
      <c r="AD113" s="50"/>
      <c r="AE113" s="50"/>
      <c r="AF113" s="50"/>
      <c r="AG113" s="50"/>
    </row>
    <row r="114" spans="1:33" ht="30" hidden="1" customHeight="1" x14ac:dyDescent="0.25">
      <c r="A114" s="41" t="s">
        <v>15</v>
      </c>
      <c r="B114" s="42" t="s">
        <v>167</v>
      </c>
      <c r="C114" s="87" t="s">
        <v>168</v>
      </c>
      <c r="D114" s="44" t="s">
        <v>50</v>
      </c>
      <c r="E114" s="45"/>
      <c r="F114" s="46"/>
      <c r="G114" s="47">
        <f t="shared" si="157"/>
        <v>0</v>
      </c>
      <c r="H114" s="45"/>
      <c r="I114" s="46"/>
      <c r="J114" s="47">
        <f t="shared" si="158"/>
        <v>0</v>
      </c>
      <c r="K114" s="45"/>
      <c r="L114" s="46"/>
      <c r="M114" s="47">
        <f t="shared" si="159"/>
        <v>0</v>
      </c>
      <c r="N114" s="45"/>
      <c r="O114" s="46"/>
      <c r="P114" s="47">
        <f t="shared" si="160"/>
        <v>0</v>
      </c>
      <c r="Q114" s="45"/>
      <c r="R114" s="46"/>
      <c r="S114" s="47">
        <f t="shared" si="161"/>
        <v>0</v>
      </c>
      <c r="T114" s="45"/>
      <c r="U114" s="46"/>
      <c r="V114" s="333">
        <f t="shared" si="162"/>
        <v>0</v>
      </c>
      <c r="W114" s="338">
        <f t="shared" si="163"/>
        <v>0</v>
      </c>
      <c r="X114" s="339">
        <f t="shared" si="164"/>
        <v>0</v>
      </c>
      <c r="Y114" s="339">
        <f t="shared" si="115"/>
        <v>0</v>
      </c>
      <c r="Z114" s="340" t="e">
        <f t="shared" si="165"/>
        <v>#DIV/0!</v>
      </c>
      <c r="AA114" s="341"/>
      <c r="AB114" s="50"/>
      <c r="AC114" s="50"/>
      <c r="AD114" s="50"/>
      <c r="AE114" s="50"/>
      <c r="AF114" s="50"/>
      <c r="AG114" s="50"/>
    </row>
    <row r="115" spans="1:33" ht="30" hidden="1" customHeight="1" x14ac:dyDescent="0.25">
      <c r="A115" s="41" t="s">
        <v>15</v>
      </c>
      <c r="B115" s="42" t="s">
        <v>169</v>
      </c>
      <c r="C115" s="87" t="s">
        <v>170</v>
      </c>
      <c r="D115" s="44" t="s">
        <v>50</v>
      </c>
      <c r="E115" s="45"/>
      <c r="F115" s="46"/>
      <c r="G115" s="47">
        <f t="shared" si="157"/>
        <v>0</v>
      </c>
      <c r="H115" s="45"/>
      <c r="I115" s="46"/>
      <c r="J115" s="47">
        <f t="shared" si="158"/>
        <v>0</v>
      </c>
      <c r="K115" s="45"/>
      <c r="L115" s="46"/>
      <c r="M115" s="47">
        <f t="shared" si="159"/>
        <v>0</v>
      </c>
      <c r="N115" s="45"/>
      <c r="O115" s="46"/>
      <c r="P115" s="47">
        <f t="shared" si="160"/>
        <v>0</v>
      </c>
      <c r="Q115" s="45"/>
      <c r="R115" s="46"/>
      <c r="S115" s="47">
        <f t="shared" si="161"/>
        <v>0</v>
      </c>
      <c r="T115" s="45"/>
      <c r="U115" s="46"/>
      <c r="V115" s="333">
        <f t="shared" si="162"/>
        <v>0</v>
      </c>
      <c r="W115" s="338">
        <f t="shared" si="163"/>
        <v>0</v>
      </c>
      <c r="X115" s="339">
        <f t="shared" si="164"/>
        <v>0</v>
      </c>
      <c r="Y115" s="339">
        <f t="shared" si="115"/>
        <v>0</v>
      </c>
      <c r="Z115" s="340" t="e">
        <f t="shared" si="165"/>
        <v>#DIV/0!</v>
      </c>
      <c r="AA115" s="341"/>
      <c r="AB115" s="50"/>
      <c r="AC115" s="50"/>
      <c r="AD115" s="50"/>
      <c r="AE115" s="50"/>
      <c r="AF115" s="50"/>
      <c r="AG115" s="50"/>
    </row>
    <row r="116" spans="1:33" ht="30" hidden="1" customHeight="1" x14ac:dyDescent="0.25">
      <c r="A116" s="41" t="s">
        <v>15</v>
      </c>
      <c r="B116" s="42" t="s">
        <v>171</v>
      </c>
      <c r="C116" s="87" t="s">
        <v>172</v>
      </c>
      <c r="D116" s="44" t="s">
        <v>50</v>
      </c>
      <c r="E116" s="45"/>
      <c r="F116" s="46"/>
      <c r="G116" s="47">
        <f t="shared" si="157"/>
        <v>0</v>
      </c>
      <c r="H116" s="45"/>
      <c r="I116" s="46"/>
      <c r="J116" s="47">
        <f t="shared" si="158"/>
        <v>0</v>
      </c>
      <c r="K116" s="45"/>
      <c r="L116" s="46"/>
      <c r="M116" s="47">
        <f t="shared" si="159"/>
        <v>0</v>
      </c>
      <c r="N116" s="45"/>
      <c r="O116" s="46"/>
      <c r="P116" s="47">
        <f t="shared" si="160"/>
        <v>0</v>
      </c>
      <c r="Q116" s="45"/>
      <c r="R116" s="46"/>
      <c r="S116" s="47">
        <f t="shared" si="161"/>
        <v>0</v>
      </c>
      <c r="T116" s="45"/>
      <c r="U116" s="46"/>
      <c r="V116" s="333">
        <f t="shared" si="162"/>
        <v>0</v>
      </c>
      <c r="W116" s="338">
        <f t="shared" si="163"/>
        <v>0</v>
      </c>
      <c r="X116" s="339">
        <f t="shared" si="164"/>
        <v>0</v>
      </c>
      <c r="Y116" s="339">
        <f t="shared" si="115"/>
        <v>0</v>
      </c>
      <c r="Z116" s="340" t="e">
        <f t="shared" si="165"/>
        <v>#DIV/0!</v>
      </c>
      <c r="AA116" s="341"/>
      <c r="AB116" s="50"/>
      <c r="AC116" s="50"/>
      <c r="AD116" s="50"/>
      <c r="AE116" s="50"/>
      <c r="AF116" s="50"/>
      <c r="AG116" s="50"/>
    </row>
    <row r="117" spans="1:33" ht="30" hidden="1" customHeight="1" x14ac:dyDescent="0.25">
      <c r="A117" s="51" t="s">
        <v>15</v>
      </c>
      <c r="B117" s="42" t="s">
        <v>173</v>
      </c>
      <c r="C117" s="79" t="s">
        <v>174</v>
      </c>
      <c r="D117" s="44" t="s">
        <v>50</v>
      </c>
      <c r="E117" s="54"/>
      <c r="F117" s="55"/>
      <c r="G117" s="47">
        <f t="shared" si="157"/>
        <v>0</v>
      </c>
      <c r="H117" s="54"/>
      <c r="I117" s="55"/>
      <c r="J117" s="47">
        <f t="shared" si="158"/>
        <v>0</v>
      </c>
      <c r="K117" s="45"/>
      <c r="L117" s="46"/>
      <c r="M117" s="47">
        <f t="shared" si="159"/>
        <v>0</v>
      </c>
      <c r="N117" s="45"/>
      <c r="O117" s="46"/>
      <c r="P117" s="47">
        <f t="shared" si="160"/>
        <v>0</v>
      </c>
      <c r="Q117" s="45"/>
      <c r="R117" s="46"/>
      <c r="S117" s="47">
        <f t="shared" si="161"/>
        <v>0</v>
      </c>
      <c r="T117" s="45"/>
      <c r="U117" s="46"/>
      <c r="V117" s="333">
        <f t="shared" si="162"/>
        <v>0</v>
      </c>
      <c r="W117" s="338">
        <f t="shared" si="163"/>
        <v>0</v>
      </c>
      <c r="X117" s="339">
        <f t="shared" si="164"/>
        <v>0</v>
      </c>
      <c r="Y117" s="339">
        <f t="shared" si="115"/>
        <v>0</v>
      </c>
      <c r="Z117" s="340" t="e">
        <f t="shared" si="165"/>
        <v>#DIV/0!</v>
      </c>
      <c r="AA117" s="361"/>
      <c r="AB117" s="50"/>
      <c r="AC117" s="50"/>
      <c r="AD117" s="50"/>
      <c r="AE117" s="50"/>
      <c r="AF117" s="50"/>
      <c r="AG117" s="50"/>
    </row>
    <row r="118" spans="1:33" ht="30" hidden="1" customHeight="1" x14ac:dyDescent="0.25">
      <c r="A118" s="51" t="s">
        <v>15</v>
      </c>
      <c r="B118" s="42" t="s">
        <v>175</v>
      </c>
      <c r="C118" s="79" t="s">
        <v>176</v>
      </c>
      <c r="D118" s="53" t="s">
        <v>50</v>
      </c>
      <c r="E118" s="45"/>
      <c r="F118" s="46"/>
      <c r="G118" s="47">
        <f t="shared" si="157"/>
        <v>0</v>
      </c>
      <c r="H118" s="45"/>
      <c r="I118" s="46"/>
      <c r="J118" s="47">
        <f t="shared" si="158"/>
        <v>0</v>
      </c>
      <c r="K118" s="45"/>
      <c r="L118" s="46"/>
      <c r="M118" s="47">
        <f t="shared" si="159"/>
        <v>0</v>
      </c>
      <c r="N118" s="45"/>
      <c r="O118" s="46"/>
      <c r="P118" s="47">
        <f t="shared" si="160"/>
        <v>0</v>
      </c>
      <c r="Q118" s="45"/>
      <c r="R118" s="46"/>
      <c r="S118" s="47">
        <f t="shared" si="161"/>
        <v>0</v>
      </c>
      <c r="T118" s="45"/>
      <c r="U118" s="46"/>
      <c r="V118" s="333">
        <f t="shared" si="162"/>
        <v>0</v>
      </c>
      <c r="W118" s="338">
        <f t="shared" si="163"/>
        <v>0</v>
      </c>
      <c r="X118" s="339">
        <f t="shared" si="164"/>
        <v>0</v>
      </c>
      <c r="Y118" s="339">
        <f t="shared" si="115"/>
        <v>0</v>
      </c>
      <c r="Z118" s="340" t="e">
        <f t="shared" si="165"/>
        <v>#DIV/0!</v>
      </c>
      <c r="AA118" s="341"/>
      <c r="AB118" s="50"/>
      <c r="AC118" s="50"/>
      <c r="AD118" s="50"/>
      <c r="AE118" s="50"/>
      <c r="AF118" s="50"/>
      <c r="AG118" s="50"/>
    </row>
    <row r="119" spans="1:33" ht="30" hidden="1" customHeight="1" thickBot="1" x14ac:dyDescent="0.3">
      <c r="A119" s="51" t="s">
        <v>15</v>
      </c>
      <c r="B119" s="42" t="s">
        <v>177</v>
      </c>
      <c r="C119" s="223" t="s">
        <v>249</v>
      </c>
      <c r="D119" s="53"/>
      <c r="E119" s="54"/>
      <c r="F119" s="55">
        <v>0.22</v>
      </c>
      <c r="G119" s="56">
        <f t="shared" si="157"/>
        <v>0</v>
      </c>
      <c r="H119" s="54"/>
      <c r="I119" s="55">
        <v>0.22</v>
      </c>
      <c r="J119" s="56">
        <f t="shared" si="158"/>
        <v>0</v>
      </c>
      <c r="K119" s="54"/>
      <c r="L119" s="55">
        <v>0.22</v>
      </c>
      <c r="M119" s="56">
        <f t="shared" si="159"/>
        <v>0</v>
      </c>
      <c r="N119" s="54"/>
      <c r="O119" s="55">
        <v>0.22</v>
      </c>
      <c r="P119" s="56">
        <f t="shared" si="160"/>
        <v>0</v>
      </c>
      <c r="Q119" s="54"/>
      <c r="R119" s="55">
        <v>0.22</v>
      </c>
      <c r="S119" s="56">
        <f t="shared" si="161"/>
        <v>0</v>
      </c>
      <c r="T119" s="54"/>
      <c r="U119" s="55">
        <v>0.22</v>
      </c>
      <c r="V119" s="356">
        <f t="shared" si="162"/>
        <v>0</v>
      </c>
      <c r="W119" s="342">
        <f t="shared" si="163"/>
        <v>0</v>
      </c>
      <c r="X119" s="343">
        <f t="shared" si="164"/>
        <v>0</v>
      </c>
      <c r="Y119" s="343">
        <f t="shared" si="115"/>
        <v>0</v>
      </c>
      <c r="Z119" s="344" t="e">
        <f t="shared" si="165"/>
        <v>#DIV/0!</v>
      </c>
      <c r="AA119" s="345"/>
      <c r="AB119" s="5"/>
      <c r="AC119" s="5"/>
      <c r="AD119" s="5"/>
      <c r="AE119" s="5"/>
      <c r="AF119" s="5"/>
      <c r="AG119" s="5"/>
    </row>
    <row r="120" spans="1:33" ht="30" customHeight="1" thickBot="1" x14ac:dyDescent="0.3">
      <c r="A120" s="102" t="s">
        <v>178</v>
      </c>
      <c r="B120" s="103"/>
      <c r="C120" s="104"/>
      <c r="D120" s="105"/>
      <c r="E120" s="106">
        <f>SUM(E109:E118)</f>
        <v>0</v>
      </c>
      <c r="F120" s="81"/>
      <c r="G120" s="80">
        <f>SUM(G109:G119)</f>
        <v>0</v>
      </c>
      <c r="H120" s="106">
        <f>SUM(H109:H118)</f>
        <v>0</v>
      </c>
      <c r="I120" s="81"/>
      <c r="J120" s="80">
        <f>SUM(J109:J119)</f>
        <v>0</v>
      </c>
      <c r="K120" s="82">
        <f>SUM(K109:K118)</f>
        <v>0</v>
      </c>
      <c r="L120" s="81"/>
      <c r="M120" s="80">
        <f>SUM(M109:M119)</f>
        <v>0</v>
      </c>
      <c r="N120" s="82">
        <f>SUM(N109:N118)</f>
        <v>0</v>
      </c>
      <c r="O120" s="81"/>
      <c r="P120" s="80">
        <f>SUM(P109:P119)</f>
        <v>0</v>
      </c>
      <c r="Q120" s="82">
        <f>SUM(Q109:Q118)</f>
        <v>0</v>
      </c>
      <c r="R120" s="81"/>
      <c r="S120" s="80">
        <f>SUM(S109:S119)</f>
        <v>0</v>
      </c>
      <c r="T120" s="82">
        <f>SUM(T109:T118)</f>
        <v>0</v>
      </c>
      <c r="U120" s="81"/>
      <c r="V120" s="297">
        <f>SUM(V109:V119)</f>
        <v>0</v>
      </c>
      <c r="W120" s="349">
        <f>SUM(W109:W119)</f>
        <v>0</v>
      </c>
      <c r="X120" s="350">
        <f>SUM(X109:X119)</f>
        <v>0</v>
      </c>
      <c r="Y120" s="350">
        <f t="shared" si="115"/>
        <v>0</v>
      </c>
      <c r="Z120" s="350" t="e">
        <f>Y120/W120</f>
        <v>#DIV/0!</v>
      </c>
      <c r="AA120" s="351"/>
      <c r="AB120" s="5"/>
      <c r="AC120" s="5"/>
      <c r="AD120" s="5"/>
      <c r="AE120" s="5"/>
      <c r="AF120" s="5"/>
      <c r="AG120" s="5"/>
    </row>
    <row r="121" spans="1:33" ht="30" customHeight="1" thickBot="1" x14ac:dyDescent="0.3">
      <c r="A121" s="111" t="s">
        <v>12</v>
      </c>
      <c r="B121" s="84">
        <v>8</v>
      </c>
      <c r="C121" s="117" t="s">
        <v>179</v>
      </c>
      <c r="D121" s="107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47"/>
      <c r="X121" s="347"/>
      <c r="Y121" s="306"/>
      <c r="Z121" s="347"/>
      <c r="AA121" s="348"/>
      <c r="AB121" s="40"/>
      <c r="AC121" s="40"/>
      <c r="AD121" s="40"/>
      <c r="AE121" s="40"/>
      <c r="AF121" s="40"/>
      <c r="AG121" s="40"/>
    </row>
    <row r="122" spans="1:33" ht="30" hidden="1" customHeight="1" x14ac:dyDescent="0.25">
      <c r="A122" s="109" t="s">
        <v>15</v>
      </c>
      <c r="B122" s="110" t="s">
        <v>180</v>
      </c>
      <c r="C122" s="118" t="s">
        <v>181</v>
      </c>
      <c r="D122" s="44" t="s">
        <v>182</v>
      </c>
      <c r="E122" s="45"/>
      <c r="F122" s="46"/>
      <c r="G122" s="47">
        <f t="shared" ref="G122:G127" si="166">E122*F122</f>
        <v>0</v>
      </c>
      <c r="H122" s="45"/>
      <c r="I122" s="46"/>
      <c r="J122" s="47">
        <f t="shared" ref="J122:J127" si="167">H122*I122</f>
        <v>0</v>
      </c>
      <c r="K122" s="45"/>
      <c r="L122" s="46"/>
      <c r="M122" s="47">
        <f t="shared" ref="M122:M127" si="168">K122*L122</f>
        <v>0</v>
      </c>
      <c r="N122" s="45"/>
      <c r="O122" s="46"/>
      <c r="P122" s="47">
        <f t="shared" ref="P122:P127" si="169">N122*O122</f>
        <v>0</v>
      </c>
      <c r="Q122" s="45"/>
      <c r="R122" s="46"/>
      <c r="S122" s="47">
        <f t="shared" ref="S122:S127" si="170">Q122*R122</f>
        <v>0</v>
      </c>
      <c r="T122" s="45"/>
      <c r="U122" s="46"/>
      <c r="V122" s="333">
        <f t="shared" ref="V122:V127" si="171">T122*U122</f>
        <v>0</v>
      </c>
      <c r="W122" s="357">
        <f t="shared" ref="W122:W127" si="172">G122+M122+S122</f>
        <v>0</v>
      </c>
      <c r="X122" s="358">
        <f t="shared" ref="X122:X127" si="173">J122+P122+V122</f>
        <v>0</v>
      </c>
      <c r="Y122" s="358">
        <f t="shared" si="115"/>
        <v>0</v>
      </c>
      <c r="Z122" s="359" t="e">
        <f t="shared" ref="Z122:Z127" si="174">Y122/W122</f>
        <v>#DIV/0!</v>
      </c>
      <c r="AA122" s="360"/>
      <c r="AB122" s="50"/>
      <c r="AC122" s="50"/>
      <c r="AD122" s="50"/>
      <c r="AE122" s="50"/>
      <c r="AF122" s="50"/>
      <c r="AG122" s="50"/>
    </row>
    <row r="123" spans="1:33" ht="30" hidden="1" customHeight="1" x14ac:dyDescent="0.25">
      <c r="A123" s="109" t="s">
        <v>15</v>
      </c>
      <c r="B123" s="110" t="s">
        <v>183</v>
      </c>
      <c r="C123" s="118" t="s">
        <v>184</v>
      </c>
      <c r="D123" s="44" t="s">
        <v>182</v>
      </c>
      <c r="E123" s="45"/>
      <c r="F123" s="46"/>
      <c r="G123" s="47">
        <f t="shared" si="166"/>
        <v>0</v>
      </c>
      <c r="H123" s="45"/>
      <c r="I123" s="46"/>
      <c r="J123" s="47">
        <f t="shared" si="167"/>
        <v>0</v>
      </c>
      <c r="K123" s="45"/>
      <c r="L123" s="46"/>
      <c r="M123" s="47">
        <f t="shared" si="168"/>
        <v>0</v>
      </c>
      <c r="N123" s="45"/>
      <c r="O123" s="46"/>
      <c r="P123" s="47">
        <f t="shared" si="169"/>
        <v>0</v>
      </c>
      <c r="Q123" s="45"/>
      <c r="R123" s="46"/>
      <c r="S123" s="47">
        <f t="shared" si="170"/>
        <v>0</v>
      </c>
      <c r="T123" s="45"/>
      <c r="U123" s="46"/>
      <c r="V123" s="333">
        <f t="shared" si="171"/>
        <v>0</v>
      </c>
      <c r="W123" s="338">
        <f t="shared" si="172"/>
        <v>0</v>
      </c>
      <c r="X123" s="339">
        <f t="shared" si="173"/>
        <v>0</v>
      </c>
      <c r="Y123" s="339">
        <f t="shared" si="115"/>
        <v>0</v>
      </c>
      <c r="Z123" s="340" t="e">
        <f t="shared" si="174"/>
        <v>#DIV/0!</v>
      </c>
      <c r="AA123" s="341"/>
      <c r="AB123" s="50"/>
      <c r="AC123" s="50"/>
      <c r="AD123" s="50"/>
      <c r="AE123" s="50"/>
      <c r="AF123" s="50"/>
      <c r="AG123" s="50"/>
    </row>
    <row r="124" spans="1:33" ht="30" hidden="1" customHeight="1" x14ac:dyDescent="0.25">
      <c r="A124" s="109" t="s">
        <v>15</v>
      </c>
      <c r="B124" s="110" t="s">
        <v>185</v>
      </c>
      <c r="C124" s="163" t="s">
        <v>186</v>
      </c>
      <c r="D124" s="44" t="s">
        <v>187</v>
      </c>
      <c r="E124" s="119"/>
      <c r="F124" s="120"/>
      <c r="G124" s="47">
        <f t="shared" si="166"/>
        <v>0</v>
      </c>
      <c r="H124" s="119"/>
      <c r="I124" s="120"/>
      <c r="J124" s="47">
        <f t="shared" si="167"/>
        <v>0</v>
      </c>
      <c r="K124" s="45"/>
      <c r="L124" s="46"/>
      <c r="M124" s="47">
        <f t="shared" si="168"/>
        <v>0</v>
      </c>
      <c r="N124" s="45"/>
      <c r="O124" s="46"/>
      <c r="P124" s="47">
        <f t="shared" si="169"/>
        <v>0</v>
      </c>
      <c r="Q124" s="45"/>
      <c r="R124" s="46"/>
      <c r="S124" s="47">
        <f t="shared" si="170"/>
        <v>0</v>
      </c>
      <c r="T124" s="45"/>
      <c r="U124" s="46"/>
      <c r="V124" s="333">
        <f t="shared" si="171"/>
        <v>0</v>
      </c>
      <c r="W124" s="362">
        <f t="shared" si="172"/>
        <v>0</v>
      </c>
      <c r="X124" s="339">
        <f t="shared" si="173"/>
        <v>0</v>
      </c>
      <c r="Y124" s="339">
        <f t="shared" si="115"/>
        <v>0</v>
      </c>
      <c r="Z124" s="340" t="e">
        <f t="shared" si="174"/>
        <v>#DIV/0!</v>
      </c>
      <c r="AA124" s="341"/>
      <c r="AB124" s="50"/>
      <c r="AC124" s="50"/>
      <c r="AD124" s="50"/>
      <c r="AE124" s="50"/>
      <c r="AF124" s="50"/>
      <c r="AG124" s="50"/>
    </row>
    <row r="125" spans="1:33" ht="30" hidden="1" customHeight="1" x14ac:dyDescent="0.25">
      <c r="A125" s="109" t="s">
        <v>15</v>
      </c>
      <c r="B125" s="110" t="s">
        <v>188</v>
      </c>
      <c r="C125" s="163" t="s">
        <v>256</v>
      </c>
      <c r="D125" s="44" t="s">
        <v>187</v>
      </c>
      <c r="E125" s="45"/>
      <c r="F125" s="46"/>
      <c r="G125" s="47">
        <f t="shared" si="166"/>
        <v>0</v>
      </c>
      <c r="H125" s="45"/>
      <c r="I125" s="46"/>
      <c r="J125" s="47">
        <f t="shared" si="167"/>
        <v>0</v>
      </c>
      <c r="K125" s="119"/>
      <c r="L125" s="120"/>
      <c r="M125" s="47">
        <f t="shared" si="168"/>
        <v>0</v>
      </c>
      <c r="N125" s="119"/>
      <c r="O125" s="120"/>
      <c r="P125" s="47">
        <f t="shared" si="169"/>
        <v>0</v>
      </c>
      <c r="Q125" s="119"/>
      <c r="R125" s="120"/>
      <c r="S125" s="47">
        <f t="shared" si="170"/>
        <v>0</v>
      </c>
      <c r="T125" s="119"/>
      <c r="U125" s="120"/>
      <c r="V125" s="333">
        <f t="shared" si="171"/>
        <v>0</v>
      </c>
      <c r="W125" s="362">
        <f t="shared" si="172"/>
        <v>0</v>
      </c>
      <c r="X125" s="339">
        <f t="shared" si="173"/>
        <v>0</v>
      </c>
      <c r="Y125" s="339">
        <f t="shared" si="115"/>
        <v>0</v>
      </c>
      <c r="Z125" s="340" t="e">
        <f t="shared" si="174"/>
        <v>#DIV/0!</v>
      </c>
      <c r="AA125" s="341"/>
      <c r="AB125" s="50"/>
      <c r="AC125" s="50"/>
      <c r="AD125" s="50"/>
      <c r="AE125" s="50"/>
      <c r="AF125" s="50"/>
      <c r="AG125" s="50"/>
    </row>
    <row r="126" spans="1:33" ht="30" hidden="1" customHeight="1" x14ac:dyDescent="0.25">
      <c r="A126" s="109" t="s">
        <v>15</v>
      </c>
      <c r="B126" s="110" t="s">
        <v>189</v>
      </c>
      <c r="C126" s="398" t="s">
        <v>349</v>
      </c>
      <c r="D126" s="397" t="s">
        <v>187</v>
      </c>
      <c r="E126" s="393">
        <v>100</v>
      </c>
      <c r="F126" s="394">
        <v>350</v>
      </c>
      <c r="G126" s="47">
        <f t="shared" si="166"/>
        <v>35000</v>
      </c>
      <c r="H126" s="45">
        <v>0</v>
      </c>
      <c r="I126" s="46">
        <v>0</v>
      </c>
      <c r="J126" s="47">
        <f t="shared" si="167"/>
        <v>0</v>
      </c>
      <c r="K126" s="45"/>
      <c r="L126" s="46"/>
      <c r="M126" s="47">
        <f t="shared" si="168"/>
        <v>0</v>
      </c>
      <c r="N126" s="45"/>
      <c r="O126" s="46"/>
      <c r="P126" s="47">
        <f t="shared" si="169"/>
        <v>0</v>
      </c>
      <c r="Q126" s="45"/>
      <c r="R126" s="46"/>
      <c r="S126" s="47">
        <f t="shared" si="170"/>
        <v>0</v>
      </c>
      <c r="T126" s="45"/>
      <c r="U126" s="46"/>
      <c r="V126" s="333">
        <f t="shared" si="171"/>
        <v>0</v>
      </c>
      <c r="W126" s="338">
        <f t="shared" si="172"/>
        <v>35000</v>
      </c>
      <c r="X126" s="339">
        <f t="shared" si="173"/>
        <v>0</v>
      </c>
      <c r="Y126" s="339">
        <f t="shared" si="115"/>
        <v>35000</v>
      </c>
      <c r="Z126" s="340">
        <f t="shared" si="174"/>
        <v>1</v>
      </c>
      <c r="AA126" s="341"/>
      <c r="AB126" s="50"/>
      <c r="AC126" s="50"/>
      <c r="AD126" s="50"/>
      <c r="AE126" s="50"/>
      <c r="AF126" s="50"/>
      <c r="AG126" s="50"/>
    </row>
    <row r="127" spans="1:33" ht="30" hidden="1" customHeight="1" thickBot="1" x14ac:dyDescent="0.3">
      <c r="A127" s="142" t="s">
        <v>15</v>
      </c>
      <c r="B127" s="143" t="s">
        <v>190</v>
      </c>
      <c r="C127" s="211" t="s">
        <v>191</v>
      </c>
      <c r="D127" s="53"/>
      <c r="E127" s="54"/>
      <c r="F127" s="55">
        <v>0.22</v>
      </c>
      <c r="G127" s="56">
        <f t="shared" si="166"/>
        <v>0</v>
      </c>
      <c r="H127" s="54"/>
      <c r="I127" s="55">
        <v>0.22</v>
      </c>
      <c r="J127" s="56">
        <f t="shared" si="167"/>
        <v>0</v>
      </c>
      <c r="K127" s="54"/>
      <c r="L127" s="55">
        <v>0.22</v>
      </c>
      <c r="M127" s="56">
        <f t="shared" si="168"/>
        <v>0</v>
      </c>
      <c r="N127" s="54"/>
      <c r="O127" s="55">
        <v>0.22</v>
      </c>
      <c r="P127" s="56">
        <f t="shared" si="169"/>
        <v>0</v>
      </c>
      <c r="Q127" s="54"/>
      <c r="R127" s="55">
        <v>0.22</v>
      </c>
      <c r="S127" s="56">
        <f t="shared" si="170"/>
        <v>0</v>
      </c>
      <c r="T127" s="54"/>
      <c r="U127" s="55">
        <v>0.22</v>
      </c>
      <c r="V127" s="356">
        <f t="shared" si="171"/>
        <v>0</v>
      </c>
      <c r="W127" s="342">
        <f t="shared" si="172"/>
        <v>0</v>
      </c>
      <c r="X127" s="343">
        <f t="shared" si="173"/>
        <v>0</v>
      </c>
      <c r="Y127" s="343">
        <f t="shared" si="115"/>
        <v>0</v>
      </c>
      <c r="Z127" s="344" t="e">
        <f t="shared" si="174"/>
        <v>#DIV/0!</v>
      </c>
      <c r="AA127" s="345"/>
      <c r="AB127" s="5"/>
      <c r="AC127" s="5"/>
      <c r="AD127" s="5"/>
      <c r="AE127" s="5"/>
      <c r="AF127" s="5"/>
      <c r="AG127" s="5"/>
    </row>
    <row r="128" spans="1:33" ht="30" customHeight="1" thickBot="1" x14ac:dyDescent="0.3">
      <c r="A128" s="203" t="s">
        <v>192</v>
      </c>
      <c r="B128" s="204"/>
      <c r="C128" s="205"/>
      <c r="D128" s="206"/>
      <c r="E128" s="106">
        <f>SUM(E122:E126)</f>
        <v>100</v>
      </c>
      <c r="F128" s="81"/>
      <c r="G128" s="106">
        <f>SUM(G122:G127)</f>
        <v>35000</v>
      </c>
      <c r="H128" s="106">
        <f>SUM(H122:H126)</f>
        <v>0</v>
      </c>
      <c r="I128" s="81"/>
      <c r="J128" s="106">
        <f>SUM(J122:J127)</f>
        <v>0</v>
      </c>
      <c r="K128" s="106">
        <f>SUM(K122:K126)</f>
        <v>0</v>
      </c>
      <c r="L128" s="81"/>
      <c r="M128" s="106">
        <f>SUM(M122:M127)</f>
        <v>0</v>
      </c>
      <c r="N128" s="106">
        <f>SUM(N122:N126)</f>
        <v>0</v>
      </c>
      <c r="O128" s="81"/>
      <c r="P128" s="106">
        <f>SUM(P122:P127)</f>
        <v>0</v>
      </c>
      <c r="Q128" s="106">
        <f>SUM(Q122:Q126)</f>
        <v>0</v>
      </c>
      <c r="R128" s="81"/>
      <c r="S128" s="106">
        <f>SUM(S122:S127)</f>
        <v>0</v>
      </c>
      <c r="T128" s="106">
        <f>SUM(T122:T126)</f>
        <v>0</v>
      </c>
      <c r="U128" s="81"/>
      <c r="V128" s="355">
        <f>SUM(V122:V127)</f>
        <v>0</v>
      </c>
      <c r="W128" s="349">
        <f>SUM(W122:W127)</f>
        <v>35000</v>
      </c>
      <c r="X128" s="350">
        <f>SUM(X122:X127)</f>
        <v>0</v>
      </c>
      <c r="Y128" s="350">
        <f t="shared" si="115"/>
        <v>35000</v>
      </c>
      <c r="Z128" s="350">
        <f>Y128/W128</f>
        <v>1</v>
      </c>
      <c r="AA128" s="351"/>
      <c r="AB128" s="5"/>
      <c r="AC128" s="5"/>
      <c r="AD128" s="5"/>
      <c r="AE128" s="5"/>
      <c r="AF128" s="5"/>
      <c r="AG128" s="5"/>
    </row>
    <row r="129" spans="1:33" ht="30" customHeight="1" thickBot="1" x14ac:dyDescent="0.3">
      <c r="A129" s="199" t="s">
        <v>12</v>
      </c>
      <c r="B129" s="112">
        <v>9</v>
      </c>
      <c r="C129" s="200" t="s">
        <v>193</v>
      </c>
      <c r="D129" s="201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52"/>
      <c r="X129" s="352"/>
      <c r="Y129" s="353"/>
      <c r="Z129" s="352"/>
      <c r="AA129" s="354"/>
      <c r="AB129" s="5"/>
      <c r="AC129" s="5"/>
      <c r="AD129" s="5"/>
      <c r="AE129" s="5"/>
      <c r="AF129" s="5"/>
      <c r="AG129" s="5"/>
    </row>
    <row r="130" spans="1:33" ht="44.4" customHeight="1" thickBot="1" x14ac:dyDescent="0.3">
      <c r="A130" s="121" t="s">
        <v>15</v>
      </c>
      <c r="B130" s="122">
        <v>43839</v>
      </c>
      <c r="C130" s="399" t="s">
        <v>350</v>
      </c>
      <c r="D130" s="400" t="s">
        <v>351</v>
      </c>
      <c r="E130" s="401">
        <v>30</v>
      </c>
      <c r="F130" s="402">
        <v>800</v>
      </c>
      <c r="G130" s="126">
        <f t="shared" ref="G130:G134" si="175">E130*F130</f>
        <v>24000</v>
      </c>
      <c r="H130" s="124">
        <v>9</v>
      </c>
      <c r="I130" s="125">
        <v>1900</v>
      </c>
      <c r="J130" s="126">
        <f t="shared" ref="J130:J134" si="176">H130*I130</f>
        <v>17100</v>
      </c>
      <c r="K130" s="127"/>
      <c r="L130" s="125"/>
      <c r="M130" s="126">
        <f t="shared" ref="M130:M134" si="177">K130*L130</f>
        <v>0</v>
      </c>
      <c r="N130" s="127"/>
      <c r="O130" s="125"/>
      <c r="P130" s="126">
        <f t="shared" ref="P130:P134" si="178">N130*O130</f>
        <v>0</v>
      </c>
      <c r="Q130" s="127"/>
      <c r="R130" s="125"/>
      <c r="S130" s="126">
        <f t="shared" ref="S130:S134" si="179">Q130*R130</f>
        <v>0</v>
      </c>
      <c r="T130" s="127"/>
      <c r="U130" s="125"/>
      <c r="V130" s="126">
        <f t="shared" ref="V130:V134" si="180">T130*U130</f>
        <v>0</v>
      </c>
      <c r="W130" s="128">
        <f t="shared" ref="W130:W134" si="181">G130+M130+S130</f>
        <v>24000</v>
      </c>
      <c r="X130" s="256">
        <f t="shared" ref="X130:X134" si="182">J130+P130+V130</f>
        <v>17100</v>
      </c>
      <c r="Y130" s="256">
        <f t="shared" si="115"/>
        <v>6900</v>
      </c>
      <c r="Z130" s="264">
        <f t="shared" ref="Z130:Z134" si="183">Y130/W130</f>
        <v>0.28749999999999998</v>
      </c>
      <c r="AA130" s="238"/>
      <c r="AB130" s="49"/>
      <c r="AC130" s="50"/>
      <c r="AD130" s="50"/>
      <c r="AE130" s="50"/>
      <c r="AF130" s="50"/>
      <c r="AG130" s="50"/>
    </row>
    <row r="131" spans="1:33" ht="44.4" customHeight="1" x14ac:dyDescent="0.25">
      <c r="A131" s="41" t="s">
        <v>15</v>
      </c>
      <c r="B131" s="129">
        <v>43870</v>
      </c>
      <c r="C131" s="399" t="s">
        <v>352</v>
      </c>
      <c r="D131" s="403" t="s">
        <v>351</v>
      </c>
      <c r="E131" s="404">
        <v>30</v>
      </c>
      <c r="F131" s="394">
        <v>1000</v>
      </c>
      <c r="G131" s="47">
        <f t="shared" si="175"/>
        <v>30000</v>
      </c>
      <c r="H131" s="131">
        <v>12</v>
      </c>
      <c r="I131" s="46">
        <v>2000</v>
      </c>
      <c r="J131" s="47">
        <f t="shared" si="176"/>
        <v>24000</v>
      </c>
      <c r="K131" s="45"/>
      <c r="L131" s="46"/>
      <c r="M131" s="47">
        <f t="shared" si="177"/>
        <v>0</v>
      </c>
      <c r="N131" s="45"/>
      <c r="O131" s="46"/>
      <c r="P131" s="47">
        <f t="shared" si="178"/>
        <v>0</v>
      </c>
      <c r="Q131" s="45"/>
      <c r="R131" s="46"/>
      <c r="S131" s="47">
        <f t="shared" si="179"/>
        <v>0</v>
      </c>
      <c r="T131" s="45"/>
      <c r="U131" s="46"/>
      <c r="V131" s="47">
        <f t="shared" si="180"/>
        <v>0</v>
      </c>
      <c r="W131" s="48">
        <f t="shared" si="181"/>
        <v>30000</v>
      </c>
      <c r="X131" s="256">
        <f t="shared" si="182"/>
        <v>24000</v>
      </c>
      <c r="Y131" s="256">
        <f t="shared" si="115"/>
        <v>6000</v>
      </c>
      <c r="Z131" s="264">
        <f t="shared" si="183"/>
        <v>0.2</v>
      </c>
      <c r="AA131" s="224"/>
      <c r="AB131" s="50"/>
      <c r="AC131" s="50"/>
      <c r="AD131" s="50"/>
      <c r="AE131" s="50"/>
      <c r="AF131" s="50"/>
      <c r="AG131" s="50"/>
    </row>
    <row r="132" spans="1:33" ht="44.4" customHeight="1" thickBot="1" x14ac:dyDescent="0.3">
      <c r="A132" s="41" t="s">
        <v>15</v>
      </c>
      <c r="B132" s="129">
        <v>43899</v>
      </c>
      <c r="C132" s="396" t="s">
        <v>353</v>
      </c>
      <c r="D132" s="403" t="s">
        <v>354</v>
      </c>
      <c r="E132" s="404">
        <v>2</v>
      </c>
      <c r="F132" s="394">
        <v>4500</v>
      </c>
      <c r="G132" s="47">
        <f t="shared" si="175"/>
        <v>9000</v>
      </c>
      <c r="H132" s="131">
        <v>2</v>
      </c>
      <c r="I132" s="46">
        <v>4500</v>
      </c>
      <c r="J132" s="47">
        <f t="shared" si="176"/>
        <v>9000</v>
      </c>
      <c r="K132" s="45"/>
      <c r="L132" s="46"/>
      <c r="M132" s="47">
        <f t="shared" si="177"/>
        <v>0</v>
      </c>
      <c r="N132" s="45"/>
      <c r="O132" s="46"/>
      <c r="P132" s="47">
        <f t="shared" si="178"/>
        <v>0</v>
      </c>
      <c r="Q132" s="45"/>
      <c r="R132" s="46"/>
      <c r="S132" s="47">
        <f t="shared" si="179"/>
        <v>0</v>
      </c>
      <c r="T132" s="45"/>
      <c r="U132" s="46"/>
      <c r="V132" s="47">
        <f t="shared" si="180"/>
        <v>0</v>
      </c>
      <c r="W132" s="48">
        <f t="shared" si="181"/>
        <v>9000</v>
      </c>
      <c r="X132" s="256">
        <f t="shared" si="182"/>
        <v>9000</v>
      </c>
      <c r="Y132" s="256">
        <f t="shared" si="115"/>
        <v>0</v>
      </c>
      <c r="Z132" s="264">
        <f t="shared" si="183"/>
        <v>0</v>
      </c>
      <c r="AA132" s="224"/>
      <c r="AB132" s="50"/>
      <c r="AC132" s="50"/>
      <c r="AD132" s="50"/>
      <c r="AE132" s="50"/>
      <c r="AF132" s="50"/>
      <c r="AG132" s="50"/>
    </row>
    <row r="133" spans="1:33" ht="44.4" customHeight="1" thickBot="1" x14ac:dyDescent="0.3">
      <c r="A133" s="41" t="s">
        <v>15</v>
      </c>
      <c r="B133" s="122">
        <v>43930</v>
      </c>
      <c r="C133" s="396" t="s">
        <v>355</v>
      </c>
      <c r="D133" s="403" t="s">
        <v>18</v>
      </c>
      <c r="E133" s="404">
        <v>4</v>
      </c>
      <c r="F133" s="394">
        <v>15000</v>
      </c>
      <c r="G133" s="47">
        <f t="shared" si="175"/>
        <v>60000</v>
      </c>
      <c r="H133" s="131">
        <v>4</v>
      </c>
      <c r="I133" s="46">
        <v>15000</v>
      </c>
      <c r="J133" s="47">
        <f t="shared" si="176"/>
        <v>60000</v>
      </c>
      <c r="K133" s="45"/>
      <c r="L133" s="46"/>
      <c r="M133" s="47">
        <f t="shared" si="177"/>
        <v>0</v>
      </c>
      <c r="N133" s="45"/>
      <c r="O133" s="46"/>
      <c r="P133" s="47">
        <f t="shared" si="178"/>
        <v>0</v>
      </c>
      <c r="Q133" s="45"/>
      <c r="R133" s="46"/>
      <c r="S133" s="47">
        <f t="shared" si="179"/>
        <v>0</v>
      </c>
      <c r="T133" s="45"/>
      <c r="U133" s="46"/>
      <c r="V133" s="47">
        <f t="shared" si="180"/>
        <v>0</v>
      </c>
      <c r="W133" s="48">
        <f t="shared" si="181"/>
        <v>60000</v>
      </c>
      <c r="X133" s="256">
        <f t="shared" si="182"/>
        <v>60000</v>
      </c>
      <c r="Y133" s="256">
        <f t="shared" si="115"/>
        <v>0</v>
      </c>
      <c r="Z133" s="264">
        <f t="shared" si="183"/>
        <v>0</v>
      </c>
      <c r="AA133" s="224"/>
      <c r="AB133" s="50"/>
      <c r="AC133" s="50"/>
      <c r="AD133" s="50"/>
      <c r="AE133" s="50"/>
      <c r="AF133" s="50"/>
      <c r="AG133" s="50"/>
    </row>
    <row r="134" spans="1:33" ht="79.8" customHeight="1" x14ac:dyDescent="0.25">
      <c r="A134" s="51" t="s">
        <v>15</v>
      </c>
      <c r="B134" s="129">
        <v>43960</v>
      </c>
      <c r="C134" s="198" t="s">
        <v>356</v>
      </c>
      <c r="D134" s="405" t="s">
        <v>354</v>
      </c>
      <c r="E134" s="401">
        <v>1</v>
      </c>
      <c r="F134" s="402">
        <v>20000</v>
      </c>
      <c r="G134" s="56">
        <f t="shared" si="175"/>
        <v>20000</v>
      </c>
      <c r="H134" s="133">
        <v>1</v>
      </c>
      <c r="I134" s="55">
        <v>19654.400000000001</v>
      </c>
      <c r="J134" s="56">
        <f t="shared" si="176"/>
        <v>19654.400000000001</v>
      </c>
      <c r="K134" s="54"/>
      <c r="L134" s="55"/>
      <c r="M134" s="56">
        <f t="shared" si="177"/>
        <v>0</v>
      </c>
      <c r="N134" s="54"/>
      <c r="O134" s="55"/>
      <c r="P134" s="56">
        <f t="shared" si="178"/>
        <v>0</v>
      </c>
      <c r="Q134" s="54"/>
      <c r="R134" s="55"/>
      <c r="S134" s="56">
        <f t="shared" si="179"/>
        <v>0</v>
      </c>
      <c r="T134" s="54"/>
      <c r="U134" s="55"/>
      <c r="V134" s="56">
        <f t="shared" si="180"/>
        <v>0</v>
      </c>
      <c r="W134" s="57">
        <f t="shared" si="181"/>
        <v>20000</v>
      </c>
      <c r="X134" s="256">
        <f t="shared" si="182"/>
        <v>19654.400000000001</v>
      </c>
      <c r="Y134" s="256">
        <f t="shared" si="115"/>
        <v>345.59999999999854</v>
      </c>
      <c r="Z134" s="264">
        <f t="shared" si="183"/>
        <v>1.7279999999999927E-2</v>
      </c>
      <c r="AA134" s="233"/>
      <c r="AB134" s="50"/>
      <c r="AC134" s="50"/>
      <c r="AD134" s="50"/>
      <c r="AE134" s="50"/>
      <c r="AF134" s="50"/>
      <c r="AG134" s="50"/>
    </row>
    <row r="135" spans="1:33" s="383" customFormat="1" ht="44.4" customHeight="1" thickBot="1" x14ac:dyDescent="0.3">
      <c r="A135" s="41" t="s">
        <v>15</v>
      </c>
      <c r="B135" s="129">
        <v>43991</v>
      </c>
      <c r="C135" s="406" t="s">
        <v>194</v>
      </c>
      <c r="D135" s="407"/>
      <c r="E135" s="408"/>
      <c r="F135" s="409">
        <v>0.22</v>
      </c>
      <c r="G135" s="47">
        <f t="shared" ref="G135" si="184">E135*F135</f>
        <v>0</v>
      </c>
      <c r="H135" s="131"/>
      <c r="I135" s="46"/>
      <c r="J135" s="47">
        <f t="shared" ref="J135" si="185">H135*I135</f>
        <v>0</v>
      </c>
      <c r="K135" s="45"/>
      <c r="L135" s="46"/>
      <c r="M135" s="47">
        <f t="shared" ref="M135" si="186">K135*L135</f>
        <v>0</v>
      </c>
      <c r="N135" s="45"/>
      <c r="O135" s="46"/>
      <c r="P135" s="47">
        <f t="shared" ref="P135" si="187">N135*O135</f>
        <v>0</v>
      </c>
      <c r="Q135" s="45"/>
      <c r="R135" s="46"/>
      <c r="S135" s="47">
        <f t="shared" ref="S135" si="188">Q135*R135</f>
        <v>0</v>
      </c>
      <c r="T135" s="45"/>
      <c r="U135" s="46"/>
      <c r="V135" s="47">
        <f t="shared" ref="V135" si="189">T135*U135</f>
        <v>0</v>
      </c>
      <c r="W135" s="48">
        <f t="shared" ref="W135" si="190">G135+M135+S135</f>
        <v>0</v>
      </c>
      <c r="X135" s="256">
        <f t="shared" ref="X135" si="191">J135+P135+V135</f>
        <v>0</v>
      </c>
      <c r="Y135" s="256">
        <f t="shared" ref="Y135" si="192">W135-X135</f>
        <v>0</v>
      </c>
      <c r="Z135" s="264" t="e">
        <f t="shared" ref="Z135" si="193">Y135/W135</f>
        <v>#DIV/0!</v>
      </c>
      <c r="AA135" s="224"/>
      <c r="AB135" s="50"/>
      <c r="AC135" s="50"/>
      <c r="AD135" s="50"/>
      <c r="AE135" s="50"/>
      <c r="AF135" s="50"/>
      <c r="AG135" s="50"/>
    </row>
    <row r="136" spans="1:33" ht="30" customHeight="1" thickBot="1" x14ac:dyDescent="0.3">
      <c r="A136" s="102" t="s">
        <v>195</v>
      </c>
      <c r="B136" s="103"/>
      <c r="C136" s="104"/>
      <c r="D136" s="105"/>
      <c r="E136" s="106">
        <f>SUM(E130:E134)</f>
        <v>67</v>
      </c>
      <c r="F136" s="81"/>
      <c r="G136" s="80">
        <f>SUM(G130:G135)</f>
        <v>143000</v>
      </c>
      <c r="H136" s="106">
        <f>SUM(H130:H134)</f>
        <v>28</v>
      </c>
      <c r="I136" s="81"/>
      <c r="J136" s="80">
        <f>SUM(J130:J135)</f>
        <v>129754.4</v>
      </c>
      <c r="K136" s="82">
        <f>SUM(K130:K134)</f>
        <v>0</v>
      </c>
      <c r="L136" s="81"/>
      <c r="M136" s="80">
        <f>SUM(M130:M135)</f>
        <v>0</v>
      </c>
      <c r="N136" s="82">
        <f>SUM(N130:N134)</f>
        <v>0</v>
      </c>
      <c r="O136" s="81"/>
      <c r="P136" s="80">
        <f>SUM(P130:P135)</f>
        <v>0</v>
      </c>
      <c r="Q136" s="82">
        <f>SUM(Q130:Q134)</f>
        <v>0</v>
      </c>
      <c r="R136" s="81"/>
      <c r="S136" s="80">
        <f>SUM(S130:S135)</f>
        <v>0</v>
      </c>
      <c r="T136" s="82">
        <f>SUM(T130:T134)</f>
        <v>0</v>
      </c>
      <c r="U136" s="81"/>
      <c r="V136" s="297">
        <f>SUM(V130:V135)</f>
        <v>0</v>
      </c>
      <c r="W136" s="349">
        <f>SUM(W130:W135)</f>
        <v>143000</v>
      </c>
      <c r="X136" s="350">
        <f>SUM(X130:X135)</f>
        <v>129754.4</v>
      </c>
      <c r="Y136" s="350">
        <f t="shared" si="115"/>
        <v>13245.600000000006</v>
      </c>
      <c r="Z136" s="350">
        <f>Y136/W136</f>
        <v>9.2626573426573461E-2</v>
      </c>
      <c r="AA136" s="351"/>
      <c r="AB136" s="5"/>
      <c r="AC136" s="5"/>
      <c r="AD136" s="5"/>
      <c r="AE136" s="5"/>
      <c r="AF136" s="5"/>
      <c r="AG136" s="5"/>
    </row>
    <row r="137" spans="1:33" ht="30" customHeight="1" thickBot="1" x14ac:dyDescent="0.3">
      <c r="A137" s="111" t="s">
        <v>12</v>
      </c>
      <c r="B137" s="84">
        <v>10</v>
      </c>
      <c r="C137" s="117" t="s">
        <v>196</v>
      </c>
      <c r="D137" s="107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47"/>
      <c r="X137" s="347"/>
      <c r="Y137" s="306"/>
      <c r="Z137" s="347"/>
      <c r="AA137" s="348"/>
      <c r="AB137" s="5"/>
      <c r="AC137" s="5"/>
      <c r="AD137" s="5"/>
      <c r="AE137" s="5"/>
      <c r="AF137" s="5"/>
      <c r="AG137" s="5"/>
    </row>
    <row r="138" spans="1:33" ht="30" hidden="1" customHeight="1" x14ac:dyDescent="0.25">
      <c r="A138" s="41" t="s">
        <v>15</v>
      </c>
      <c r="B138" s="129">
        <v>43840</v>
      </c>
      <c r="C138" s="134" t="s">
        <v>197</v>
      </c>
      <c r="D138" s="123"/>
      <c r="E138" s="135"/>
      <c r="F138" s="76"/>
      <c r="G138" s="77">
        <f t="shared" ref="G138:G142" si="194">E138*F138</f>
        <v>0</v>
      </c>
      <c r="H138" s="135"/>
      <c r="I138" s="76"/>
      <c r="J138" s="77">
        <f t="shared" ref="J138:J142" si="195">H138*I138</f>
        <v>0</v>
      </c>
      <c r="K138" s="75"/>
      <c r="L138" s="76"/>
      <c r="M138" s="77">
        <f t="shared" ref="M138:M142" si="196">K138*L138</f>
        <v>0</v>
      </c>
      <c r="N138" s="75"/>
      <c r="O138" s="76"/>
      <c r="P138" s="77">
        <f t="shared" ref="P138:P142" si="197">N138*O138</f>
        <v>0</v>
      </c>
      <c r="Q138" s="75"/>
      <c r="R138" s="76"/>
      <c r="S138" s="77">
        <f t="shared" ref="S138:S142" si="198">Q138*R138</f>
        <v>0</v>
      </c>
      <c r="T138" s="75"/>
      <c r="U138" s="76"/>
      <c r="V138" s="363">
        <f t="shared" ref="V138:V142" si="199">T138*U138</f>
        <v>0</v>
      </c>
      <c r="W138" s="364">
        <f>G138+M138+S138</f>
        <v>0</v>
      </c>
      <c r="X138" s="358">
        <f t="shared" ref="X138:X142" si="200">J138+P138+V138</f>
        <v>0</v>
      </c>
      <c r="Y138" s="358">
        <f t="shared" si="115"/>
        <v>0</v>
      </c>
      <c r="Z138" s="359" t="e">
        <f t="shared" ref="Z138:Z142" si="201">Y138/W138</f>
        <v>#DIV/0!</v>
      </c>
      <c r="AA138" s="365"/>
      <c r="AB138" s="50"/>
      <c r="AC138" s="50"/>
      <c r="AD138" s="50"/>
      <c r="AE138" s="50"/>
      <c r="AF138" s="50"/>
      <c r="AG138" s="50"/>
    </row>
    <row r="139" spans="1:33" ht="30" hidden="1" customHeight="1" x14ac:dyDescent="0.25">
      <c r="A139" s="41" t="s">
        <v>15</v>
      </c>
      <c r="B139" s="129">
        <v>43871</v>
      </c>
      <c r="C139" s="134" t="s">
        <v>197</v>
      </c>
      <c r="D139" s="130"/>
      <c r="E139" s="131"/>
      <c r="F139" s="46"/>
      <c r="G139" s="47">
        <f t="shared" si="194"/>
        <v>0</v>
      </c>
      <c r="H139" s="131"/>
      <c r="I139" s="46"/>
      <c r="J139" s="47">
        <f t="shared" si="195"/>
        <v>0</v>
      </c>
      <c r="K139" s="45"/>
      <c r="L139" s="46"/>
      <c r="M139" s="47">
        <f t="shared" si="196"/>
        <v>0</v>
      </c>
      <c r="N139" s="45"/>
      <c r="O139" s="46"/>
      <c r="P139" s="47">
        <f t="shared" si="197"/>
        <v>0</v>
      </c>
      <c r="Q139" s="45"/>
      <c r="R139" s="46"/>
      <c r="S139" s="47">
        <f t="shared" si="198"/>
        <v>0</v>
      </c>
      <c r="T139" s="45"/>
      <c r="U139" s="46"/>
      <c r="V139" s="333">
        <f t="shared" si="199"/>
        <v>0</v>
      </c>
      <c r="W139" s="338">
        <f>G139+M139+S139</f>
        <v>0</v>
      </c>
      <c r="X139" s="339">
        <f t="shared" si="200"/>
        <v>0</v>
      </c>
      <c r="Y139" s="339">
        <f t="shared" si="115"/>
        <v>0</v>
      </c>
      <c r="Z139" s="340" t="e">
        <f t="shared" si="201"/>
        <v>#DIV/0!</v>
      </c>
      <c r="AA139" s="341"/>
      <c r="AB139" s="50"/>
      <c r="AC139" s="50"/>
      <c r="AD139" s="50"/>
      <c r="AE139" s="50"/>
      <c r="AF139" s="50"/>
      <c r="AG139" s="50"/>
    </row>
    <row r="140" spans="1:33" ht="30" hidden="1" customHeight="1" x14ac:dyDescent="0.25">
      <c r="A140" s="41" t="s">
        <v>15</v>
      </c>
      <c r="B140" s="129">
        <v>43900</v>
      </c>
      <c r="C140" s="164" t="s">
        <v>197</v>
      </c>
      <c r="D140" s="130"/>
      <c r="E140" s="131"/>
      <c r="F140" s="46"/>
      <c r="G140" s="47">
        <f t="shared" si="194"/>
        <v>0</v>
      </c>
      <c r="H140" s="131"/>
      <c r="I140" s="46"/>
      <c r="J140" s="47">
        <f t="shared" si="195"/>
        <v>0</v>
      </c>
      <c r="K140" s="45"/>
      <c r="L140" s="46"/>
      <c r="M140" s="47">
        <f t="shared" si="196"/>
        <v>0</v>
      </c>
      <c r="N140" s="45"/>
      <c r="O140" s="46"/>
      <c r="P140" s="47">
        <f t="shared" si="197"/>
        <v>0</v>
      </c>
      <c r="Q140" s="45"/>
      <c r="R140" s="46"/>
      <c r="S140" s="47">
        <f t="shared" si="198"/>
        <v>0</v>
      </c>
      <c r="T140" s="45"/>
      <c r="U140" s="46"/>
      <c r="V140" s="333">
        <f t="shared" si="199"/>
        <v>0</v>
      </c>
      <c r="W140" s="338">
        <f>G140+M140+S140</f>
        <v>0</v>
      </c>
      <c r="X140" s="339">
        <f t="shared" si="200"/>
        <v>0</v>
      </c>
      <c r="Y140" s="339">
        <f t="shared" si="115"/>
        <v>0</v>
      </c>
      <c r="Z140" s="340" t="e">
        <f t="shared" si="201"/>
        <v>#DIV/0!</v>
      </c>
      <c r="AA140" s="341"/>
      <c r="AB140" s="50"/>
      <c r="AC140" s="50"/>
      <c r="AD140" s="50"/>
      <c r="AE140" s="50"/>
      <c r="AF140" s="50"/>
      <c r="AG140" s="50"/>
    </row>
    <row r="141" spans="1:33" ht="30" hidden="1" customHeight="1" x14ac:dyDescent="0.25">
      <c r="A141" s="51" t="s">
        <v>15</v>
      </c>
      <c r="B141" s="136">
        <v>43931</v>
      </c>
      <c r="C141" s="165" t="s">
        <v>255</v>
      </c>
      <c r="D141" s="132" t="s">
        <v>18</v>
      </c>
      <c r="E141" s="133"/>
      <c r="F141" s="55"/>
      <c r="G141" s="47">
        <f t="shared" si="194"/>
        <v>0</v>
      </c>
      <c r="H141" s="133"/>
      <c r="I141" s="55"/>
      <c r="J141" s="47">
        <f t="shared" si="195"/>
        <v>0</v>
      </c>
      <c r="K141" s="54"/>
      <c r="L141" s="55"/>
      <c r="M141" s="56">
        <f t="shared" si="196"/>
        <v>0</v>
      </c>
      <c r="N141" s="54"/>
      <c r="O141" s="55"/>
      <c r="P141" s="56">
        <f t="shared" si="197"/>
        <v>0</v>
      </c>
      <c r="Q141" s="54"/>
      <c r="R141" s="55"/>
      <c r="S141" s="56">
        <f t="shared" si="198"/>
        <v>0</v>
      </c>
      <c r="T141" s="54"/>
      <c r="U141" s="55"/>
      <c r="V141" s="356">
        <f t="shared" si="199"/>
        <v>0</v>
      </c>
      <c r="W141" s="366">
        <f>G141+M141+S141</f>
        <v>0</v>
      </c>
      <c r="X141" s="339">
        <f t="shared" si="200"/>
        <v>0</v>
      </c>
      <c r="Y141" s="339">
        <f t="shared" si="115"/>
        <v>0</v>
      </c>
      <c r="Z141" s="340" t="e">
        <f t="shared" si="201"/>
        <v>#DIV/0!</v>
      </c>
      <c r="AA141" s="367"/>
      <c r="AB141" s="50"/>
      <c r="AC141" s="50"/>
      <c r="AD141" s="50"/>
      <c r="AE141" s="50"/>
      <c r="AF141" s="50"/>
      <c r="AG141" s="50"/>
    </row>
    <row r="142" spans="1:33" ht="30" hidden="1" customHeight="1" thickBot="1" x14ac:dyDescent="0.3">
      <c r="A142" s="51" t="s">
        <v>15</v>
      </c>
      <c r="B142" s="137">
        <v>43961</v>
      </c>
      <c r="C142" s="116" t="s">
        <v>198</v>
      </c>
      <c r="D142" s="138"/>
      <c r="E142" s="54"/>
      <c r="F142" s="55">
        <v>0.22</v>
      </c>
      <c r="G142" s="56">
        <f t="shared" si="194"/>
        <v>0</v>
      </c>
      <c r="H142" s="54"/>
      <c r="I142" s="55">
        <v>0.22</v>
      </c>
      <c r="J142" s="56">
        <f t="shared" si="195"/>
        <v>0</v>
      </c>
      <c r="K142" s="54"/>
      <c r="L142" s="55">
        <v>0.22</v>
      </c>
      <c r="M142" s="56">
        <f t="shared" si="196"/>
        <v>0</v>
      </c>
      <c r="N142" s="54"/>
      <c r="O142" s="55">
        <v>0.22</v>
      </c>
      <c r="P142" s="56">
        <f t="shared" si="197"/>
        <v>0</v>
      </c>
      <c r="Q142" s="54"/>
      <c r="R142" s="55">
        <v>0.22</v>
      </c>
      <c r="S142" s="56">
        <f t="shared" si="198"/>
        <v>0</v>
      </c>
      <c r="T142" s="54"/>
      <c r="U142" s="55">
        <v>0.22</v>
      </c>
      <c r="V142" s="356">
        <f t="shared" si="199"/>
        <v>0</v>
      </c>
      <c r="W142" s="342">
        <f>G142+M142+S142</f>
        <v>0</v>
      </c>
      <c r="X142" s="343">
        <f t="shared" si="200"/>
        <v>0</v>
      </c>
      <c r="Y142" s="343">
        <f t="shared" si="115"/>
        <v>0</v>
      </c>
      <c r="Z142" s="344" t="e">
        <f t="shared" si="201"/>
        <v>#DIV/0!</v>
      </c>
      <c r="AA142" s="368"/>
      <c r="AB142" s="5"/>
      <c r="AC142" s="5"/>
      <c r="AD142" s="5"/>
      <c r="AE142" s="5"/>
      <c r="AF142" s="5"/>
      <c r="AG142" s="5"/>
    </row>
    <row r="143" spans="1:33" ht="30" customHeight="1" thickBot="1" x14ac:dyDescent="0.3">
      <c r="A143" s="102" t="s">
        <v>199</v>
      </c>
      <c r="B143" s="103"/>
      <c r="C143" s="104"/>
      <c r="D143" s="105"/>
      <c r="E143" s="106">
        <f>SUM(E138:E141)</f>
        <v>0</v>
      </c>
      <c r="F143" s="81"/>
      <c r="G143" s="80">
        <f>SUM(G138:G142)</f>
        <v>0</v>
      </c>
      <c r="H143" s="106">
        <f>SUM(H138:H141)</f>
        <v>0</v>
      </c>
      <c r="I143" s="81"/>
      <c r="J143" s="80">
        <f>SUM(J138:J142)</f>
        <v>0</v>
      </c>
      <c r="K143" s="82">
        <f>SUM(K138:K141)</f>
        <v>0</v>
      </c>
      <c r="L143" s="81"/>
      <c r="M143" s="80">
        <f>SUM(M138:M142)</f>
        <v>0</v>
      </c>
      <c r="N143" s="82">
        <f>SUM(N138:N141)</f>
        <v>0</v>
      </c>
      <c r="O143" s="81"/>
      <c r="P143" s="80">
        <f>SUM(P138:P142)</f>
        <v>0</v>
      </c>
      <c r="Q143" s="82">
        <f>SUM(Q138:Q141)</f>
        <v>0</v>
      </c>
      <c r="R143" s="81"/>
      <c r="S143" s="80">
        <f>SUM(S138:S142)</f>
        <v>0</v>
      </c>
      <c r="T143" s="82">
        <f>SUM(T138:T141)</f>
        <v>0</v>
      </c>
      <c r="U143" s="81"/>
      <c r="V143" s="297">
        <f>SUM(V138:V142)</f>
        <v>0</v>
      </c>
      <c r="W143" s="349">
        <f>SUM(W138:W142)</f>
        <v>0</v>
      </c>
      <c r="X143" s="350">
        <f>SUM(X138:X142)</f>
        <v>0</v>
      </c>
      <c r="Y143" s="350">
        <f t="shared" ref="Y143:Y178" si="202">W143-X143</f>
        <v>0</v>
      </c>
      <c r="Z143" s="350" t="e">
        <f>Y143/W143</f>
        <v>#DIV/0!</v>
      </c>
      <c r="AA143" s="351"/>
      <c r="AB143" s="5"/>
      <c r="AC143" s="5"/>
      <c r="AD143" s="5"/>
      <c r="AE143" s="5"/>
      <c r="AF143" s="5"/>
      <c r="AG143" s="5"/>
    </row>
    <row r="144" spans="1:33" ht="30" customHeight="1" thickBot="1" x14ac:dyDescent="0.3">
      <c r="A144" s="111" t="s">
        <v>12</v>
      </c>
      <c r="B144" s="84">
        <v>11</v>
      </c>
      <c r="C144" s="113" t="s">
        <v>200</v>
      </c>
      <c r="D144" s="107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47"/>
      <c r="X144" s="347"/>
      <c r="Y144" s="306"/>
      <c r="Z144" s="347"/>
      <c r="AA144" s="348"/>
      <c r="AB144" s="5"/>
      <c r="AC144" s="5"/>
      <c r="AD144" s="5"/>
      <c r="AE144" s="5"/>
      <c r="AF144" s="5"/>
      <c r="AG144" s="5"/>
    </row>
    <row r="145" spans="1:33" ht="30" hidden="1" customHeight="1" x14ac:dyDescent="0.25">
      <c r="A145" s="139" t="s">
        <v>15</v>
      </c>
      <c r="B145" s="129">
        <v>43841</v>
      </c>
      <c r="C145" s="134" t="s">
        <v>201</v>
      </c>
      <c r="D145" s="74" t="s">
        <v>50</v>
      </c>
      <c r="E145" s="75"/>
      <c r="F145" s="76"/>
      <c r="G145" s="77">
        <f t="shared" ref="G145" si="203">E145*F145</f>
        <v>0</v>
      </c>
      <c r="H145" s="75"/>
      <c r="I145" s="76"/>
      <c r="J145" s="77">
        <f t="shared" ref="J145" si="204">H145*I145</f>
        <v>0</v>
      </c>
      <c r="K145" s="75"/>
      <c r="L145" s="76"/>
      <c r="M145" s="77">
        <f t="shared" ref="M145" si="205">K145*L145</f>
        <v>0</v>
      </c>
      <c r="N145" s="75"/>
      <c r="O145" s="76"/>
      <c r="P145" s="77">
        <f t="shared" ref="P145" si="206">N145*O145</f>
        <v>0</v>
      </c>
      <c r="Q145" s="75"/>
      <c r="R145" s="76"/>
      <c r="S145" s="77">
        <f t="shared" ref="S145" si="207">Q145*R145</f>
        <v>0</v>
      </c>
      <c r="T145" s="75"/>
      <c r="U145" s="76"/>
      <c r="V145" s="363">
        <f t="shared" ref="V145" si="208">T145*U145</f>
        <v>0</v>
      </c>
      <c r="W145" s="364">
        <f>G145+M145+S145</f>
        <v>0</v>
      </c>
      <c r="X145" s="358">
        <f t="shared" ref="X145:X146" si="209">J145+P145+V145</f>
        <v>0</v>
      </c>
      <c r="Y145" s="358">
        <f t="shared" si="202"/>
        <v>0</v>
      </c>
      <c r="Z145" s="359" t="e">
        <f t="shared" ref="Z145:Z146" si="210">Y145/W145</f>
        <v>#DIV/0!</v>
      </c>
      <c r="AA145" s="365"/>
      <c r="AB145" s="50"/>
      <c r="AC145" s="50"/>
      <c r="AD145" s="50"/>
      <c r="AE145" s="50"/>
      <c r="AF145" s="50"/>
      <c r="AG145" s="50"/>
    </row>
    <row r="146" spans="1:33" ht="30" hidden="1" customHeight="1" thickBot="1" x14ac:dyDescent="0.3">
      <c r="A146" s="140" t="s">
        <v>15</v>
      </c>
      <c r="B146" s="129">
        <v>43872</v>
      </c>
      <c r="C146" s="79" t="s">
        <v>201</v>
      </c>
      <c r="D146" s="53" t="s">
        <v>50</v>
      </c>
      <c r="E146" s="54"/>
      <c r="F146" s="55"/>
      <c r="G146" s="47">
        <f>E146*F146</f>
        <v>0</v>
      </c>
      <c r="H146" s="54"/>
      <c r="I146" s="55"/>
      <c r="J146" s="47">
        <f>H146*I146</f>
        <v>0</v>
      </c>
      <c r="K146" s="54"/>
      <c r="L146" s="55"/>
      <c r="M146" s="56">
        <f>K146*L146</f>
        <v>0</v>
      </c>
      <c r="N146" s="54"/>
      <c r="O146" s="55"/>
      <c r="P146" s="56">
        <f>N146*O146</f>
        <v>0</v>
      </c>
      <c r="Q146" s="54"/>
      <c r="R146" s="55"/>
      <c r="S146" s="56">
        <f>Q146*R146</f>
        <v>0</v>
      </c>
      <c r="T146" s="54"/>
      <c r="U146" s="55"/>
      <c r="V146" s="356">
        <f>T146*U146</f>
        <v>0</v>
      </c>
      <c r="W146" s="369">
        <f>G146+M146+S146</f>
        <v>0</v>
      </c>
      <c r="X146" s="343">
        <f t="shared" si="209"/>
        <v>0</v>
      </c>
      <c r="Y146" s="343">
        <f t="shared" si="202"/>
        <v>0</v>
      </c>
      <c r="Z146" s="344" t="e">
        <f t="shared" si="210"/>
        <v>#DIV/0!</v>
      </c>
      <c r="AA146" s="368"/>
      <c r="AB146" s="49"/>
      <c r="AC146" s="50"/>
      <c r="AD146" s="50"/>
      <c r="AE146" s="50"/>
      <c r="AF146" s="50"/>
      <c r="AG146" s="50"/>
    </row>
    <row r="147" spans="1:33" ht="30" customHeight="1" thickBot="1" x14ac:dyDescent="0.3">
      <c r="A147" s="524" t="s">
        <v>202</v>
      </c>
      <c r="B147" s="525"/>
      <c r="C147" s="525"/>
      <c r="D147" s="526"/>
      <c r="E147" s="106">
        <f>SUM(E145:E146)</f>
        <v>0</v>
      </c>
      <c r="F147" s="81"/>
      <c r="G147" s="80">
        <f>SUM(G145:G146)</f>
        <v>0</v>
      </c>
      <c r="H147" s="106">
        <f>SUM(H145:H146)</f>
        <v>0</v>
      </c>
      <c r="I147" s="81"/>
      <c r="J147" s="80">
        <f>SUM(J145:J146)</f>
        <v>0</v>
      </c>
      <c r="K147" s="82">
        <f>SUM(K145:K146)</f>
        <v>0</v>
      </c>
      <c r="L147" s="81"/>
      <c r="M147" s="80">
        <f>SUM(M145:M146)</f>
        <v>0</v>
      </c>
      <c r="N147" s="82">
        <f>SUM(N145:N146)</f>
        <v>0</v>
      </c>
      <c r="O147" s="81"/>
      <c r="P147" s="80">
        <f>SUM(P145:P146)</f>
        <v>0</v>
      </c>
      <c r="Q147" s="82">
        <f>SUM(Q145:Q146)</f>
        <v>0</v>
      </c>
      <c r="R147" s="81"/>
      <c r="S147" s="80">
        <f>SUM(S145:S146)</f>
        <v>0</v>
      </c>
      <c r="T147" s="82">
        <f>SUM(T145:T146)</f>
        <v>0</v>
      </c>
      <c r="U147" s="81"/>
      <c r="V147" s="297">
        <f>SUM(V145:V146)</f>
        <v>0</v>
      </c>
      <c r="W147" s="349">
        <f>SUM(W145:W146)</f>
        <v>0</v>
      </c>
      <c r="X147" s="350">
        <f>SUM(X145:X146)</f>
        <v>0</v>
      </c>
      <c r="Y147" s="350">
        <f t="shared" si="202"/>
        <v>0</v>
      </c>
      <c r="Z147" s="350" t="e">
        <f>Y147/W147</f>
        <v>#DIV/0!</v>
      </c>
      <c r="AA147" s="351"/>
      <c r="AB147" s="5"/>
      <c r="AC147" s="5"/>
      <c r="AD147" s="5"/>
      <c r="AE147" s="5"/>
      <c r="AF147" s="5"/>
      <c r="AG147" s="5"/>
    </row>
    <row r="148" spans="1:33" ht="30" customHeight="1" thickBot="1" x14ac:dyDescent="0.3">
      <c r="A148" s="83" t="s">
        <v>12</v>
      </c>
      <c r="B148" s="84">
        <v>12</v>
      </c>
      <c r="C148" s="85" t="s">
        <v>203</v>
      </c>
      <c r="D148" s="192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47"/>
      <c r="X148" s="347"/>
      <c r="Y148" s="306"/>
      <c r="Z148" s="347"/>
      <c r="AA148" s="348"/>
      <c r="AB148" s="5"/>
      <c r="AC148" s="5"/>
      <c r="AD148" s="5"/>
      <c r="AE148" s="5"/>
      <c r="AF148" s="5"/>
      <c r="AG148" s="5"/>
    </row>
    <row r="149" spans="1:33" ht="30" hidden="1" customHeight="1" x14ac:dyDescent="0.25">
      <c r="A149" s="72" t="s">
        <v>15</v>
      </c>
      <c r="B149" s="141">
        <v>43842</v>
      </c>
      <c r="C149" s="191" t="s">
        <v>204</v>
      </c>
      <c r="D149" s="194" t="s">
        <v>205</v>
      </c>
      <c r="E149" s="135"/>
      <c r="F149" s="76"/>
      <c r="G149" s="77">
        <f t="shared" ref="G149:G151" si="211">E149*F149</f>
        <v>0</v>
      </c>
      <c r="H149" s="135"/>
      <c r="I149" s="76"/>
      <c r="J149" s="77">
        <f t="shared" ref="J149:J151" si="212">H149*I149</f>
        <v>0</v>
      </c>
      <c r="K149" s="75"/>
      <c r="L149" s="76"/>
      <c r="M149" s="77">
        <f t="shared" ref="M149:M151" si="213">K149*L149</f>
        <v>0</v>
      </c>
      <c r="N149" s="75"/>
      <c r="O149" s="76"/>
      <c r="P149" s="77">
        <f t="shared" ref="P149:P151" si="214">N149*O149</f>
        <v>0</v>
      </c>
      <c r="Q149" s="75"/>
      <c r="R149" s="76"/>
      <c r="S149" s="77">
        <f t="shared" ref="S149:S152" si="215">Q149*R149</f>
        <v>0</v>
      </c>
      <c r="T149" s="75"/>
      <c r="U149" s="76"/>
      <c r="V149" s="363">
        <f t="shared" ref="V149:V152" si="216">T149*U149</f>
        <v>0</v>
      </c>
      <c r="W149" s="364">
        <f>G149+M149+S149</f>
        <v>0</v>
      </c>
      <c r="X149" s="358">
        <f t="shared" ref="X149:X152" si="217">J149+P149+V149</f>
        <v>0</v>
      </c>
      <c r="Y149" s="358">
        <f t="shared" si="202"/>
        <v>0</v>
      </c>
      <c r="Z149" s="359" t="e">
        <f t="shared" ref="Z149:Z152" si="218">Y149/W149</f>
        <v>#DIV/0!</v>
      </c>
      <c r="AA149" s="370"/>
      <c r="AB149" s="49"/>
      <c r="AC149" s="50"/>
      <c r="AD149" s="50"/>
      <c r="AE149" s="50"/>
      <c r="AF149" s="50"/>
      <c r="AG149" s="50"/>
    </row>
    <row r="150" spans="1:33" ht="30" hidden="1" customHeight="1" x14ac:dyDescent="0.25">
      <c r="A150" s="41" t="s">
        <v>15</v>
      </c>
      <c r="B150" s="129">
        <v>43873</v>
      </c>
      <c r="C150" s="166" t="s">
        <v>254</v>
      </c>
      <c r="D150" s="195" t="s">
        <v>182</v>
      </c>
      <c r="E150" s="131"/>
      <c r="F150" s="46"/>
      <c r="G150" s="47">
        <f t="shared" si="211"/>
        <v>0</v>
      </c>
      <c r="H150" s="131"/>
      <c r="I150" s="46"/>
      <c r="J150" s="47">
        <f t="shared" si="212"/>
        <v>0</v>
      </c>
      <c r="K150" s="45"/>
      <c r="L150" s="46"/>
      <c r="M150" s="47">
        <f t="shared" si="213"/>
        <v>0</v>
      </c>
      <c r="N150" s="45"/>
      <c r="O150" s="46"/>
      <c r="P150" s="47">
        <f t="shared" si="214"/>
        <v>0</v>
      </c>
      <c r="Q150" s="45"/>
      <c r="R150" s="46"/>
      <c r="S150" s="47">
        <f t="shared" si="215"/>
        <v>0</v>
      </c>
      <c r="T150" s="45"/>
      <c r="U150" s="46"/>
      <c r="V150" s="333">
        <f t="shared" si="216"/>
        <v>0</v>
      </c>
      <c r="W150" s="371">
        <f>G150+M150+S150</f>
        <v>0</v>
      </c>
      <c r="X150" s="339">
        <f t="shared" si="217"/>
        <v>0</v>
      </c>
      <c r="Y150" s="339">
        <f t="shared" si="202"/>
        <v>0</v>
      </c>
      <c r="Z150" s="340" t="e">
        <f t="shared" si="218"/>
        <v>#DIV/0!</v>
      </c>
      <c r="AA150" s="372"/>
      <c r="AB150" s="50"/>
      <c r="AC150" s="50"/>
      <c r="AD150" s="50"/>
      <c r="AE150" s="50"/>
      <c r="AF150" s="50"/>
      <c r="AG150" s="50"/>
    </row>
    <row r="151" spans="1:33" ht="30" hidden="1" customHeight="1" x14ac:dyDescent="0.25">
      <c r="A151" s="51" t="s">
        <v>15</v>
      </c>
      <c r="B151" s="136">
        <v>43902</v>
      </c>
      <c r="C151" s="79" t="s">
        <v>206</v>
      </c>
      <c r="D151" s="196" t="s">
        <v>182</v>
      </c>
      <c r="E151" s="133"/>
      <c r="F151" s="55"/>
      <c r="G151" s="56">
        <f t="shared" si="211"/>
        <v>0</v>
      </c>
      <c r="H151" s="133"/>
      <c r="I151" s="55"/>
      <c r="J151" s="56">
        <f t="shared" si="212"/>
        <v>0</v>
      </c>
      <c r="K151" s="54"/>
      <c r="L151" s="55"/>
      <c r="M151" s="56">
        <f t="shared" si="213"/>
        <v>0</v>
      </c>
      <c r="N151" s="54"/>
      <c r="O151" s="55"/>
      <c r="P151" s="56">
        <f t="shared" si="214"/>
        <v>0</v>
      </c>
      <c r="Q151" s="54"/>
      <c r="R151" s="55"/>
      <c r="S151" s="56">
        <f t="shared" si="215"/>
        <v>0</v>
      </c>
      <c r="T151" s="54"/>
      <c r="U151" s="55"/>
      <c r="V151" s="356">
        <f t="shared" si="216"/>
        <v>0</v>
      </c>
      <c r="W151" s="366">
        <f>G151+M151+S151</f>
        <v>0</v>
      </c>
      <c r="X151" s="339">
        <f t="shared" si="217"/>
        <v>0</v>
      </c>
      <c r="Y151" s="339">
        <f t="shared" si="202"/>
        <v>0</v>
      </c>
      <c r="Z151" s="340" t="e">
        <f t="shared" si="218"/>
        <v>#DIV/0!</v>
      </c>
      <c r="AA151" s="373"/>
      <c r="AB151" s="50"/>
      <c r="AC151" s="50"/>
      <c r="AD151" s="50"/>
      <c r="AE151" s="50"/>
      <c r="AF151" s="50"/>
      <c r="AG151" s="50"/>
    </row>
    <row r="152" spans="1:33" ht="30" hidden="1" customHeight="1" thickBot="1" x14ac:dyDescent="0.3">
      <c r="A152" s="51" t="s">
        <v>15</v>
      </c>
      <c r="B152" s="136">
        <v>43933</v>
      </c>
      <c r="C152" s="223" t="s">
        <v>262</v>
      </c>
      <c r="D152" s="197"/>
      <c r="E152" s="133"/>
      <c r="F152" s="55">
        <v>0.22</v>
      </c>
      <c r="G152" s="56">
        <f>E152*F152</f>
        <v>0</v>
      </c>
      <c r="H152" s="133"/>
      <c r="I152" s="55">
        <v>0.22</v>
      </c>
      <c r="J152" s="56">
        <f>H152*I152</f>
        <v>0</v>
      </c>
      <c r="K152" s="54"/>
      <c r="L152" s="55">
        <v>0.22</v>
      </c>
      <c r="M152" s="56">
        <f>K152*L152</f>
        <v>0</v>
      </c>
      <c r="N152" s="54"/>
      <c r="O152" s="55">
        <v>0.22</v>
      </c>
      <c r="P152" s="56">
        <f>N152*O152</f>
        <v>0</v>
      </c>
      <c r="Q152" s="54"/>
      <c r="R152" s="55">
        <v>0.22</v>
      </c>
      <c r="S152" s="56">
        <f t="shared" si="215"/>
        <v>0</v>
      </c>
      <c r="T152" s="54"/>
      <c r="U152" s="55">
        <v>0.22</v>
      </c>
      <c r="V152" s="356">
        <f t="shared" si="216"/>
        <v>0</v>
      </c>
      <c r="W152" s="342">
        <f>G152+M152+S152</f>
        <v>0</v>
      </c>
      <c r="X152" s="343">
        <f t="shared" si="217"/>
        <v>0</v>
      </c>
      <c r="Y152" s="343">
        <f t="shared" si="202"/>
        <v>0</v>
      </c>
      <c r="Z152" s="344" t="e">
        <f t="shared" si="218"/>
        <v>#DIV/0!</v>
      </c>
      <c r="AA152" s="345"/>
      <c r="AB152" s="5"/>
      <c r="AC152" s="5"/>
      <c r="AD152" s="5"/>
      <c r="AE152" s="5"/>
      <c r="AF152" s="5"/>
      <c r="AG152" s="5"/>
    </row>
    <row r="153" spans="1:33" ht="30" customHeight="1" thickBot="1" x14ac:dyDescent="0.3">
      <c r="A153" s="102" t="s">
        <v>207</v>
      </c>
      <c r="B153" s="103"/>
      <c r="C153" s="104"/>
      <c r="D153" s="193"/>
      <c r="E153" s="106">
        <f>SUM(E149:E151)</f>
        <v>0</v>
      </c>
      <c r="F153" s="81"/>
      <c r="G153" s="80">
        <f>SUM(G149:G152)</f>
        <v>0</v>
      </c>
      <c r="H153" s="106">
        <f>SUM(H149:H151)</f>
        <v>0</v>
      </c>
      <c r="I153" s="81"/>
      <c r="J153" s="80">
        <f>SUM(J149:J152)</f>
        <v>0</v>
      </c>
      <c r="K153" s="82">
        <f>SUM(K149:K151)</f>
        <v>0</v>
      </c>
      <c r="L153" s="81"/>
      <c r="M153" s="80">
        <f>SUM(M149:M152)</f>
        <v>0</v>
      </c>
      <c r="N153" s="82">
        <f>SUM(N149:N151)</f>
        <v>0</v>
      </c>
      <c r="O153" s="81"/>
      <c r="P153" s="80">
        <f>SUM(P149:P152)</f>
        <v>0</v>
      </c>
      <c r="Q153" s="82">
        <f>SUM(Q149:Q151)</f>
        <v>0</v>
      </c>
      <c r="R153" s="81"/>
      <c r="S153" s="80">
        <f>SUM(S149:S152)</f>
        <v>0</v>
      </c>
      <c r="T153" s="82">
        <f>SUM(T149:T151)</f>
        <v>0</v>
      </c>
      <c r="U153" s="81"/>
      <c r="V153" s="297">
        <f>SUM(V149:V152)</f>
        <v>0</v>
      </c>
      <c r="W153" s="349">
        <f t="shared" ref="W153:X153" si="219">SUM(W149:W152)</f>
        <v>0</v>
      </c>
      <c r="X153" s="350">
        <f t="shared" si="219"/>
        <v>0</v>
      </c>
      <c r="Y153" s="350">
        <f t="shared" si="202"/>
        <v>0</v>
      </c>
      <c r="Z153" s="350" t="e">
        <f>Y153/W153</f>
        <v>#DIV/0!</v>
      </c>
      <c r="AA153" s="351"/>
      <c r="AB153" s="5"/>
      <c r="AC153" s="5"/>
      <c r="AD153" s="5"/>
      <c r="AE153" s="5"/>
      <c r="AF153" s="5"/>
      <c r="AG153" s="5"/>
    </row>
    <row r="154" spans="1:33" ht="30" customHeight="1" thickBot="1" x14ac:dyDescent="0.3">
      <c r="A154" s="83" t="s">
        <v>12</v>
      </c>
      <c r="B154" s="217">
        <v>13</v>
      </c>
      <c r="C154" s="85" t="s">
        <v>208</v>
      </c>
      <c r="D154" s="29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47"/>
      <c r="X154" s="347"/>
      <c r="Y154" s="306"/>
      <c r="Z154" s="347"/>
      <c r="AA154" s="348"/>
      <c r="AB154" s="4"/>
      <c r="AC154" s="5"/>
      <c r="AD154" s="5"/>
      <c r="AE154" s="5"/>
      <c r="AF154" s="5"/>
      <c r="AG154" s="5"/>
    </row>
    <row r="155" spans="1:33" ht="30" customHeight="1" x14ac:dyDescent="0.25">
      <c r="A155" s="183" t="s">
        <v>13</v>
      </c>
      <c r="B155" s="184" t="s">
        <v>209</v>
      </c>
      <c r="C155" s="213" t="s">
        <v>210</v>
      </c>
      <c r="D155" s="59"/>
      <c r="E155" s="60">
        <f>SUM(E156:E158)</f>
        <v>1</v>
      </c>
      <c r="F155" s="61"/>
      <c r="G155" s="62">
        <f>SUM(G156:G159)</f>
        <v>50000</v>
      </c>
      <c r="H155" s="60">
        <f>SUM(H156:H158)</f>
        <v>1</v>
      </c>
      <c r="I155" s="61"/>
      <c r="J155" s="62">
        <f>SUM(J156:J159)</f>
        <v>50000</v>
      </c>
      <c r="K155" s="60">
        <f>SUM(K156:K158)</f>
        <v>0</v>
      </c>
      <c r="L155" s="61"/>
      <c r="M155" s="62">
        <f>SUM(M156:M159)</f>
        <v>0</v>
      </c>
      <c r="N155" s="60">
        <f>SUM(N156:N158)</f>
        <v>0</v>
      </c>
      <c r="O155" s="61"/>
      <c r="P155" s="62">
        <f>SUM(P156:P159)</f>
        <v>0</v>
      </c>
      <c r="Q155" s="60">
        <f>SUM(Q156:Q158)</f>
        <v>0</v>
      </c>
      <c r="R155" s="61"/>
      <c r="S155" s="62">
        <f>SUM(S156:S159)</f>
        <v>0</v>
      </c>
      <c r="T155" s="60">
        <f>SUM(T156:T158)</f>
        <v>0</v>
      </c>
      <c r="U155" s="61"/>
      <c r="V155" s="332">
        <f>SUM(V156:V159)</f>
        <v>0</v>
      </c>
      <c r="W155" s="335">
        <f>SUM(W156:W159)</f>
        <v>50000</v>
      </c>
      <c r="X155" s="336">
        <f>SUM(X156:X159)</f>
        <v>50000</v>
      </c>
      <c r="Y155" s="336">
        <f t="shared" si="202"/>
        <v>0</v>
      </c>
      <c r="Z155" s="336">
        <f>Y155/W155</f>
        <v>0</v>
      </c>
      <c r="AA155" s="337"/>
      <c r="AB155" s="40"/>
      <c r="AC155" s="40"/>
      <c r="AD155" s="40"/>
      <c r="AE155" s="40"/>
      <c r="AF155" s="40"/>
      <c r="AG155" s="40"/>
    </row>
    <row r="156" spans="1:33" ht="30" customHeight="1" thickBot="1" x14ac:dyDescent="0.3">
      <c r="A156" s="41" t="s">
        <v>15</v>
      </c>
      <c r="B156" s="185" t="s">
        <v>211</v>
      </c>
      <c r="C156" s="410" t="s">
        <v>212</v>
      </c>
      <c r="D156" s="397" t="s">
        <v>80</v>
      </c>
      <c r="E156" s="393">
        <v>1</v>
      </c>
      <c r="F156" s="394">
        <v>50000</v>
      </c>
      <c r="G156" s="47">
        <f t="shared" ref="G156:G158" si="220">E156*F156</f>
        <v>50000</v>
      </c>
      <c r="H156" s="45">
        <v>1</v>
      </c>
      <c r="I156" s="46">
        <v>50000</v>
      </c>
      <c r="J156" s="47">
        <f t="shared" ref="J156:J158" si="221">H156*I156</f>
        <v>50000</v>
      </c>
      <c r="K156" s="45"/>
      <c r="L156" s="46"/>
      <c r="M156" s="47">
        <f t="shared" ref="M156:M159" si="222">K156*L156</f>
        <v>0</v>
      </c>
      <c r="N156" s="45"/>
      <c r="O156" s="46"/>
      <c r="P156" s="47">
        <f t="shared" ref="P156:P159" si="223">N156*O156</f>
        <v>0</v>
      </c>
      <c r="Q156" s="45"/>
      <c r="R156" s="46"/>
      <c r="S156" s="47">
        <f t="shared" ref="S156:S159" si="224">Q156*R156</f>
        <v>0</v>
      </c>
      <c r="T156" s="45"/>
      <c r="U156" s="46"/>
      <c r="V156" s="333">
        <f t="shared" ref="V156:V159" si="225">T156*U156</f>
        <v>0</v>
      </c>
      <c r="W156" s="338">
        <f t="shared" ref="W156:W177" si="226">G156+M156+S156</f>
        <v>50000</v>
      </c>
      <c r="X156" s="339">
        <f t="shared" ref="X156:X177" si="227">J156+P156+V156</f>
        <v>50000</v>
      </c>
      <c r="Y156" s="339">
        <f t="shared" si="202"/>
        <v>0</v>
      </c>
      <c r="Z156" s="340">
        <f t="shared" ref="Z156:Z177" si="228">Y156/W156</f>
        <v>0</v>
      </c>
      <c r="AA156" s="341"/>
      <c r="AB156" s="50"/>
      <c r="AC156" s="50"/>
      <c r="AD156" s="50"/>
      <c r="AE156" s="50"/>
      <c r="AF156" s="50"/>
      <c r="AG156" s="50"/>
    </row>
    <row r="157" spans="1:33" ht="30" hidden="1" customHeight="1" x14ac:dyDescent="0.25">
      <c r="A157" s="41" t="s">
        <v>15</v>
      </c>
      <c r="B157" s="185" t="s">
        <v>213</v>
      </c>
      <c r="C157" s="214" t="s">
        <v>214</v>
      </c>
      <c r="D157" s="246" t="s">
        <v>80</v>
      </c>
      <c r="E157" s="45"/>
      <c r="F157" s="46"/>
      <c r="G157" s="47">
        <f t="shared" si="220"/>
        <v>0</v>
      </c>
      <c r="H157" s="45"/>
      <c r="I157" s="46"/>
      <c r="J157" s="47">
        <f t="shared" si="221"/>
        <v>0</v>
      </c>
      <c r="K157" s="45"/>
      <c r="L157" s="46"/>
      <c r="M157" s="47">
        <f t="shared" si="222"/>
        <v>0</v>
      </c>
      <c r="N157" s="45"/>
      <c r="O157" s="46"/>
      <c r="P157" s="47">
        <f t="shared" si="223"/>
        <v>0</v>
      </c>
      <c r="Q157" s="45"/>
      <c r="R157" s="46"/>
      <c r="S157" s="47">
        <f t="shared" si="224"/>
        <v>0</v>
      </c>
      <c r="T157" s="45"/>
      <c r="U157" s="46"/>
      <c r="V157" s="333">
        <f t="shared" si="225"/>
        <v>0</v>
      </c>
      <c r="W157" s="338">
        <f t="shared" si="226"/>
        <v>0</v>
      </c>
      <c r="X157" s="339">
        <f t="shared" si="227"/>
        <v>0</v>
      </c>
      <c r="Y157" s="339">
        <f t="shared" si="202"/>
        <v>0</v>
      </c>
      <c r="Z157" s="340" t="e">
        <f t="shared" si="228"/>
        <v>#DIV/0!</v>
      </c>
      <c r="AA157" s="341"/>
      <c r="AB157" s="50"/>
      <c r="AC157" s="50"/>
      <c r="AD157" s="50"/>
      <c r="AE157" s="50"/>
      <c r="AF157" s="50"/>
      <c r="AG157" s="50"/>
    </row>
    <row r="158" spans="1:33" ht="30" hidden="1" customHeight="1" x14ac:dyDescent="0.25">
      <c r="A158" s="41" t="s">
        <v>15</v>
      </c>
      <c r="B158" s="185" t="s">
        <v>215</v>
      </c>
      <c r="C158" s="214" t="s">
        <v>216</v>
      </c>
      <c r="D158" s="44" t="s">
        <v>80</v>
      </c>
      <c r="E158" s="45"/>
      <c r="F158" s="46"/>
      <c r="G158" s="47">
        <f t="shared" si="220"/>
        <v>0</v>
      </c>
      <c r="H158" s="45"/>
      <c r="I158" s="46"/>
      <c r="J158" s="47">
        <f t="shared" si="221"/>
        <v>0</v>
      </c>
      <c r="K158" s="45"/>
      <c r="L158" s="46"/>
      <c r="M158" s="47">
        <f t="shared" si="222"/>
        <v>0</v>
      </c>
      <c r="N158" s="45"/>
      <c r="O158" s="46"/>
      <c r="P158" s="47">
        <f t="shared" si="223"/>
        <v>0</v>
      </c>
      <c r="Q158" s="45"/>
      <c r="R158" s="46"/>
      <c r="S158" s="47">
        <f t="shared" si="224"/>
        <v>0</v>
      </c>
      <c r="T158" s="45"/>
      <c r="U158" s="46"/>
      <c r="V158" s="333">
        <f t="shared" si="225"/>
        <v>0</v>
      </c>
      <c r="W158" s="338">
        <f t="shared" si="226"/>
        <v>0</v>
      </c>
      <c r="X158" s="339">
        <f t="shared" si="227"/>
        <v>0</v>
      </c>
      <c r="Y158" s="339">
        <f t="shared" si="202"/>
        <v>0</v>
      </c>
      <c r="Z158" s="340" t="e">
        <f t="shared" si="228"/>
        <v>#DIV/0!</v>
      </c>
      <c r="AA158" s="341"/>
      <c r="AB158" s="50"/>
      <c r="AC158" s="50"/>
      <c r="AD158" s="50"/>
      <c r="AE158" s="50"/>
      <c r="AF158" s="50"/>
      <c r="AG158" s="50"/>
    </row>
    <row r="159" spans="1:33" ht="30" hidden="1" customHeight="1" thickBot="1" x14ac:dyDescent="0.3">
      <c r="A159" s="64" t="s">
        <v>15</v>
      </c>
      <c r="B159" s="218" t="s">
        <v>217</v>
      </c>
      <c r="C159" s="214" t="s">
        <v>218</v>
      </c>
      <c r="D159" s="65"/>
      <c r="E159" s="66"/>
      <c r="F159" s="251">
        <v>0.22</v>
      </c>
      <c r="G159" s="68">
        <f>E159*F159</f>
        <v>0</v>
      </c>
      <c r="H159" s="66"/>
      <c r="I159" s="251">
        <v>0.22</v>
      </c>
      <c r="J159" s="68">
        <f>H159*I159</f>
        <v>0</v>
      </c>
      <c r="K159" s="66"/>
      <c r="L159" s="251">
        <v>0.22</v>
      </c>
      <c r="M159" s="68">
        <f t="shared" si="222"/>
        <v>0</v>
      </c>
      <c r="N159" s="66"/>
      <c r="O159" s="251">
        <v>0.22</v>
      </c>
      <c r="P159" s="68">
        <f t="shared" si="223"/>
        <v>0</v>
      </c>
      <c r="Q159" s="66"/>
      <c r="R159" s="251">
        <v>0.22</v>
      </c>
      <c r="S159" s="68">
        <f t="shared" si="224"/>
        <v>0</v>
      </c>
      <c r="T159" s="66"/>
      <c r="U159" s="251">
        <v>0.22</v>
      </c>
      <c r="V159" s="334">
        <f t="shared" si="225"/>
        <v>0</v>
      </c>
      <c r="W159" s="342">
        <f t="shared" si="226"/>
        <v>0</v>
      </c>
      <c r="X159" s="343">
        <f t="shared" si="227"/>
        <v>0</v>
      </c>
      <c r="Y159" s="343">
        <f t="shared" si="202"/>
        <v>0</v>
      </c>
      <c r="Z159" s="344" t="e">
        <f t="shared" si="228"/>
        <v>#DIV/0!</v>
      </c>
      <c r="AA159" s="345"/>
      <c r="AB159" s="50"/>
      <c r="AC159" s="50"/>
      <c r="AD159" s="50"/>
      <c r="AE159" s="50"/>
      <c r="AF159" s="50"/>
      <c r="AG159" s="50"/>
    </row>
    <row r="160" spans="1:33" ht="30" customHeight="1" thickBot="1" x14ac:dyDescent="0.3">
      <c r="A160" s="212" t="s">
        <v>13</v>
      </c>
      <c r="B160" s="219" t="s">
        <v>209</v>
      </c>
      <c r="C160" s="215" t="s">
        <v>219</v>
      </c>
      <c r="D160" s="35"/>
      <c r="E160" s="36">
        <f>SUM(E161:E163)</f>
        <v>0</v>
      </c>
      <c r="F160" s="37"/>
      <c r="G160" s="38">
        <f>SUM(G161:G164)</f>
        <v>0</v>
      </c>
      <c r="H160" s="36">
        <f>SUM(H161:H163)</f>
        <v>0</v>
      </c>
      <c r="I160" s="37"/>
      <c r="J160" s="38">
        <f>SUM(J161:J164)</f>
        <v>0</v>
      </c>
      <c r="K160" s="36">
        <f>SUM(K161:K163)</f>
        <v>0</v>
      </c>
      <c r="L160" s="37"/>
      <c r="M160" s="38">
        <f>SUM(M161:M164)</f>
        <v>0</v>
      </c>
      <c r="N160" s="36">
        <f>SUM(N161:N163)</f>
        <v>0</v>
      </c>
      <c r="O160" s="37"/>
      <c r="P160" s="38">
        <f>SUM(P161:P164)</f>
        <v>0</v>
      </c>
      <c r="Q160" s="36">
        <f>SUM(Q161:Q163)</f>
        <v>0</v>
      </c>
      <c r="R160" s="37"/>
      <c r="S160" s="38">
        <f>SUM(S161:S164)</f>
        <v>0</v>
      </c>
      <c r="T160" s="36">
        <f>SUM(T161:T163)</f>
        <v>0</v>
      </c>
      <c r="U160" s="37"/>
      <c r="V160" s="38">
        <f>SUM(V161:V164)</f>
        <v>0</v>
      </c>
      <c r="W160" s="38">
        <f>SUM(W161:W164)</f>
        <v>0</v>
      </c>
      <c r="X160" s="38">
        <f>SUM(X161:X164)</f>
        <v>0</v>
      </c>
      <c r="Y160" s="38">
        <f t="shared" si="202"/>
        <v>0</v>
      </c>
      <c r="Z160" s="38" t="e">
        <f>Y160/W160</f>
        <v>#DIV/0!</v>
      </c>
      <c r="AA160" s="38"/>
      <c r="AB160" s="40"/>
      <c r="AC160" s="40"/>
      <c r="AD160" s="40"/>
      <c r="AE160" s="40"/>
      <c r="AF160" s="40"/>
      <c r="AG160" s="40"/>
    </row>
    <row r="161" spans="1:33" ht="30" hidden="1" customHeight="1" x14ac:dyDescent="0.25">
      <c r="A161" s="41" t="s">
        <v>15</v>
      </c>
      <c r="B161" s="185" t="s">
        <v>220</v>
      </c>
      <c r="C161" s="87" t="s">
        <v>221</v>
      </c>
      <c r="D161" s="44"/>
      <c r="E161" s="45"/>
      <c r="F161" s="46"/>
      <c r="G161" s="47">
        <f t="shared" ref="G161:G164" si="229">E161*F161</f>
        <v>0</v>
      </c>
      <c r="H161" s="45"/>
      <c r="I161" s="46"/>
      <c r="J161" s="47">
        <f t="shared" ref="J161:J164" si="230">H161*I161</f>
        <v>0</v>
      </c>
      <c r="K161" s="45"/>
      <c r="L161" s="46"/>
      <c r="M161" s="47">
        <f t="shared" ref="M161:M164" si="231">K161*L161</f>
        <v>0</v>
      </c>
      <c r="N161" s="45"/>
      <c r="O161" s="46"/>
      <c r="P161" s="47">
        <f t="shared" ref="P161:P164" si="232">N161*O161</f>
        <v>0</v>
      </c>
      <c r="Q161" s="45"/>
      <c r="R161" s="46"/>
      <c r="S161" s="47">
        <f t="shared" ref="S161:S164" si="233">Q161*R161</f>
        <v>0</v>
      </c>
      <c r="T161" s="45"/>
      <c r="U161" s="46"/>
      <c r="V161" s="47">
        <f t="shared" ref="V161:V164" si="234">T161*U161</f>
        <v>0</v>
      </c>
      <c r="W161" s="48">
        <f t="shared" si="226"/>
        <v>0</v>
      </c>
      <c r="X161" s="256">
        <f t="shared" si="227"/>
        <v>0</v>
      </c>
      <c r="Y161" s="256">
        <f t="shared" si="202"/>
        <v>0</v>
      </c>
      <c r="Z161" s="264" t="e">
        <f t="shared" si="228"/>
        <v>#DIV/0!</v>
      </c>
      <c r="AA161" s="224"/>
      <c r="AB161" s="50"/>
      <c r="AC161" s="50"/>
      <c r="AD161" s="50"/>
      <c r="AE161" s="50"/>
      <c r="AF161" s="50"/>
      <c r="AG161" s="50"/>
    </row>
    <row r="162" spans="1:33" ht="30" hidden="1" customHeight="1" x14ac:dyDescent="0.25">
      <c r="A162" s="41" t="s">
        <v>15</v>
      </c>
      <c r="B162" s="185" t="s">
        <v>222</v>
      </c>
      <c r="C162" s="87" t="s">
        <v>221</v>
      </c>
      <c r="D162" s="44"/>
      <c r="E162" s="45"/>
      <c r="F162" s="46"/>
      <c r="G162" s="47">
        <f t="shared" si="229"/>
        <v>0</v>
      </c>
      <c r="H162" s="45"/>
      <c r="I162" s="46"/>
      <c r="J162" s="47">
        <f t="shared" si="230"/>
        <v>0</v>
      </c>
      <c r="K162" s="45"/>
      <c r="L162" s="46"/>
      <c r="M162" s="47">
        <f t="shared" si="231"/>
        <v>0</v>
      </c>
      <c r="N162" s="45"/>
      <c r="O162" s="46"/>
      <c r="P162" s="47">
        <f t="shared" si="232"/>
        <v>0</v>
      </c>
      <c r="Q162" s="45"/>
      <c r="R162" s="46"/>
      <c r="S162" s="47">
        <f t="shared" si="233"/>
        <v>0</v>
      </c>
      <c r="T162" s="45"/>
      <c r="U162" s="46"/>
      <c r="V162" s="47">
        <f t="shared" si="234"/>
        <v>0</v>
      </c>
      <c r="W162" s="48">
        <f t="shared" si="226"/>
        <v>0</v>
      </c>
      <c r="X162" s="256">
        <f t="shared" si="227"/>
        <v>0</v>
      </c>
      <c r="Y162" s="256">
        <f t="shared" si="202"/>
        <v>0</v>
      </c>
      <c r="Z162" s="264" t="e">
        <f t="shared" si="228"/>
        <v>#DIV/0!</v>
      </c>
      <c r="AA162" s="224"/>
      <c r="AB162" s="50"/>
      <c r="AC162" s="50"/>
      <c r="AD162" s="50"/>
      <c r="AE162" s="50"/>
      <c r="AF162" s="50"/>
      <c r="AG162" s="50"/>
    </row>
    <row r="163" spans="1:33" ht="30" hidden="1" customHeight="1" x14ac:dyDescent="0.25">
      <c r="A163" s="51" t="s">
        <v>15</v>
      </c>
      <c r="B163" s="209" t="s">
        <v>223</v>
      </c>
      <c r="C163" s="87" t="s">
        <v>221</v>
      </c>
      <c r="D163" s="53"/>
      <c r="E163" s="54"/>
      <c r="F163" s="55"/>
      <c r="G163" s="56">
        <f t="shared" si="229"/>
        <v>0</v>
      </c>
      <c r="H163" s="54"/>
      <c r="I163" s="55"/>
      <c r="J163" s="56">
        <f t="shared" si="230"/>
        <v>0</v>
      </c>
      <c r="K163" s="54"/>
      <c r="L163" s="55"/>
      <c r="M163" s="56">
        <f t="shared" si="231"/>
        <v>0</v>
      </c>
      <c r="N163" s="54"/>
      <c r="O163" s="55"/>
      <c r="P163" s="56">
        <f t="shared" si="232"/>
        <v>0</v>
      </c>
      <c r="Q163" s="54"/>
      <c r="R163" s="55"/>
      <c r="S163" s="56">
        <f t="shared" si="233"/>
        <v>0</v>
      </c>
      <c r="T163" s="54"/>
      <c r="U163" s="55"/>
      <c r="V163" s="56">
        <f t="shared" si="234"/>
        <v>0</v>
      </c>
      <c r="W163" s="57">
        <f t="shared" si="226"/>
        <v>0</v>
      </c>
      <c r="X163" s="256">
        <f t="shared" si="227"/>
        <v>0</v>
      </c>
      <c r="Y163" s="256">
        <f t="shared" si="202"/>
        <v>0</v>
      </c>
      <c r="Z163" s="264" t="e">
        <f t="shared" si="228"/>
        <v>#DIV/0!</v>
      </c>
      <c r="AA163" s="233"/>
      <c r="AB163" s="50"/>
      <c r="AC163" s="50"/>
      <c r="AD163" s="50"/>
      <c r="AE163" s="50"/>
      <c r="AF163" s="50"/>
      <c r="AG163" s="50"/>
    </row>
    <row r="164" spans="1:33" ht="30" hidden="1" customHeight="1" thickBot="1" x14ac:dyDescent="0.3">
      <c r="A164" s="51" t="s">
        <v>15</v>
      </c>
      <c r="B164" s="209" t="s">
        <v>224</v>
      </c>
      <c r="C164" s="88" t="s">
        <v>225</v>
      </c>
      <c r="D164" s="65"/>
      <c r="E164" s="252"/>
      <c r="F164" s="55">
        <v>0.22</v>
      </c>
      <c r="G164" s="56">
        <f t="shared" si="229"/>
        <v>0</v>
      </c>
      <c r="H164" s="252"/>
      <c r="I164" s="55">
        <v>0.22</v>
      </c>
      <c r="J164" s="56">
        <f t="shared" si="230"/>
        <v>0</v>
      </c>
      <c r="K164" s="252"/>
      <c r="L164" s="55">
        <v>0.22</v>
      </c>
      <c r="M164" s="56">
        <f t="shared" si="231"/>
        <v>0</v>
      </c>
      <c r="N164" s="252"/>
      <c r="O164" s="55">
        <v>0.22</v>
      </c>
      <c r="P164" s="56">
        <f t="shared" si="232"/>
        <v>0</v>
      </c>
      <c r="Q164" s="252"/>
      <c r="R164" s="55">
        <v>0.22</v>
      </c>
      <c r="S164" s="56">
        <f t="shared" si="233"/>
        <v>0</v>
      </c>
      <c r="T164" s="252"/>
      <c r="U164" s="55">
        <v>0.22</v>
      </c>
      <c r="V164" s="56">
        <f t="shared" si="234"/>
        <v>0</v>
      </c>
      <c r="W164" s="57">
        <f t="shared" si="226"/>
        <v>0</v>
      </c>
      <c r="X164" s="256">
        <f t="shared" si="227"/>
        <v>0</v>
      </c>
      <c r="Y164" s="256">
        <f t="shared" si="202"/>
        <v>0</v>
      </c>
      <c r="Z164" s="264" t="e">
        <f t="shared" si="228"/>
        <v>#DIV/0!</v>
      </c>
      <c r="AA164" s="235"/>
      <c r="AB164" s="50"/>
      <c r="AC164" s="50"/>
      <c r="AD164" s="50"/>
      <c r="AE164" s="50"/>
      <c r="AF164" s="50"/>
      <c r="AG164" s="50"/>
    </row>
    <row r="165" spans="1:33" ht="30" customHeight="1" thickBot="1" x14ac:dyDescent="0.3">
      <c r="A165" s="183" t="s">
        <v>13</v>
      </c>
      <c r="B165" s="220" t="s">
        <v>226</v>
      </c>
      <c r="C165" s="215" t="s">
        <v>227</v>
      </c>
      <c r="D165" s="59"/>
      <c r="E165" s="60">
        <f>SUM(E166:E168)</f>
        <v>0</v>
      </c>
      <c r="F165" s="61"/>
      <c r="G165" s="62">
        <f>SUM(G166:G168)</f>
        <v>0</v>
      </c>
      <c r="H165" s="60">
        <f>SUM(H166:H168)</f>
        <v>0</v>
      </c>
      <c r="I165" s="61"/>
      <c r="J165" s="62">
        <f>SUM(J166:J168)</f>
        <v>0</v>
      </c>
      <c r="K165" s="60">
        <f>SUM(K166:K168)</f>
        <v>0</v>
      </c>
      <c r="L165" s="61"/>
      <c r="M165" s="62">
        <f>SUM(M166:M168)</f>
        <v>0</v>
      </c>
      <c r="N165" s="60">
        <f>SUM(N166:N168)</f>
        <v>0</v>
      </c>
      <c r="O165" s="61"/>
      <c r="P165" s="62">
        <f>SUM(P166:P168)</f>
        <v>0</v>
      </c>
      <c r="Q165" s="60">
        <f>SUM(Q166:Q168)</f>
        <v>0</v>
      </c>
      <c r="R165" s="61"/>
      <c r="S165" s="62">
        <f>SUM(S166:S168)</f>
        <v>0</v>
      </c>
      <c r="T165" s="60">
        <f>SUM(T166:T168)</f>
        <v>0</v>
      </c>
      <c r="U165" s="61"/>
      <c r="V165" s="62">
        <f>SUM(V166:V168)</f>
        <v>0</v>
      </c>
      <c r="W165" s="62">
        <f>SUM(W166:W168)</f>
        <v>0</v>
      </c>
      <c r="X165" s="62">
        <f>SUM(X166:X168)</f>
        <v>0</v>
      </c>
      <c r="Y165" s="62">
        <f t="shared" si="202"/>
        <v>0</v>
      </c>
      <c r="Z165" s="62" t="e">
        <f>Y165/W165</f>
        <v>#DIV/0!</v>
      </c>
      <c r="AA165" s="241"/>
      <c r="AB165" s="40"/>
      <c r="AC165" s="40"/>
      <c r="AD165" s="40"/>
      <c r="AE165" s="40"/>
      <c r="AF165" s="40"/>
      <c r="AG165" s="40"/>
    </row>
    <row r="166" spans="1:33" ht="30" hidden="1" customHeight="1" x14ac:dyDescent="0.25">
      <c r="A166" s="41" t="s">
        <v>15</v>
      </c>
      <c r="B166" s="185" t="s">
        <v>228</v>
      </c>
      <c r="C166" s="87" t="s">
        <v>229</v>
      </c>
      <c r="D166" s="44"/>
      <c r="E166" s="45"/>
      <c r="F166" s="46"/>
      <c r="G166" s="47">
        <f t="shared" ref="G166:G168" si="235">E166*F166</f>
        <v>0</v>
      </c>
      <c r="H166" s="45"/>
      <c r="I166" s="46"/>
      <c r="J166" s="47">
        <f t="shared" ref="J166:J168" si="236">H166*I166</f>
        <v>0</v>
      </c>
      <c r="K166" s="45"/>
      <c r="L166" s="46"/>
      <c r="M166" s="47">
        <f t="shared" ref="M166:M168" si="237">K166*L166</f>
        <v>0</v>
      </c>
      <c r="N166" s="45"/>
      <c r="O166" s="46"/>
      <c r="P166" s="47">
        <f t="shared" ref="P166:P168" si="238">N166*O166</f>
        <v>0</v>
      </c>
      <c r="Q166" s="45"/>
      <c r="R166" s="46"/>
      <c r="S166" s="47">
        <f t="shared" ref="S166:S168" si="239">Q166*R166</f>
        <v>0</v>
      </c>
      <c r="T166" s="45"/>
      <c r="U166" s="46"/>
      <c r="V166" s="47">
        <f t="shared" ref="V166:V168" si="240">T166*U166</f>
        <v>0</v>
      </c>
      <c r="W166" s="48">
        <f t="shared" si="226"/>
        <v>0</v>
      </c>
      <c r="X166" s="256">
        <f t="shared" si="227"/>
        <v>0</v>
      </c>
      <c r="Y166" s="256">
        <f t="shared" si="202"/>
        <v>0</v>
      </c>
      <c r="Z166" s="264" t="e">
        <f t="shared" si="228"/>
        <v>#DIV/0!</v>
      </c>
      <c r="AA166" s="239"/>
      <c r="AB166" s="50"/>
      <c r="AC166" s="50"/>
      <c r="AD166" s="50"/>
      <c r="AE166" s="50"/>
      <c r="AF166" s="50"/>
      <c r="AG166" s="50"/>
    </row>
    <row r="167" spans="1:33" ht="30" hidden="1" customHeight="1" x14ac:dyDescent="0.25">
      <c r="A167" s="41" t="s">
        <v>15</v>
      </c>
      <c r="B167" s="185" t="s">
        <v>230</v>
      </c>
      <c r="C167" s="87" t="s">
        <v>229</v>
      </c>
      <c r="D167" s="44"/>
      <c r="E167" s="45"/>
      <c r="F167" s="46"/>
      <c r="G167" s="47">
        <f t="shared" si="235"/>
        <v>0</v>
      </c>
      <c r="H167" s="45"/>
      <c r="I167" s="46"/>
      <c r="J167" s="47">
        <f t="shared" si="236"/>
        <v>0</v>
      </c>
      <c r="K167" s="45"/>
      <c r="L167" s="46"/>
      <c r="M167" s="47">
        <f t="shared" si="237"/>
        <v>0</v>
      </c>
      <c r="N167" s="45"/>
      <c r="O167" s="46"/>
      <c r="P167" s="47">
        <f t="shared" si="238"/>
        <v>0</v>
      </c>
      <c r="Q167" s="45"/>
      <c r="R167" s="46"/>
      <c r="S167" s="47">
        <f t="shared" si="239"/>
        <v>0</v>
      </c>
      <c r="T167" s="45"/>
      <c r="U167" s="46"/>
      <c r="V167" s="47">
        <f t="shared" si="240"/>
        <v>0</v>
      </c>
      <c r="W167" s="48">
        <f t="shared" si="226"/>
        <v>0</v>
      </c>
      <c r="X167" s="256">
        <f t="shared" si="227"/>
        <v>0</v>
      </c>
      <c r="Y167" s="256">
        <f t="shared" si="202"/>
        <v>0</v>
      </c>
      <c r="Z167" s="264" t="e">
        <f t="shared" si="228"/>
        <v>#DIV/0!</v>
      </c>
      <c r="AA167" s="239"/>
      <c r="AB167" s="50"/>
      <c r="AC167" s="50"/>
      <c r="AD167" s="50"/>
      <c r="AE167" s="50"/>
      <c r="AF167" s="50"/>
      <c r="AG167" s="50"/>
    </row>
    <row r="168" spans="1:33" ht="30" hidden="1" customHeight="1" thickBot="1" x14ac:dyDescent="0.3">
      <c r="A168" s="51" t="s">
        <v>15</v>
      </c>
      <c r="B168" s="209" t="s">
        <v>231</v>
      </c>
      <c r="C168" s="79" t="s">
        <v>229</v>
      </c>
      <c r="D168" s="53"/>
      <c r="E168" s="54"/>
      <c r="F168" s="55"/>
      <c r="G168" s="56">
        <f t="shared" si="235"/>
        <v>0</v>
      </c>
      <c r="H168" s="54"/>
      <c r="I168" s="55"/>
      <c r="J168" s="56">
        <f t="shared" si="236"/>
        <v>0</v>
      </c>
      <c r="K168" s="54"/>
      <c r="L168" s="55"/>
      <c r="M168" s="56">
        <f t="shared" si="237"/>
        <v>0</v>
      </c>
      <c r="N168" s="54"/>
      <c r="O168" s="55"/>
      <c r="P168" s="56">
        <f t="shared" si="238"/>
        <v>0</v>
      </c>
      <c r="Q168" s="54"/>
      <c r="R168" s="55"/>
      <c r="S168" s="56">
        <f t="shared" si="239"/>
        <v>0</v>
      </c>
      <c r="T168" s="54"/>
      <c r="U168" s="55"/>
      <c r="V168" s="56">
        <f t="shared" si="240"/>
        <v>0</v>
      </c>
      <c r="W168" s="57">
        <f t="shared" si="226"/>
        <v>0</v>
      </c>
      <c r="X168" s="256">
        <f t="shared" si="227"/>
        <v>0</v>
      </c>
      <c r="Y168" s="256">
        <f t="shared" si="202"/>
        <v>0</v>
      </c>
      <c r="Z168" s="264" t="e">
        <f t="shared" si="228"/>
        <v>#DIV/0!</v>
      </c>
      <c r="AA168" s="240"/>
      <c r="AB168" s="50"/>
      <c r="AC168" s="50"/>
      <c r="AD168" s="50"/>
      <c r="AE168" s="50"/>
      <c r="AF168" s="50"/>
      <c r="AG168" s="50"/>
    </row>
    <row r="169" spans="1:33" ht="30" customHeight="1" x14ac:dyDescent="0.25">
      <c r="A169" s="183" t="s">
        <v>13</v>
      </c>
      <c r="B169" s="220" t="s">
        <v>232</v>
      </c>
      <c r="C169" s="216" t="s">
        <v>208</v>
      </c>
      <c r="D169" s="59"/>
      <c r="E169" s="60">
        <f>SUM(E170:E176)</f>
        <v>20</v>
      </c>
      <c r="F169" s="61"/>
      <c r="G169" s="62">
        <f>SUM(G170:G177)</f>
        <v>89300</v>
      </c>
      <c r="H169" s="60">
        <f>SUM(H170:H176)</f>
        <v>6</v>
      </c>
      <c r="I169" s="61"/>
      <c r="J169" s="62">
        <f>SUM(J170:J177)</f>
        <v>70192.61</v>
      </c>
      <c r="K169" s="60">
        <f>SUM(K170:K176)</f>
        <v>0</v>
      </c>
      <c r="L169" s="61"/>
      <c r="M169" s="62">
        <f>SUM(M170:M177)</f>
        <v>0</v>
      </c>
      <c r="N169" s="60">
        <f>SUM(N170:N176)</f>
        <v>0</v>
      </c>
      <c r="O169" s="61"/>
      <c r="P169" s="62">
        <f>SUM(P170:P177)</f>
        <v>0</v>
      </c>
      <c r="Q169" s="60">
        <f>SUM(Q170:Q176)</f>
        <v>0</v>
      </c>
      <c r="R169" s="61"/>
      <c r="S169" s="62">
        <f>SUM(S170:S177)</f>
        <v>0</v>
      </c>
      <c r="T169" s="60">
        <f>SUM(T170:T176)</f>
        <v>0</v>
      </c>
      <c r="U169" s="61"/>
      <c r="V169" s="62">
        <f>SUM(V170:V177)</f>
        <v>0</v>
      </c>
      <c r="W169" s="62">
        <f>SUM(W170:W177)</f>
        <v>89300</v>
      </c>
      <c r="X169" s="62">
        <f>SUM(X170:X177)</f>
        <v>70192.61</v>
      </c>
      <c r="Y169" s="62">
        <f t="shared" si="202"/>
        <v>19107.39</v>
      </c>
      <c r="Z169" s="62">
        <f>Y169/W169</f>
        <v>0.21396853303471444</v>
      </c>
      <c r="AA169" s="241"/>
      <c r="AB169" s="40"/>
      <c r="AC169" s="40"/>
      <c r="AD169" s="40"/>
      <c r="AE169" s="40"/>
      <c r="AF169" s="40"/>
      <c r="AG169" s="40"/>
    </row>
    <row r="170" spans="1:33" ht="54" customHeight="1" x14ac:dyDescent="0.25">
      <c r="A170" s="41" t="s">
        <v>15</v>
      </c>
      <c r="B170" s="185" t="s">
        <v>233</v>
      </c>
      <c r="C170" s="396" t="s">
        <v>253</v>
      </c>
      <c r="D170" s="397"/>
      <c r="E170" s="393"/>
      <c r="F170" s="394"/>
      <c r="G170" s="47">
        <f t="shared" ref="G170:G173" si="241">E170*F170</f>
        <v>0</v>
      </c>
      <c r="H170" s="45"/>
      <c r="I170" s="46"/>
      <c r="J170" s="47">
        <f t="shared" ref="J170:J173" si="242">H170*I170</f>
        <v>0</v>
      </c>
      <c r="K170" s="45"/>
      <c r="L170" s="46"/>
      <c r="M170" s="47">
        <f t="shared" ref="M170:M176" si="243">K170*L170</f>
        <v>0</v>
      </c>
      <c r="N170" s="45"/>
      <c r="O170" s="46"/>
      <c r="P170" s="47">
        <f t="shared" ref="P170:P176" si="244">N170*O170</f>
        <v>0</v>
      </c>
      <c r="Q170" s="45"/>
      <c r="R170" s="46"/>
      <c r="S170" s="47">
        <f t="shared" ref="S170:S177" si="245">Q170*R170</f>
        <v>0</v>
      </c>
      <c r="T170" s="45"/>
      <c r="U170" s="46"/>
      <c r="V170" s="47">
        <f t="shared" ref="V170:V177" si="246">T170*U170</f>
        <v>0</v>
      </c>
      <c r="W170" s="48">
        <f t="shared" si="226"/>
        <v>0</v>
      </c>
      <c r="X170" s="256">
        <f t="shared" si="227"/>
        <v>0</v>
      </c>
      <c r="Y170" s="256">
        <f t="shared" si="202"/>
        <v>0</v>
      </c>
      <c r="Z170" s="264" t="e">
        <f t="shared" si="228"/>
        <v>#DIV/0!</v>
      </c>
      <c r="AA170" s="239"/>
      <c r="AB170" s="50"/>
      <c r="AC170" s="50"/>
      <c r="AD170" s="50"/>
      <c r="AE170" s="50"/>
      <c r="AF170" s="50"/>
      <c r="AG170" s="50"/>
    </row>
    <row r="171" spans="1:33" ht="54" customHeight="1" x14ac:dyDescent="0.25">
      <c r="A171" s="41" t="s">
        <v>15</v>
      </c>
      <c r="B171" s="185" t="s">
        <v>234</v>
      </c>
      <c r="C171" s="396" t="s">
        <v>235</v>
      </c>
      <c r="D171" s="397" t="s">
        <v>357</v>
      </c>
      <c r="E171" s="393">
        <v>10</v>
      </c>
      <c r="F171" s="394">
        <v>900</v>
      </c>
      <c r="G171" s="47">
        <f t="shared" si="241"/>
        <v>9000</v>
      </c>
      <c r="H171" s="45">
        <v>0</v>
      </c>
      <c r="I171" s="46">
        <v>0</v>
      </c>
      <c r="J171" s="47">
        <f t="shared" si="242"/>
        <v>0</v>
      </c>
      <c r="K171" s="45"/>
      <c r="L171" s="46"/>
      <c r="M171" s="47">
        <f t="shared" si="243"/>
        <v>0</v>
      </c>
      <c r="N171" s="45"/>
      <c r="O171" s="46"/>
      <c r="P171" s="47">
        <f t="shared" si="244"/>
        <v>0</v>
      </c>
      <c r="Q171" s="45"/>
      <c r="R171" s="46"/>
      <c r="S171" s="47">
        <f t="shared" si="245"/>
        <v>0</v>
      </c>
      <c r="T171" s="45"/>
      <c r="U171" s="46"/>
      <c r="V171" s="47">
        <f t="shared" si="246"/>
        <v>0</v>
      </c>
      <c r="W171" s="57">
        <f t="shared" si="226"/>
        <v>9000</v>
      </c>
      <c r="X171" s="256">
        <f t="shared" si="227"/>
        <v>0</v>
      </c>
      <c r="Y171" s="256">
        <f t="shared" si="202"/>
        <v>9000</v>
      </c>
      <c r="Z171" s="264">
        <f t="shared" si="228"/>
        <v>1</v>
      </c>
      <c r="AA171" s="239"/>
      <c r="AB171" s="50"/>
      <c r="AC171" s="50"/>
      <c r="AD171" s="50"/>
      <c r="AE171" s="50"/>
      <c r="AF171" s="50"/>
      <c r="AG171" s="50"/>
    </row>
    <row r="172" spans="1:33" ht="54" customHeight="1" x14ac:dyDescent="0.25">
      <c r="A172" s="41" t="s">
        <v>15</v>
      </c>
      <c r="B172" s="185" t="s">
        <v>236</v>
      </c>
      <c r="C172" s="396" t="s">
        <v>237</v>
      </c>
      <c r="D172" s="397" t="s">
        <v>358</v>
      </c>
      <c r="E172" s="393">
        <v>4</v>
      </c>
      <c r="F172" s="394">
        <v>75</v>
      </c>
      <c r="G172" s="47">
        <f t="shared" si="241"/>
        <v>300</v>
      </c>
      <c r="H172" s="45">
        <v>1</v>
      </c>
      <c r="I172" s="46">
        <v>288.86</v>
      </c>
      <c r="J172" s="47">
        <f t="shared" si="242"/>
        <v>288.86</v>
      </c>
      <c r="K172" s="45"/>
      <c r="L172" s="46"/>
      <c r="M172" s="47">
        <f t="shared" si="243"/>
        <v>0</v>
      </c>
      <c r="N172" s="45"/>
      <c r="O172" s="46"/>
      <c r="P172" s="47">
        <f t="shared" si="244"/>
        <v>0</v>
      </c>
      <c r="Q172" s="45"/>
      <c r="R172" s="46"/>
      <c r="S172" s="47">
        <f t="shared" si="245"/>
        <v>0</v>
      </c>
      <c r="T172" s="45"/>
      <c r="U172" s="46"/>
      <c r="V172" s="47">
        <f t="shared" si="246"/>
        <v>0</v>
      </c>
      <c r="W172" s="57">
        <f t="shared" si="226"/>
        <v>300</v>
      </c>
      <c r="X172" s="256">
        <f t="shared" si="227"/>
        <v>288.86</v>
      </c>
      <c r="Y172" s="256">
        <f t="shared" si="202"/>
        <v>11.139999999999986</v>
      </c>
      <c r="Z172" s="264">
        <f t="shared" si="228"/>
        <v>3.7133333333333289E-2</v>
      </c>
      <c r="AA172" s="239"/>
      <c r="AB172" s="50"/>
      <c r="AC172" s="50"/>
      <c r="AD172" s="50"/>
      <c r="AE172" s="50"/>
      <c r="AF172" s="50"/>
      <c r="AG172" s="50"/>
    </row>
    <row r="173" spans="1:33" ht="54" customHeight="1" x14ac:dyDescent="0.25">
      <c r="A173" s="41" t="s">
        <v>15</v>
      </c>
      <c r="B173" s="185" t="s">
        <v>238</v>
      </c>
      <c r="C173" s="396" t="s">
        <v>239</v>
      </c>
      <c r="D173" s="397"/>
      <c r="E173" s="393"/>
      <c r="F173" s="394"/>
      <c r="G173" s="47">
        <f t="shared" si="241"/>
        <v>0</v>
      </c>
      <c r="H173" s="45"/>
      <c r="I173" s="46"/>
      <c r="J173" s="47">
        <f t="shared" si="242"/>
        <v>0</v>
      </c>
      <c r="K173" s="45"/>
      <c r="L173" s="46"/>
      <c r="M173" s="47">
        <f t="shared" si="243"/>
        <v>0</v>
      </c>
      <c r="N173" s="45"/>
      <c r="O173" s="46"/>
      <c r="P173" s="47">
        <f t="shared" si="244"/>
        <v>0</v>
      </c>
      <c r="Q173" s="45"/>
      <c r="R173" s="46"/>
      <c r="S173" s="47">
        <f t="shared" si="245"/>
        <v>0</v>
      </c>
      <c r="T173" s="45"/>
      <c r="U173" s="46"/>
      <c r="V173" s="47">
        <f t="shared" si="246"/>
        <v>0</v>
      </c>
      <c r="W173" s="57">
        <f t="shared" si="226"/>
        <v>0</v>
      </c>
      <c r="X173" s="256">
        <f t="shared" si="227"/>
        <v>0</v>
      </c>
      <c r="Y173" s="256">
        <f t="shared" si="202"/>
        <v>0</v>
      </c>
      <c r="Z173" s="264" t="e">
        <f t="shared" si="228"/>
        <v>#DIV/0!</v>
      </c>
      <c r="AA173" s="239"/>
      <c r="AB173" s="50"/>
      <c r="AC173" s="50"/>
      <c r="AD173" s="50"/>
      <c r="AE173" s="50"/>
      <c r="AF173" s="50"/>
      <c r="AG173" s="50"/>
    </row>
    <row r="174" spans="1:33" ht="54" customHeight="1" x14ac:dyDescent="0.25">
      <c r="A174" s="41" t="s">
        <v>15</v>
      </c>
      <c r="B174" s="185" t="s">
        <v>240</v>
      </c>
      <c r="C174" s="484" t="s">
        <v>359</v>
      </c>
      <c r="D174" s="411" t="s">
        <v>343</v>
      </c>
      <c r="E174" s="393">
        <v>4</v>
      </c>
      <c r="F174" s="394">
        <v>12500</v>
      </c>
      <c r="G174" s="47">
        <f t="shared" ref="G174:G175" si="247">E174*F174</f>
        <v>50000</v>
      </c>
      <c r="H174" s="45">
        <v>4</v>
      </c>
      <c r="I174" s="46">
        <v>12475.9375</v>
      </c>
      <c r="J174" s="47">
        <f t="shared" ref="J174:J175" si="248">H174*I174</f>
        <v>49903.75</v>
      </c>
      <c r="K174" s="45"/>
      <c r="L174" s="46"/>
      <c r="M174" s="47">
        <f t="shared" si="243"/>
        <v>0</v>
      </c>
      <c r="N174" s="45"/>
      <c r="O174" s="46"/>
      <c r="P174" s="47">
        <f t="shared" si="244"/>
        <v>0</v>
      </c>
      <c r="Q174" s="45"/>
      <c r="R174" s="46"/>
      <c r="S174" s="47">
        <f t="shared" si="245"/>
        <v>0</v>
      </c>
      <c r="T174" s="45"/>
      <c r="U174" s="46"/>
      <c r="V174" s="47">
        <f t="shared" si="246"/>
        <v>0</v>
      </c>
      <c r="W174" s="57">
        <f t="shared" si="226"/>
        <v>50000</v>
      </c>
      <c r="X174" s="256">
        <f t="shared" si="227"/>
        <v>49903.75</v>
      </c>
      <c r="Y174" s="256">
        <f t="shared" si="202"/>
        <v>96.25</v>
      </c>
      <c r="Z174" s="264">
        <f t="shared" si="228"/>
        <v>1.9250000000000001E-3</v>
      </c>
      <c r="AA174" s="239"/>
      <c r="AB174" s="49"/>
      <c r="AC174" s="50"/>
      <c r="AD174" s="50"/>
      <c r="AE174" s="50"/>
      <c r="AF174" s="50"/>
      <c r="AG174" s="50"/>
    </row>
    <row r="175" spans="1:33" ht="54" customHeight="1" x14ac:dyDescent="0.25">
      <c r="A175" s="41" t="s">
        <v>15</v>
      </c>
      <c r="B175" s="185" t="s">
        <v>241</v>
      </c>
      <c r="C175" s="412" t="s">
        <v>360</v>
      </c>
      <c r="D175" s="397" t="s">
        <v>80</v>
      </c>
      <c r="E175" s="393">
        <v>1</v>
      </c>
      <c r="F175" s="394">
        <v>20000</v>
      </c>
      <c r="G175" s="47">
        <f t="shared" si="247"/>
        <v>20000</v>
      </c>
      <c r="H175" s="45">
        <v>1</v>
      </c>
      <c r="I175" s="46">
        <v>20000</v>
      </c>
      <c r="J175" s="47">
        <f t="shared" si="248"/>
        <v>20000</v>
      </c>
      <c r="K175" s="45"/>
      <c r="L175" s="46"/>
      <c r="M175" s="47">
        <f t="shared" si="243"/>
        <v>0</v>
      </c>
      <c r="N175" s="45"/>
      <c r="O175" s="46"/>
      <c r="P175" s="47">
        <f t="shared" si="244"/>
        <v>0</v>
      </c>
      <c r="Q175" s="45"/>
      <c r="R175" s="46"/>
      <c r="S175" s="47">
        <f t="shared" si="245"/>
        <v>0</v>
      </c>
      <c r="T175" s="45"/>
      <c r="U175" s="46"/>
      <c r="V175" s="47">
        <f t="shared" si="246"/>
        <v>0</v>
      </c>
      <c r="W175" s="57">
        <f t="shared" si="226"/>
        <v>20000</v>
      </c>
      <c r="X175" s="256">
        <f t="shared" si="227"/>
        <v>20000</v>
      </c>
      <c r="Y175" s="256">
        <f t="shared" si="202"/>
        <v>0</v>
      </c>
      <c r="Z175" s="264">
        <f t="shared" si="228"/>
        <v>0</v>
      </c>
      <c r="AA175" s="239"/>
      <c r="AB175" s="50"/>
      <c r="AC175" s="50"/>
      <c r="AD175" s="50"/>
      <c r="AE175" s="50"/>
      <c r="AF175" s="50"/>
      <c r="AG175" s="50"/>
    </row>
    <row r="176" spans="1:33" ht="54" customHeight="1" x14ac:dyDescent="0.25">
      <c r="A176" s="51" t="s">
        <v>15</v>
      </c>
      <c r="B176" s="209" t="s">
        <v>242</v>
      </c>
      <c r="C176" s="412" t="s">
        <v>361</v>
      </c>
      <c r="D176" s="397" t="s">
        <v>80</v>
      </c>
      <c r="E176" s="408">
        <v>1</v>
      </c>
      <c r="F176" s="409">
        <v>10000</v>
      </c>
      <c r="G176" s="56">
        <f>E176*F176</f>
        <v>10000</v>
      </c>
      <c r="H176" s="54">
        <v>0</v>
      </c>
      <c r="I176" s="55">
        <v>0</v>
      </c>
      <c r="J176" s="56">
        <f>H176*I176</f>
        <v>0</v>
      </c>
      <c r="K176" s="54"/>
      <c r="L176" s="55"/>
      <c r="M176" s="56">
        <f t="shared" si="243"/>
        <v>0</v>
      </c>
      <c r="N176" s="54"/>
      <c r="O176" s="55"/>
      <c r="P176" s="56">
        <f t="shared" si="244"/>
        <v>0</v>
      </c>
      <c r="Q176" s="54"/>
      <c r="R176" s="55"/>
      <c r="S176" s="56">
        <f t="shared" si="245"/>
        <v>0</v>
      </c>
      <c r="T176" s="54"/>
      <c r="U176" s="55"/>
      <c r="V176" s="56">
        <f t="shared" si="246"/>
        <v>0</v>
      </c>
      <c r="W176" s="57">
        <f t="shared" si="226"/>
        <v>10000</v>
      </c>
      <c r="X176" s="256">
        <f t="shared" si="227"/>
        <v>0</v>
      </c>
      <c r="Y176" s="256">
        <f t="shared" si="202"/>
        <v>10000</v>
      </c>
      <c r="Z176" s="264">
        <f t="shared" si="228"/>
        <v>1</v>
      </c>
      <c r="AA176" s="240"/>
      <c r="AB176" s="50"/>
      <c r="AC176" s="50"/>
      <c r="AD176" s="50"/>
      <c r="AE176" s="50"/>
      <c r="AF176" s="50"/>
      <c r="AG176" s="50"/>
    </row>
    <row r="177" spans="1:33" ht="54" customHeight="1" thickBot="1" x14ac:dyDescent="0.3">
      <c r="A177" s="51" t="s">
        <v>15</v>
      </c>
      <c r="B177" s="186" t="s">
        <v>243</v>
      </c>
      <c r="C177" s="413" t="s">
        <v>244</v>
      </c>
      <c r="D177" s="407"/>
      <c r="E177" s="408"/>
      <c r="F177" s="409">
        <v>0.22</v>
      </c>
      <c r="G177" s="56">
        <f>E177*F177</f>
        <v>0</v>
      </c>
      <c r="H177" s="252"/>
      <c r="I177" s="55">
        <v>0.22</v>
      </c>
      <c r="J177" s="56">
        <f>H177*I177</f>
        <v>0</v>
      </c>
      <c r="K177" s="252"/>
      <c r="L177" s="55">
        <v>0.22</v>
      </c>
      <c r="M177" s="56">
        <f>K177*L177</f>
        <v>0</v>
      </c>
      <c r="N177" s="252"/>
      <c r="O177" s="55">
        <v>0.22</v>
      </c>
      <c r="P177" s="56">
        <f>N177*O177</f>
        <v>0</v>
      </c>
      <c r="Q177" s="252"/>
      <c r="R177" s="55">
        <v>0.22</v>
      </c>
      <c r="S177" s="56">
        <f t="shared" si="245"/>
        <v>0</v>
      </c>
      <c r="T177" s="252"/>
      <c r="U177" s="55">
        <v>0.22</v>
      </c>
      <c r="V177" s="56">
        <f t="shared" si="246"/>
        <v>0</v>
      </c>
      <c r="W177" s="57">
        <f t="shared" si="226"/>
        <v>0</v>
      </c>
      <c r="X177" s="256">
        <f t="shared" si="227"/>
        <v>0</v>
      </c>
      <c r="Y177" s="256">
        <f t="shared" si="202"/>
        <v>0</v>
      </c>
      <c r="Z177" s="264" t="e">
        <f t="shared" si="228"/>
        <v>#DIV/0!</v>
      </c>
      <c r="AA177" s="235"/>
      <c r="AB177" s="5"/>
      <c r="AC177" s="5"/>
      <c r="AD177" s="5"/>
      <c r="AE177" s="5"/>
      <c r="AF177" s="5"/>
      <c r="AG177" s="5"/>
    </row>
    <row r="178" spans="1:33" ht="30" customHeight="1" thickBot="1" x14ac:dyDescent="0.3">
      <c r="A178" s="144" t="s">
        <v>245</v>
      </c>
      <c r="B178" s="202"/>
      <c r="C178" s="145"/>
      <c r="D178" s="146"/>
      <c r="E178" s="106">
        <f>E169+E165+E160+E155</f>
        <v>21</v>
      </c>
      <c r="F178" s="81"/>
      <c r="G178" s="147">
        <f>G169+G165+G160+G155</f>
        <v>139300</v>
      </c>
      <c r="H178" s="106">
        <f>H169+H165+H160+H155</f>
        <v>7</v>
      </c>
      <c r="I178" s="81"/>
      <c r="J178" s="147">
        <f>J169+J165+J160+J155</f>
        <v>120192.61</v>
      </c>
      <c r="K178" s="106">
        <f>K169+K165+K160+K155</f>
        <v>0</v>
      </c>
      <c r="L178" s="81"/>
      <c r="M178" s="147">
        <f>M169+M165+M160+M155</f>
        <v>0</v>
      </c>
      <c r="N178" s="106">
        <f>N169+N165+N160+N155</f>
        <v>0</v>
      </c>
      <c r="O178" s="81"/>
      <c r="P178" s="147">
        <f>P169+P165+P160+P155</f>
        <v>0</v>
      </c>
      <c r="Q178" s="106">
        <f>Q169+Q165+Q160+Q155</f>
        <v>0</v>
      </c>
      <c r="R178" s="81"/>
      <c r="S178" s="147">
        <f>S169+S165+S160+S155</f>
        <v>0</v>
      </c>
      <c r="T178" s="106">
        <f>T169+T165+T160+T155</f>
        <v>0</v>
      </c>
      <c r="U178" s="81"/>
      <c r="V178" s="147">
        <f>V169+V165+V160+V155</f>
        <v>0</v>
      </c>
      <c r="W178" s="148">
        <f>W169+W155+W165+W160</f>
        <v>139300</v>
      </c>
      <c r="X178" s="148">
        <f>X169+X155+X165+X160</f>
        <v>120192.61</v>
      </c>
      <c r="Y178" s="148">
        <f t="shared" si="202"/>
        <v>19107.39</v>
      </c>
      <c r="Z178" s="148">
        <f>Y178/W178</f>
        <v>0.13716719310839914</v>
      </c>
      <c r="AA178" s="242"/>
      <c r="AB178" s="5"/>
      <c r="AC178" s="5"/>
      <c r="AD178" s="5"/>
      <c r="AE178" s="5"/>
      <c r="AF178" s="5"/>
      <c r="AG178" s="5"/>
    </row>
    <row r="179" spans="1:33" ht="30" customHeight="1" thickBot="1" x14ac:dyDescent="0.3">
      <c r="A179" s="149" t="s">
        <v>246</v>
      </c>
      <c r="B179" s="150"/>
      <c r="C179" s="151"/>
      <c r="D179" s="152"/>
      <c r="E179" s="153"/>
      <c r="F179" s="154"/>
      <c r="G179" s="155">
        <f>G34+G48+G57+G79+G93+G107+G120+G128+G136+G143+G147+G153+G178</f>
        <v>674300</v>
      </c>
      <c r="H179" s="153"/>
      <c r="I179" s="154"/>
      <c r="J179" s="155">
        <f>J34+J48+J57+J79+J93+J107+J120+J128+J136+J143+J147+J153+J178</f>
        <v>566851.82999240002</v>
      </c>
      <c r="K179" s="153"/>
      <c r="L179" s="154"/>
      <c r="M179" s="155">
        <f>M34+M48+M57+M79+M93+M107+M120+M128+M136+M143+M147+M153+M178</f>
        <v>0</v>
      </c>
      <c r="N179" s="153"/>
      <c r="O179" s="154"/>
      <c r="P179" s="155">
        <f>P34+P48+P57+P79+P93+P107+P120+P128+P136+P143+P147+P153+P178</f>
        <v>0</v>
      </c>
      <c r="Q179" s="153"/>
      <c r="R179" s="154"/>
      <c r="S179" s="155">
        <f>S34+S48+S57+S79+S93+S107+S120+S128+S136+S143+S147+S153+S178</f>
        <v>0</v>
      </c>
      <c r="T179" s="153"/>
      <c r="U179" s="154"/>
      <c r="V179" s="155">
        <f>V34+V48+V57+V79+V93+V107+V120+V128+V136+V143+V147+V153+V178</f>
        <v>0</v>
      </c>
      <c r="W179" s="155">
        <f>W34+W48+W57+W79+W93+W107+W120+W128+W136+W143+W147+W153+W178</f>
        <v>674300</v>
      </c>
      <c r="X179" s="155">
        <f>X34+X48+X57+X79+X93+X107+X120+X128+X136+X143+X147+X153+X178</f>
        <v>566851.82999240002</v>
      </c>
      <c r="Y179" s="155">
        <f>Y34+Y48+Y57+Y79+Y93+Y107+Y120+Y128+Y136+Y143+Y147+Y153+Y178</f>
        <v>107448.1700076</v>
      </c>
      <c r="Z179" s="263">
        <f>Y179/W179</f>
        <v>0.15934772357644963</v>
      </c>
      <c r="AA179" s="243"/>
      <c r="AB179" s="5"/>
      <c r="AC179" s="5"/>
      <c r="AD179" s="5"/>
      <c r="AE179" s="5"/>
      <c r="AF179" s="5"/>
      <c r="AG179" s="5"/>
    </row>
    <row r="180" spans="1:33" ht="15" customHeight="1" thickBot="1" x14ac:dyDescent="0.3">
      <c r="A180" s="527"/>
      <c r="B180" s="488"/>
      <c r="C180" s="488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2"/>
      <c r="X180" s="12"/>
      <c r="Y180" s="12"/>
      <c r="Z180" s="12"/>
      <c r="AA180" s="228"/>
      <c r="AB180" s="5"/>
      <c r="AC180" s="5"/>
      <c r="AD180" s="5"/>
      <c r="AE180" s="5"/>
      <c r="AF180" s="5"/>
      <c r="AG180" s="5"/>
    </row>
    <row r="181" spans="1:33" ht="30" customHeight="1" thickBot="1" x14ac:dyDescent="0.3">
      <c r="A181" s="528" t="s">
        <v>247</v>
      </c>
      <c r="B181" s="514"/>
      <c r="C181" s="529"/>
      <c r="D181" s="156"/>
      <c r="E181" s="153"/>
      <c r="F181" s="154"/>
      <c r="G181" s="157">
        <f>Фінансування!C27-'Кошторис  витрат'!G179</f>
        <v>0</v>
      </c>
      <c r="H181" s="153"/>
      <c r="I181" s="154"/>
      <c r="J181" s="157">
        <f>Фінансування!C28-'Кошторис  витрат'!J179</f>
        <v>0</v>
      </c>
      <c r="K181" s="153"/>
      <c r="L181" s="154"/>
      <c r="M181" s="157">
        <f>'Кошторис  витрат'!J27-'Кошторис  витрат'!M179</f>
        <v>0</v>
      </c>
      <c r="N181" s="153"/>
      <c r="O181" s="154"/>
      <c r="P181" s="157">
        <f>'Кошторис  витрат'!J28-'Кошторис  витрат'!P179</f>
        <v>0</v>
      </c>
      <c r="Q181" s="153"/>
      <c r="R181" s="154"/>
      <c r="S181" s="157">
        <f>Фінансування!L27-'Кошторис  витрат'!S179</f>
        <v>0</v>
      </c>
      <c r="T181" s="153"/>
      <c r="U181" s="154"/>
      <c r="V181" s="157">
        <f>Фінансування!L28-'Кошторис  витрат'!V179</f>
        <v>0</v>
      </c>
      <c r="W181" s="158">
        <f>Фінансування!N27-'Кошторис  витрат'!W179</f>
        <v>0</v>
      </c>
      <c r="X181" s="158">
        <f>Фінансування!N28-'Кошторис  витрат'!X179</f>
        <v>0</v>
      </c>
      <c r="Y181" s="158"/>
      <c r="Z181" s="158"/>
      <c r="AA181" s="244"/>
      <c r="AB181" s="5"/>
      <c r="AC181" s="5"/>
      <c r="AD181" s="5"/>
      <c r="AE181" s="5"/>
      <c r="AF181" s="5"/>
      <c r="AG181" s="5"/>
    </row>
    <row r="182" spans="1:33" ht="15.75" customHeight="1" x14ac:dyDescent="0.25">
      <c r="A182" s="1"/>
      <c r="B182" s="159"/>
      <c r="C182" s="2"/>
      <c r="D182" s="160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7"/>
      <c r="X182" s="7"/>
      <c r="Y182" s="7"/>
      <c r="Z182" s="7"/>
      <c r="AA182" s="225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59"/>
      <c r="C183" s="2"/>
      <c r="D183" s="160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7"/>
      <c r="X183" s="7"/>
      <c r="Y183" s="7"/>
      <c r="Z183" s="7"/>
      <c r="AA183" s="225"/>
      <c r="AB183" s="1"/>
      <c r="AC183" s="1"/>
      <c r="AD183" s="1"/>
      <c r="AE183" s="1"/>
      <c r="AF183" s="1"/>
      <c r="AG183" s="1"/>
    </row>
    <row r="184" spans="1:33" ht="31.8" customHeight="1" x14ac:dyDescent="0.25">
      <c r="A184" s="1"/>
      <c r="B184" s="159"/>
      <c r="C184" s="2"/>
      <c r="D184" s="160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7"/>
      <c r="X184" s="7"/>
      <c r="Y184" s="7"/>
      <c r="Z184" s="7"/>
      <c r="AA184" s="225"/>
      <c r="AB184" s="1"/>
      <c r="AC184" s="1"/>
      <c r="AD184" s="1"/>
      <c r="AE184" s="1"/>
      <c r="AF184" s="1"/>
      <c r="AG184" s="1"/>
    </row>
    <row r="185" spans="1:33" s="383" customFormat="1" ht="15.75" customHeight="1" x14ac:dyDescent="0.3">
      <c r="A185" s="277"/>
      <c r="B185" s="277" t="s">
        <v>329</v>
      </c>
      <c r="C185" s="485" t="s">
        <v>330</v>
      </c>
      <c r="D185" s="486"/>
      <c r="E185" s="486"/>
      <c r="F185" s="277"/>
      <c r="G185" s="278"/>
      <c r="H185" s="278"/>
      <c r="I185" s="279"/>
      <c r="J185" s="485" t="s">
        <v>331</v>
      </c>
      <c r="K185" s="486"/>
      <c r="L185" s="486"/>
      <c r="M185" s="486"/>
      <c r="N185" s="486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  <c r="AA185" s="277"/>
      <c r="AB185" s="277"/>
      <c r="AC185" s="277"/>
      <c r="AD185" s="277"/>
      <c r="AE185" s="277"/>
    </row>
    <row r="186" spans="1:33" s="383" customFormat="1" ht="61.8" customHeight="1" x14ac:dyDescent="0.3">
      <c r="D186" s="280" t="s">
        <v>297</v>
      </c>
      <c r="F186" s="281"/>
      <c r="G186" s="487" t="s">
        <v>298</v>
      </c>
      <c r="H186" s="488"/>
      <c r="I186" s="270"/>
      <c r="J186" s="487" t="s">
        <v>299</v>
      </c>
      <c r="K186" s="488"/>
      <c r="L186" s="488"/>
      <c r="M186" s="488"/>
      <c r="N186" s="488"/>
    </row>
    <row r="187" spans="1:33" s="383" customFormat="1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33" s="383" customFormat="1" ht="15.75" customHeight="1" x14ac:dyDescent="0.3">
      <c r="A188" s="1"/>
      <c r="B188" s="277" t="s">
        <v>332</v>
      </c>
      <c r="C188" s="485" t="s">
        <v>333</v>
      </c>
      <c r="D188" s="486"/>
      <c r="E188" s="486"/>
      <c r="F188" s="277"/>
      <c r="G188" s="278"/>
      <c r="H188" s="278"/>
      <c r="I188" s="279"/>
      <c r="J188" s="485" t="s">
        <v>334</v>
      </c>
      <c r="K188" s="486"/>
      <c r="L188" s="486"/>
      <c r="M188" s="486"/>
      <c r="N188" s="486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33" s="383" customFormat="1" ht="15.75" customHeight="1" x14ac:dyDescent="0.3">
      <c r="A189" s="1"/>
      <c r="D189" s="280" t="s">
        <v>297</v>
      </c>
      <c r="F189" s="281"/>
      <c r="G189" s="487" t="s">
        <v>298</v>
      </c>
      <c r="H189" s="488"/>
      <c r="I189" s="270"/>
      <c r="J189" s="487" t="s">
        <v>299</v>
      </c>
      <c r="K189" s="488"/>
      <c r="L189" s="488"/>
      <c r="M189" s="488"/>
      <c r="N189" s="488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33" ht="15.75" customHeight="1" x14ac:dyDescent="0.25">
      <c r="A190" s="1"/>
      <c r="B190" s="159"/>
      <c r="C190" s="2"/>
      <c r="D190" s="160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161"/>
      <c r="X190" s="161"/>
      <c r="Y190" s="161"/>
      <c r="Z190" s="161"/>
      <c r="AA190" s="225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59"/>
      <c r="C191" s="2"/>
      <c r="D191" s="160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161"/>
      <c r="X191" s="161"/>
      <c r="Y191" s="161"/>
      <c r="Z191" s="161"/>
      <c r="AA191" s="225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59"/>
      <c r="C192" s="2"/>
      <c r="D192" s="160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161"/>
      <c r="X192" s="161"/>
      <c r="Y192" s="161"/>
      <c r="Z192" s="161"/>
      <c r="AA192" s="225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59"/>
      <c r="C193" s="2"/>
      <c r="D193" s="160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161"/>
      <c r="X193" s="161"/>
      <c r="Y193" s="161"/>
      <c r="Z193" s="161"/>
      <c r="AA193" s="225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59"/>
      <c r="C194" s="2"/>
      <c r="D194" s="160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161"/>
      <c r="X194" s="161"/>
      <c r="Y194" s="161"/>
      <c r="Z194" s="161"/>
      <c r="AA194" s="225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59"/>
      <c r="C195" s="2"/>
      <c r="D195" s="160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161"/>
      <c r="X195" s="161"/>
      <c r="Y195" s="161"/>
      <c r="Z195" s="161"/>
      <c r="AA195" s="225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59"/>
      <c r="C196" s="2"/>
      <c r="D196" s="160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161"/>
      <c r="X196" s="161"/>
      <c r="Y196" s="161"/>
      <c r="Z196" s="161"/>
      <c r="AA196" s="225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59"/>
      <c r="C197" s="2"/>
      <c r="D197" s="160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161"/>
      <c r="X197" s="161"/>
      <c r="Y197" s="161"/>
      <c r="Z197" s="161"/>
      <c r="AA197" s="225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59"/>
      <c r="C198" s="2"/>
      <c r="D198" s="160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161"/>
      <c r="X198" s="161"/>
      <c r="Y198" s="161"/>
      <c r="Z198" s="161"/>
      <c r="AA198" s="225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59"/>
      <c r="C199" s="2"/>
      <c r="D199" s="160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161"/>
      <c r="X199" s="161"/>
      <c r="Y199" s="161"/>
      <c r="Z199" s="161"/>
      <c r="AA199" s="225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59"/>
      <c r="C200" s="2"/>
      <c r="D200" s="160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161"/>
      <c r="X200" s="161"/>
      <c r="Y200" s="161"/>
      <c r="Z200" s="161"/>
      <c r="AA200" s="225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59"/>
      <c r="C201" s="2"/>
      <c r="D201" s="160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161"/>
      <c r="X201" s="161"/>
      <c r="Y201" s="161"/>
      <c r="Z201" s="161"/>
      <c r="AA201" s="225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59"/>
      <c r="C202" s="2"/>
      <c r="D202" s="160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161"/>
      <c r="X202" s="161"/>
      <c r="Y202" s="161"/>
      <c r="Z202" s="161"/>
      <c r="AA202" s="225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59"/>
      <c r="C203" s="2"/>
      <c r="D203" s="160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61"/>
      <c r="X203" s="161"/>
      <c r="Y203" s="161"/>
      <c r="Z203" s="161"/>
      <c r="AA203" s="225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59"/>
      <c r="C204" s="2"/>
      <c r="D204" s="160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61"/>
      <c r="X204" s="161"/>
      <c r="Y204" s="161"/>
      <c r="Z204" s="161"/>
      <c r="AA204" s="225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59"/>
      <c r="C205" s="2"/>
      <c r="D205" s="160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61"/>
      <c r="X205" s="161"/>
      <c r="Y205" s="161"/>
      <c r="Z205" s="161"/>
      <c r="AA205" s="225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59"/>
      <c r="C206" s="2"/>
      <c r="D206" s="160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161"/>
      <c r="X206" s="161"/>
      <c r="Y206" s="161"/>
      <c r="Z206" s="161"/>
      <c r="AA206" s="225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59"/>
      <c r="C207" s="2"/>
      <c r="D207" s="160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161"/>
      <c r="X207" s="161"/>
      <c r="Y207" s="161"/>
      <c r="Z207" s="161"/>
      <c r="AA207" s="225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59"/>
      <c r="C208" s="2"/>
      <c r="D208" s="160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61"/>
      <c r="X208" s="161"/>
      <c r="Y208" s="161"/>
      <c r="Z208" s="161"/>
      <c r="AA208" s="225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59"/>
      <c r="C209" s="2"/>
      <c r="D209" s="160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161"/>
      <c r="X209" s="161"/>
      <c r="Y209" s="161"/>
      <c r="Z209" s="161"/>
      <c r="AA209" s="225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59"/>
      <c r="C210" s="2"/>
      <c r="D210" s="160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61"/>
      <c r="X210" s="161"/>
      <c r="Y210" s="161"/>
      <c r="Z210" s="161"/>
      <c r="AA210" s="225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59"/>
      <c r="C211" s="2"/>
      <c r="D211" s="160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61"/>
      <c r="X211" s="161"/>
      <c r="Y211" s="161"/>
      <c r="Z211" s="161"/>
      <c r="AA211" s="225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59"/>
      <c r="C212" s="2"/>
      <c r="D212" s="160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61"/>
      <c r="X212" s="161"/>
      <c r="Y212" s="161"/>
      <c r="Z212" s="161"/>
      <c r="AA212" s="225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59"/>
      <c r="C213" s="2"/>
      <c r="D213" s="160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161"/>
      <c r="X213" s="161"/>
      <c r="Y213" s="161"/>
      <c r="Z213" s="161"/>
      <c r="AA213" s="225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59"/>
      <c r="C214" s="2"/>
      <c r="D214" s="160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61"/>
      <c r="X214" s="161"/>
      <c r="Y214" s="161"/>
      <c r="Z214" s="161"/>
      <c r="AA214" s="225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59"/>
      <c r="C215" s="2"/>
      <c r="D215" s="160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161"/>
      <c r="X215" s="161"/>
      <c r="Y215" s="161"/>
      <c r="Z215" s="161"/>
      <c r="AA215" s="225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59"/>
      <c r="C216" s="2"/>
      <c r="D216" s="160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161"/>
      <c r="X216" s="161"/>
      <c r="Y216" s="161"/>
      <c r="Z216" s="161"/>
      <c r="AA216" s="225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59"/>
      <c r="C217" s="2"/>
      <c r="D217" s="160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61"/>
      <c r="X217" s="161"/>
      <c r="Y217" s="161"/>
      <c r="Z217" s="161"/>
      <c r="AA217" s="225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59"/>
      <c r="C218" s="2"/>
      <c r="D218" s="160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61"/>
      <c r="X218" s="161"/>
      <c r="Y218" s="161"/>
      <c r="Z218" s="161"/>
      <c r="AA218" s="225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59"/>
      <c r="C219" s="2"/>
      <c r="D219" s="160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61"/>
      <c r="X219" s="161"/>
      <c r="Y219" s="161"/>
      <c r="Z219" s="161"/>
      <c r="AA219" s="225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59"/>
      <c r="C220" s="2"/>
      <c r="D220" s="160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61"/>
      <c r="X220" s="161"/>
      <c r="Y220" s="161"/>
      <c r="Z220" s="161"/>
      <c r="AA220" s="225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59"/>
      <c r="C221" s="2"/>
      <c r="D221" s="160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61"/>
      <c r="X221" s="161"/>
      <c r="Y221" s="161"/>
      <c r="Z221" s="161"/>
      <c r="AA221" s="225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59"/>
      <c r="C222" s="2"/>
      <c r="D222" s="160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61"/>
      <c r="X222" s="161"/>
      <c r="Y222" s="161"/>
      <c r="Z222" s="161"/>
      <c r="AA222" s="225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59"/>
      <c r="C223" s="2"/>
      <c r="D223" s="160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161"/>
      <c r="X223" s="161"/>
      <c r="Y223" s="161"/>
      <c r="Z223" s="161"/>
      <c r="AA223" s="225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59"/>
      <c r="C224" s="2"/>
      <c r="D224" s="160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161"/>
      <c r="X224" s="161"/>
      <c r="Y224" s="161"/>
      <c r="Z224" s="161"/>
      <c r="AA224" s="225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59"/>
      <c r="C225" s="2"/>
      <c r="D225" s="160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161"/>
      <c r="X225" s="161"/>
      <c r="Y225" s="161"/>
      <c r="Z225" s="161"/>
      <c r="AA225" s="225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59"/>
      <c r="C226" s="2"/>
      <c r="D226" s="160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161"/>
      <c r="X226" s="161"/>
      <c r="Y226" s="161"/>
      <c r="Z226" s="161"/>
      <c r="AA226" s="225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59"/>
      <c r="C227" s="2"/>
      <c r="D227" s="160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161"/>
      <c r="X227" s="161"/>
      <c r="Y227" s="161"/>
      <c r="Z227" s="161"/>
      <c r="AA227" s="225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59"/>
      <c r="C228" s="2"/>
      <c r="D228" s="160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61"/>
      <c r="X228" s="161"/>
      <c r="Y228" s="161"/>
      <c r="Z228" s="161"/>
      <c r="AA228" s="225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59"/>
      <c r="C229" s="2"/>
      <c r="D229" s="160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61"/>
      <c r="X229" s="161"/>
      <c r="Y229" s="161"/>
      <c r="Z229" s="161"/>
      <c r="AA229" s="225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59"/>
      <c r="C230" s="2"/>
      <c r="D230" s="160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61"/>
      <c r="X230" s="161"/>
      <c r="Y230" s="161"/>
      <c r="Z230" s="161"/>
      <c r="AA230" s="225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59"/>
      <c r="C231" s="2"/>
      <c r="D231" s="160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161"/>
      <c r="X231" s="161"/>
      <c r="Y231" s="161"/>
      <c r="Z231" s="161"/>
      <c r="AA231" s="225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59"/>
      <c r="C232" s="2"/>
      <c r="D232" s="160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161"/>
      <c r="X232" s="161"/>
      <c r="Y232" s="161"/>
      <c r="Z232" s="161"/>
      <c r="AA232" s="225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59"/>
      <c r="C233" s="2"/>
      <c r="D233" s="160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161"/>
      <c r="X233" s="161"/>
      <c r="Y233" s="161"/>
      <c r="Z233" s="161"/>
      <c r="AA233" s="225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59"/>
      <c r="C234" s="2"/>
      <c r="D234" s="160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61"/>
      <c r="X234" s="161"/>
      <c r="Y234" s="161"/>
      <c r="Z234" s="161"/>
      <c r="AA234" s="225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59"/>
      <c r="C235" s="2"/>
      <c r="D235" s="160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161"/>
      <c r="X235" s="161"/>
      <c r="Y235" s="161"/>
      <c r="Z235" s="161"/>
      <c r="AA235" s="225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59"/>
      <c r="C236" s="2"/>
      <c r="D236" s="160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161"/>
      <c r="X236" s="161"/>
      <c r="Y236" s="161"/>
      <c r="Z236" s="161"/>
      <c r="AA236" s="225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59"/>
      <c r="C237" s="2"/>
      <c r="D237" s="160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161"/>
      <c r="X237" s="161"/>
      <c r="Y237" s="161"/>
      <c r="Z237" s="161"/>
      <c r="AA237" s="225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59"/>
      <c r="C238" s="2"/>
      <c r="D238" s="160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161"/>
      <c r="X238" s="161"/>
      <c r="Y238" s="161"/>
      <c r="Z238" s="161"/>
      <c r="AA238" s="225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59"/>
      <c r="C239" s="2"/>
      <c r="D239" s="160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161"/>
      <c r="X239" s="161"/>
      <c r="Y239" s="161"/>
      <c r="Z239" s="161"/>
      <c r="AA239" s="225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59"/>
      <c r="C240" s="2"/>
      <c r="D240" s="160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161"/>
      <c r="X240" s="161"/>
      <c r="Y240" s="161"/>
      <c r="Z240" s="161"/>
      <c r="AA240" s="225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59"/>
      <c r="C241" s="2"/>
      <c r="D241" s="160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161"/>
      <c r="X241" s="161"/>
      <c r="Y241" s="161"/>
      <c r="Z241" s="161"/>
      <c r="AA241" s="225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59"/>
      <c r="C242" s="2"/>
      <c r="D242" s="160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161"/>
      <c r="X242" s="161"/>
      <c r="Y242" s="161"/>
      <c r="Z242" s="161"/>
      <c r="AA242" s="225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59"/>
      <c r="C243" s="2"/>
      <c r="D243" s="160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161"/>
      <c r="X243" s="161"/>
      <c r="Y243" s="161"/>
      <c r="Z243" s="161"/>
      <c r="AA243" s="225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59"/>
      <c r="C244" s="2"/>
      <c r="D244" s="160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161"/>
      <c r="X244" s="161"/>
      <c r="Y244" s="161"/>
      <c r="Z244" s="161"/>
      <c r="AA244" s="225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59"/>
      <c r="C245" s="2"/>
      <c r="D245" s="160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161"/>
      <c r="X245" s="161"/>
      <c r="Y245" s="161"/>
      <c r="Z245" s="161"/>
      <c r="AA245" s="225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59"/>
      <c r="C246" s="2"/>
      <c r="D246" s="160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161"/>
      <c r="X246" s="161"/>
      <c r="Y246" s="161"/>
      <c r="Z246" s="161"/>
      <c r="AA246" s="225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59"/>
      <c r="C247" s="2"/>
      <c r="D247" s="160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161"/>
      <c r="X247" s="161"/>
      <c r="Y247" s="161"/>
      <c r="Z247" s="161"/>
      <c r="AA247" s="225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59"/>
      <c r="C248" s="2"/>
      <c r="D248" s="160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161"/>
      <c r="X248" s="161"/>
      <c r="Y248" s="161"/>
      <c r="Z248" s="161"/>
      <c r="AA248" s="225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59"/>
      <c r="C249" s="2"/>
      <c r="D249" s="160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161"/>
      <c r="X249" s="161"/>
      <c r="Y249" s="161"/>
      <c r="Z249" s="161"/>
      <c r="AA249" s="225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59"/>
      <c r="C250" s="2"/>
      <c r="D250" s="160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161"/>
      <c r="X250" s="161"/>
      <c r="Y250" s="161"/>
      <c r="Z250" s="161"/>
      <c r="AA250" s="225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59"/>
      <c r="C251" s="2"/>
      <c r="D251" s="160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161"/>
      <c r="X251" s="161"/>
      <c r="Y251" s="161"/>
      <c r="Z251" s="161"/>
      <c r="AA251" s="225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59"/>
      <c r="C252" s="2"/>
      <c r="D252" s="160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161"/>
      <c r="X252" s="161"/>
      <c r="Y252" s="161"/>
      <c r="Z252" s="161"/>
      <c r="AA252" s="225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59"/>
      <c r="C253" s="2"/>
      <c r="D253" s="160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161"/>
      <c r="X253" s="161"/>
      <c r="Y253" s="161"/>
      <c r="Z253" s="161"/>
      <c r="AA253" s="225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59"/>
      <c r="C254" s="2"/>
      <c r="D254" s="160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161"/>
      <c r="X254" s="161"/>
      <c r="Y254" s="161"/>
      <c r="Z254" s="161"/>
      <c r="AA254" s="225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59"/>
      <c r="C255" s="2"/>
      <c r="D255" s="160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61"/>
      <c r="X255" s="161"/>
      <c r="Y255" s="161"/>
      <c r="Z255" s="161"/>
      <c r="AA255" s="225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59"/>
      <c r="C256" s="2"/>
      <c r="D256" s="160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161"/>
      <c r="X256" s="161"/>
      <c r="Y256" s="161"/>
      <c r="Z256" s="161"/>
      <c r="AA256" s="225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59"/>
      <c r="C257" s="2"/>
      <c r="D257" s="160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161"/>
      <c r="X257" s="161"/>
      <c r="Y257" s="161"/>
      <c r="Z257" s="161"/>
      <c r="AA257" s="225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59"/>
      <c r="C258" s="2"/>
      <c r="D258" s="160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161"/>
      <c r="X258" s="161"/>
      <c r="Y258" s="161"/>
      <c r="Z258" s="161"/>
      <c r="AA258" s="225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59"/>
      <c r="C259" s="2"/>
      <c r="D259" s="160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161"/>
      <c r="X259" s="161"/>
      <c r="Y259" s="161"/>
      <c r="Z259" s="161"/>
      <c r="AA259" s="225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59"/>
      <c r="C260" s="2"/>
      <c r="D260" s="160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161"/>
      <c r="X260" s="161"/>
      <c r="Y260" s="161"/>
      <c r="Z260" s="161"/>
      <c r="AA260" s="225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59"/>
      <c r="C261" s="2"/>
      <c r="D261" s="160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161"/>
      <c r="X261" s="161"/>
      <c r="Y261" s="161"/>
      <c r="Z261" s="161"/>
      <c r="AA261" s="225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59"/>
      <c r="C262" s="2"/>
      <c r="D262" s="160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61"/>
      <c r="X262" s="161"/>
      <c r="Y262" s="161"/>
      <c r="Z262" s="161"/>
      <c r="AA262" s="225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59"/>
      <c r="C263" s="2"/>
      <c r="D263" s="160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161"/>
      <c r="X263" s="161"/>
      <c r="Y263" s="161"/>
      <c r="Z263" s="161"/>
      <c r="AA263" s="225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59"/>
      <c r="C264" s="2"/>
      <c r="D264" s="160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161"/>
      <c r="X264" s="161"/>
      <c r="Y264" s="161"/>
      <c r="Z264" s="161"/>
      <c r="AA264" s="225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59"/>
      <c r="C265" s="2"/>
      <c r="D265" s="160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161"/>
      <c r="X265" s="161"/>
      <c r="Y265" s="161"/>
      <c r="Z265" s="161"/>
      <c r="AA265" s="225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59"/>
      <c r="C266" s="2"/>
      <c r="D266" s="160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161"/>
      <c r="X266" s="161"/>
      <c r="Y266" s="161"/>
      <c r="Z266" s="161"/>
      <c r="AA266" s="225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59"/>
      <c r="C267" s="2"/>
      <c r="D267" s="160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61"/>
      <c r="X267" s="161"/>
      <c r="Y267" s="161"/>
      <c r="Z267" s="161"/>
      <c r="AA267" s="225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59"/>
      <c r="C268" s="2"/>
      <c r="D268" s="160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61"/>
      <c r="X268" s="161"/>
      <c r="Y268" s="161"/>
      <c r="Z268" s="161"/>
      <c r="AA268" s="225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59"/>
      <c r="C269" s="2"/>
      <c r="D269" s="160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161"/>
      <c r="X269" s="161"/>
      <c r="Y269" s="161"/>
      <c r="Z269" s="161"/>
      <c r="AA269" s="225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59"/>
      <c r="C270" s="2"/>
      <c r="D270" s="160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161"/>
      <c r="X270" s="161"/>
      <c r="Y270" s="161"/>
      <c r="Z270" s="161"/>
      <c r="AA270" s="225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59"/>
      <c r="C271" s="2"/>
      <c r="D271" s="160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161"/>
      <c r="X271" s="161"/>
      <c r="Y271" s="161"/>
      <c r="Z271" s="161"/>
      <c r="AA271" s="225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59"/>
      <c r="C272" s="2"/>
      <c r="D272" s="160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161"/>
      <c r="X272" s="161"/>
      <c r="Y272" s="161"/>
      <c r="Z272" s="161"/>
      <c r="AA272" s="225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59"/>
      <c r="C273" s="2"/>
      <c r="D273" s="160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161"/>
      <c r="X273" s="161"/>
      <c r="Y273" s="161"/>
      <c r="Z273" s="161"/>
      <c r="AA273" s="225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59"/>
      <c r="C274" s="2"/>
      <c r="D274" s="160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161"/>
      <c r="X274" s="161"/>
      <c r="Y274" s="161"/>
      <c r="Z274" s="161"/>
      <c r="AA274" s="225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59"/>
      <c r="C275" s="2"/>
      <c r="D275" s="160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161"/>
      <c r="X275" s="161"/>
      <c r="Y275" s="161"/>
      <c r="Z275" s="161"/>
      <c r="AA275" s="225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59"/>
      <c r="C276" s="2"/>
      <c r="D276" s="160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161"/>
      <c r="X276" s="161"/>
      <c r="Y276" s="161"/>
      <c r="Z276" s="161"/>
      <c r="AA276" s="225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59"/>
      <c r="C277" s="2"/>
      <c r="D277" s="160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161"/>
      <c r="X277" s="161"/>
      <c r="Y277" s="161"/>
      <c r="Z277" s="161"/>
      <c r="AA277" s="225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59"/>
      <c r="C278" s="2"/>
      <c r="D278" s="160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161"/>
      <c r="X278" s="161"/>
      <c r="Y278" s="161"/>
      <c r="Z278" s="161"/>
      <c r="AA278" s="225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59"/>
      <c r="C279" s="2"/>
      <c r="D279" s="160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161"/>
      <c r="X279" s="161"/>
      <c r="Y279" s="161"/>
      <c r="Z279" s="161"/>
      <c r="AA279" s="225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59"/>
      <c r="C280" s="2"/>
      <c r="D280" s="160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161"/>
      <c r="X280" s="161"/>
      <c r="Y280" s="161"/>
      <c r="Z280" s="161"/>
      <c r="AA280" s="225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59"/>
      <c r="C281" s="2"/>
      <c r="D281" s="160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161"/>
      <c r="X281" s="161"/>
      <c r="Y281" s="161"/>
      <c r="Z281" s="161"/>
      <c r="AA281" s="225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59"/>
      <c r="C282" s="2"/>
      <c r="D282" s="160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161"/>
      <c r="X282" s="161"/>
      <c r="Y282" s="161"/>
      <c r="Z282" s="161"/>
      <c r="AA282" s="225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59"/>
      <c r="C283" s="2"/>
      <c r="D283" s="160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161"/>
      <c r="X283" s="161"/>
      <c r="Y283" s="161"/>
      <c r="Z283" s="161"/>
      <c r="AA283" s="225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59"/>
      <c r="C284" s="2"/>
      <c r="D284" s="160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161"/>
      <c r="X284" s="161"/>
      <c r="Y284" s="161"/>
      <c r="Z284" s="161"/>
      <c r="AA284" s="225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59"/>
      <c r="C285" s="2"/>
      <c r="D285" s="160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161"/>
      <c r="X285" s="161"/>
      <c r="Y285" s="161"/>
      <c r="Z285" s="161"/>
      <c r="AA285" s="225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59"/>
      <c r="C286" s="2"/>
      <c r="D286" s="160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61"/>
      <c r="X286" s="161"/>
      <c r="Y286" s="161"/>
      <c r="Z286" s="161"/>
      <c r="AA286" s="225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59"/>
      <c r="C287" s="2"/>
      <c r="D287" s="160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161"/>
      <c r="X287" s="161"/>
      <c r="Y287" s="161"/>
      <c r="Z287" s="161"/>
      <c r="AA287" s="225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59"/>
      <c r="C288" s="2"/>
      <c r="D288" s="160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161"/>
      <c r="X288" s="161"/>
      <c r="Y288" s="161"/>
      <c r="Z288" s="161"/>
      <c r="AA288" s="225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59"/>
      <c r="C289" s="2"/>
      <c r="D289" s="160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161"/>
      <c r="X289" s="161"/>
      <c r="Y289" s="161"/>
      <c r="Z289" s="161"/>
      <c r="AA289" s="225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59"/>
      <c r="C290" s="2"/>
      <c r="D290" s="160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161"/>
      <c r="X290" s="161"/>
      <c r="Y290" s="161"/>
      <c r="Z290" s="161"/>
      <c r="AA290" s="225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59"/>
      <c r="C291" s="2"/>
      <c r="D291" s="160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161"/>
      <c r="X291" s="161"/>
      <c r="Y291" s="161"/>
      <c r="Z291" s="161"/>
      <c r="AA291" s="225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59"/>
      <c r="C292" s="2"/>
      <c r="D292" s="160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161"/>
      <c r="X292" s="161"/>
      <c r="Y292" s="161"/>
      <c r="Z292" s="161"/>
      <c r="AA292" s="225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59"/>
      <c r="C293" s="2"/>
      <c r="D293" s="160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161"/>
      <c r="X293" s="161"/>
      <c r="Y293" s="161"/>
      <c r="Z293" s="161"/>
      <c r="AA293" s="225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59"/>
      <c r="C294" s="2"/>
      <c r="D294" s="160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161"/>
      <c r="X294" s="161"/>
      <c r="Y294" s="161"/>
      <c r="Z294" s="161"/>
      <c r="AA294" s="225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59"/>
      <c r="C295" s="2"/>
      <c r="D295" s="160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161"/>
      <c r="X295" s="161"/>
      <c r="Y295" s="161"/>
      <c r="Z295" s="161"/>
      <c r="AA295" s="225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59"/>
      <c r="C296" s="2"/>
      <c r="D296" s="160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161"/>
      <c r="X296" s="161"/>
      <c r="Y296" s="161"/>
      <c r="Z296" s="161"/>
      <c r="AA296" s="225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59"/>
      <c r="C297" s="2"/>
      <c r="D297" s="160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61"/>
      <c r="X297" s="161"/>
      <c r="Y297" s="161"/>
      <c r="Z297" s="161"/>
      <c r="AA297" s="225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59"/>
      <c r="C298" s="2"/>
      <c r="D298" s="160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161"/>
      <c r="X298" s="161"/>
      <c r="Y298" s="161"/>
      <c r="Z298" s="161"/>
      <c r="AA298" s="225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59"/>
      <c r="C299" s="2"/>
      <c r="D299" s="160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161"/>
      <c r="X299" s="161"/>
      <c r="Y299" s="161"/>
      <c r="Z299" s="161"/>
      <c r="AA299" s="225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59"/>
      <c r="C300" s="2"/>
      <c r="D300" s="160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161"/>
      <c r="X300" s="161"/>
      <c r="Y300" s="161"/>
      <c r="Z300" s="161"/>
      <c r="AA300" s="225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59"/>
      <c r="C301" s="2"/>
      <c r="D301" s="160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161"/>
      <c r="X301" s="161"/>
      <c r="Y301" s="161"/>
      <c r="Z301" s="161"/>
      <c r="AA301" s="225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59"/>
      <c r="C302" s="2"/>
      <c r="D302" s="160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161"/>
      <c r="X302" s="161"/>
      <c r="Y302" s="161"/>
      <c r="Z302" s="161"/>
      <c r="AA302" s="225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59"/>
      <c r="C303" s="2"/>
      <c r="D303" s="160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61"/>
      <c r="X303" s="161"/>
      <c r="Y303" s="161"/>
      <c r="Z303" s="161"/>
      <c r="AA303" s="225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59"/>
      <c r="C304" s="2"/>
      <c r="D304" s="160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61"/>
      <c r="X304" s="161"/>
      <c r="Y304" s="161"/>
      <c r="Z304" s="161"/>
      <c r="AA304" s="225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59"/>
      <c r="C305" s="2"/>
      <c r="D305" s="160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61"/>
      <c r="X305" s="161"/>
      <c r="Y305" s="161"/>
      <c r="Z305" s="161"/>
      <c r="AA305" s="225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59"/>
      <c r="C306" s="2"/>
      <c r="D306" s="160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61"/>
      <c r="X306" s="161"/>
      <c r="Y306" s="161"/>
      <c r="Z306" s="161"/>
      <c r="AA306" s="225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59"/>
      <c r="C307" s="2"/>
      <c r="D307" s="160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61"/>
      <c r="X307" s="161"/>
      <c r="Y307" s="161"/>
      <c r="Z307" s="161"/>
      <c r="AA307" s="225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59"/>
      <c r="C308" s="2"/>
      <c r="D308" s="160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61"/>
      <c r="X308" s="161"/>
      <c r="Y308" s="161"/>
      <c r="Z308" s="161"/>
      <c r="AA308" s="225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59"/>
      <c r="C309" s="2"/>
      <c r="D309" s="160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61"/>
      <c r="X309" s="161"/>
      <c r="Y309" s="161"/>
      <c r="Z309" s="161"/>
      <c r="AA309" s="225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59"/>
      <c r="C310" s="2"/>
      <c r="D310" s="160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61"/>
      <c r="X310" s="161"/>
      <c r="Y310" s="161"/>
      <c r="Z310" s="161"/>
      <c r="AA310" s="225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59"/>
      <c r="C311" s="2"/>
      <c r="D311" s="160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61"/>
      <c r="X311" s="161"/>
      <c r="Y311" s="161"/>
      <c r="Z311" s="161"/>
      <c r="AA311" s="225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59"/>
      <c r="C312" s="2"/>
      <c r="D312" s="160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61"/>
      <c r="X312" s="161"/>
      <c r="Y312" s="161"/>
      <c r="Z312" s="161"/>
      <c r="AA312" s="225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59"/>
      <c r="C313" s="2"/>
      <c r="D313" s="160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61"/>
      <c r="X313" s="161"/>
      <c r="Y313" s="161"/>
      <c r="Z313" s="161"/>
      <c r="AA313" s="225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59"/>
      <c r="C314" s="2"/>
      <c r="D314" s="160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61"/>
      <c r="X314" s="161"/>
      <c r="Y314" s="161"/>
      <c r="Z314" s="161"/>
      <c r="AA314" s="225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159"/>
      <c r="C315" s="2"/>
      <c r="D315" s="160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61"/>
      <c r="X315" s="161"/>
      <c r="Y315" s="161"/>
      <c r="Z315" s="161"/>
      <c r="AA315" s="225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159"/>
      <c r="C316" s="2"/>
      <c r="D316" s="160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61"/>
      <c r="X316" s="161"/>
      <c r="Y316" s="161"/>
      <c r="Z316" s="161"/>
      <c r="AA316" s="225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159"/>
      <c r="C317" s="2"/>
      <c r="D317" s="160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61"/>
      <c r="X317" s="161"/>
      <c r="Y317" s="161"/>
      <c r="Z317" s="161"/>
      <c r="AA317" s="225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159"/>
      <c r="C318" s="2"/>
      <c r="D318" s="160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61"/>
      <c r="X318" s="161"/>
      <c r="Y318" s="161"/>
      <c r="Z318" s="161"/>
      <c r="AA318" s="225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159"/>
      <c r="C319" s="2"/>
      <c r="D319" s="160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61"/>
      <c r="X319" s="161"/>
      <c r="Y319" s="161"/>
      <c r="Z319" s="161"/>
      <c r="AA319" s="225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159"/>
      <c r="C320" s="2"/>
      <c r="D320" s="160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61"/>
      <c r="X320" s="161"/>
      <c r="Y320" s="161"/>
      <c r="Z320" s="161"/>
      <c r="AA320" s="225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159"/>
      <c r="C321" s="2"/>
      <c r="D321" s="160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61"/>
      <c r="X321" s="161"/>
      <c r="Y321" s="161"/>
      <c r="Z321" s="161"/>
      <c r="AA321" s="225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159"/>
      <c r="C322" s="2"/>
      <c r="D322" s="160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61"/>
      <c r="X322" s="161"/>
      <c r="Y322" s="161"/>
      <c r="Z322" s="161"/>
      <c r="AA322" s="225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159"/>
      <c r="C323" s="2"/>
      <c r="D323" s="160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61"/>
      <c r="X323" s="161"/>
      <c r="Y323" s="161"/>
      <c r="Z323" s="161"/>
      <c r="AA323" s="225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59"/>
      <c r="C324" s="2"/>
      <c r="D324" s="160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61"/>
      <c r="X324" s="161"/>
      <c r="Y324" s="161"/>
      <c r="Z324" s="161"/>
      <c r="AA324" s="225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59"/>
      <c r="C325" s="2"/>
      <c r="D325" s="160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61"/>
      <c r="X325" s="161"/>
      <c r="Y325" s="161"/>
      <c r="Z325" s="161"/>
      <c r="AA325" s="225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59"/>
      <c r="C326" s="2"/>
      <c r="D326" s="160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61"/>
      <c r="X326" s="161"/>
      <c r="Y326" s="161"/>
      <c r="Z326" s="161"/>
      <c r="AA326" s="225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59"/>
      <c r="C327" s="2"/>
      <c r="D327" s="160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61"/>
      <c r="X327" s="161"/>
      <c r="Y327" s="161"/>
      <c r="Z327" s="161"/>
      <c r="AA327" s="225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159"/>
      <c r="C328" s="2"/>
      <c r="D328" s="160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61"/>
      <c r="X328" s="161"/>
      <c r="Y328" s="161"/>
      <c r="Z328" s="161"/>
      <c r="AA328" s="225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159"/>
      <c r="C329" s="2"/>
      <c r="D329" s="160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61"/>
      <c r="X329" s="161"/>
      <c r="Y329" s="161"/>
      <c r="Z329" s="161"/>
      <c r="AA329" s="225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159"/>
      <c r="C330" s="2"/>
      <c r="D330" s="160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61"/>
      <c r="X330" s="161"/>
      <c r="Y330" s="161"/>
      <c r="Z330" s="161"/>
      <c r="AA330" s="225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159"/>
      <c r="C331" s="2"/>
      <c r="D331" s="160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61"/>
      <c r="X331" s="161"/>
      <c r="Y331" s="161"/>
      <c r="Z331" s="161"/>
      <c r="AA331" s="225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159"/>
      <c r="C332" s="2"/>
      <c r="D332" s="160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61"/>
      <c r="X332" s="161"/>
      <c r="Y332" s="161"/>
      <c r="Z332" s="161"/>
      <c r="AA332" s="225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159"/>
      <c r="C333" s="2"/>
      <c r="D333" s="160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61"/>
      <c r="X333" s="161"/>
      <c r="Y333" s="161"/>
      <c r="Z333" s="161"/>
      <c r="AA333" s="225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159"/>
      <c r="C334" s="2"/>
      <c r="D334" s="160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61"/>
      <c r="X334" s="161"/>
      <c r="Y334" s="161"/>
      <c r="Z334" s="161"/>
      <c r="AA334" s="225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159"/>
      <c r="C335" s="2"/>
      <c r="D335" s="160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61"/>
      <c r="X335" s="161"/>
      <c r="Y335" s="161"/>
      <c r="Z335" s="161"/>
      <c r="AA335" s="225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159"/>
      <c r="C336" s="2"/>
      <c r="D336" s="160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61"/>
      <c r="X336" s="161"/>
      <c r="Y336" s="161"/>
      <c r="Z336" s="161"/>
      <c r="AA336" s="225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159"/>
      <c r="C337" s="2"/>
      <c r="D337" s="160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61"/>
      <c r="X337" s="161"/>
      <c r="Y337" s="161"/>
      <c r="Z337" s="161"/>
      <c r="AA337" s="225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159"/>
      <c r="C338" s="2"/>
      <c r="D338" s="160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61"/>
      <c r="X338" s="161"/>
      <c r="Y338" s="161"/>
      <c r="Z338" s="161"/>
      <c r="AA338" s="225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159"/>
      <c r="C339" s="2"/>
      <c r="D339" s="160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61"/>
      <c r="X339" s="161"/>
      <c r="Y339" s="161"/>
      <c r="Z339" s="161"/>
      <c r="AA339" s="225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159"/>
      <c r="C340" s="2"/>
      <c r="D340" s="160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61"/>
      <c r="X340" s="161"/>
      <c r="Y340" s="161"/>
      <c r="Z340" s="161"/>
      <c r="AA340" s="225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159"/>
      <c r="C341" s="2"/>
      <c r="D341" s="160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61"/>
      <c r="X341" s="161"/>
      <c r="Y341" s="161"/>
      <c r="Z341" s="161"/>
      <c r="AA341" s="225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159"/>
      <c r="C342" s="2"/>
      <c r="D342" s="160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61"/>
      <c r="X342" s="161"/>
      <c r="Y342" s="161"/>
      <c r="Z342" s="161"/>
      <c r="AA342" s="225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159"/>
      <c r="C343" s="2"/>
      <c r="D343" s="160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61"/>
      <c r="X343" s="161"/>
      <c r="Y343" s="161"/>
      <c r="Z343" s="161"/>
      <c r="AA343" s="225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159"/>
      <c r="C344" s="2"/>
      <c r="D344" s="160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61"/>
      <c r="X344" s="161"/>
      <c r="Y344" s="161"/>
      <c r="Z344" s="161"/>
      <c r="AA344" s="225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159"/>
      <c r="C345" s="2"/>
      <c r="D345" s="160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61"/>
      <c r="X345" s="161"/>
      <c r="Y345" s="161"/>
      <c r="Z345" s="161"/>
      <c r="AA345" s="225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159"/>
      <c r="C346" s="2"/>
      <c r="D346" s="160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61"/>
      <c r="X346" s="161"/>
      <c r="Y346" s="161"/>
      <c r="Z346" s="161"/>
      <c r="AA346" s="225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159"/>
      <c r="C347" s="2"/>
      <c r="D347" s="160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61"/>
      <c r="X347" s="161"/>
      <c r="Y347" s="161"/>
      <c r="Z347" s="161"/>
      <c r="AA347" s="225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159"/>
      <c r="C348" s="2"/>
      <c r="D348" s="160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61"/>
      <c r="X348" s="161"/>
      <c r="Y348" s="161"/>
      <c r="Z348" s="161"/>
      <c r="AA348" s="225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159"/>
      <c r="C349" s="2"/>
      <c r="D349" s="160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61"/>
      <c r="X349" s="161"/>
      <c r="Y349" s="161"/>
      <c r="Z349" s="161"/>
      <c r="AA349" s="225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159"/>
      <c r="C350" s="2"/>
      <c r="D350" s="160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61"/>
      <c r="X350" s="161"/>
      <c r="Y350" s="161"/>
      <c r="Z350" s="161"/>
      <c r="AA350" s="225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159"/>
      <c r="C351" s="2"/>
      <c r="D351" s="160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61"/>
      <c r="X351" s="161"/>
      <c r="Y351" s="161"/>
      <c r="Z351" s="161"/>
      <c r="AA351" s="225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159"/>
      <c r="C352" s="2"/>
      <c r="D352" s="160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61"/>
      <c r="X352" s="161"/>
      <c r="Y352" s="161"/>
      <c r="Z352" s="161"/>
      <c r="AA352" s="225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159"/>
      <c r="C353" s="2"/>
      <c r="D353" s="160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61"/>
      <c r="X353" s="161"/>
      <c r="Y353" s="161"/>
      <c r="Z353" s="161"/>
      <c r="AA353" s="225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159"/>
      <c r="C354" s="2"/>
      <c r="D354" s="160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61"/>
      <c r="X354" s="161"/>
      <c r="Y354" s="161"/>
      <c r="Z354" s="161"/>
      <c r="AA354" s="225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159"/>
      <c r="C355" s="2"/>
      <c r="D355" s="160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61"/>
      <c r="X355" s="161"/>
      <c r="Y355" s="161"/>
      <c r="Z355" s="161"/>
      <c r="AA355" s="225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159"/>
      <c r="C356" s="2"/>
      <c r="D356" s="160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61"/>
      <c r="X356" s="161"/>
      <c r="Y356" s="161"/>
      <c r="Z356" s="161"/>
      <c r="AA356" s="225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159"/>
      <c r="C357" s="2"/>
      <c r="D357" s="160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61"/>
      <c r="X357" s="161"/>
      <c r="Y357" s="161"/>
      <c r="Z357" s="161"/>
      <c r="AA357" s="225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159"/>
      <c r="C358" s="2"/>
      <c r="D358" s="160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61"/>
      <c r="X358" s="161"/>
      <c r="Y358" s="161"/>
      <c r="Z358" s="161"/>
      <c r="AA358" s="225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159"/>
      <c r="C359" s="2"/>
      <c r="D359" s="160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61"/>
      <c r="X359" s="161"/>
      <c r="Y359" s="161"/>
      <c r="Z359" s="161"/>
      <c r="AA359" s="225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159"/>
      <c r="C360" s="2"/>
      <c r="D360" s="160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61"/>
      <c r="X360" s="161"/>
      <c r="Y360" s="161"/>
      <c r="Z360" s="161"/>
      <c r="AA360" s="225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159"/>
      <c r="C361" s="2"/>
      <c r="D361" s="160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61"/>
      <c r="X361" s="161"/>
      <c r="Y361" s="161"/>
      <c r="Z361" s="161"/>
      <c r="AA361" s="225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159"/>
      <c r="C362" s="2"/>
      <c r="D362" s="160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61"/>
      <c r="X362" s="161"/>
      <c r="Y362" s="161"/>
      <c r="Z362" s="161"/>
      <c r="AA362" s="225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159"/>
      <c r="C363" s="2"/>
      <c r="D363" s="160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61"/>
      <c r="X363" s="161"/>
      <c r="Y363" s="161"/>
      <c r="Z363" s="161"/>
      <c r="AA363" s="225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159"/>
      <c r="C364" s="2"/>
      <c r="D364" s="160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61"/>
      <c r="X364" s="161"/>
      <c r="Y364" s="161"/>
      <c r="Z364" s="161"/>
      <c r="AA364" s="225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159"/>
      <c r="C365" s="2"/>
      <c r="D365" s="160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61"/>
      <c r="X365" s="161"/>
      <c r="Y365" s="161"/>
      <c r="Z365" s="161"/>
      <c r="AA365" s="225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159"/>
      <c r="C366" s="2"/>
      <c r="D366" s="160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61"/>
      <c r="X366" s="161"/>
      <c r="Y366" s="161"/>
      <c r="Z366" s="161"/>
      <c r="AA366" s="225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159"/>
      <c r="C367" s="2"/>
      <c r="D367" s="160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61"/>
      <c r="X367" s="161"/>
      <c r="Y367" s="161"/>
      <c r="Z367" s="161"/>
      <c r="AA367" s="225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159"/>
      <c r="C368" s="2"/>
      <c r="D368" s="160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61"/>
      <c r="X368" s="161"/>
      <c r="Y368" s="161"/>
      <c r="Z368" s="161"/>
      <c r="AA368" s="225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159"/>
      <c r="C369" s="2"/>
      <c r="D369" s="160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61"/>
      <c r="X369" s="161"/>
      <c r="Y369" s="161"/>
      <c r="Z369" s="161"/>
      <c r="AA369" s="225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159"/>
      <c r="C370" s="2"/>
      <c r="D370" s="160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61"/>
      <c r="X370" s="161"/>
      <c r="Y370" s="161"/>
      <c r="Z370" s="161"/>
      <c r="AA370" s="225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159"/>
      <c r="C371" s="2"/>
      <c r="D371" s="160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61"/>
      <c r="X371" s="161"/>
      <c r="Y371" s="161"/>
      <c r="Z371" s="161"/>
      <c r="AA371" s="225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159"/>
      <c r="C372" s="2"/>
      <c r="D372" s="160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61"/>
      <c r="X372" s="161"/>
      <c r="Y372" s="161"/>
      <c r="Z372" s="161"/>
      <c r="AA372" s="225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159"/>
      <c r="C373" s="2"/>
      <c r="D373" s="160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61"/>
      <c r="X373" s="161"/>
      <c r="Y373" s="161"/>
      <c r="Z373" s="161"/>
      <c r="AA373" s="225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159"/>
      <c r="C374" s="2"/>
      <c r="D374" s="160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61"/>
      <c r="X374" s="161"/>
      <c r="Y374" s="161"/>
      <c r="Z374" s="161"/>
      <c r="AA374" s="225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159"/>
      <c r="C375" s="2"/>
      <c r="D375" s="160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61"/>
      <c r="X375" s="161"/>
      <c r="Y375" s="161"/>
      <c r="Z375" s="161"/>
      <c r="AA375" s="225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159"/>
      <c r="C376" s="2"/>
      <c r="D376" s="160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61"/>
      <c r="X376" s="161"/>
      <c r="Y376" s="161"/>
      <c r="Z376" s="161"/>
      <c r="AA376" s="225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159"/>
      <c r="C377" s="2"/>
      <c r="D377" s="160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61"/>
      <c r="X377" s="161"/>
      <c r="Y377" s="161"/>
      <c r="Z377" s="161"/>
      <c r="AA377" s="225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159"/>
      <c r="C378" s="2"/>
      <c r="D378" s="160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61"/>
      <c r="X378" s="161"/>
      <c r="Y378" s="161"/>
      <c r="Z378" s="161"/>
      <c r="AA378" s="225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159"/>
      <c r="C379" s="2"/>
      <c r="D379" s="160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61"/>
      <c r="X379" s="161"/>
      <c r="Y379" s="161"/>
      <c r="Z379" s="161"/>
      <c r="AA379" s="225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159"/>
      <c r="C380" s="2"/>
      <c r="D380" s="160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61"/>
      <c r="X380" s="161"/>
      <c r="Y380" s="161"/>
      <c r="Z380" s="161"/>
      <c r="AA380" s="225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59"/>
      <c r="C381" s="2"/>
      <c r="D381" s="160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61"/>
      <c r="X381" s="161"/>
      <c r="Y381" s="161"/>
      <c r="Z381" s="161"/>
      <c r="AA381" s="225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"/>
      <c r="C382" s="2"/>
      <c r="D382" s="160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161"/>
      <c r="X382" s="161"/>
      <c r="Y382" s="161"/>
      <c r="Z382" s="161"/>
      <c r="AA382" s="225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160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161"/>
      <c r="X383" s="161"/>
      <c r="Y383" s="161"/>
      <c r="Z383" s="161"/>
      <c r="AA383" s="225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160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161"/>
      <c r="X384" s="161"/>
      <c r="Y384" s="161"/>
      <c r="Z384" s="161"/>
      <c r="AA384" s="225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160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61"/>
      <c r="X385" s="161"/>
      <c r="Y385" s="161"/>
      <c r="Z385" s="161"/>
      <c r="AA385" s="225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160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161"/>
      <c r="X386" s="161"/>
      <c r="Y386" s="161"/>
      <c r="Z386" s="161"/>
      <c r="AA386" s="225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"/>
      <c r="C387" s="2"/>
      <c r="D387" s="160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161"/>
      <c r="X387" s="161"/>
      <c r="Y387" s="161"/>
      <c r="Z387" s="161"/>
      <c r="AA387" s="225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"/>
      <c r="C388" s="2"/>
      <c r="D388" s="160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161"/>
      <c r="X388" s="161"/>
      <c r="Y388" s="161"/>
      <c r="Z388" s="161"/>
      <c r="AA388" s="225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1"/>
      <c r="C389" s="2"/>
      <c r="D389" s="160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61"/>
      <c r="X389" s="161"/>
      <c r="Y389" s="161"/>
      <c r="Z389" s="161"/>
      <c r="AA389" s="225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1"/>
      <c r="C390" s="2"/>
      <c r="D390" s="160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161"/>
      <c r="X390" s="161"/>
      <c r="Y390" s="161"/>
      <c r="Z390" s="161"/>
      <c r="AA390" s="225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1"/>
      <c r="C391" s="2"/>
      <c r="D391" s="160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161"/>
      <c r="X391" s="161"/>
      <c r="Y391" s="161"/>
      <c r="Z391" s="161"/>
      <c r="AA391" s="225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1"/>
      <c r="C392" s="2"/>
      <c r="D392" s="160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161"/>
      <c r="X392" s="161"/>
      <c r="Y392" s="161"/>
      <c r="Z392" s="161"/>
      <c r="AA392" s="225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1"/>
      <c r="C393" s="2"/>
      <c r="D393" s="160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161"/>
      <c r="X393" s="161"/>
      <c r="Y393" s="161"/>
      <c r="Z393" s="161"/>
      <c r="AA393" s="225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1"/>
      <c r="C394" s="2"/>
      <c r="D394" s="160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161"/>
      <c r="X394" s="161"/>
      <c r="Y394" s="161"/>
      <c r="Z394" s="161"/>
      <c r="AA394" s="225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1"/>
      <c r="C395" s="2"/>
      <c r="D395" s="160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161"/>
      <c r="X395" s="161"/>
      <c r="Y395" s="161"/>
      <c r="Z395" s="161"/>
      <c r="AA395" s="225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1"/>
      <c r="C396" s="2"/>
      <c r="D396" s="160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161"/>
      <c r="X396" s="161"/>
      <c r="Y396" s="161"/>
      <c r="Z396" s="161"/>
      <c r="AA396" s="225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1"/>
      <c r="C397" s="2"/>
      <c r="D397" s="160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161"/>
      <c r="X397" s="161"/>
      <c r="Y397" s="161"/>
      <c r="Z397" s="161"/>
      <c r="AA397" s="225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1"/>
      <c r="C398" s="2"/>
      <c r="D398" s="160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161"/>
      <c r="X398" s="161"/>
      <c r="Y398" s="161"/>
      <c r="Z398" s="161"/>
      <c r="AA398" s="225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1"/>
      <c r="C399" s="2"/>
      <c r="D399" s="160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161"/>
      <c r="X399" s="161"/>
      <c r="Y399" s="161"/>
      <c r="Z399" s="161"/>
      <c r="AA399" s="225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1"/>
      <c r="C400" s="2"/>
      <c r="D400" s="160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161"/>
      <c r="X400" s="161"/>
      <c r="Y400" s="161"/>
      <c r="Z400" s="161"/>
      <c r="AA400" s="225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1"/>
      <c r="C401" s="2"/>
      <c r="D401" s="160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61"/>
      <c r="X401" s="161"/>
      <c r="Y401" s="161"/>
      <c r="Z401" s="161"/>
      <c r="AA401" s="225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1"/>
      <c r="C402" s="2"/>
      <c r="D402" s="160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161"/>
      <c r="X402" s="161"/>
      <c r="Y402" s="161"/>
      <c r="Z402" s="161"/>
      <c r="AA402" s="225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1"/>
      <c r="C403" s="2"/>
      <c r="D403" s="160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161"/>
      <c r="X403" s="161"/>
      <c r="Y403" s="161"/>
      <c r="Z403" s="161"/>
      <c r="AA403" s="225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1"/>
      <c r="C404" s="2"/>
      <c r="D404" s="160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161"/>
      <c r="X404" s="161"/>
      <c r="Y404" s="161"/>
      <c r="Z404" s="161"/>
      <c r="AA404" s="225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1"/>
      <c r="C405" s="2"/>
      <c r="D405" s="160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161"/>
      <c r="X405" s="161"/>
      <c r="Y405" s="161"/>
      <c r="Z405" s="161"/>
      <c r="AA405" s="225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1"/>
      <c r="C406" s="2"/>
      <c r="D406" s="160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161"/>
      <c r="X406" s="161"/>
      <c r="Y406" s="161"/>
      <c r="Z406" s="161"/>
      <c r="AA406" s="225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1"/>
      <c r="C407" s="2"/>
      <c r="D407" s="160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161"/>
      <c r="X407" s="161"/>
      <c r="Y407" s="161"/>
      <c r="Z407" s="161"/>
      <c r="AA407" s="225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1"/>
      <c r="C408" s="2"/>
      <c r="D408" s="160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161"/>
      <c r="X408" s="161"/>
      <c r="Y408" s="161"/>
      <c r="Z408" s="161"/>
      <c r="AA408" s="225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1"/>
      <c r="C409" s="2"/>
      <c r="D409" s="160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161"/>
      <c r="X409" s="161"/>
      <c r="Y409" s="161"/>
      <c r="Z409" s="161"/>
      <c r="AA409" s="225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1"/>
      <c r="C410" s="2"/>
      <c r="D410" s="160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61"/>
      <c r="X410" s="161"/>
      <c r="Y410" s="161"/>
      <c r="Z410" s="161"/>
      <c r="AA410" s="225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1"/>
      <c r="C411" s="2"/>
      <c r="D411" s="160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161"/>
      <c r="X411" s="161"/>
      <c r="Y411" s="161"/>
      <c r="Z411" s="161"/>
      <c r="AA411" s="225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1"/>
      <c r="C412" s="2"/>
      <c r="D412" s="160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161"/>
      <c r="X412" s="161"/>
      <c r="Y412" s="161"/>
      <c r="Z412" s="161"/>
      <c r="AA412" s="225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1"/>
      <c r="C413" s="2"/>
      <c r="D413" s="160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61"/>
      <c r="X413" s="161"/>
      <c r="Y413" s="161"/>
      <c r="Z413" s="161"/>
      <c r="AA413" s="225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1"/>
      <c r="C414" s="2"/>
      <c r="D414" s="160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161"/>
      <c r="X414" s="161"/>
      <c r="Y414" s="161"/>
      <c r="Z414" s="161"/>
      <c r="AA414" s="225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1"/>
      <c r="C415" s="2"/>
      <c r="D415" s="160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161"/>
      <c r="X415" s="161"/>
      <c r="Y415" s="161"/>
      <c r="Z415" s="161"/>
      <c r="AA415" s="225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1"/>
      <c r="C416" s="2"/>
      <c r="D416" s="160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61"/>
      <c r="X416" s="161"/>
      <c r="Y416" s="161"/>
      <c r="Z416" s="161"/>
      <c r="AA416" s="225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1"/>
      <c r="C417" s="2"/>
      <c r="D417" s="160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161"/>
      <c r="X417" s="161"/>
      <c r="Y417" s="161"/>
      <c r="Z417" s="161"/>
      <c r="AA417" s="225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1"/>
      <c r="C418" s="2"/>
      <c r="D418" s="160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161"/>
      <c r="X418" s="161"/>
      <c r="Y418" s="161"/>
      <c r="Z418" s="161"/>
      <c r="AA418" s="225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1"/>
      <c r="C419" s="2"/>
      <c r="D419" s="160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61"/>
      <c r="X419" s="161"/>
      <c r="Y419" s="161"/>
      <c r="Z419" s="161"/>
      <c r="AA419" s="225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1"/>
      <c r="C420" s="2"/>
      <c r="D420" s="160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161"/>
      <c r="X420" s="161"/>
      <c r="Y420" s="161"/>
      <c r="Z420" s="161"/>
      <c r="AA420" s="225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1"/>
      <c r="C421" s="2"/>
      <c r="D421" s="160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161"/>
      <c r="X421" s="161"/>
      <c r="Y421" s="161"/>
      <c r="Z421" s="161"/>
      <c r="AA421" s="225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1"/>
      <c r="C422" s="2"/>
      <c r="D422" s="160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61"/>
      <c r="X422" s="161"/>
      <c r="Y422" s="161"/>
      <c r="Z422" s="161"/>
      <c r="AA422" s="225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1"/>
      <c r="C423" s="2"/>
      <c r="D423" s="160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61"/>
      <c r="X423" s="161"/>
      <c r="Y423" s="161"/>
      <c r="Z423" s="161"/>
      <c r="AA423" s="225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1"/>
      <c r="C424" s="2"/>
      <c r="D424" s="160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161"/>
      <c r="X424" s="161"/>
      <c r="Y424" s="161"/>
      <c r="Z424" s="161"/>
      <c r="AA424" s="225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1"/>
      <c r="C425" s="2"/>
      <c r="D425" s="160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161"/>
      <c r="X425" s="161"/>
      <c r="Y425" s="161"/>
      <c r="Z425" s="161"/>
      <c r="AA425" s="225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1"/>
      <c r="C426" s="2"/>
      <c r="D426" s="160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161"/>
      <c r="X426" s="161"/>
      <c r="Y426" s="161"/>
      <c r="Z426" s="161"/>
      <c r="AA426" s="225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1"/>
      <c r="C427" s="2"/>
      <c r="D427" s="160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161"/>
      <c r="X427" s="161"/>
      <c r="Y427" s="161"/>
      <c r="Z427" s="161"/>
      <c r="AA427" s="225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1"/>
      <c r="C428" s="2"/>
      <c r="D428" s="160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161"/>
      <c r="X428" s="161"/>
      <c r="Y428" s="161"/>
      <c r="Z428" s="161"/>
      <c r="AA428" s="225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1"/>
      <c r="C429" s="2"/>
      <c r="D429" s="160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161"/>
      <c r="X429" s="161"/>
      <c r="Y429" s="161"/>
      <c r="Z429" s="161"/>
      <c r="AA429" s="225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1"/>
      <c r="C430" s="2"/>
      <c r="D430" s="160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161"/>
      <c r="X430" s="161"/>
      <c r="Y430" s="161"/>
      <c r="Z430" s="161"/>
      <c r="AA430" s="225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1"/>
      <c r="C431" s="2"/>
      <c r="D431" s="160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161"/>
      <c r="X431" s="161"/>
      <c r="Y431" s="161"/>
      <c r="Z431" s="161"/>
      <c r="AA431" s="225"/>
      <c r="AB431" s="1"/>
      <c r="AC431" s="1"/>
      <c r="AD431" s="1"/>
      <c r="AE431" s="1"/>
      <c r="AF431" s="1"/>
      <c r="AG431" s="1"/>
    </row>
    <row r="432" spans="1:33" ht="15.75" customHeight="1" x14ac:dyDescent="0.25">
      <c r="A432" s="1"/>
      <c r="B432" s="1"/>
      <c r="C432" s="2"/>
      <c r="D432" s="160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161"/>
      <c r="X432" s="161"/>
      <c r="Y432" s="161"/>
      <c r="Z432" s="161"/>
      <c r="AA432" s="225"/>
      <c r="AB432" s="1"/>
      <c r="AC432" s="1"/>
      <c r="AD432" s="1"/>
      <c r="AE432" s="1"/>
      <c r="AF432" s="1"/>
      <c r="AG432" s="1"/>
    </row>
    <row r="433" spans="1:33" ht="15.75" customHeight="1" x14ac:dyDescent="0.25">
      <c r="A433" s="1"/>
      <c r="B433" s="1"/>
      <c r="C433" s="2"/>
      <c r="D433" s="160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161"/>
      <c r="X433" s="161"/>
      <c r="Y433" s="161"/>
      <c r="Z433" s="161"/>
      <c r="AA433" s="225"/>
      <c r="AB433" s="1"/>
      <c r="AC433" s="1"/>
      <c r="AD433" s="1"/>
      <c r="AE433" s="1"/>
      <c r="AF433" s="1"/>
      <c r="AG433" s="1"/>
    </row>
    <row r="434" spans="1:33" ht="15.75" customHeight="1" x14ac:dyDescent="0.25">
      <c r="A434" s="1"/>
      <c r="B434" s="1"/>
      <c r="C434" s="2"/>
      <c r="D434" s="160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61"/>
      <c r="X434" s="161"/>
      <c r="Y434" s="161"/>
      <c r="Z434" s="161"/>
      <c r="AA434" s="225"/>
      <c r="AB434" s="1"/>
      <c r="AC434" s="1"/>
      <c r="AD434" s="1"/>
      <c r="AE434" s="1"/>
      <c r="AF434" s="1"/>
      <c r="AG434" s="1"/>
    </row>
    <row r="435" spans="1:33" ht="15.75" customHeight="1" x14ac:dyDescent="0.25">
      <c r="A435" s="1"/>
      <c r="B435" s="1"/>
      <c r="C435" s="2"/>
      <c r="D435" s="160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161"/>
      <c r="X435" s="161"/>
      <c r="Y435" s="161"/>
      <c r="Z435" s="161"/>
      <c r="AA435" s="225"/>
      <c r="AB435" s="1"/>
      <c r="AC435" s="1"/>
      <c r="AD435" s="1"/>
      <c r="AE435" s="1"/>
      <c r="AF435" s="1"/>
      <c r="AG435" s="1"/>
    </row>
    <row r="436" spans="1:33" ht="15.75" customHeight="1" x14ac:dyDescent="0.25">
      <c r="A436" s="1"/>
      <c r="B436" s="1"/>
      <c r="C436" s="2"/>
      <c r="D436" s="160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161"/>
      <c r="X436" s="161"/>
      <c r="Y436" s="161"/>
      <c r="Z436" s="161"/>
      <c r="AA436" s="225"/>
      <c r="AB436" s="1"/>
      <c r="AC436" s="1"/>
      <c r="AD436" s="1"/>
      <c r="AE436" s="1"/>
      <c r="AF436" s="1"/>
      <c r="AG436" s="1"/>
    </row>
    <row r="437" spans="1:33" ht="15.75" customHeight="1" x14ac:dyDescent="0.25">
      <c r="A437" s="1"/>
      <c r="B437" s="1"/>
      <c r="C437" s="2"/>
      <c r="D437" s="160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161"/>
      <c r="X437" s="161"/>
      <c r="Y437" s="161"/>
      <c r="Z437" s="161"/>
      <c r="AA437" s="225"/>
      <c r="AB437" s="1"/>
      <c r="AC437" s="1"/>
      <c r="AD437" s="1"/>
      <c r="AE437" s="1"/>
      <c r="AF437" s="1"/>
      <c r="AG437" s="1"/>
    </row>
    <row r="438" spans="1:33" ht="15.75" customHeight="1" x14ac:dyDescent="0.25">
      <c r="A438" s="1"/>
      <c r="B438" s="1"/>
      <c r="C438" s="2"/>
      <c r="D438" s="160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61"/>
      <c r="X438" s="161"/>
      <c r="Y438" s="161"/>
      <c r="Z438" s="161"/>
      <c r="AA438" s="225"/>
      <c r="AB438" s="1"/>
      <c r="AC438" s="1"/>
      <c r="AD438" s="1"/>
      <c r="AE438" s="1"/>
      <c r="AF438" s="1"/>
      <c r="AG438" s="1"/>
    </row>
    <row r="439" spans="1:33" ht="15.75" customHeight="1" x14ac:dyDescent="0.25">
      <c r="A439" s="1"/>
      <c r="B439" s="1"/>
      <c r="C439" s="2"/>
      <c r="D439" s="160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161"/>
      <c r="X439" s="161"/>
      <c r="Y439" s="161"/>
      <c r="Z439" s="161"/>
      <c r="AA439" s="225"/>
      <c r="AB439" s="1"/>
      <c r="AC439" s="1"/>
      <c r="AD439" s="1"/>
      <c r="AE439" s="1"/>
      <c r="AF439" s="1"/>
      <c r="AG439" s="1"/>
    </row>
    <row r="440" spans="1:33" ht="15.75" customHeight="1" x14ac:dyDescent="0.25">
      <c r="A440" s="1"/>
      <c r="B440" s="1"/>
      <c r="C440" s="2"/>
      <c r="D440" s="160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161"/>
      <c r="X440" s="161"/>
      <c r="Y440" s="161"/>
      <c r="Z440" s="161"/>
      <c r="AA440" s="225"/>
      <c r="AB440" s="1"/>
      <c r="AC440" s="1"/>
      <c r="AD440" s="1"/>
      <c r="AE440" s="1"/>
      <c r="AF440" s="1"/>
      <c r="AG440" s="1"/>
    </row>
    <row r="441" spans="1:33" ht="15.75" customHeight="1" x14ac:dyDescent="0.25">
      <c r="A441" s="1"/>
      <c r="B441" s="1"/>
      <c r="C441" s="2"/>
      <c r="D441" s="160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61"/>
      <c r="X441" s="161"/>
      <c r="Y441" s="161"/>
      <c r="Z441" s="161"/>
      <c r="AA441" s="225"/>
      <c r="AB441" s="1"/>
      <c r="AC441" s="1"/>
      <c r="AD441" s="1"/>
      <c r="AE441" s="1"/>
      <c r="AF441" s="1"/>
      <c r="AG441" s="1"/>
    </row>
    <row r="442" spans="1:33" ht="15.75" customHeight="1" x14ac:dyDescent="0.25">
      <c r="A442" s="1"/>
      <c r="B442" s="1"/>
      <c r="C442" s="2"/>
      <c r="D442" s="160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161"/>
      <c r="X442" s="161"/>
      <c r="Y442" s="161"/>
      <c r="Z442" s="161"/>
      <c r="AA442" s="225"/>
      <c r="AB442" s="1"/>
      <c r="AC442" s="1"/>
      <c r="AD442" s="1"/>
      <c r="AE442" s="1"/>
      <c r="AF442" s="1"/>
      <c r="AG442" s="1"/>
    </row>
    <row r="443" spans="1:33" ht="15.75" customHeight="1" x14ac:dyDescent="0.25">
      <c r="A443" s="1"/>
      <c r="B443" s="1"/>
      <c r="C443" s="2"/>
      <c r="D443" s="160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161"/>
      <c r="X443" s="161"/>
      <c r="Y443" s="161"/>
      <c r="Z443" s="161"/>
      <c r="AA443" s="225"/>
      <c r="AB443" s="1"/>
      <c r="AC443" s="1"/>
      <c r="AD443" s="1"/>
      <c r="AE443" s="1"/>
      <c r="AF443" s="1"/>
      <c r="AG443" s="1"/>
    </row>
    <row r="444" spans="1:33" ht="15.75" customHeight="1" x14ac:dyDescent="0.25">
      <c r="A444" s="1"/>
      <c r="B444" s="1"/>
      <c r="C444" s="2"/>
      <c r="D444" s="160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61"/>
      <c r="X444" s="161"/>
      <c r="Y444" s="161"/>
      <c r="Z444" s="161"/>
      <c r="AA444" s="225"/>
      <c r="AB444" s="1"/>
      <c r="AC444" s="1"/>
      <c r="AD444" s="1"/>
      <c r="AE444" s="1"/>
      <c r="AF444" s="1"/>
      <c r="AG444" s="1"/>
    </row>
    <row r="445" spans="1:33" ht="15.75" customHeight="1" x14ac:dyDescent="0.25">
      <c r="A445" s="1"/>
      <c r="B445" s="1"/>
      <c r="C445" s="2"/>
      <c r="D445" s="160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161"/>
      <c r="X445" s="161"/>
      <c r="Y445" s="161"/>
      <c r="Z445" s="161"/>
      <c r="AA445" s="225"/>
      <c r="AB445" s="1"/>
      <c r="AC445" s="1"/>
      <c r="AD445" s="1"/>
      <c r="AE445" s="1"/>
      <c r="AF445" s="1"/>
      <c r="AG445" s="1"/>
    </row>
    <row r="446" spans="1:33" ht="15.75" customHeight="1" x14ac:dyDescent="0.25">
      <c r="A446" s="1"/>
      <c r="B446" s="1"/>
      <c r="C446" s="2"/>
      <c r="D446" s="160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61"/>
      <c r="X446" s="161"/>
      <c r="Y446" s="161"/>
      <c r="Z446" s="161"/>
      <c r="AA446" s="225"/>
      <c r="AB446" s="1"/>
      <c r="AC446" s="1"/>
      <c r="AD446" s="1"/>
      <c r="AE446" s="1"/>
      <c r="AF446" s="1"/>
      <c r="AG446" s="1"/>
    </row>
    <row r="447" spans="1:33" ht="15.75" customHeight="1" x14ac:dyDescent="0.25">
      <c r="A447" s="1"/>
      <c r="B447" s="1"/>
      <c r="C447" s="2"/>
      <c r="D447" s="160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61"/>
      <c r="X447" s="161"/>
      <c r="Y447" s="161"/>
      <c r="Z447" s="161"/>
      <c r="AA447" s="225"/>
      <c r="AB447" s="1"/>
      <c r="AC447" s="1"/>
      <c r="AD447" s="1"/>
      <c r="AE447" s="1"/>
      <c r="AF447" s="1"/>
      <c r="AG447" s="1"/>
    </row>
    <row r="448" spans="1:33" ht="15.75" customHeight="1" x14ac:dyDescent="0.25">
      <c r="A448" s="1"/>
      <c r="B448" s="1"/>
      <c r="C448" s="2"/>
      <c r="D448" s="160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161"/>
      <c r="X448" s="161"/>
      <c r="Y448" s="161"/>
      <c r="Z448" s="161"/>
      <c r="AA448" s="225"/>
      <c r="AB448" s="1"/>
      <c r="AC448" s="1"/>
      <c r="AD448" s="1"/>
      <c r="AE448" s="1"/>
      <c r="AF448" s="1"/>
      <c r="AG448" s="1"/>
    </row>
    <row r="449" spans="1:33" ht="15.75" customHeight="1" x14ac:dyDescent="0.25">
      <c r="A449" s="1"/>
      <c r="B449" s="1"/>
      <c r="C449" s="2"/>
      <c r="D449" s="160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161"/>
      <c r="X449" s="161"/>
      <c r="Y449" s="161"/>
      <c r="Z449" s="161"/>
      <c r="AA449" s="225"/>
      <c r="AB449" s="1"/>
      <c r="AC449" s="1"/>
      <c r="AD449" s="1"/>
      <c r="AE449" s="1"/>
      <c r="AF449" s="1"/>
      <c r="AG449" s="1"/>
    </row>
    <row r="450" spans="1:33" ht="15.75" customHeight="1" x14ac:dyDescent="0.25">
      <c r="A450" s="1"/>
      <c r="B450" s="1"/>
      <c r="C450" s="2"/>
      <c r="D450" s="160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61"/>
      <c r="X450" s="161"/>
      <c r="Y450" s="161"/>
      <c r="Z450" s="161"/>
      <c r="AA450" s="225"/>
      <c r="AB450" s="1"/>
      <c r="AC450" s="1"/>
      <c r="AD450" s="1"/>
      <c r="AE450" s="1"/>
      <c r="AF450" s="1"/>
      <c r="AG450" s="1"/>
    </row>
    <row r="451" spans="1:33" ht="15.75" customHeight="1" x14ac:dyDescent="0.25">
      <c r="A451" s="1"/>
      <c r="B451" s="1"/>
      <c r="C451" s="2"/>
      <c r="D451" s="160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61"/>
      <c r="X451" s="161"/>
      <c r="Y451" s="161"/>
      <c r="Z451" s="161"/>
      <c r="AA451" s="225"/>
      <c r="AB451" s="1"/>
      <c r="AC451" s="1"/>
      <c r="AD451" s="1"/>
      <c r="AE451" s="1"/>
      <c r="AF451" s="1"/>
      <c r="AG451" s="1"/>
    </row>
    <row r="452" spans="1:33" ht="15.75" customHeight="1" x14ac:dyDescent="0.25">
      <c r="A452" s="1"/>
      <c r="B452" s="1"/>
      <c r="C452" s="2"/>
      <c r="D452" s="160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161"/>
      <c r="X452" s="161"/>
      <c r="Y452" s="161"/>
      <c r="Z452" s="161"/>
      <c r="AA452" s="225"/>
      <c r="AB452" s="1"/>
      <c r="AC452" s="1"/>
      <c r="AD452" s="1"/>
      <c r="AE452" s="1"/>
      <c r="AF452" s="1"/>
      <c r="AG452" s="1"/>
    </row>
    <row r="453" spans="1:33" ht="15.75" customHeight="1" x14ac:dyDescent="0.25">
      <c r="A453" s="1"/>
      <c r="B453" s="1"/>
      <c r="C453" s="2"/>
      <c r="D453" s="160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161"/>
      <c r="X453" s="161"/>
      <c r="Y453" s="161"/>
      <c r="Z453" s="161"/>
      <c r="AA453" s="225"/>
      <c r="AB453" s="1"/>
      <c r="AC453" s="1"/>
      <c r="AD453" s="1"/>
      <c r="AE453" s="1"/>
      <c r="AF453" s="1"/>
      <c r="AG453" s="1"/>
    </row>
    <row r="454" spans="1:33" ht="15.75" customHeight="1" x14ac:dyDescent="0.25">
      <c r="A454" s="1"/>
      <c r="B454" s="1"/>
      <c r="C454" s="2"/>
      <c r="D454" s="160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161"/>
      <c r="X454" s="161"/>
      <c r="Y454" s="161"/>
      <c r="Z454" s="161"/>
      <c r="AA454" s="225"/>
      <c r="AB454" s="1"/>
      <c r="AC454" s="1"/>
      <c r="AD454" s="1"/>
      <c r="AE454" s="1"/>
      <c r="AF454" s="1"/>
      <c r="AG454" s="1"/>
    </row>
    <row r="455" spans="1:33" ht="15.75" customHeight="1" x14ac:dyDescent="0.25">
      <c r="A455" s="1"/>
      <c r="B455" s="1"/>
      <c r="C455" s="2"/>
      <c r="D455" s="160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161"/>
      <c r="X455" s="161"/>
      <c r="Y455" s="161"/>
      <c r="Z455" s="161"/>
      <c r="AA455" s="225"/>
      <c r="AB455" s="1"/>
      <c r="AC455" s="1"/>
      <c r="AD455" s="1"/>
      <c r="AE455" s="1"/>
      <c r="AF455" s="1"/>
      <c r="AG455" s="1"/>
    </row>
    <row r="456" spans="1:33" ht="15.75" customHeight="1" x14ac:dyDescent="0.25">
      <c r="A456" s="1"/>
      <c r="B456" s="1"/>
      <c r="C456" s="2"/>
      <c r="D456" s="160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161"/>
      <c r="X456" s="161"/>
      <c r="Y456" s="161"/>
      <c r="Z456" s="161"/>
      <c r="AA456" s="225"/>
      <c r="AB456" s="1"/>
      <c r="AC456" s="1"/>
      <c r="AD456" s="1"/>
      <c r="AE456" s="1"/>
      <c r="AF456" s="1"/>
      <c r="AG456" s="1"/>
    </row>
    <row r="457" spans="1:33" ht="15.75" customHeight="1" x14ac:dyDescent="0.25">
      <c r="A457" s="1"/>
      <c r="B457" s="1"/>
      <c r="C457" s="2"/>
      <c r="D457" s="160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161"/>
      <c r="X457" s="161"/>
      <c r="Y457" s="161"/>
      <c r="Z457" s="161"/>
      <c r="AA457" s="225"/>
      <c r="AB457" s="1"/>
      <c r="AC457" s="1"/>
      <c r="AD457" s="1"/>
      <c r="AE457" s="1"/>
      <c r="AF457" s="1"/>
      <c r="AG457" s="1"/>
    </row>
    <row r="458" spans="1:33" ht="15.75" customHeight="1" x14ac:dyDescent="0.25">
      <c r="A458" s="1"/>
      <c r="B458" s="1"/>
      <c r="C458" s="2"/>
      <c r="D458" s="160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161"/>
      <c r="X458" s="161"/>
      <c r="Y458" s="161"/>
      <c r="Z458" s="161"/>
      <c r="AA458" s="225"/>
      <c r="AB458" s="1"/>
      <c r="AC458" s="1"/>
      <c r="AD458" s="1"/>
      <c r="AE458" s="1"/>
      <c r="AF458" s="1"/>
      <c r="AG458" s="1"/>
    </row>
    <row r="459" spans="1:33" ht="15.75" customHeight="1" x14ac:dyDescent="0.25">
      <c r="A459" s="1"/>
      <c r="B459" s="1"/>
      <c r="C459" s="2"/>
      <c r="D459" s="160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161"/>
      <c r="X459" s="161"/>
      <c r="Y459" s="161"/>
      <c r="Z459" s="161"/>
      <c r="AA459" s="225"/>
      <c r="AB459" s="1"/>
      <c r="AC459" s="1"/>
      <c r="AD459" s="1"/>
      <c r="AE459" s="1"/>
      <c r="AF459" s="1"/>
      <c r="AG459" s="1"/>
    </row>
    <row r="460" spans="1:33" ht="15.75" customHeight="1" x14ac:dyDescent="0.25">
      <c r="A460" s="1"/>
      <c r="B460" s="1"/>
      <c r="C460" s="2"/>
      <c r="D460" s="160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161"/>
      <c r="X460" s="161"/>
      <c r="Y460" s="161"/>
      <c r="Z460" s="161"/>
      <c r="AA460" s="225"/>
      <c r="AB460" s="1"/>
      <c r="AC460" s="1"/>
      <c r="AD460" s="1"/>
      <c r="AE460" s="1"/>
      <c r="AF460" s="1"/>
      <c r="AG460" s="1"/>
    </row>
    <row r="461" spans="1:33" ht="15.75" customHeight="1" x14ac:dyDescent="0.25">
      <c r="A461" s="1"/>
      <c r="B461" s="1"/>
      <c r="C461" s="2"/>
      <c r="D461" s="160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161"/>
      <c r="X461" s="161"/>
      <c r="Y461" s="161"/>
      <c r="Z461" s="161"/>
      <c r="AA461" s="225"/>
      <c r="AB461" s="1"/>
      <c r="AC461" s="1"/>
      <c r="AD461" s="1"/>
      <c r="AE461" s="1"/>
      <c r="AF461" s="1"/>
      <c r="AG461" s="1"/>
    </row>
    <row r="462" spans="1:33" ht="15.75" customHeight="1" x14ac:dyDescent="0.25">
      <c r="A462" s="1"/>
      <c r="B462" s="1"/>
      <c r="C462" s="2"/>
      <c r="D462" s="160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161"/>
      <c r="X462" s="161"/>
      <c r="Y462" s="161"/>
      <c r="Z462" s="161"/>
      <c r="AA462" s="225"/>
      <c r="AB462" s="1"/>
      <c r="AC462" s="1"/>
      <c r="AD462" s="1"/>
      <c r="AE462" s="1"/>
      <c r="AF462" s="1"/>
      <c r="AG462" s="1"/>
    </row>
    <row r="463" spans="1:33" ht="15.75" customHeight="1" x14ac:dyDescent="0.25">
      <c r="A463" s="1"/>
      <c r="B463" s="1"/>
      <c r="C463" s="2"/>
      <c r="D463" s="160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161"/>
      <c r="X463" s="161"/>
      <c r="Y463" s="161"/>
      <c r="Z463" s="161"/>
      <c r="AA463" s="225"/>
      <c r="AB463" s="1"/>
      <c r="AC463" s="1"/>
      <c r="AD463" s="1"/>
      <c r="AE463" s="1"/>
      <c r="AF463" s="1"/>
      <c r="AG463" s="1"/>
    </row>
    <row r="464" spans="1:33" ht="15.75" customHeight="1" x14ac:dyDescent="0.25">
      <c r="A464" s="1"/>
      <c r="B464" s="1"/>
      <c r="C464" s="2"/>
      <c r="D464" s="160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161"/>
      <c r="X464" s="161"/>
      <c r="Y464" s="161"/>
      <c r="Z464" s="161"/>
      <c r="AA464" s="225"/>
      <c r="AB464" s="1"/>
      <c r="AC464" s="1"/>
      <c r="AD464" s="1"/>
      <c r="AE464" s="1"/>
      <c r="AF464" s="1"/>
      <c r="AG464" s="1"/>
    </row>
    <row r="465" spans="1:33" ht="15.75" customHeight="1" x14ac:dyDescent="0.25">
      <c r="A465" s="1"/>
      <c r="B465" s="1"/>
      <c r="C465" s="2"/>
      <c r="D465" s="160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161"/>
      <c r="X465" s="161"/>
      <c r="Y465" s="161"/>
      <c r="Z465" s="161"/>
      <c r="AA465" s="225"/>
      <c r="AB465" s="1"/>
      <c r="AC465" s="1"/>
      <c r="AD465" s="1"/>
      <c r="AE465" s="1"/>
      <c r="AF465" s="1"/>
      <c r="AG465" s="1"/>
    </row>
    <row r="466" spans="1:33" ht="15.75" customHeight="1" x14ac:dyDescent="0.25">
      <c r="A466" s="1"/>
      <c r="B466" s="1"/>
      <c r="C466" s="2"/>
      <c r="D466" s="160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61"/>
      <c r="X466" s="161"/>
      <c r="Y466" s="161"/>
      <c r="Z466" s="161"/>
      <c r="AA466" s="225"/>
      <c r="AB466" s="1"/>
      <c r="AC466" s="1"/>
      <c r="AD466" s="1"/>
      <c r="AE466" s="1"/>
      <c r="AF466" s="1"/>
      <c r="AG466" s="1"/>
    </row>
    <row r="467" spans="1:33" ht="15.75" customHeight="1" x14ac:dyDescent="0.25">
      <c r="A467" s="1"/>
      <c r="B467" s="1"/>
      <c r="C467" s="2"/>
      <c r="D467" s="160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61"/>
      <c r="X467" s="161"/>
      <c r="Y467" s="161"/>
      <c r="Z467" s="161"/>
      <c r="AA467" s="225"/>
      <c r="AB467" s="1"/>
      <c r="AC467" s="1"/>
      <c r="AD467" s="1"/>
      <c r="AE467" s="1"/>
      <c r="AF467" s="1"/>
      <c r="AG467" s="1"/>
    </row>
    <row r="468" spans="1:33" ht="15.75" customHeight="1" x14ac:dyDescent="0.25">
      <c r="A468" s="1"/>
      <c r="B468" s="1"/>
      <c r="C468" s="2"/>
      <c r="D468" s="160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161"/>
      <c r="X468" s="161"/>
      <c r="Y468" s="161"/>
      <c r="Z468" s="161"/>
      <c r="AA468" s="225"/>
      <c r="AB468" s="1"/>
      <c r="AC468" s="1"/>
      <c r="AD468" s="1"/>
      <c r="AE468" s="1"/>
      <c r="AF468" s="1"/>
      <c r="AG468" s="1"/>
    </row>
    <row r="469" spans="1:33" ht="15.75" customHeight="1" x14ac:dyDescent="0.25">
      <c r="A469" s="1"/>
      <c r="B469" s="1"/>
      <c r="C469" s="2"/>
      <c r="D469" s="160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161"/>
      <c r="X469" s="161"/>
      <c r="Y469" s="161"/>
      <c r="Z469" s="161"/>
      <c r="AA469" s="225"/>
      <c r="AB469" s="1"/>
      <c r="AC469" s="1"/>
      <c r="AD469" s="1"/>
      <c r="AE469" s="1"/>
      <c r="AF469" s="1"/>
      <c r="AG469" s="1"/>
    </row>
    <row r="470" spans="1:33" ht="15.75" customHeight="1" x14ac:dyDescent="0.25">
      <c r="A470" s="1"/>
      <c r="B470" s="1"/>
      <c r="C470" s="2"/>
      <c r="D470" s="160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61"/>
      <c r="X470" s="161"/>
      <c r="Y470" s="161"/>
      <c r="Z470" s="161"/>
      <c r="AA470" s="225"/>
      <c r="AB470" s="1"/>
      <c r="AC470" s="1"/>
      <c r="AD470" s="1"/>
      <c r="AE470" s="1"/>
      <c r="AF470" s="1"/>
      <c r="AG470" s="1"/>
    </row>
    <row r="471" spans="1:33" ht="15.75" customHeight="1" x14ac:dyDescent="0.25">
      <c r="A471" s="1"/>
      <c r="B471" s="1"/>
      <c r="C471" s="2"/>
      <c r="D471" s="160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161"/>
      <c r="X471" s="161"/>
      <c r="Y471" s="161"/>
      <c r="Z471" s="161"/>
      <c r="AA471" s="225"/>
      <c r="AB471" s="1"/>
      <c r="AC471" s="1"/>
      <c r="AD471" s="1"/>
      <c r="AE471" s="1"/>
      <c r="AF471" s="1"/>
      <c r="AG471" s="1"/>
    </row>
    <row r="472" spans="1:33" ht="15.75" customHeight="1" x14ac:dyDescent="0.25">
      <c r="A472" s="1"/>
      <c r="B472" s="1"/>
      <c r="C472" s="2"/>
      <c r="D472" s="160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161"/>
      <c r="X472" s="161"/>
      <c r="Y472" s="161"/>
      <c r="Z472" s="161"/>
      <c r="AA472" s="225"/>
      <c r="AB472" s="1"/>
      <c r="AC472" s="1"/>
      <c r="AD472" s="1"/>
      <c r="AE472" s="1"/>
      <c r="AF472" s="1"/>
      <c r="AG472" s="1"/>
    </row>
    <row r="473" spans="1:33" ht="15.75" customHeight="1" x14ac:dyDescent="0.25">
      <c r="A473" s="1"/>
      <c r="B473" s="1"/>
      <c r="C473" s="2"/>
      <c r="D473" s="160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61"/>
      <c r="X473" s="161"/>
      <c r="Y473" s="161"/>
      <c r="Z473" s="161"/>
      <c r="AA473" s="225"/>
      <c r="AB473" s="1"/>
      <c r="AC473" s="1"/>
      <c r="AD473" s="1"/>
      <c r="AE473" s="1"/>
      <c r="AF473" s="1"/>
      <c r="AG473" s="1"/>
    </row>
    <row r="474" spans="1:33" ht="15.75" customHeight="1" x14ac:dyDescent="0.25">
      <c r="A474" s="1"/>
      <c r="B474" s="1"/>
      <c r="C474" s="2"/>
      <c r="D474" s="160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161"/>
      <c r="X474" s="161"/>
      <c r="Y474" s="161"/>
      <c r="Z474" s="161"/>
      <c r="AA474" s="225"/>
      <c r="AB474" s="1"/>
      <c r="AC474" s="1"/>
      <c r="AD474" s="1"/>
      <c r="AE474" s="1"/>
      <c r="AF474" s="1"/>
      <c r="AG474" s="1"/>
    </row>
    <row r="475" spans="1:33" ht="15.75" customHeight="1" x14ac:dyDescent="0.25">
      <c r="A475" s="1"/>
      <c r="B475" s="1"/>
      <c r="C475" s="2"/>
      <c r="D475" s="160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161"/>
      <c r="X475" s="161"/>
      <c r="Y475" s="161"/>
      <c r="Z475" s="161"/>
      <c r="AA475" s="225"/>
      <c r="AB475" s="1"/>
      <c r="AC475" s="1"/>
      <c r="AD475" s="1"/>
      <c r="AE475" s="1"/>
      <c r="AF475" s="1"/>
      <c r="AG475" s="1"/>
    </row>
    <row r="476" spans="1:33" ht="15.75" customHeight="1" x14ac:dyDescent="0.25">
      <c r="A476" s="1"/>
      <c r="B476" s="1"/>
      <c r="C476" s="2"/>
      <c r="D476" s="160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61"/>
      <c r="X476" s="161"/>
      <c r="Y476" s="161"/>
      <c r="Z476" s="161"/>
      <c r="AA476" s="225"/>
      <c r="AB476" s="1"/>
      <c r="AC476" s="1"/>
      <c r="AD476" s="1"/>
      <c r="AE476" s="1"/>
      <c r="AF476" s="1"/>
      <c r="AG476" s="1"/>
    </row>
    <row r="477" spans="1:33" ht="15.75" customHeight="1" x14ac:dyDescent="0.25">
      <c r="A477" s="1"/>
      <c r="B477" s="1"/>
      <c r="C477" s="2"/>
      <c r="D477" s="160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161"/>
      <c r="X477" s="161"/>
      <c r="Y477" s="161"/>
      <c r="Z477" s="161"/>
      <c r="AA477" s="225"/>
      <c r="AB477" s="1"/>
      <c r="AC477" s="1"/>
      <c r="AD477" s="1"/>
      <c r="AE477" s="1"/>
      <c r="AF477" s="1"/>
      <c r="AG477" s="1"/>
    </row>
    <row r="478" spans="1:33" ht="15.75" customHeight="1" x14ac:dyDescent="0.25">
      <c r="A478" s="1"/>
      <c r="B478" s="1"/>
      <c r="C478" s="2"/>
      <c r="D478" s="160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61"/>
      <c r="X478" s="161"/>
      <c r="Y478" s="161"/>
      <c r="Z478" s="161"/>
      <c r="AA478" s="225"/>
      <c r="AB478" s="1"/>
      <c r="AC478" s="1"/>
      <c r="AD478" s="1"/>
      <c r="AE478" s="1"/>
      <c r="AF478" s="1"/>
      <c r="AG478" s="1"/>
    </row>
    <row r="479" spans="1:33" ht="15.75" customHeight="1" x14ac:dyDescent="0.25">
      <c r="A479" s="1"/>
      <c r="B479" s="1"/>
      <c r="C479" s="2"/>
      <c r="D479" s="160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61"/>
      <c r="X479" s="161"/>
      <c r="Y479" s="161"/>
      <c r="Z479" s="161"/>
      <c r="AA479" s="225"/>
      <c r="AB479" s="1"/>
      <c r="AC479" s="1"/>
      <c r="AD479" s="1"/>
      <c r="AE479" s="1"/>
      <c r="AF479" s="1"/>
      <c r="AG479" s="1"/>
    </row>
    <row r="480" spans="1:33" ht="15.75" customHeight="1" x14ac:dyDescent="0.25">
      <c r="A480" s="1"/>
      <c r="B480" s="1"/>
      <c r="C480" s="2"/>
      <c r="D480" s="160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61"/>
      <c r="X480" s="161"/>
      <c r="Y480" s="161"/>
      <c r="Z480" s="161"/>
      <c r="AA480" s="225"/>
      <c r="AB480" s="1"/>
      <c r="AC480" s="1"/>
      <c r="AD480" s="1"/>
      <c r="AE480" s="1"/>
      <c r="AF480" s="1"/>
      <c r="AG480" s="1"/>
    </row>
    <row r="481" spans="1:33" ht="15.75" customHeight="1" x14ac:dyDescent="0.25">
      <c r="A481" s="1"/>
      <c r="B481" s="1"/>
      <c r="C481" s="2"/>
      <c r="D481" s="160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161"/>
      <c r="X481" s="161"/>
      <c r="Y481" s="161"/>
      <c r="Z481" s="161"/>
      <c r="AA481" s="225"/>
      <c r="AB481" s="1"/>
      <c r="AC481" s="1"/>
      <c r="AD481" s="1"/>
      <c r="AE481" s="1"/>
      <c r="AF481" s="1"/>
      <c r="AG481" s="1"/>
    </row>
    <row r="482" spans="1:33" ht="15.75" customHeight="1" x14ac:dyDescent="0.25">
      <c r="A482" s="1"/>
      <c r="B482" s="1"/>
      <c r="C482" s="2"/>
      <c r="D482" s="160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61"/>
      <c r="X482" s="161"/>
      <c r="Y482" s="161"/>
      <c r="Z482" s="161"/>
      <c r="AA482" s="225"/>
      <c r="AB482" s="1"/>
      <c r="AC482" s="1"/>
      <c r="AD482" s="1"/>
      <c r="AE482" s="1"/>
      <c r="AF482" s="1"/>
      <c r="AG482" s="1"/>
    </row>
    <row r="483" spans="1:33" ht="15.75" customHeight="1" x14ac:dyDescent="0.25">
      <c r="A483" s="1"/>
      <c r="B483" s="1"/>
      <c r="C483" s="2"/>
      <c r="D483" s="160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161"/>
      <c r="X483" s="161"/>
      <c r="Y483" s="161"/>
      <c r="Z483" s="161"/>
      <c r="AA483" s="225"/>
      <c r="AB483" s="1"/>
      <c r="AC483" s="1"/>
      <c r="AD483" s="1"/>
      <c r="AE483" s="1"/>
      <c r="AF483" s="1"/>
      <c r="AG483" s="1"/>
    </row>
    <row r="484" spans="1:33" ht="15.75" customHeight="1" x14ac:dyDescent="0.25">
      <c r="A484" s="1"/>
      <c r="B484" s="1"/>
      <c r="C484" s="2"/>
      <c r="D484" s="160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161"/>
      <c r="X484" s="161"/>
      <c r="Y484" s="161"/>
      <c r="Z484" s="161"/>
      <c r="AA484" s="225"/>
      <c r="AB484" s="1"/>
      <c r="AC484" s="1"/>
      <c r="AD484" s="1"/>
      <c r="AE484" s="1"/>
      <c r="AF484" s="1"/>
      <c r="AG484" s="1"/>
    </row>
    <row r="485" spans="1:33" ht="15.75" customHeight="1" x14ac:dyDescent="0.25">
      <c r="A485" s="1"/>
      <c r="B485" s="1"/>
      <c r="C485" s="2"/>
      <c r="D485" s="160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161"/>
      <c r="X485" s="161"/>
      <c r="Y485" s="161"/>
      <c r="Z485" s="161"/>
      <c r="AA485" s="225"/>
      <c r="AB485" s="1"/>
      <c r="AC485" s="1"/>
      <c r="AD485" s="1"/>
      <c r="AE485" s="1"/>
      <c r="AF485" s="1"/>
      <c r="AG485" s="1"/>
    </row>
    <row r="486" spans="1:33" ht="15.75" customHeight="1" x14ac:dyDescent="0.25">
      <c r="A486" s="1"/>
      <c r="B486" s="1"/>
      <c r="C486" s="2"/>
      <c r="D486" s="160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161"/>
      <c r="X486" s="161"/>
      <c r="Y486" s="161"/>
      <c r="Z486" s="161"/>
      <c r="AA486" s="225"/>
      <c r="AB486" s="1"/>
      <c r="AC486" s="1"/>
      <c r="AD486" s="1"/>
      <c r="AE486" s="1"/>
      <c r="AF486" s="1"/>
      <c r="AG486" s="1"/>
    </row>
    <row r="487" spans="1:33" ht="15.75" customHeight="1" x14ac:dyDescent="0.25">
      <c r="A487" s="1"/>
      <c r="B487" s="1"/>
      <c r="C487" s="2"/>
      <c r="D487" s="160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161"/>
      <c r="X487" s="161"/>
      <c r="Y487" s="161"/>
      <c r="Z487" s="161"/>
      <c r="AA487" s="225"/>
      <c r="AB487" s="1"/>
      <c r="AC487" s="1"/>
      <c r="AD487" s="1"/>
      <c r="AE487" s="1"/>
      <c r="AF487" s="1"/>
      <c r="AG487" s="1"/>
    </row>
    <row r="488" spans="1:33" ht="15.75" customHeight="1" x14ac:dyDescent="0.25">
      <c r="A488" s="1"/>
      <c r="B488" s="1"/>
      <c r="C488" s="2"/>
      <c r="D488" s="160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161"/>
      <c r="X488" s="161"/>
      <c r="Y488" s="161"/>
      <c r="Z488" s="161"/>
      <c r="AA488" s="225"/>
      <c r="AB488" s="1"/>
      <c r="AC488" s="1"/>
      <c r="AD488" s="1"/>
      <c r="AE488" s="1"/>
      <c r="AF488" s="1"/>
      <c r="AG488" s="1"/>
    </row>
    <row r="489" spans="1:33" ht="15.75" customHeight="1" x14ac:dyDescent="0.25">
      <c r="A489" s="1"/>
      <c r="B489" s="1"/>
      <c r="C489" s="2"/>
      <c r="D489" s="160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161"/>
      <c r="X489" s="161"/>
      <c r="Y489" s="161"/>
      <c r="Z489" s="161"/>
      <c r="AA489" s="225"/>
      <c r="AB489" s="1"/>
      <c r="AC489" s="1"/>
      <c r="AD489" s="1"/>
      <c r="AE489" s="1"/>
      <c r="AF489" s="1"/>
      <c r="AG489" s="1"/>
    </row>
    <row r="490" spans="1:33" ht="15.75" customHeight="1" x14ac:dyDescent="0.25">
      <c r="A490" s="1"/>
      <c r="B490" s="1"/>
      <c r="C490" s="2"/>
      <c r="D490" s="160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161"/>
      <c r="X490" s="161"/>
      <c r="Y490" s="161"/>
      <c r="Z490" s="161"/>
      <c r="AA490" s="225"/>
      <c r="AB490" s="1"/>
      <c r="AC490" s="1"/>
      <c r="AD490" s="1"/>
      <c r="AE490" s="1"/>
      <c r="AF490" s="1"/>
      <c r="AG490" s="1"/>
    </row>
    <row r="491" spans="1:33" ht="15.75" customHeight="1" x14ac:dyDescent="0.25">
      <c r="A491" s="1"/>
      <c r="B491" s="1"/>
      <c r="C491" s="2"/>
      <c r="D491" s="160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161"/>
      <c r="X491" s="161"/>
      <c r="Y491" s="161"/>
      <c r="Z491" s="161"/>
      <c r="AA491" s="225"/>
      <c r="AB491" s="1"/>
      <c r="AC491" s="1"/>
      <c r="AD491" s="1"/>
      <c r="AE491" s="1"/>
      <c r="AF491" s="1"/>
      <c r="AG491" s="1"/>
    </row>
    <row r="492" spans="1:33" ht="15.75" customHeight="1" x14ac:dyDescent="0.25">
      <c r="A492" s="1"/>
      <c r="B492" s="1"/>
      <c r="C492" s="2"/>
      <c r="D492" s="160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161"/>
      <c r="X492" s="161"/>
      <c r="Y492" s="161"/>
      <c r="Z492" s="161"/>
      <c r="AA492" s="225"/>
      <c r="AB492" s="1"/>
      <c r="AC492" s="1"/>
      <c r="AD492" s="1"/>
      <c r="AE492" s="1"/>
      <c r="AF492" s="1"/>
      <c r="AG492" s="1"/>
    </row>
    <row r="493" spans="1:33" ht="15.75" customHeight="1" x14ac:dyDescent="0.25">
      <c r="A493" s="1"/>
      <c r="B493" s="1"/>
      <c r="C493" s="2"/>
      <c r="D493" s="160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161"/>
      <c r="X493" s="161"/>
      <c r="Y493" s="161"/>
      <c r="Z493" s="161"/>
      <c r="AA493" s="225"/>
      <c r="AB493" s="1"/>
      <c r="AC493" s="1"/>
      <c r="AD493" s="1"/>
      <c r="AE493" s="1"/>
      <c r="AF493" s="1"/>
      <c r="AG493" s="1"/>
    </row>
    <row r="494" spans="1:33" ht="15.75" customHeight="1" x14ac:dyDescent="0.25">
      <c r="A494" s="1"/>
      <c r="B494" s="1"/>
      <c r="C494" s="2"/>
      <c r="D494" s="160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161"/>
      <c r="X494" s="161"/>
      <c r="Y494" s="161"/>
      <c r="Z494" s="161"/>
      <c r="AA494" s="225"/>
      <c r="AB494" s="1"/>
      <c r="AC494" s="1"/>
      <c r="AD494" s="1"/>
      <c r="AE494" s="1"/>
      <c r="AF494" s="1"/>
      <c r="AG494" s="1"/>
    </row>
    <row r="495" spans="1:33" ht="15.75" customHeight="1" x14ac:dyDescent="0.25">
      <c r="A495" s="1"/>
      <c r="B495" s="1"/>
      <c r="C495" s="2"/>
      <c r="D495" s="160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61"/>
      <c r="X495" s="161"/>
      <c r="Y495" s="161"/>
      <c r="Z495" s="161"/>
      <c r="AA495" s="225"/>
      <c r="AB495" s="1"/>
      <c r="AC495" s="1"/>
      <c r="AD495" s="1"/>
      <c r="AE495" s="1"/>
      <c r="AF495" s="1"/>
      <c r="AG495" s="1"/>
    </row>
    <row r="496" spans="1:33" ht="15.75" customHeight="1" x14ac:dyDescent="0.25">
      <c r="A496" s="1"/>
      <c r="B496" s="1"/>
      <c r="C496" s="2"/>
      <c r="D496" s="160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161"/>
      <c r="X496" s="161"/>
      <c r="Y496" s="161"/>
      <c r="Z496" s="161"/>
      <c r="AA496" s="225"/>
      <c r="AB496" s="1"/>
      <c r="AC496" s="1"/>
      <c r="AD496" s="1"/>
      <c r="AE496" s="1"/>
      <c r="AF496" s="1"/>
      <c r="AG496" s="1"/>
    </row>
    <row r="497" spans="1:33" ht="15.75" customHeight="1" x14ac:dyDescent="0.25">
      <c r="A497" s="1"/>
      <c r="B497" s="1"/>
      <c r="C497" s="2"/>
      <c r="D497" s="160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161"/>
      <c r="X497" s="161"/>
      <c r="Y497" s="161"/>
      <c r="Z497" s="161"/>
      <c r="AA497" s="225"/>
      <c r="AB497" s="1"/>
      <c r="AC497" s="1"/>
      <c r="AD497" s="1"/>
      <c r="AE497" s="1"/>
      <c r="AF497" s="1"/>
      <c r="AG497" s="1"/>
    </row>
    <row r="498" spans="1:33" ht="15.75" customHeight="1" x14ac:dyDescent="0.25">
      <c r="A498" s="1"/>
      <c r="B498" s="1"/>
      <c r="C498" s="2"/>
      <c r="D498" s="160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61"/>
      <c r="X498" s="161"/>
      <c r="Y498" s="161"/>
      <c r="Z498" s="161"/>
      <c r="AA498" s="225"/>
      <c r="AB498" s="1"/>
      <c r="AC498" s="1"/>
      <c r="AD498" s="1"/>
      <c r="AE498" s="1"/>
      <c r="AF498" s="1"/>
      <c r="AG498" s="1"/>
    </row>
    <row r="499" spans="1:33" ht="15.75" customHeight="1" x14ac:dyDescent="0.25">
      <c r="A499" s="1"/>
      <c r="B499" s="1"/>
      <c r="C499" s="2"/>
      <c r="D499" s="160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161"/>
      <c r="X499" s="161"/>
      <c r="Y499" s="161"/>
      <c r="Z499" s="161"/>
      <c r="AA499" s="225"/>
      <c r="AB499" s="1"/>
      <c r="AC499" s="1"/>
      <c r="AD499" s="1"/>
      <c r="AE499" s="1"/>
      <c r="AF499" s="1"/>
      <c r="AG499" s="1"/>
    </row>
    <row r="500" spans="1:33" ht="15.75" customHeight="1" x14ac:dyDescent="0.25">
      <c r="A500" s="1"/>
      <c r="B500" s="1"/>
      <c r="C500" s="2"/>
      <c r="D500" s="160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161"/>
      <c r="X500" s="161"/>
      <c r="Y500" s="161"/>
      <c r="Z500" s="161"/>
      <c r="AA500" s="225"/>
      <c r="AB500" s="1"/>
      <c r="AC500" s="1"/>
      <c r="AD500" s="1"/>
      <c r="AE500" s="1"/>
      <c r="AF500" s="1"/>
      <c r="AG500" s="1"/>
    </row>
    <row r="501" spans="1:33" ht="15.75" customHeight="1" x14ac:dyDescent="0.25">
      <c r="A501" s="1"/>
      <c r="B501" s="1"/>
      <c r="C501" s="2"/>
      <c r="D501" s="160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61"/>
      <c r="X501" s="161"/>
      <c r="Y501" s="161"/>
      <c r="Z501" s="161"/>
      <c r="AA501" s="225"/>
      <c r="AB501" s="1"/>
      <c r="AC501" s="1"/>
      <c r="AD501" s="1"/>
      <c r="AE501" s="1"/>
      <c r="AF501" s="1"/>
      <c r="AG501" s="1"/>
    </row>
    <row r="502" spans="1:33" ht="15.75" customHeight="1" x14ac:dyDescent="0.25">
      <c r="A502" s="1"/>
      <c r="B502" s="1"/>
      <c r="C502" s="2"/>
      <c r="D502" s="160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161"/>
      <c r="X502" s="161"/>
      <c r="Y502" s="161"/>
      <c r="Z502" s="161"/>
      <c r="AA502" s="225"/>
      <c r="AB502" s="1"/>
      <c r="AC502" s="1"/>
      <c r="AD502" s="1"/>
      <c r="AE502" s="1"/>
      <c r="AF502" s="1"/>
      <c r="AG502" s="1"/>
    </row>
    <row r="503" spans="1:33" ht="15.75" customHeight="1" x14ac:dyDescent="0.25">
      <c r="A503" s="1"/>
      <c r="B503" s="1"/>
      <c r="C503" s="2"/>
      <c r="D503" s="160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161"/>
      <c r="X503" s="161"/>
      <c r="Y503" s="161"/>
      <c r="Z503" s="161"/>
      <c r="AA503" s="225"/>
      <c r="AB503" s="1"/>
      <c r="AC503" s="1"/>
      <c r="AD503" s="1"/>
      <c r="AE503" s="1"/>
      <c r="AF503" s="1"/>
      <c r="AG503" s="1"/>
    </row>
    <row r="504" spans="1:33" ht="15.75" customHeight="1" x14ac:dyDescent="0.25">
      <c r="A504" s="1"/>
      <c r="B504" s="1"/>
      <c r="C504" s="2"/>
      <c r="D504" s="160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61"/>
      <c r="X504" s="161"/>
      <c r="Y504" s="161"/>
      <c r="Z504" s="161"/>
      <c r="AA504" s="225"/>
      <c r="AB504" s="1"/>
      <c r="AC504" s="1"/>
      <c r="AD504" s="1"/>
      <c r="AE504" s="1"/>
      <c r="AF504" s="1"/>
      <c r="AG504" s="1"/>
    </row>
    <row r="505" spans="1:33" ht="15.75" customHeight="1" x14ac:dyDescent="0.25">
      <c r="A505" s="1"/>
      <c r="B505" s="1"/>
      <c r="C505" s="2"/>
      <c r="D505" s="160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161"/>
      <c r="X505" s="161"/>
      <c r="Y505" s="161"/>
      <c r="Z505" s="161"/>
      <c r="AA505" s="225"/>
      <c r="AB505" s="1"/>
      <c r="AC505" s="1"/>
      <c r="AD505" s="1"/>
      <c r="AE505" s="1"/>
      <c r="AF505" s="1"/>
      <c r="AG505" s="1"/>
    </row>
    <row r="506" spans="1:33" ht="15.75" customHeight="1" x14ac:dyDescent="0.25">
      <c r="A506" s="1"/>
      <c r="B506" s="1"/>
      <c r="C506" s="2"/>
      <c r="D506" s="160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161"/>
      <c r="X506" s="161"/>
      <c r="Y506" s="161"/>
      <c r="Z506" s="161"/>
      <c r="AA506" s="225"/>
      <c r="AB506" s="1"/>
      <c r="AC506" s="1"/>
      <c r="AD506" s="1"/>
      <c r="AE506" s="1"/>
      <c r="AF506" s="1"/>
      <c r="AG506" s="1"/>
    </row>
    <row r="507" spans="1:33" ht="15.75" customHeight="1" x14ac:dyDescent="0.25">
      <c r="A507" s="1"/>
      <c r="B507" s="1"/>
      <c r="C507" s="2"/>
      <c r="D507" s="160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61"/>
      <c r="X507" s="161"/>
      <c r="Y507" s="161"/>
      <c r="Z507" s="161"/>
      <c r="AA507" s="225"/>
      <c r="AB507" s="1"/>
      <c r="AC507" s="1"/>
      <c r="AD507" s="1"/>
      <c r="AE507" s="1"/>
      <c r="AF507" s="1"/>
      <c r="AG507" s="1"/>
    </row>
    <row r="508" spans="1:33" ht="15.75" customHeight="1" x14ac:dyDescent="0.25">
      <c r="A508" s="1"/>
      <c r="B508" s="1"/>
      <c r="C508" s="2"/>
      <c r="D508" s="160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61"/>
      <c r="X508" s="161"/>
      <c r="Y508" s="161"/>
      <c r="Z508" s="161"/>
      <c r="AA508" s="225"/>
      <c r="AB508" s="1"/>
      <c r="AC508" s="1"/>
      <c r="AD508" s="1"/>
      <c r="AE508" s="1"/>
      <c r="AF508" s="1"/>
      <c r="AG508" s="1"/>
    </row>
    <row r="509" spans="1:33" ht="15.75" customHeight="1" x14ac:dyDescent="0.25">
      <c r="A509" s="1"/>
      <c r="B509" s="1"/>
      <c r="C509" s="2"/>
      <c r="D509" s="160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161"/>
      <c r="X509" s="161"/>
      <c r="Y509" s="161"/>
      <c r="Z509" s="161"/>
      <c r="AA509" s="225"/>
      <c r="AB509" s="1"/>
      <c r="AC509" s="1"/>
      <c r="AD509" s="1"/>
      <c r="AE509" s="1"/>
      <c r="AF509" s="1"/>
      <c r="AG509" s="1"/>
    </row>
    <row r="510" spans="1:33" ht="15.75" customHeight="1" x14ac:dyDescent="0.25">
      <c r="A510" s="1"/>
      <c r="B510" s="1"/>
      <c r="C510" s="2"/>
      <c r="D510" s="160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161"/>
      <c r="X510" s="161"/>
      <c r="Y510" s="161"/>
      <c r="Z510" s="161"/>
      <c r="AA510" s="225"/>
      <c r="AB510" s="1"/>
      <c r="AC510" s="1"/>
      <c r="AD510" s="1"/>
      <c r="AE510" s="1"/>
      <c r="AF510" s="1"/>
      <c r="AG510" s="1"/>
    </row>
    <row r="511" spans="1:33" ht="15.75" customHeight="1" x14ac:dyDescent="0.25">
      <c r="A511" s="1"/>
      <c r="B511" s="1"/>
      <c r="C511" s="2"/>
      <c r="D511" s="160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161"/>
      <c r="X511" s="161"/>
      <c r="Y511" s="161"/>
      <c r="Z511" s="161"/>
      <c r="AA511" s="225"/>
      <c r="AB511" s="1"/>
      <c r="AC511" s="1"/>
      <c r="AD511" s="1"/>
      <c r="AE511" s="1"/>
      <c r="AF511" s="1"/>
      <c r="AG511" s="1"/>
    </row>
    <row r="512" spans="1:33" ht="15.75" customHeight="1" x14ac:dyDescent="0.25">
      <c r="A512" s="1"/>
      <c r="B512" s="1"/>
      <c r="C512" s="2"/>
      <c r="D512" s="160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161"/>
      <c r="X512" s="161"/>
      <c r="Y512" s="161"/>
      <c r="Z512" s="161"/>
      <c r="AA512" s="225"/>
      <c r="AB512" s="1"/>
      <c r="AC512" s="1"/>
      <c r="AD512" s="1"/>
      <c r="AE512" s="1"/>
      <c r="AF512" s="1"/>
      <c r="AG512" s="1"/>
    </row>
    <row r="513" spans="1:33" ht="15.75" customHeight="1" x14ac:dyDescent="0.25">
      <c r="A513" s="1"/>
      <c r="B513" s="1"/>
      <c r="C513" s="2"/>
      <c r="D513" s="160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161"/>
      <c r="X513" s="161"/>
      <c r="Y513" s="161"/>
      <c r="Z513" s="161"/>
      <c r="AA513" s="225"/>
      <c r="AB513" s="1"/>
      <c r="AC513" s="1"/>
      <c r="AD513" s="1"/>
      <c r="AE513" s="1"/>
      <c r="AF513" s="1"/>
      <c r="AG513" s="1"/>
    </row>
    <row r="514" spans="1:33" ht="15.75" customHeight="1" x14ac:dyDescent="0.25">
      <c r="A514" s="1"/>
      <c r="B514" s="1"/>
      <c r="C514" s="2"/>
      <c r="D514" s="160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161"/>
      <c r="X514" s="161"/>
      <c r="Y514" s="161"/>
      <c r="Z514" s="161"/>
      <c r="AA514" s="225"/>
      <c r="AB514" s="1"/>
      <c r="AC514" s="1"/>
      <c r="AD514" s="1"/>
      <c r="AE514" s="1"/>
      <c r="AF514" s="1"/>
      <c r="AG514" s="1"/>
    </row>
    <row r="515" spans="1:33" ht="15.75" customHeight="1" x14ac:dyDescent="0.25">
      <c r="A515" s="1"/>
      <c r="B515" s="1"/>
      <c r="C515" s="2"/>
      <c r="D515" s="160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61"/>
      <c r="X515" s="161"/>
      <c r="Y515" s="161"/>
      <c r="Z515" s="161"/>
      <c r="AA515" s="225"/>
      <c r="AB515" s="1"/>
      <c r="AC515" s="1"/>
      <c r="AD515" s="1"/>
      <c r="AE515" s="1"/>
      <c r="AF515" s="1"/>
      <c r="AG515" s="1"/>
    </row>
    <row r="516" spans="1:33" ht="15.75" customHeight="1" x14ac:dyDescent="0.25">
      <c r="A516" s="1"/>
      <c r="B516" s="1"/>
      <c r="C516" s="2"/>
      <c r="D516" s="160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161"/>
      <c r="X516" s="161"/>
      <c r="Y516" s="161"/>
      <c r="Z516" s="161"/>
      <c r="AA516" s="225"/>
      <c r="AB516" s="1"/>
      <c r="AC516" s="1"/>
      <c r="AD516" s="1"/>
      <c r="AE516" s="1"/>
      <c r="AF516" s="1"/>
      <c r="AG516" s="1"/>
    </row>
    <row r="517" spans="1:33" ht="15.75" customHeight="1" x14ac:dyDescent="0.25">
      <c r="A517" s="1"/>
      <c r="B517" s="1"/>
      <c r="C517" s="2"/>
      <c r="D517" s="160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161"/>
      <c r="X517" s="161"/>
      <c r="Y517" s="161"/>
      <c r="Z517" s="161"/>
      <c r="AA517" s="225"/>
      <c r="AB517" s="1"/>
      <c r="AC517" s="1"/>
      <c r="AD517" s="1"/>
      <c r="AE517" s="1"/>
      <c r="AF517" s="1"/>
      <c r="AG517" s="1"/>
    </row>
    <row r="518" spans="1:33" ht="15.75" customHeight="1" x14ac:dyDescent="0.25">
      <c r="A518" s="1"/>
      <c r="B518" s="1"/>
      <c r="C518" s="2"/>
      <c r="D518" s="160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161"/>
      <c r="X518" s="161"/>
      <c r="Y518" s="161"/>
      <c r="Z518" s="161"/>
      <c r="AA518" s="225"/>
      <c r="AB518" s="1"/>
      <c r="AC518" s="1"/>
      <c r="AD518" s="1"/>
      <c r="AE518" s="1"/>
      <c r="AF518" s="1"/>
      <c r="AG518" s="1"/>
    </row>
    <row r="519" spans="1:33" ht="15.75" customHeight="1" x14ac:dyDescent="0.25">
      <c r="A519" s="1"/>
      <c r="B519" s="1"/>
      <c r="C519" s="2"/>
      <c r="D519" s="160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161"/>
      <c r="X519" s="161"/>
      <c r="Y519" s="161"/>
      <c r="Z519" s="161"/>
      <c r="AA519" s="225"/>
      <c r="AB519" s="1"/>
      <c r="AC519" s="1"/>
      <c r="AD519" s="1"/>
      <c r="AE519" s="1"/>
      <c r="AF519" s="1"/>
      <c r="AG519" s="1"/>
    </row>
    <row r="520" spans="1:33" ht="15.75" customHeight="1" x14ac:dyDescent="0.25">
      <c r="A520" s="1"/>
      <c r="B520" s="1"/>
      <c r="C520" s="2"/>
      <c r="D520" s="160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161"/>
      <c r="X520" s="161"/>
      <c r="Y520" s="161"/>
      <c r="Z520" s="161"/>
      <c r="AA520" s="225"/>
      <c r="AB520" s="1"/>
      <c r="AC520" s="1"/>
      <c r="AD520" s="1"/>
      <c r="AE520" s="1"/>
      <c r="AF520" s="1"/>
      <c r="AG520" s="1"/>
    </row>
    <row r="521" spans="1:33" ht="15.75" customHeight="1" x14ac:dyDescent="0.25">
      <c r="A521" s="1"/>
      <c r="B521" s="1"/>
      <c r="C521" s="2"/>
      <c r="D521" s="160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161"/>
      <c r="X521" s="161"/>
      <c r="Y521" s="161"/>
      <c r="Z521" s="161"/>
      <c r="AA521" s="225"/>
      <c r="AB521" s="1"/>
      <c r="AC521" s="1"/>
      <c r="AD521" s="1"/>
      <c r="AE521" s="1"/>
      <c r="AF521" s="1"/>
      <c r="AG521" s="1"/>
    </row>
    <row r="522" spans="1:33" ht="15.75" customHeight="1" x14ac:dyDescent="0.25">
      <c r="A522" s="1"/>
      <c r="B522" s="1"/>
      <c r="C522" s="2"/>
      <c r="D522" s="160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161"/>
      <c r="X522" s="161"/>
      <c r="Y522" s="161"/>
      <c r="Z522" s="161"/>
      <c r="AA522" s="225"/>
      <c r="AB522" s="1"/>
      <c r="AC522" s="1"/>
      <c r="AD522" s="1"/>
      <c r="AE522" s="1"/>
      <c r="AF522" s="1"/>
      <c r="AG522" s="1"/>
    </row>
    <row r="523" spans="1:33" ht="15.75" customHeight="1" x14ac:dyDescent="0.25">
      <c r="A523" s="1"/>
      <c r="B523" s="1"/>
      <c r="C523" s="2"/>
      <c r="D523" s="160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161"/>
      <c r="X523" s="161"/>
      <c r="Y523" s="161"/>
      <c r="Z523" s="161"/>
      <c r="AA523" s="225"/>
      <c r="AB523" s="1"/>
      <c r="AC523" s="1"/>
      <c r="AD523" s="1"/>
      <c r="AE523" s="1"/>
      <c r="AF523" s="1"/>
      <c r="AG523" s="1"/>
    </row>
    <row r="524" spans="1:33" ht="15.75" customHeight="1" x14ac:dyDescent="0.25">
      <c r="A524" s="1"/>
      <c r="B524" s="1"/>
      <c r="C524" s="2"/>
      <c r="D524" s="160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61"/>
      <c r="X524" s="161"/>
      <c r="Y524" s="161"/>
      <c r="Z524" s="161"/>
      <c r="AA524" s="225"/>
      <c r="AB524" s="1"/>
      <c r="AC524" s="1"/>
      <c r="AD524" s="1"/>
      <c r="AE524" s="1"/>
      <c r="AF524" s="1"/>
      <c r="AG524" s="1"/>
    </row>
    <row r="525" spans="1:33" ht="15.75" customHeight="1" x14ac:dyDescent="0.25">
      <c r="A525" s="1"/>
      <c r="B525" s="1"/>
      <c r="C525" s="2"/>
      <c r="D525" s="160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161"/>
      <c r="X525" s="161"/>
      <c r="Y525" s="161"/>
      <c r="Z525" s="161"/>
      <c r="AA525" s="225"/>
      <c r="AB525" s="1"/>
      <c r="AC525" s="1"/>
      <c r="AD525" s="1"/>
      <c r="AE525" s="1"/>
      <c r="AF525" s="1"/>
      <c r="AG525" s="1"/>
    </row>
    <row r="526" spans="1:33" ht="15.75" customHeight="1" x14ac:dyDescent="0.25">
      <c r="A526" s="1"/>
      <c r="B526" s="1"/>
      <c r="C526" s="2"/>
      <c r="D526" s="160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161"/>
      <c r="X526" s="161"/>
      <c r="Y526" s="161"/>
      <c r="Z526" s="161"/>
      <c r="AA526" s="225"/>
      <c r="AB526" s="1"/>
      <c r="AC526" s="1"/>
      <c r="AD526" s="1"/>
      <c r="AE526" s="1"/>
      <c r="AF526" s="1"/>
      <c r="AG526" s="1"/>
    </row>
    <row r="527" spans="1:33" ht="15.75" customHeight="1" x14ac:dyDescent="0.25">
      <c r="A527" s="1"/>
      <c r="B527" s="1"/>
      <c r="C527" s="2"/>
      <c r="D527" s="160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61"/>
      <c r="X527" s="161"/>
      <c r="Y527" s="161"/>
      <c r="Z527" s="161"/>
      <c r="AA527" s="225"/>
      <c r="AB527" s="1"/>
      <c r="AC527" s="1"/>
      <c r="AD527" s="1"/>
      <c r="AE527" s="1"/>
      <c r="AF527" s="1"/>
      <c r="AG527" s="1"/>
    </row>
    <row r="528" spans="1:33" ht="15.75" customHeight="1" x14ac:dyDescent="0.25">
      <c r="A528" s="1"/>
      <c r="B528" s="1"/>
      <c r="C528" s="2"/>
      <c r="D528" s="160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161"/>
      <c r="X528" s="161"/>
      <c r="Y528" s="161"/>
      <c r="Z528" s="161"/>
      <c r="AA528" s="225"/>
      <c r="AB528" s="1"/>
      <c r="AC528" s="1"/>
      <c r="AD528" s="1"/>
      <c r="AE528" s="1"/>
      <c r="AF528" s="1"/>
      <c r="AG528" s="1"/>
    </row>
    <row r="529" spans="1:33" ht="15.75" customHeight="1" x14ac:dyDescent="0.25">
      <c r="A529" s="1"/>
      <c r="B529" s="1"/>
      <c r="C529" s="2"/>
      <c r="D529" s="160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161"/>
      <c r="X529" s="161"/>
      <c r="Y529" s="161"/>
      <c r="Z529" s="161"/>
      <c r="AA529" s="225"/>
      <c r="AB529" s="1"/>
      <c r="AC529" s="1"/>
      <c r="AD529" s="1"/>
      <c r="AE529" s="1"/>
      <c r="AF529" s="1"/>
      <c r="AG529" s="1"/>
    </row>
    <row r="530" spans="1:33" ht="15.75" customHeight="1" x14ac:dyDescent="0.25">
      <c r="A530" s="1"/>
      <c r="B530" s="1"/>
      <c r="C530" s="2"/>
      <c r="D530" s="160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61"/>
      <c r="X530" s="161"/>
      <c r="Y530" s="161"/>
      <c r="Z530" s="161"/>
      <c r="AA530" s="225"/>
      <c r="AB530" s="1"/>
      <c r="AC530" s="1"/>
      <c r="AD530" s="1"/>
      <c r="AE530" s="1"/>
      <c r="AF530" s="1"/>
      <c r="AG530" s="1"/>
    </row>
    <row r="531" spans="1:33" ht="15.75" customHeight="1" x14ac:dyDescent="0.25">
      <c r="A531" s="1"/>
      <c r="B531" s="1"/>
      <c r="C531" s="2"/>
      <c r="D531" s="160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161"/>
      <c r="X531" s="161"/>
      <c r="Y531" s="161"/>
      <c r="Z531" s="161"/>
      <c r="AA531" s="225"/>
      <c r="AB531" s="1"/>
      <c r="AC531" s="1"/>
      <c r="AD531" s="1"/>
      <c r="AE531" s="1"/>
      <c r="AF531" s="1"/>
      <c r="AG531" s="1"/>
    </row>
    <row r="532" spans="1:33" ht="15.75" customHeight="1" x14ac:dyDescent="0.25">
      <c r="A532" s="1"/>
      <c r="B532" s="1"/>
      <c r="C532" s="2"/>
      <c r="D532" s="160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161"/>
      <c r="X532" s="161"/>
      <c r="Y532" s="161"/>
      <c r="Z532" s="161"/>
      <c r="AA532" s="225"/>
      <c r="AB532" s="1"/>
      <c r="AC532" s="1"/>
      <c r="AD532" s="1"/>
      <c r="AE532" s="1"/>
      <c r="AF532" s="1"/>
      <c r="AG532" s="1"/>
    </row>
    <row r="533" spans="1:33" ht="15.75" customHeight="1" x14ac:dyDescent="0.25">
      <c r="A533" s="1"/>
      <c r="B533" s="1"/>
      <c r="C533" s="2"/>
      <c r="D533" s="160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61"/>
      <c r="X533" s="161"/>
      <c r="Y533" s="161"/>
      <c r="Z533" s="161"/>
      <c r="AA533" s="225"/>
      <c r="AB533" s="1"/>
      <c r="AC533" s="1"/>
      <c r="AD533" s="1"/>
      <c r="AE533" s="1"/>
      <c r="AF533" s="1"/>
      <c r="AG533" s="1"/>
    </row>
    <row r="534" spans="1:33" ht="15.75" customHeight="1" x14ac:dyDescent="0.25">
      <c r="A534" s="1"/>
      <c r="B534" s="1"/>
      <c r="C534" s="2"/>
      <c r="D534" s="160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161"/>
      <c r="X534" s="161"/>
      <c r="Y534" s="161"/>
      <c r="Z534" s="161"/>
      <c r="AA534" s="225"/>
      <c r="AB534" s="1"/>
      <c r="AC534" s="1"/>
      <c r="AD534" s="1"/>
      <c r="AE534" s="1"/>
      <c r="AF534" s="1"/>
      <c r="AG534" s="1"/>
    </row>
    <row r="535" spans="1:33" ht="15.75" customHeight="1" x14ac:dyDescent="0.25">
      <c r="A535" s="1"/>
      <c r="B535" s="1"/>
      <c r="C535" s="2"/>
      <c r="D535" s="160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161"/>
      <c r="X535" s="161"/>
      <c r="Y535" s="161"/>
      <c r="Z535" s="161"/>
      <c r="AA535" s="225"/>
      <c r="AB535" s="1"/>
      <c r="AC535" s="1"/>
      <c r="AD535" s="1"/>
      <c r="AE535" s="1"/>
      <c r="AF535" s="1"/>
      <c r="AG535" s="1"/>
    </row>
    <row r="536" spans="1:33" ht="15.75" customHeight="1" x14ac:dyDescent="0.25">
      <c r="A536" s="1"/>
      <c r="B536" s="1"/>
      <c r="C536" s="2"/>
      <c r="D536" s="160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61"/>
      <c r="X536" s="161"/>
      <c r="Y536" s="161"/>
      <c r="Z536" s="161"/>
      <c r="AA536" s="225"/>
      <c r="AB536" s="1"/>
      <c r="AC536" s="1"/>
      <c r="AD536" s="1"/>
      <c r="AE536" s="1"/>
      <c r="AF536" s="1"/>
      <c r="AG536" s="1"/>
    </row>
    <row r="537" spans="1:33" ht="15.75" customHeight="1" x14ac:dyDescent="0.25">
      <c r="A537" s="1"/>
      <c r="B537" s="1"/>
      <c r="C537" s="2"/>
      <c r="D537" s="160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61"/>
      <c r="X537" s="161"/>
      <c r="Y537" s="161"/>
      <c r="Z537" s="161"/>
      <c r="AA537" s="225"/>
      <c r="AB537" s="1"/>
      <c r="AC537" s="1"/>
      <c r="AD537" s="1"/>
      <c r="AE537" s="1"/>
      <c r="AF537" s="1"/>
      <c r="AG537" s="1"/>
    </row>
    <row r="538" spans="1:33" ht="15.75" customHeight="1" x14ac:dyDescent="0.25">
      <c r="A538" s="1"/>
      <c r="B538" s="1"/>
      <c r="C538" s="2"/>
      <c r="D538" s="160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161"/>
      <c r="X538" s="161"/>
      <c r="Y538" s="161"/>
      <c r="Z538" s="161"/>
      <c r="AA538" s="225"/>
      <c r="AB538" s="1"/>
      <c r="AC538" s="1"/>
      <c r="AD538" s="1"/>
      <c r="AE538" s="1"/>
      <c r="AF538" s="1"/>
      <c r="AG538" s="1"/>
    </row>
    <row r="539" spans="1:33" ht="15.75" customHeight="1" x14ac:dyDescent="0.25">
      <c r="A539" s="1"/>
      <c r="B539" s="1"/>
      <c r="C539" s="2"/>
      <c r="D539" s="160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161"/>
      <c r="X539" s="161"/>
      <c r="Y539" s="161"/>
      <c r="Z539" s="161"/>
      <c r="AA539" s="225"/>
      <c r="AB539" s="1"/>
      <c r="AC539" s="1"/>
      <c r="AD539" s="1"/>
      <c r="AE539" s="1"/>
      <c r="AF539" s="1"/>
      <c r="AG539" s="1"/>
    </row>
    <row r="540" spans="1:33" ht="15.75" customHeight="1" x14ac:dyDescent="0.25">
      <c r="A540" s="1"/>
      <c r="B540" s="1"/>
      <c r="C540" s="2"/>
      <c r="D540" s="160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161"/>
      <c r="X540" s="161"/>
      <c r="Y540" s="161"/>
      <c r="Z540" s="161"/>
      <c r="AA540" s="225"/>
      <c r="AB540" s="1"/>
      <c r="AC540" s="1"/>
      <c r="AD540" s="1"/>
      <c r="AE540" s="1"/>
      <c r="AF540" s="1"/>
      <c r="AG540" s="1"/>
    </row>
    <row r="541" spans="1:33" ht="15.75" customHeight="1" x14ac:dyDescent="0.25">
      <c r="A541" s="1"/>
      <c r="B541" s="1"/>
      <c r="C541" s="2"/>
      <c r="D541" s="160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161"/>
      <c r="X541" s="161"/>
      <c r="Y541" s="161"/>
      <c r="Z541" s="161"/>
      <c r="AA541" s="225"/>
      <c r="AB541" s="1"/>
      <c r="AC541" s="1"/>
      <c r="AD541" s="1"/>
      <c r="AE541" s="1"/>
      <c r="AF541" s="1"/>
      <c r="AG541" s="1"/>
    </row>
    <row r="542" spans="1:33" ht="15.75" customHeight="1" x14ac:dyDescent="0.25">
      <c r="A542" s="1"/>
      <c r="B542" s="1"/>
      <c r="C542" s="2"/>
      <c r="D542" s="160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161"/>
      <c r="X542" s="161"/>
      <c r="Y542" s="161"/>
      <c r="Z542" s="161"/>
      <c r="AA542" s="225"/>
      <c r="AB542" s="1"/>
      <c r="AC542" s="1"/>
      <c r="AD542" s="1"/>
      <c r="AE542" s="1"/>
      <c r="AF542" s="1"/>
      <c r="AG542" s="1"/>
    </row>
    <row r="543" spans="1:33" ht="15.75" customHeight="1" x14ac:dyDescent="0.25">
      <c r="A543" s="1"/>
      <c r="B543" s="1"/>
      <c r="C543" s="2"/>
      <c r="D543" s="160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161"/>
      <c r="X543" s="161"/>
      <c r="Y543" s="161"/>
      <c r="Z543" s="161"/>
      <c r="AA543" s="225"/>
      <c r="AB543" s="1"/>
      <c r="AC543" s="1"/>
      <c r="AD543" s="1"/>
      <c r="AE543" s="1"/>
      <c r="AF543" s="1"/>
      <c r="AG543" s="1"/>
    </row>
    <row r="544" spans="1:33" ht="15.75" customHeight="1" x14ac:dyDescent="0.25">
      <c r="A544" s="1"/>
      <c r="B544" s="1"/>
      <c r="C544" s="2"/>
      <c r="D544" s="160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161"/>
      <c r="X544" s="161"/>
      <c r="Y544" s="161"/>
      <c r="Z544" s="161"/>
      <c r="AA544" s="225"/>
      <c r="AB544" s="1"/>
      <c r="AC544" s="1"/>
      <c r="AD544" s="1"/>
      <c r="AE544" s="1"/>
      <c r="AF544" s="1"/>
      <c r="AG544" s="1"/>
    </row>
    <row r="545" spans="1:33" ht="15.75" customHeight="1" x14ac:dyDescent="0.25">
      <c r="A545" s="1"/>
      <c r="B545" s="1"/>
      <c r="C545" s="2"/>
      <c r="D545" s="160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161"/>
      <c r="X545" s="161"/>
      <c r="Y545" s="161"/>
      <c r="Z545" s="161"/>
      <c r="AA545" s="225"/>
      <c r="AB545" s="1"/>
      <c r="AC545" s="1"/>
      <c r="AD545" s="1"/>
      <c r="AE545" s="1"/>
      <c r="AF545" s="1"/>
      <c r="AG545" s="1"/>
    </row>
    <row r="546" spans="1:33" ht="15.75" customHeight="1" x14ac:dyDescent="0.25">
      <c r="A546" s="1"/>
      <c r="B546" s="1"/>
      <c r="C546" s="2"/>
      <c r="D546" s="160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161"/>
      <c r="X546" s="161"/>
      <c r="Y546" s="161"/>
      <c r="Z546" s="161"/>
      <c r="AA546" s="225"/>
      <c r="AB546" s="1"/>
      <c r="AC546" s="1"/>
      <c r="AD546" s="1"/>
      <c r="AE546" s="1"/>
      <c r="AF546" s="1"/>
      <c r="AG546" s="1"/>
    </row>
    <row r="547" spans="1:33" ht="15.75" customHeight="1" x14ac:dyDescent="0.25">
      <c r="A547" s="1"/>
      <c r="B547" s="1"/>
      <c r="C547" s="2"/>
      <c r="D547" s="160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161"/>
      <c r="X547" s="161"/>
      <c r="Y547" s="161"/>
      <c r="Z547" s="161"/>
      <c r="AA547" s="225"/>
      <c r="AB547" s="1"/>
      <c r="AC547" s="1"/>
      <c r="AD547" s="1"/>
      <c r="AE547" s="1"/>
      <c r="AF547" s="1"/>
      <c r="AG547" s="1"/>
    </row>
    <row r="548" spans="1:33" ht="15.75" customHeight="1" x14ac:dyDescent="0.25">
      <c r="A548" s="1"/>
      <c r="B548" s="1"/>
      <c r="C548" s="2"/>
      <c r="D548" s="160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161"/>
      <c r="X548" s="161"/>
      <c r="Y548" s="161"/>
      <c r="Z548" s="161"/>
      <c r="AA548" s="225"/>
      <c r="AB548" s="1"/>
      <c r="AC548" s="1"/>
      <c r="AD548" s="1"/>
      <c r="AE548" s="1"/>
      <c r="AF548" s="1"/>
      <c r="AG548" s="1"/>
    </row>
    <row r="549" spans="1:33" ht="15.75" customHeight="1" x14ac:dyDescent="0.25">
      <c r="A549" s="1"/>
      <c r="B549" s="1"/>
      <c r="C549" s="2"/>
      <c r="D549" s="160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161"/>
      <c r="X549" s="161"/>
      <c r="Y549" s="161"/>
      <c r="Z549" s="161"/>
      <c r="AA549" s="225"/>
      <c r="AB549" s="1"/>
      <c r="AC549" s="1"/>
      <c r="AD549" s="1"/>
      <c r="AE549" s="1"/>
      <c r="AF549" s="1"/>
      <c r="AG549" s="1"/>
    </row>
    <row r="550" spans="1:33" ht="15.75" customHeight="1" x14ac:dyDescent="0.25">
      <c r="A550" s="1"/>
      <c r="B550" s="1"/>
      <c r="C550" s="2"/>
      <c r="D550" s="160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161"/>
      <c r="X550" s="161"/>
      <c r="Y550" s="161"/>
      <c r="Z550" s="161"/>
      <c r="AA550" s="225"/>
      <c r="AB550" s="1"/>
      <c r="AC550" s="1"/>
      <c r="AD550" s="1"/>
      <c r="AE550" s="1"/>
      <c r="AF550" s="1"/>
      <c r="AG550" s="1"/>
    </row>
    <row r="551" spans="1:33" ht="15.75" customHeight="1" x14ac:dyDescent="0.25">
      <c r="A551" s="1"/>
      <c r="B551" s="1"/>
      <c r="C551" s="2"/>
      <c r="D551" s="160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161"/>
      <c r="X551" s="161"/>
      <c r="Y551" s="161"/>
      <c r="Z551" s="161"/>
      <c r="AA551" s="225"/>
      <c r="AB551" s="1"/>
      <c r="AC551" s="1"/>
      <c r="AD551" s="1"/>
      <c r="AE551" s="1"/>
      <c r="AF551" s="1"/>
      <c r="AG551" s="1"/>
    </row>
    <row r="552" spans="1:33" ht="15.75" customHeight="1" x14ac:dyDescent="0.25">
      <c r="A552" s="1"/>
      <c r="B552" s="1"/>
      <c r="C552" s="2"/>
      <c r="D552" s="160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61"/>
      <c r="X552" s="161"/>
      <c r="Y552" s="161"/>
      <c r="Z552" s="161"/>
      <c r="AA552" s="225"/>
      <c r="AB552" s="1"/>
      <c r="AC552" s="1"/>
      <c r="AD552" s="1"/>
      <c r="AE552" s="1"/>
      <c r="AF552" s="1"/>
      <c r="AG552" s="1"/>
    </row>
    <row r="553" spans="1:33" ht="15.75" customHeight="1" x14ac:dyDescent="0.25">
      <c r="A553" s="1"/>
      <c r="B553" s="1"/>
      <c r="C553" s="2"/>
      <c r="D553" s="160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161"/>
      <c r="X553" s="161"/>
      <c r="Y553" s="161"/>
      <c r="Z553" s="161"/>
      <c r="AA553" s="225"/>
      <c r="AB553" s="1"/>
      <c r="AC553" s="1"/>
      <c r="AD553" s="1"/>
      <c r="AE553" s="1"/>
      <c r="AF553" s="1"/>
      <c r="AG553" s="1"/>
    </row>
    <row r="554" spans="1:33" ht="15.75" customHeight="1" x14ac:dyDescent="0.25">
      <c r="A554" s="1"/>
      <c r="B554" s="1"/>
      <c r="C554" s="2"/>
      <c r="D554" s="160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161"/>
      <c r="X554" s="161"/>
      <c r="Y554" s="161"/>
      <c r="Z554" s="161"/>
      <c r="AA554" s="225"/>
      <c r="AB554" s="1"/>
      <c r="AC554" s="1"/>
      <c r="AD554" s="1"/>
      <c r="AE554" s="1"/>
      <c r="AF554" s="1"/>
      <c r="AG554" s="1"/>
    </row>
    <row r="555" spans="1:33" ht="15.75" customHeight="1" x14ac:dyDescent="0.25">
      <c r="A555" s="1"/>
      <c r="B555" s="1"/>
      <c r="C555" s="2"/>
      <c r="D555" s="160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61"/>
      <c r="X555" s="161"/>
      <c r="Y555" s="161"/>
      <c r="Z555" s="161"/>
      <c r="AA555" s="225"/>
      <c r="AB555" s="1"/>
      <c r="AC555" s="1"/>
      <c r="AD555" s="1"/>
      <c r="AE555" s="1"/>
      <c r="AF555" s="1"/>
      <c r="AG555" s="1"/>
    </row>
    <row r="556" spans="1:33" ht="15.75" customHeight="1" x14ac:dyDescent="0.25">
      <c r="A556" s="1"/>
      <c r="B556" s="1"/>
      <c r="C556" s="2"/>
      <c r="D556" s="160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161"/>
      <c r="X556" s="161"/>
      <c r="Y556" s="161"/>
      <c r="Z556" s="161"/>
      <c r="AA556" s="225"/>
      <c r="AB556" s="1"/>
      <c r="AC556" s="1"/>
      <c r="AD556" s="1"/>
      <c r="AE556" s="1"/>
      <c r="AF556" s="1"/>
      <c r="AG556" s="1"/>
    </row>
    <row r="557" spans="1:33" ht="15.75" customHeight="1" x14ac:dyDescent="0.25">
      <c r="A557" s="1"/>
      <c r="B557" s="1"/>
      <c r="C557" s="2"/>
      <c r="D557" s="160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161"/>
      <c r="X557" s="161"/>
      <c r="Y557" s="161"/>
      <c r="Z557" s="161"/>
      <c r="AA557" s="225"/>
      <c r="AB557" s="1"/>
      <c r="AC557" s="1"/>
      <c r="AD557" s="1"/>
      <c r="AE557" s="1"/>
      <c r="AF557" s="1"/>
      <c r="AG557" s="1"/>
    </row>
    <row r="558" spans="1:33" ht="15.75" customHeight="1" x14ac:dyDescent="0.25">
      <c r="A558" s="1"/>
      <c r="B558" s="1"/>
      <c r="C558" s="2"/>
      <c r="D558" s="160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61"/>
      <c r="X558" s="161"/>
      <c r="Y558" s="161"/>
      <c r="Z558" s="161"/>
      <c r="AA558" s="225"/>
      <c r="AB558" s="1"/>
      <c r="AC558" s="1"/>
      <c r="AD558" s="1"/>
      <c r="AE558" s="1"/>
      <c r="AF558" s="1"/>
      <c r="AG558" s="1"/>
    </row>
    <row r="559" spans="1:33" ht="15.75" customHeight="1" x14ac:dyDescent="0.25">
      <c r="A559" s="1"/>
      <c r="B559" s="1"/>
      <c r="C559" s="2"/>
      <c r="D559" s="160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161"/>
      <c r="X559" s="161"/>
      <c r="Y559" s="161"/>
      <c r="Z559" s="161"/>
      <c r="AA559" s="225"/>
      <c r="AB559" s="1"/>
      <c r="AC559" s="1"/>
      <c r="AD559" s="1"/>
      <c r="AE559" s="1"/>
      <c r="AF559" s="1"/>
      <c r="AG559" s="1"/>
    </row>
    <row r="560" spans="1:33" ht="15.75" customHeight="1" x14ac:dyDescent="0.25">
      <c r="A560" s="1"/>
      <c r="B560" s="1"/>
      <c r="C560" s="2"/>
      <c r="D560" s="160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161"/>
      <c r="X560" s="161"/>
      <c r="Y560" s="161"/>
      <c r="Z560" s="161"/>
      <c r="AA560" s="225"/>
      <c r="AB560" s="1"/>
      <c r="AC560" s="1"/>
      <c r="AD560" s="1"/>
      <c r="AE560" s="1"/>
      <c r="AF560" s="1"/>
      <c r="AG560" s="1"/>
    </row>
    <row r="561" spans="1:33" ht="15.75" customHeight="1" x14ac:dyDescent="0.25">
      <c r="A561" s="1"/>
      <c r="B561" s="1"/>
      <c r="C561" s="2"/>
      <c r="D561" s="160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61"/>
      <c r="X561" s="161"/>
      <c r="Y561" s="161"/>
      <c r="Z561" s="161"/>
      <c r="AA561" s="225"/>
      <c r="AB561" s="1"/>
      <c r="AC561" s="1"/>
      <c r="AD561" s="1"/>
      <c r="AE561" s="1"/>
      <c r="AF561" s="1"/>
      <c r="AG561" s="1"/>
    </row>
    <row r="562" spans="1:33" ht="15.75" customHeight="1" x14ac:dyDescent="0.25">
      <c r="A562" s="1"/>
      <c r="B562" s="1"/>
      <c r="C562" s="2"/>
      <c r="D562" s="160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161"/>
      <c r="X562" s="161"/>
      <c r="Y562" s="161"/>
      <c r="Z562" s="161"/>
      <c r="AA562" s="225"/>
      <c r="AB562" s="1"/>
      <c r="AC562" s="1"/>
      <c r="AD562" s="1"/>
      <c r="AE562" s="1"/>
      <c r="AF562" s="1"/>
      <c r="AG562" s="1"/>
    </row>
    <row r="563" spans="1:33" ht="15.75" customHeight="1" x14ac:dyDescent="0.25">
      <c r="A563" s="1"/>
      <c r="B563" s="1"/>
      <c r="C563" s="2"/>
      <c r="D563" s="160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161"/>
      <c r="X563" s="161"/>
      <c r="Y563" s="161"/>
      <c r="Z563" s="161"/>
      <c r="AA563" s="225"/>
      <c r="AB563" s="1"/>
      <c r="AC563" s="1"/>
      <c r="AD563" s="1"/>
      <c r="AE563" s="1"/>
      <c r="AF563" s="1"/>
      <c r="AG563" s="1"/>
    </row>
    <row r="564" spans="1:33" ht="15.75" customHeight="1" x14ac:dyDescent="0.25">
      <c r="A564" s="1"/>
      <c r="B564" s="1"/>
      <c r="C564" s="2"/>
      <c r="D564" s="160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61"/>
      <c r="X564" s="161"/>
      <c r="Y564" s="161"/>
      <c r="Z564" s="161"/>
      <c r="AA564" s="225"/>
      <c r="AB564" s="1"/>
      <c r="AC564" s="1"/>
      <c r="AD564" s="1"/>
      <c r="AE564" s="1"/>
      <c r="AF564" s="1"/>
      <c r="AG564" s="1"/>
    </row>
    <row r="565" spans="1:33" ht="15.75" customHeight="1" x14ac:dyDescent="0.25">
      <c r="A565" s="1"/>
      <c r="B565" s="1"/>
      <c r="C565" s="2"/>
      <c r="D565" s="160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61"/>
      <c r="X565" s="161"/>
      <c r="Y565" s="161"/>
      <c r="Z565" s="161"/>
      <c r="AA565" s="225"/>
      <c r="AB565" s="1"/>
      <c r="AC565" s="1"/>
      <c r="AD565" s="1"/>
      <c r="AE565" s="1"/>
      <c r="AF565" s="1"/>
      <c r="AG565" s="1"/>
    </row>
    <row r="566" spans="1:33" ht="15.75" customHeight="1" x14ac:dyDescent="0.25">
      <c r="A566" s="1"/>
      <c r="B566" s="1"/>
      <c r="C566" s="2"/>
      <c r="D566" s="160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161"/>
      <c r="X566" s="161"/>
      <c r="Y566" s="161"/>
      <c r="Z566" s="161"/>
      <c r="AA566" s="225"/>
      <c r="AB566" s="1"/>
      <c r="AC566" s="1"/>
      <c r="AD566" s="1"/>
      <c r="AE566" s="1"/>
      <c r="AF566" s="1"/>
      <c r="AG566" s="1"/>
    </row>
    <row r="567" spans="1:33" ht="15.75" customHeight="1" x14ac:dyDescent="0.25">
      <c r="A567" s="1"/>
      <c r="B567" s="1"/>
      <c r="C567" s="2"/>
      <c r="D567" s="160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161"/>
      <c r="X567" s="161"/>
      <c r="Y567" s="161"/>
      <c r="Z567" s="161"/>
      <c r="AA567" s="225"/>
      <c r="AB567" s="1"/>
      <c r="AC567" s="1"/>
      <c r="AD567" s="1"/>
      <c r="AE567" s="1"/>
      <c r="AF567" s="1"/>
      <c r="AG567" s="1"/>
    </row>
    <row r="568" spans="1:33" ht="15.75" customHeight="1" x14ac:dyDescent="0.25">
      <c r="A568" s="1"/>
      <c r="B568" s="1"/>
      <c r="C568" s="2"/>
      <c r="D568" s="160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161"/>
      <c r="X568" s="161"/>
      <c r="Y568" s="161"/>
      <c r="Z568" s="161"/>
      <c r="AA568" s="225"/>
      <c r="AB568" s="1"/>
      <c r="AC568" s="1"/>
      <c r="AD568" s="1"/>
      <c r="AE568" s="1"/>
      <c r="AF568" s="1"/>
      <c r="AG568" s="1"/>
    </row>
    <row r="569" spans="1:33" ht="15.75" customHeight="1" x14ac:dyDescent="0.25">
      <c r="A569" s="1"/>
      <c r="B569" s="1"/>
      <c r="C569" s="2"/>
      <c r="D569" s="160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161"/>
      <c r="X569" s="161"/>
      <c r="Y569" s="161"/>
      <c r="Z569" s="161"/>
      <c r="AA569" s="225"/>
      <c r="AB569" s="1"/>
      <c r="AC569" s="1"/>
      <c r="AD569" s="1"/>
      <c r="AE569" s="1"/>
      <c r="AF569" s="1"/>
      <c r="AG569" s="1"/>
    </row>
    <row r="570" spans="1:33" ht="15.75" customHeight="1" x14ac:dyDescent="0.25">
      <c r="A570" s="1"/>
      <c r="B570" s="1"/>
      <c r="C570" s="2"/>
      <c r="D570" s="160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161"/>
      <c r="X570" s="161"/>
      <c r="Y570" s="161"/>
      <c r="Z570" s="161"/>
      <c r="AA570" s="225"/>
      <c r="AB570" s="1"/>
      <c r="AC570" s="1"/>
      <c r="AD570" s="1"/>
      <c r="AE570" s="1"/>
      <c r="AF570" s="1"/>
      <c r="AG570" s="1"/>
    </row>
    <row r="571" spans="1:33" ht="15.75" customHeight="1" x14ac:dyDescent="0.25">
      <c r="A571" s="1"/>
      <c r="B571" s="1"/>
      <c r="C571" s="2"/>
      <c r="D571" s="160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161"/>
      <c r="X571" s="161"/>
      <c r="Y571" s="161"/>
      <c r="Z571" s="161"/>
      <c r="AA571" s="225"/>
      <c r="AB571" s="1"/>
      <c r="AC571" s="1"/>
      <c r="AD571" s="1"/>
      <c r="AE571" s="1"/>
      <c r="AF571" s="1"/>
      <c r="AG571" s="1"/>
    </row>
    <row r="572" spans="1:33" ht="15.75" customHeight="1" x14ac:dyDescent="0.25">
      <c r="A572" s="1"/>
      <c r="B572" s="1"/>
      <c r="C572" s="2"/>
      <c r="D572" s="160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161"/>
      <c r="X572" s="161"/>
      <c r="Y572" s="161"/>
      <c r="Z572" s="161"/>
      <c r="AA572" s="225"/>
      <c r="AB572" s="1"/>
      <c r="AC572" s="1"/>
      <c r="AD572" s="1"/>
      <c r="AE572" s="1"/>
      <c r="AF572" s="1"/>
      <c r="AG572" s="1"/>
    </row>
    <row r="573" spans="1:33" ht="15.75" customHeight="1" x14ac:dyDescent="0.25">
      <c r="A573" s="1"/>
      <c r="B573" s="1"/>
      <c r="C573" s="2"/>
      <c r="D573" s="160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161"/>
      <c r="X573" s="161"/>
      <c r="Y573" s="161"/>
      <c r="Z573" s="161"/>
      <c r="AA573" s="225"/>
      <c r="AB573" s="1"/>
      <c r="AC573" s="1"/>
      <c r="AD573" s="1"/>
      <c r="AE573" s="1"/>
      <c r="AF573" s="1"/>
      <c r="AG573" s="1"/>
    </row>
    <row r="574" spans="1:33" ht="15.75" customHeight="1" x14ac:dyDescent="0.25">
      <c r="A574" s="1"/>
      <c r="B574" s="1"/>
      <c r="C574" s="2"/>
      <c r="D574" s="160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161"/>
      <c r="X574" s="161"/>
      <c r="Y574" s="161"/>
      <c r="Z574" s="161"/>
      <c r="AA574" s="225"/>
      <c r="AB574" s="1"/>
      <c r="AC574" s="1"/>
      <c r="AD574" s="1"/>
      <c r="AE574" s="1"/>
      <c r="AF574" s="1"/>
      <c r="AG574" s="1"/>
    </row>
    <row r="575" spans="1:33" ht="15.75" customHeight="1" x14ac:dyDescent="0.25">
      <c r="A575" s="1"/>
      <c r="B575" s="1"/>
      <c r="C575" s="2"/>
      <c r="D575" s="160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161"/>
      <c r="X575" s="161"/>
      <c r="Y575" s="161"/>
      <c r="Z575" s="161"/>
      <c r="AA575" s="225"/>
      <c r="AB575" s="1"/>
      <c r="AC575" s="1"/>
      <c r="AD575" s="1"/>
      <c r="AE575" s="1"/>
      <c r="AF575" s="1"/>
      <c r="AG575" s="1"/>
    </row>
    <row r="576" spans="1:33" ht="15.75" customHeight="1" x14ac:dyDescent="0.25">
      <c r="A576" s="1"/>
      <c r="B576" s="1"/>
      <c r="C576" s="2"/>
      <c r="D576" s="160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161"/>
      <c r="X576" s="161"/>
      <c r="Y576" s="161"/>
      <c r="Z576" s="161"/>
      <c r="AA576" s="225"/>
      <c r="AB576" s="1"/>
      <c r="AC576" s="1"/>
      <c r="AD576" s="1"/>
      <c r="AE576" s="1"/>
      <c r="AF576" s="1"/>
      <c r="AG576" s="1"/>
    </row>
    <row r="577" spans="1:33" ht="15.75" customHeight="1" x14ac:dyDescent="0.25">
      <c r="A577" s="1"/>
      <c r="B577" s="1"/>
      <c r="C577" s="2"/>
      <c r="D577" s="160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161"/>
      <c r="X577" s="161"/>
      <c r="Y577" s="161"/>
      <c r="Z577" s="161"/>
      <c r="AA577" s="225"/>
      <c r="AB577" s="1"/>
      <c r="AC577" s="1"/>
      <c r="AD577" s="1"/>
      <c r="AE577" s="1"/>
      <c r="AF577" s="1"/>
      <c r="AG577" s="1"/>
    </row>
    <row r="578" spans="1:33" ht="15.75" customHeight="1" x14ac:dyDescent="0.25">
      <c r="A578" s="1"/>
      <c r="B578" s="1"/>
      <c r="C578" s="2"/>
      <c r="D578" s="160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61"/>
      <c r="X578" s="161"/>
      <c r="Y578" s="161"/>
      <c r="Z578" s="161"/>
      <c r="AA578" s="225"/>
      <c r="AB578" s="1"/>
      <c r="AC578" s="1"/>
      <c r="AD578" s="1"/>
      <c r="AE578" s="1"/>
      <c r="AF578" s="1"/>
      <c r="AG578" s="1"/>
    </row>
    <row r="579" spans="1:33" ht="15.75" customHeight="1" x14ac:dyDescent="0.25">
      <c r="A579" s="1"/>
      <c r="B579" s="1"/>
      <c r="C579" s="2"/>
      <c r="D579" s="160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161"/>
      <c r="X579" s="161"/>
      <c r="Y579" s="161"/>
      <c r="Z579" s="161"/>
      <c r="AA579" s="225"/>
      <c r="AB579" s="1"/>
      <c r="AC579" s="1"/>
      <c r="AD579" s="1"/>
      <c r="AE579" s="1"/>
      <c r="AF579" s="1"/>
      <c r="AG579" s="1"/>
    </row>
    <row r="580" spans="1:33" ht="15.75" customHeight="1" x14ac:dyDescent="0.25">
      <c r="A580" s="1"/>
      <c r="B580" s="1"/>
      <c r="C580" s="2"/>
      <c r="D580" s="160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161"/>
      <c r="X580" s="161"/>
      <c r="Y580" s="161"/>
      <c r="Z580" s="161"/>
      <c r="AA580" s="225"/>
      <c r="AB580" s="1"/>
      <c r="AC580" s="1"/>
      <c r="AD580" s="1"/>
      <c r="AE580" s="1"/>
      <c r="AF580" s="1"/>
      <c r="AG580" s="1"/>
    </row>
    <row r="581" spans="1:33" ht="15.75" customHeight="1" x14ac:dyDescent="0.25">
      <c r="A581" s="1"/>
      <c r="B581" s="1"/>
      <c r="C581" s="2"/>
      <c r="D581" s="160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161"/>
      <c r="X581" s="161"/>
      <c r="Y581" s="161"/>
      <c r="Z581" s="161"/>
      <c r="AA581" s="225"/>
      <c r="AB581" s="1"/>
      <c r="AC581" s="1"/>
      <c r="AD581" s="1"/>
      <c r="AE581" s="1"/>
      <c r="AF581" s="1"/>
      <c r="AG581" s="1"/>
    </row>
    <row r="582" spans="1:33" ht="15.75" customHeight="1" x14ac:dyDescent="0.25">
      <c r="A582" s="1"/>
      <c r="B582" s="1"/>
      <c r="C582" s="2"/>
      <c r="D582" s="160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161"/>
      <c r="X582" s="161"/>
      <c r="Y582" s="161"/>
      <c r="Z582" s="161"/>
      <c r="AA582" s="225"/>
      <c r="AB582" s="1"/>
      <c r="AC582" s="1"/>
      <c r="AD582" s="1"/>
      <c r="AE582" s="1"/>
      <c r="AF582" s="1"/>
      <c r="AG582" s="1"/>
    </row>
    <row r="583" spans="1:33" ht="15.75" customHeight="1" x14ac:dyDescent="0.25">
      <c r="A583" s="1"/>
      <c r="B583" s="1"/>
      <c r="C583" s="2"/>
      <c r="D583" s="160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161"/>
      <c r="X583" s="161"/>
      <c r="Y583" s="161"/>
      <c r="Z583" s="161"/>
      <c r="AA583" s="225"/>
      <c r="AB583" s="1"/>
      <c r="AC583" s="1"/>
      <c r="AD583" s="1"/>
      <c r="AE583" s="1"/>
      <c r="AF583" s="1"/>
      <c r="AG583" s="1"/>
    </row>
    <row r="584" spans="1:33" ht="15.75" customHeight="1" x14ac:dyDescent="0.25">
      <c r="A584" s="1"/>
      <c r="B584" s="1"/>
      <c r="C584" s="2"/>
      <c r="D584" s="160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161"/>
      <c r="X584" s="161"/>
      <c r="Y584" s="161"/>
      <c r="Z584" s="161"/>
      <c r="AA584" s="225"/>
      <c r="AB584" s="1"/>
      <c r="AC584" s="1"/>
      <c r="AD584" s="1"/>
      <c r="AE584" s="1"/>
      <c r="AF584" s="1"/>
      <c r="AG584" s="1"/>
    </row>
    <row r="585" spans="1:33" ht="15.75" customHeight="1" x14ac:dyDescent="0.25">
      <c r="A585" s="1"/>
      <c r="B585" s="1"/>
      <c r="C585" s="2"/>
      <c r="D585" s="160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161"/>
      <c r="X585" s="161"/>
      <c r="Y585" s="161"/>
      <c r="Z585" s="161"/>
      <c r="AA585" s="225"/>
      <c r="AB585" s="1"/>
      <c r="AC585" s="1"/>
      <c r="AD585" s="1"/>
      <c r="AE585" s="1"/>
      <c r="AF585" s="1"/>
      <c r="AG585" s="1"/>
    </row>
    <row r="586" spans="1:33" ht="15.75" customHeight="1" x14ac:dyDescent="0.25">
      <c r="A586" s="1"/>
      <c r="B586" s="1"/>
      <c r="C586" s="2"/>
      <c r="D586" s="160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161"/>
      <c r="X586" s="161"/>
      <c r="Y586" s="161"/>
      <c r="Z586" s="161"/>
      <c r="AA586" s="225"/>
      <c r="AB586" s="1"/>
      <c r="AC586" s="1"/>
      <c r="AD586" s="1"/>
      <c r="AE586" s="1"/>
      <c r="AF586" s="1"/>
      <c r="AG586" s="1"/>
    </row>
    <row r="587" spans="1:33" ht="15.75" customHeight="1" x14ac:dyDescent="0.25">
      <c r="A587" s="1"/>
      <c r="B587" s="1"/>
      <c r="C587" s="2"/>
      <c r="D587" s="160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161"/>
      <c r="X587" s="161"/>
      <c r="Y587" s="161"/>
      <c r="Z587" s="161"/>
      <c r="AA587" s="225"/>
      <c r="AB587" s="1"/>
      <c r="AC587" s="1"/>
      <c r="AD587" s="1"/>
      <c r="AE587" s="1"/>
      <c r="AF587" s="1"/>
      <c r="AG587" s="1"/>
    </row>
    <row r="588" spans="1:33" ht="15.75" customHeight="1" x14ac:dyDescent="0.25">
      <c r="A588" s="1"/>
      <c r="B588" s="1"/>
      <c r="C588" s="2"/>
      <c r="D588" s="160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161"/>
      <c r="X588" s="161"/>
      <c r="Y588" s="161"/>
      <c r="Z588" s="161"/>
      <c r="AA588" s="225"/>
      <c r="AB588" s="1"/>
      <c r="AC588" s="1"/>
      <c r="AD588" s="1"/>
      <c r="AE588" s="1"/>
      <c r="AF588" s="1"/>
      <c r="AG588" s="1"/>
    </row>
    <row r="589" spans="1:33" ht="15.75" customHeight="1" x14ac:dyDescent="0.25">
      <c r="A589" s="1"/>
      <c r="B589" s="1"/>
      <c r="C589" s="2"/>
      <c r="D589" s="160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161"/>
      <c r="X589" s="161"/>
      <c r="Y589" s="161"/>
      <c r="Z589" s="161"/>
      <c r="AA589" s="225"/>
      <c r="AB589" s="1"/>
      <c r="AC589" s="1"/>
      <c r="AD589" s="1"/>
      <c r="AE589" s="1"/>
      <c r="AF589" s="1"/>
      <c r="AG589" s="1"/>
    </row>
    <row r="590" spans="1:33" ht="15.75" customHeight="1" x14ac:dyDescent="0.25">
      <c r="A590" s="1"/>
      <c r="B590" s="1"/>
      <c r="C590" s="2"/>
      <c r="D590" s="160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161"/>
      <c r="X590" s="161"/>
      <c r="Y590" s="161"/>
      <c r="Z590" s="161"/>
      <c r="AA590" s="225"/>
      <c r="AB590" s="1"/>
      <c r="AC590" s="1"/>
      <c r="AD590" s="1"/>
      <c r="AE590" s="1"/>
      <c r="AF590" s="1"/>
      <c r="AG590" s="1"/>
    </row>
    <row r="591" spans="1:33" ht="15.75" customHeight="1" x14ac:dyDescent="0.25">
      <c r="A591" s="1"/>
      <c r="B591" s="1"/>
      <c r="C591" s="2"/>
      <c r="D591" s="160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161"/>
      <c r="X591" s="161"/>
      <c r="Y591" s="161"/>
      <c r="Z591" s="161"/>
      <c r="AA591" s="225"/>
      <c r="AB591" s="1"/>
      <c r="AC591" s="1"/>
      <c r="AD591" s="1"/>
      <c r="AE591" s="1"/>
      <c r="AF591" s="1"/>
      <c r="AG591" s="1"/>
    </row>
    <row r="592" spans="1:33" ht="15.75" customHeight="1" x14ac:dyDescent="0.25">
      <c r="A592" s="1"/>
      <c r="B592" s="1"/>
      <c r="C592" s="2"/>
      <c r="D592" s="160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161"/>
      <c r="X592" s="161"/>
      <c r="Y592" s="161"/>
      <c r="Z592" s="161"/>
      <c r="AA592" s="225"/>
      <c r="AB592" s="1"/>
      <c r="AC592" s="1"/>
      <c r="AD592" s="1"/>
      <c r="AE592" s="1"/>
      <c r="AF592" s="1"/>
      <c r="AG592" s="1"/>
    </row>
    <row r="593" spans="1:33" ht="15.75" customHeight="1" x14ac:dyDescent="0.25">
      <c r="A593" s="1"/>
      <c r="B593" s="1"/>
      <c r="C593" s="2"/>
      <c r="D593" s="160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161"/>
      <c r="X593" s="161"/>
      <c r="Y593" s="161"/>
      <c r="Z593" s="161"/>
      <c r="AA593" s="225"/>
      <c r="AB593" s="1"/>
      <c r="AC593" s="1"/>
      <c r="AD593" s="1"/>
      <c r="AE593" s="1"/>
      <c r="AF593" s="1"/>
      <c r="AG593" s="1"/>
    </row>
    <row r="594" spans="1:33" ht="15.75" customHeight="1" x14ac:dyDescent="0.25">
      <c r="A594" s="1"/>
      <c r="B594" s="1"/>
      <c r="C594" s="2"/>
      <c r="D594" s="160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161"/>
      <c r="X594" s="161"/>
      <c r="Y594" s="161"/>
      <c r="Z594" s="161"/>
      <c r="AA594" s="225"/>
      <c r="AB594" s="1"/>
      <c r="AC594" s="1"/>
      <c r="AD594" s="1"/>
      <c r="AE594" s="1"/>
      <c r="AF594" s="1"/>
      <c r="AG594" s="1"/>
    </row>
    <row r="595" spans="1:33" ht="15.75" customHeight="1" x14ac:dyDescent="0.25">
      <c r="A595" s="1"/>
      <c r="B595" s="1"/>
      <c r="C595" s="2"/>
      <c r="D595" s="160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161"/>
      <c r="X595" s="161"/>
      <c r="Y595" s="161"/>
      <c r="Z595" s="161"/>
      <c r="AA595" s="225"/>
      <c r="AB595" s="1"/>
      <c r="AC595" s="1"/>
      <c r="AD595" s="1"/>
      <c r="AE595" s="1"/>
      <c r="AF595" s="1"/>
      <c r="AG595" s="1"/>
    </row>
    <row r="596" spans="1:33" ht="15.75" customHeight="1" x14ac:dyDescent="0.25">
      <c r="A596" s="1"/>
      <c r="B596" s="1"/>
      <c r="C596" s="2"/>
      <c r="D596" s="160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161"/>
      <c r="X596" s="161"/>
      <c r="Y596" s="161"/>
      <c r="Z596" s="161"/>
      <c r="AA596" s="225"/>
      <c r="AB596" s="1"/>
      <c r="AC596" s="1"/>
      <c r="AD596" s="1"/>
      <c r="AE596" s="1"/>
      <c r="AF596" s="1"/>
      <c r="AG596" s="1"/>
    </row>
    <row r="597" spans="1:33" ht="15.75" customHeight="1" x14ac:dyDescent="0.25">
      <c r="A597" s="1"/>
      <c r="B597" s="1"/>
      <c r="C597" s="2"/>
      <c r="D597" s="160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161"/>
      <c r="X597" s="161"/>
      <c r="Y597" s="161"/>
      <c r="Z597" s="161"/>
      <c r="AA597" s="225"/>
      <c r="AB597" s="1"/>
      <c r="AC597" s="1"/>
      <c r="AD597" s="1"/>
      <c r="AE597" s="1"/>
      <c r="AF597" s="1"/>
      <c r="AG597" s="1"/>
    </row>
    <row r="598" spans="1:33" ht="15.75" customHeight="1" x14ac:dyDescent="0.25">
      <c r="A598" s="1"/>
      <c r="B598" s="1"/>
      <c r="C598" s="2"/>
      <c r="D598" s="160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161"/>
      <c r="X598" s="161"/>
      <c r="Y598" s="161"/>
      <c r="Z598" s="161"/>
      <c r="AA598" s="225"/>
      <c r="AB598" s="1"/>
      <c r="AC598" s="1"/>
      <c r="AD598" s="1"/>
      <c r="AE598" s="1"/>
      <c r="AF598" s="1"/>
      <c r="AG598" s="1"/>
    </row>
    <row r="599" spans="1:33" ht="15.75" customHeight="1" x14ac:dyDescent="0.25">
      <c r="A599" s="1"/>
      <c r="B599" s="1"/>
      <c r="C599" s="2"/>
      <c r="D599" s="160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161"/>
      <c r="X599" s="161"/>
      <c r="Y599" s="161"/>
      <c r="Z599" s="161"/>
      <c r="AA599" s="225"/>
      <c r="AB599" s="1"/>
      <c r="AC599" s="1"/>
      <c r="AD599" s="1"/>
      <c r="AE599" s="1"/>
      <c r="AF599" s="1"/>
      <c r="AG599" s="1"/>
    </row>
    <row r="600" spans="1:33" ht="15.75" customHeight="1" x14ac:dyDescent="0.25">
      <c r="A600" s="1"/>
      <c r="B600" s="1"/>
      <c r="C600" s="2"/>
      <c r="D600" s="160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161"/>
      <c r="X600" s="161"/>
      <c r="Y600" s="161"/>
      <c r="Z600" s="161"/>
      <c r="AA600" s="225"/>
      <c r="AB600" s="1"/>
      <c r="AC600" s="1"/>
      <c r="AD600" s="1"/>
      <c r="AE600" s="1"/>
      <c r="AF600" s="1"/>
      <c r="AG600" s="1"/>
    </row>
    <row r="601" spans="1:33" ht="15.75" customHeight="1" x14ac:dyDescent="0.25">
      <c r="A601" s="1"/>
      <c r="B601" s="1"/>
      <c r="C601" s="2"/>
      <c r="D601" s="160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161"/>
      <c r="X601" s="161"/>
      <c r="Y601" s="161"/>
      <c r="Z601" s="161"/>
      <c r="AA601" s="225"/>
      <c r="AB601" s="1"/>
      <c r="AC601" s="1"/>
      <c r="AD601" s="1"/>
      <c r="AE601" s="1"/>
      <c r="AF601" s="1"/>
      <c r="AG601" s="1"/>
    </row>
    <row r="602" spans="1:33" ht="15.75" customHeight="1" x14ac:dyDescent="0.25">
      <c r="A602" s="1"/>
      <c r="B602" s="1"/>
      <c r="C602" s="2"/>
      <c r="D602" s="160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161"/>
      <c r="X602" s="161"/>
      <c r="Y602" s="161"/>
      <c r="Z602" s="161"/>
      <c r="AA602" s="225"/>
      <c r="AB602" s="1"/>
      <c r="AC602" s="1"/>
      <c r="AD602" s="1"/>
      <c r="AE602" s="1"/>
      <c r="AF602" s="1"/>
      <c r="AG602" s="1"/>
    </row>
    <row r="603" spans="1:33" ht="15.75" customHeight="1" x14ac:dyDescent="0.25">
      <c r="A603" s="1"/>
      <c r="B603" s="1"/>
      <c r="C603" s="2"/>
      <c r="D603" s="160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61"/>
      <c r="X603" s="161"/>
      <c r="Y603" s="161"/>
      <c r="Z603" s="161"/>
      <c r="AA603" s="225"/>
      <c r="AB603" s="1"/>
      <c r="AC603" s="1"/>
      <c r="AD603" s="1"/>
      <c r="AE603" s="1"/>
      <c r="AF603" s="1"/>
      <c r="AG603" s="1"/>
    </row>
    <row r="604" spans="1:33" ht="15.75" customHeight="1" x14ac:dyDescent="0.25">
      <c r="A604" s="1"/>
      <c r="B604" s="1"/>
      <c r="C604" s="2"/>
      <c r="D604" s="160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61"/>
      <c r="X604" s="161"/>
      <c r="Y604" s="161"/>
      <c r="Z604" s="161"/>
      <c r="AA604" s="225"/>
      <c r="AB604" s="1"/>
      <c r="AC604" s="1"/>
      <c r="AD604" s="1"/>
      <c r="AE604" s="1"/>
      <c r="AF604" s="1"/>
      <c r="AG604" s="1"/>
    </row>
    <row r="605" spans="1:33" ht="15.75" customHeight="1" x14ac:dyDescent="0.25">
      <c r="A605" s="1"/>
      <c r="B605" s="1"/>
      <c r="C605" s="2"/>
      <c r="D605" s="160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61"/>
      <c r="X605" s="161"/>
      <c r="Y605" s="161"/>
      <c r="Z605" s="161"/>
      <c r="AA605" s="225"/>
      <c r="AB605" s="1"/>
      <c r="AC605" s="1"/>
      <c r="AD605" s="1"/>
      <c r="AE605" s="1"/>
      <c r="AF605" s="1"/>
      <c r="AG605" s="1"/>
    </row>
    <row r="606" spans="1:33" ht="15.75" customHeight="1" x14ac:dyDescent="0.25">
      <c r="A606" s="1"/>
      <c r="B606" s="1"/>
      <c r="C606" s="2"/>
      <c r="D606" s="160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161"/>
      <c r="X606" s="161"/>
      <c r="Y606" s="161"/>
      <c r="Z606" s="161"/>
      <c r="AA606" s="225"/>
      <c r="AB606" s="1"/>
      <c r="AC606" s="1"/>
      <c r="AD606" s="1"/>
      <c r="AE606" s="1"/>
      <c r="AF606" s="1"/>
      <c r="AG606" s="1"/>
    </row>
    <row r="607" spans="1:33" ht="15.75" customHeight="1" x14ac:dyDescent="0.25">
      <c r="A607" s="1"/>
      <c r="B607" s="1"/>
      <c r="C607" s="2"/>
      <c r="D607" s="160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161"/>
      <c r="X607" s="161"/>
      <c r="Y607" s="161"/>
      <c r="Z607" s="161"/>
      <c r="AA607" s="225"/>
      <c r="AB607" s="1"/>
      <c r="AC607" s="1"/>
      <c r="AD607" s="1"/>
      <c r="AE607" s="1"/>
      <c r="AF607" s="1"/>
      <c r="AG607" s="1"/>
    </row>
    <row r="608" spans="1:33" ht="15.75" customHeight="1" x14ac:dyDescent="0.25">
      <c r="A608" s="1"/>
      <c r="B608" s="1"/>
      <c r="C608" s="2"/>
      <c r="D608" s="160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161"/>
      <c r="X608" s="161"/>
      <c r="Y608" s="161"/>
      <c r="Z608" s="161"/>
      <c r="AA608" s="225"/>
      <c r="AB608" s="1"/>
      <c r="AC608" s="1"/>
      <c r="AD608" s="1"/>
      <c r="AE608" s="1"/>
      <c r="AF608" s="1"/>
      <c r="AG608" s="1"/>
    </row>
    <row r="609" spans="1:33" ht="15.75" customHeight="1" x14ac:dyDescent="0.25">
      <c r="A609" s="1"/>
      <c r="B609" s="1"/>
      <c r="C609" s="2"/>
      <c r="D609" s="160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161"/>
      <c r="X609" s="161"/>
      <c r="Y609" s="161"/>
      <c r="Z609" s="161"/>
      <c r="AA609" s="225"/>
      <c r="AB609" s="1"/>
      <c r="AC609" s="1"/>
      <c r="AD609" s="1"/>
      <c r="AE609" s="1"/>
      <c r="AF609" s="1"/>
      <c r="AG609" s="1"/>
    </row>
    <row r="610" spans="1:33" ht="15.75" customHeight="1" x14ac:dyDescent="0.25">
      <c r="A610" s="1"/>
      <c r="B610" s="1"/>
      <c r="C610" s="2"/>
      <c r="D610" s="160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161"/>
      <c r="X610" s="161"/>
      <c r="Y610" s="161"/>
      <c r="Z610" s="161"/>
      <c r="AA610" s="225"/>
      <c r="AB610" s="1"/>
      <c r="AC610" s="1"/>
      <c r="AD610" s="1"/>
      <c r="AE610" s="1"/>
      <c r="AF610" s="1"/>
      <c r="AG610" s="1"/>
    </row>
    <row r="611" spans="1:33" ht="15.75" customHeight="1" x14ac:dyDescent="0.25">
      <c r="A611" s="1"/>
      <c r="B611" s="1"/>
      <c r="C611" s="2"/>
      <c r="D611" s="160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161"/>
      <c r="X611" s="161"/>
      <c r="Y611" s="161"/>
      <c r="Z611" s="161"/>
      <c r="AA611" s="225"/>
      <c r="AB611" s="1"/>
      <c r="AC611" s="1"/>
      <c r="AD611" s="1"/>
      <c r="AE611" s="1"/>
      <c r="AF611" s="1"/>
      <c r="AG611" s="1"/>
    </row>
    <row r="612" spans="1:33" ht="15.75" customHeight="1" x14ac:dyDescent="0.25">
      <c r="A612" s="1"/>
      <c r="B612" s="1"/>
      <c r="C612" s="2"/>
      <c r="D612" s="160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161"/>
      <c r="X612" s="161"/>
      <c r="Y612" s="161"/>
      <c r="Z612" s="161"/>
      <c r="AA612" s="225"/>
      <c r="AB612" s="1"/>
      <c r="AC612" s="1"/>
      <c r="AD612" s="1"/>
      <c r="AE612" s="1"/>
      <c r="AF612" s="1"/>
      <c r="AG612" s="1"/>
    </row>
    <row r="613" spans="1:33" ht="15.75" customHeight="1" x14ac:dyDescent="0.25">
      <c r="A613" s="1"/>
      <c r="B613" s="1"/>
      <c r="C613" s="2"/>
      <c r="D613" s="160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161"/>
      <c r="X613" s="161"/>
      <c r="Y613" s="161"/>
      <c r="Z613" s="161"/>
      <c r="AA613" s="225"/>
      <c r="AB613" s="1"/>
      <c r="AC613" s="1"/>
      <c r="AD613" s="1"/>
      <c r="AE613" s="1"/>
      <c r="AF613" s="1"/>
      <c r="AG613" s="1"/>
    </row>
    <row r="614" spans="1:33" ht="15.75" customHeight="1" x14ac:dyDescent="0.25">
      <c r="A614" s="1"/>
      <c r="B614" s="1"/>
      <c r="C614" s="2"/>
      <c r="D614" s="160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161"/>
      <c r="X614" s="161"/>
      <c r="Y614" s="161"/>
      <c r="Z614" s="161"/>
      <c r="AA614" s="225"/>
      <c r="AB614" s="1"/>
      <c r="AC614" s="1"/>
      <c r="AD614" s="1"/>
      <c r="AE614" s="1"/>
      <c r="AF614" s="1"/>
      <c r="AG614" s="1"/>
    </row>
    <row r="615" spans="1:33" ht="15.75" customHeight="1" x14ac:dyDescent="0.25">
      <c r="A615" s="1"/>
      <c r="B615" s="1"/>
      <c r="C615" s="2"/>
      <c r="D615" s="160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161"/>
      <c r="X615" s="161"/>
      <c r="Y615" s="161"/>
      <c r="Z615" s="161"/>
      <c r="AA615" s="225"/>
      <c r="AB615" s="1"/>
      <c r="AC615" s="1"/>
      <c r="AD615" s="1"/>
      <c r="AE615" s="1"/>
      <c r="AF615" s="1"/>
      <c r="AG615" s="1"/>
    </row>
    <row r="616" spans="1:33" ht="15.75" customHeight="1" x14ac:dyDescent="0.25">
      <c r="A616" s="1"/>
      <c r="B616" s="1"/>
      <c r="C616" s="2"/>
      <c r="D616" s="160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161"/>
      <c r="X616" s="161"/>
      <c r="Y616" s="161"/>
      <c r="Z616" s="161"/>
      <c r="AA616" s="225"/>
      <c r="AB616" s="1"/>
      <c r="AC616" s="1"/>
      <c r="AD616" s="1"/>
      <c r="AE616" s="1"/>
      <c r="AF616" s="1"/>
      <c r="AG616" s="1"/>
    </row>
    <row r="617" spans="1:33" ht="15.75" customHeight="1" x14ac:dyDescent="0.25">
      <c r="A617" s="1"/>
      <c r="B617" s="1"/>
      <c r="C617" s="2"/>
      <c r="D617" s="160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161"/>
      <c r="X617" s="161"/>
      <c r="Y617" s="161"/>
      <c r="Z617" s="161"/>
      <c r="AA617" s="225"/>
      <c r="AB617" s="1"/>
      <c r="AC617" s="1"/>
      <c r="AD617" s="1"/>
      <c r="AE617" s="1"/>
      <c r="AF617" s="1"/>
      <c r="AG617" s="1"/>
    </row>
    <row r="618" spans="1:33" ht="15.75" customHeight="1" x14ac:dyDescent="0.25">
      <c r="A618" s="1"/>
      <c r="B618" s="1"/>
      <c r="C618" s="2"/>
      <c r="D618" s="160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161"/>
      <c r="X618" s="161"/>
      <c r="Y618" s="161"/>
      <c r="Z618" s="161"/>
      <c r="AA618" s="225"/>
      <c r="AB618" s="1"/>
      <c r="AC618" s="1"/>
      <c r="AD618" s="1"/>
      <c r="AE618" s="1"/>
      <c r="AF618" s="1"/>
      <c r="AG618" s="1"/>
    </row>
    <row r="619" spans="1:33" ht="15.75" customHeight="1" x14ac:dyDescent="0.25">
      <c r="A619" s="1"/>
      <c r="B619" s="1"/>
      <c r="C619" s="2"/>
      <c r="D619" s="160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161"/>
      <c r="X619" s="161"/>
      <c r="Y619" s="161"/>
      <c r="Z619" s="161"/>
      <c r="AA619" s="225"/>
      <c r="AB619" s="1"/>
      <c r="AC619" s="1"/>
      <c r="AD619" s="1"/>
      <c r="AE619" s="1"/>
      <c r="AF619" s="1"/>
      <c r="AG619" s="1"/>
    </row>
    <row r="620" spans="1:33" ht="15.75" customHeight="1" x14ac:dyDescent="0.25">
      <c r="A620" s="1"/>
      <c r="B620" s="1"/>
      <c r="C620" s="2"/>
      <c r="D620" s="160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161"/>
      <c r="X620" s="161"/>
      <c r="Y620" s="161"/>
      <c r="Z620" s="161"/>
      <c r="AA620" s="225"/>
      <c r="AB620" s="1"/>
      <c r="AC620" s="1"/>
      <c r="AD620" s="1"/>
      <c r="AE620" s="1"/>
      <c r="AF620" s="1"/>
      <c r="AG620" s="1"/>
    </row>
    <row r="621" spans="1:33" ht="15.75" customHeight="1" x14ac:dyDescent="0.25">
      <c r="A621" s="1"/>
      <c r="B621" s="1"/>
      <c r="C621" s="2"/>
      <c r="D621" s="160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161"/>
      <c r="X621" s="161"/>
      <c r="Y621" s="161"/>
      <c r="Z621" s="161"/>
      <c r="AA621" s="225"/>
      <c r="AB621" s="1"/>
      <c r="AC621" s="1"/>
      <c r="AD621" s="1"/>
      <c r="AE621" s="1"/>
      <c r="AF621" s="1"/>
      <c r="AG621" s="1"/>
    </row>
    <row r="622" spans="1:33" ht="15.75" customHeight="1" x14ac:dyDescent="0.25">
      <c r="A622" s="1"/>
      <c r="B622" s="1"/>
      <c r="C622" s="2"/>
      <c r="D622" s="160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161"/>
      <c r="X622" s="161"/>
      <c r="Y622" s="161"/>
      <c r="Z622" s="161"/>
      <c r="AA622" s="225"/>
      <c r="AB622" s="1"/>
      <c r="AC622" s="1"/>
      <c r="AD622" s="1"/>
      <c r="AE622" s="1"/>
      <c r="AF622" s="1"/>
      <c r="AG622" s="1"/>
    </row>
    <row r="623" spans="1:33" ht="15.75" customHeight="1" x14ac:dyDescent="0.25">
      <c r="A623" s="1"/>
      <c r="B623" s="1"/>
      <c r="C623" s="2"/>
      <c r="D623" s="160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161"/>
      <c r="X623" s="161"/>
      <c r="Y623" s="161"/>
      <c r="Z623" s="161"/>
      <c r="AA623" s="225"/>
      <c r="AB623" s="1"/>
      <c r="AC623" s="1"/>
      <c r="AD623" s="1"/>
      <c r="AE623" s="1"/>
      <c r="AF623" s="1"/>
      <c r="AG623" s="1"/>
    </row>
    <row r="624" spans="1:33" ht="15.75" customHeight="1" x14ac:dyDescent="0.25">
      <c r="A624" s="1"/>
      <c r="B624" s="1"/>
      <c r="C624" s="2"/>
      <c r="D624" s="160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161"/>
      <c r="X624" s="161"/>
      <c r="Y624" s="161"/>
      <c r="Z624" s="161"/>
      <c r="AA624" s="225"/>
      <c r="AB624" s="1"/>
      <c r="AC624" s="1"/>
      <c r="AD624" s="1"/>
      <c r="AE624" s="1"/>
      <c r="AF624" s="1"/>
      <c r="AG624" s="1"/>
    </row>
    <row r="625" spans="1:33" ht="15.75" customHeight="1" x14ac:dyDescent="0.25">
      <c r="A625" s="1"/>
      <c r="B625" s="1"/>
      <c r="C625" s="2"/>
      <c r="D625" s="160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161"/>
      <c r="X625" s="161"/>
      <c r="Y625" s="161"/>
      <c r="Z625" s="161"/>
      <c r="AA625" s="225"/>
      <c r="AB625" s="1"/>
      <c r="AC625" s="1"/>
      <c r="AD625" s="1"/>
      <c r="AE625" s="1"/>
      <c r="AF625" s="1"/>
      <c r="AG625" s="1"/>
    </row>
    <row r="626" spans="1:33" ht="15.75" customHeight="1" x14ac:dyDescent="0.25">
      <c r="A626" s="1"/>
      <c r="B626" s="1"/>
      <c r="C626" s="2"/>
      <c r="D626" s="160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161"/>
      <c r="X626" s="161"/>
      <c r="Y626" s="161"/>
      <c r="Z626" s="161"/>
      <c r="AA626" s="225"/>
      <c r="AB626" s="1"/>
      <c r="AC626" s="1"/>
      <c r="AD626" s="1"/>
      <c r="AE626" s="1"/>
      <c r="AF626" s="1"/>
      <c r="AG626" s="1"/>
    </row>
    <row r="627" spans="1:33" ht="15.75" customHeight="1" x14ac:dyDescent="0.25">
      <c r="A627" s="1"/>
      <c r="B627" s="1"/>
      <c r="C627" s="2"/>
      <c r="D627" s="160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161"/>
      <c r="X627" s="161"/>
      <c r="Y627" s="161"/>
      <c r="Z627" s="161"/>
      <c r="AA627" s="225"/>
      <c r="AB627" s="1"/>
      <c r="AC627" s="1"/>
      <c r="AD627" s="1"/>
      <c r="AE627" s="1"/>
      <c r="AF627" s="1"/>
      <c r="AG627" s="1"/>
    </row>
    <row r="628" spans="1:33" ht="15.75" customHeight="1" x14ac:dyDescent="0.25">
      <c r="A628" s="1"/>
      <c r="B628" s="1"/>
      <c r="C628" s="2"/>
      <c r="D628" s="160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161"/>
      <c r="X628" s="161"/>
      <c r="Y628" s="161"/>
      <c r="Z628" s="161"/>
      <c r="AA628" s="225"/>
      <c r="AB628" s="1"/>
      <c r="AC628" s="1"/>
      <c r="AD628" s="1"/>
      <c r="AE628" s="1"/>
      <c r="AF628" s="1"/>
      <c r="AG628" s="1"/>
    </row>
    <row r="629" spans="1:33" ht="15.75" customHeight="1" x14ac:dyDescent="0.25">
      <c r="A629" s="1"/>
      <c r="B629" s="1"/>
      <c r="C629" s="2"/>
      <c r="D629" s="160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161"/>
      <c r="X629" s="161"/>
      <c r="Y629" s="161"/>
      <c r="Z629" s="161"/>
      <c r="AA629" s="225"/>
      <c r="AB629" s="1"/>
      <c r="AC629" s="1"/>
      <c r="AD629" s="1"/>
      <c r="AE629" s="1"/>
      <c r="AF629" s="1"/>
      <c r="AG629" s="1"/>
    </row>
    <row r="630" spans="1:33" ht="15.75" customHeight="1" x14ac:dyDescent="0.25">
      <c r="A630" s="1"/>
      <c r="B630" s="1"/>
      <c r="C630" s="2"/>
      <c r="D630" s="160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161"/>
      <c r="X630" s="161"/>
      <c r="Y630" s="161"/>
      <c r="Z630" s="161"/>
      <c r="AA630" s="225"/>
      <c r="AB630" s="1"/>
      <c r="AC630" s="1"/>
      <c r="AD630" s="1"/>
      <c r="AE630" s="1"/>
      <c r="AF630" s="1"/>
      <c r="AG630" s="1"/>
    </row>
    <row r="631" spans="1:33" ht="15.75" customHeight="1" x14ac:dyDescent="0.25">
      <c r="A631" s="1"/>
      <c r="B631" s="1"/>
      <c r="C631" s="2"/>
      <c r="D631" s="160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61"/>
      <c r="X631" s="161"/>
      <c r="Y631" s="161"/>
      <c r="Z631" s="161"/>
      <c r="AA631" s="225"/>
      <c r="AB631" s="1"/>
      <c r="AC631" s="1"/>
      <c r="AD631" s="1"/>
      <c r="AE631" s="1"/>
      <c r="AF631" s="1"/>
      <c r="AG631" s="1"/>
    </row>
    <row r="632" spans="1:33" ht="15.75" customHeight="1" x14ac:dyDescent="0.25">
      <c r="A632" s="1"/>
      <c r="B632" s="1"/>
      <c r="C632" s="2"/>
      <c r="D632" s="160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161"/>
      <c r="X632" s="161"/>
      <c r="Y632" s="161"/>
      <c r="Z632" s="161"/>
      <c r="AA632" s="225"/>
      <c r="AB632" s="1"/>
      <c r="AC632" s="1"/>
      <c r="AD632" s="1"/>
      <c r="AE632" s="1"/>
      <c r="AF632" s="1"/>
      <c r="AG632" s="1"/>
    </row>
    <row r="633" spans="1:33" ht="15.75" customHeight="1" x14ac:dyDescent="0.25">
      <c r="A633" s="1"/>
      <c r="B633" s="1"/>
      <c r="C633" s="2"/>
      <c r="D633" s="160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161"/>
      <c r="X633" s="161"/>
      <c r="Y633" s="161"/>
      <c r="Z633" s="161"/>
      <c r="AA633" s="225"/>
      <c r="AB633" s="1"/>
      <c r="AC633" s="1"/>
      <c r="AD633" s="1"/>
      <c r="AE633" s="1"/>
      <c r="AF633" s="1"/>
      <c r="AG633" s="1"/>
    </row>
    <row r="634" spans="1:33" ht="15.75" customHeight="1" x14ac:dyDescent="0.25">
      <c r="A634" s="1"/>
      <c r="B634" s="1"/>
      <c r="C634" s="2"/>
      <c r="D634" s="160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161"/>
      <c r="X634" s="161"/>
      <c r="Y634" s="161"/>
      <c r="Z634" s="161"/>
      <c r="AA634" s="225"/>
      <c r="AB634" s="1"/>
      <c r="AC634" s="1"/>
      <c r="AD634" s="1"/>
      <c r="AE634" s="1"/>
      <c r="AF634" s="1"/>
      <c r="AG634" s="1"/>
    </row>
    <row r="635" spans="1:33" ht="15.75" customHeight="1" x14ac:dyDescent="0.25">
      <c r="A635" s="1"/>
      <c r="B635" s="1"/>
      <c r="C635" s="2"/>
      <c r="D635" s="160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161"/>
      <c r="X635" s="161"/>
      <c r="Y635" s="161"/>
      <c r="Z635" s="161"/>
      <c r="AA635" s="225"/>
      <c r="AB635" s="1"/>
      <c r="AC635" s="1"/>
      <c r="AD635" s="1"/>
      <c r="AE635" s="1"/>
      <c r="AF635" s="1"/>
      <c r="AG635" s="1"/>
    </row>
    <row r="636" spans="1:33" ht="15.75" customHeight="1" x14ac:dyDescent="0.25">
      <c r="A636" s="1"/>
      <c r="B636" s="1"/>
      <c r="C636" s="2"/>
      <c r="D636" s="160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161"/>
      <c r="X636" s="161"/>
      <c r="Y636" s="161"/>
      <c r="Z636" s="161"/>
      <c r="AA636" s="225"/>
      <c r="AB636" s="1"/>
      <c r="AC636" s="1"/>
      <c r="AD636" s="1"/>
      <c r="AE636" s="1"/>
      <c r="AF636" s="1"/>
      <c r="AG636" s="1"/>
    </row>
    <row r="637" spans="1:33" ht="15.75" customHeight="1" x14ac:dyDescent="0.25">
      <c r="A637" s="1"/>
      <c r="B637" s="1"/>
      <c r="C637" s="2"/>
      <c r="D637" s="160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161"/>
      <c r="X637" s="161"/>
      <c r="Y637" s="161"/>
      <c r="Z637" s="161"/>
      <c r="AA637" s="225"/>
      <c r="AB637" s="1"/>
      <c r="AC637" s="1"/>
      <c r="AD637" s="1"/>
      <c r="AE637" s="1"/>
      <c r="AF637" s="1"/>
      <c r="AG637" s="1"/>
    </row>
    <row r="638" spans="1:33" ht="15.75" customHeight="1" x14ac:dyDescent="0.25">
      <c r="A638" s="1"/>
      <c r="B638" s="1"/>
      <c r="C638" s="2"/>
      <c r="D638" s="160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161"/>
      <c r="X638" s="161"/>
      <c r="Y638" s="161"/>
      <c r="Z638" s="161"/>
      <c r="AA638" s="225"/>
      <c r="AB638" s="1"/>
      <c r="AC638" s="1"/>
      <c r="AD638" s="1"/>
      <c r="AE638" s="1"/>
      <c r="AF638" s="1"/>
      <c r="AG638" s="1"/>
    </row>
    <row r="639" spans="1:33" ht="15.75" customHeight="1" x14ac:dyDescent="0.25">
      <c r="A639" s="1"/>
      <c r="B639" s="1"/>
      <c r="C639" s="2"/>
      <c r="D639" s="160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161"/>
      <c r="X639" s="161"/>
      <c r="Y639" s="161"/>
      <c r="Z639" s="161"/>
      <c r="AA639" s="225"/>
      <c r="AB639" s="1"/>
      <c r="AC639" s="1"/>
      <c r="AD639" s="1"/>
      <c r="AE639" s="1"/>
      <c r="AF639" s="1"/>
      <c r="AG639" s="1"/>
    </row>
    <row r="640" spans="1:33" ht="15.75" customHeight="1" x14ac:dyDescent="0.25">
      <c r="A640" s="1"/>
      <c r="B640" s="1"/>
      <c r="C640" s="2"/>
      <c r="D640" s="160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161"/>
      <c r="X640" s="161"/>
      <c r="Y640" s="161"/>
      <c r="Z640" s="161"/>
      <c r="AA640" s="225"/>
      <c r="AB640" s="1"/>
      <c r="AC640" s="1"/>
      <c r="AD640" s="1"/>
      <c r="AE640" s="1"/>
      <c r="AF640" s="1"/>
      <c r="AG640" s="1"/>
    </row>
    <row r="641" spans="1:33" ht="15.75" customHeight="1" x14ac:dyDescent="0.25">
      <c r="A641" s="1"/>
      <c r="B641" s="1"/>
      <c r="C641" s="2"/>
      <c r="D641" s="160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161"/>
      <c r="X641" s="161"/>
      <c r="Y641" s="161"/>
      <c r="Z641" s="161"/>
      <c r="AA641" s="225"/>
      <c r="AB641" s="1"/>
      <c r="AC641" s="1"/>
      <c r="AD641" s="1"/>
      <c r="AE641" s="1"/>
      <c r="AF641" s="1"/>
      <c r="AG641" s="1"/>
    </row>
    <row r="642" spans="1:33" ht="15.75" customHeight="1" x14ac:dyDescent="0.25">
      <c r="A642" s="1"/>
      <c r="B642" s="1"/>
      <c r="C642" s="2"/>
      <c r="D642" s="160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161"/>
      <c r="X642" s="161"/>
      <c r="Y642" s="161"/>
      <c r="Z642" s="161"/>
      <c r="AA642" s="225"/>
      <c r="AB642" s="1"/>
      <c r="AC642" s="1"/>
      <c r="AD642" s="1"/>
      <c r="AE642" s="1"/>
      <c r="AF642" s="1"/>
      <c r="AG642" s="1"/>
    </row>
    <row r="643" spans="1:33" ht="15.75" customHeight="1" x14ac:dyDescent="0.25">
      <c r="A643" s="1"/>
      <c r="B643" s="1"/>
      <c r="C643" s="2"/>
      <c r="D643" s="160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161"/>
      <c r="X643" s="161"/>
      <c r="Y643" s="161"/>
      <c r="Z643" s="161"/>
      <c r="AA643" s="225"/>
      <c r="AB643" s="1"/>
      <c r="AC643" s="1"/>
      <c r="AD643" s="1"/>
      <c r="AE643" s="1"/>
      <c r="AF643" s="1"/>
      <c r="AG643" s="1"/>
    </row>
    <row r="644" spans="1:33" ht="15.75" customHeight="1" x14ac:dyDescent="0.25">
      <c r="A644" s="1"/>
      <c r="B644" s="1"/>
      <c r="C644" s="2"/>
      <c r="D644" s="160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161"/>
      <c r="X644" s="161"/>
      <c r="Y644" s="161"/>
      <c r="Z644" s="161"/>
      <c r="AA644" s="225"/>
      <c r="AB644" s="1"/>
      <c r="AC644" s="1"/>
      <c r="AD644" s="1"/>
      <c r="AE644" s="1"/>
      <c r="AF644" s="1"/>
      <c r="AG644" s="1"/>
    </row>
    <row r="645" spans="1:33" ht="15.75" customHeight="1" x14ac:dyDescent="0.25">
      <c r="A645" s="1"/>
      <c r="B645" s="1"/>
      <c r="C645" s="2"/>
      <c r="D645" s="160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161"/>
      <c r="X645" s="161"/>
      <c r="Y645" s="161"/>
      <c r="Z645" s="161"/>
      <c r="AA645" s="225"/>
      <c r="AB645" s="1"/>
      <c r="AC645" s="1"/>
      <c r="AD645" s="1"/>
      <c r="AE645" s="1"/>
      <c r="AF645" s="1"/>
      <c r="AG645" s="1"/>
    </row>
    <row r="646" spans="1:33" ht="15.75" customHeight="1" x14ac:dyDescent="0.25">
      <c r="A646" s="1"/>
      <c r="B646" s="1"/>
      <c r="C646" s="2"/>
      <c r="D646" s="160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161"/>
      <c r="X646" s="161"/>
      <c r="Y646" s="161"/>
      <c r="Z646" s="161"/>
      <c r="AA646" s="225"/>
      <c r="AB646" s="1"/>
      <c r="AC646" s="1"/>
      <c r="AD646" s="1"/>
      <c r="AE646" s="1"/>
      <c r="AF646" s="1"/>
      <c r="AG646" s="1"/>
    </row>
    <row r="647" spans="1:33" ht="15.75" customHeight="1" x14ac:dyDescent="0.25">
      <c r="A647" s="1"/>
      <c r="B647" s="1"/>
      <c r="C647" s="2"/>
      <c r="D647" s="160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161"/>
      <c r="X647" s="161"/>
      <c r="Y647" s="161"/>
      <c r="Z647" s="161"/>
      <c r="AA647" s="225"/>
      <c r="AB647" s="1"/>
      <c r="AC647" s="1"/>
      <c r="AD647" s="1"/>
      <c r="AE647" s="1"/>
      <c r="AF647" s="1"/>
      <c r="AG647" s="1"/>
    </row>
    <row r="648" spans="1:33" ht="15.75" customHeight="1" x14ac:dyDescent="0.25">
      <c r="A648" s="1"/>
      <c r="B648" s="1"/>
      <c r="C648" s="2"/>
      <c r="D648" s="160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161"/>
      <c r="X648" s="161"/>
      <c r="Y648" s="161"/>
      <c r="Z648" s="161"/>
      <c r="AA648" s="225"/>
      <c r="AB648" s="1"/>
      <c r="AC648" s="1"/>
      <c r="AD648" s="1"/>
      <c r="AE648" s="1"/>
      <c r="AF648" s="1"/>
      <c r="AG648" s="1"/>
    </row>
    <row r="649" spans="1:33" ht="15.75" customHeight="1" x14ac:dyDescent="0.25">
      <c r="A649" s="1"/>
      <c r="B649" s="1"/>
      <c r="C649" s="2"/>
      <c r="D649" s="160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161"/>
      <c r="X649" s="161"/>
      <c r="Y649" s="161"/>
      <c r="Z649" s="161"/>
      <c r="AA649" s="225"/>
      <c r="AB649" s="1"/>
      <c r="AC649" s="1"/>
      <c r="AD649" s="1"/>
      <c r="AE649" s="1"/>
      <c r="AF649" s="1"/>
      <c r="AG649" s="1"/>
    </row>
    <row r="650" spans="1:33" ht="15.75" customHeight="1" x14ac:dyDescent="0.25">
      <c r="A650" s="1"/>
      <c r="B650" s="1"/>
      <c r="C650" s="2"/>
      <c r="D650" s="160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161"/>
      <c r="X650" s="161"/>
      <c r="Y650" s="161"/>
      <c r="Z650" s="161"/>
      <c r="AA650" s="225"/>
      <c r="AB650" s="1"/>
      <c r="AC650" s="1"/>
      <c r="AD650" s="1"/>
      <c r="AE650" s="1"/>
      <c r="AF650" s="1"/>
      <c r="AG650" s="1"/>
    </row>
    <row r="651" spans="1:33" ht="15.75" customHeight="1" x14ac:dyDescent="0.25">
      <c r="A651" s="1"/>
      <c r="B651" s="1"/>
      <c r="C651" s="2"/>
      <c r="D651" s="160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161"/>
      <c r="X651" s="161"/>
      <c r="Y651" s="161"/>
      <c r="Z651" s="161"/>
      <c r="AA651" s="225"/>
      <c r="AB651" s="1"/>
      <c r="AC651" s="1"/>
      <c r="AD651" s="1"/>
      <c r="AE651" s="1"/>
      <c r="AF651" s="1"/>
      <c r="AG651" s="1"/>
    </row>
    <row r="652" spans="1:33" ht="15.75" customHeight="1" x14ac:dyDescent="0.25">
      <c r="A652" s="1"/>
      <c r="B652" s="1"/>
      <c r="C652" s="2"/>
      <c r="D652" s="160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61"/>
      <c r="X652" s="161"/>
      <c r="Y652" s="161"/>
      <c r="Z652" s="161"/>
      <c r="AA652" s="225"/>
      <c r="AB652" s="1"/>
      <c r="AC652" s="1"/>
      <c r="AD652" s="1"/>
      <c r="AE652" s="1"/>
      <c r="AF652" s="1"/>
      <c r="AG652" s="1"/>
    </row>
    <row r="653" spans="1:33" ht="15.75" customHeight="1" x14ac:dyDescent="0.25">
      <c r="A653" s="1"/>
      <c r="B653" s="1"/>
      <c r="C653" s="2"/>
      <c r="D653" s="160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61"/>
      <c r="X653" s="161"/>
      <c r="Y653" s="161"/>
      <c r="Z653" s="161"/>
      <c r="AA653" s="225"/>
      <c r="AB653" s="1"/>
      <c r="AC653" s="1"/>
      <c r="AD653" s="1"/>
      <c r="AE653" s="1"/>
      <c r="AF653" s="1"/>
      <c r="AG653" s="1"/>
    </row>
    <row r="654" spans="1:33" ht="15.75" customHeight="1" x14ac:dyDescent="0.25">
      <c r="A654" s="1"/>
      <c r="B654" s="1"/>
      <c r="C654" s="2"/>
      <c r="D654" s="160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61"/>
      <c r="X654" s="161"/>
      <c r="Y654" s="161"/>
      <c r="Z654" s="161"/>
      <c r="AA654" s="225"/>
      <c r="AB654" s="1"/>
      <c r="AC654" s="1"/>
      <c r="AD654" s="1"/>
      <c r="AE654" s="1"/>
      <c r="AF654" s="1"/>
      <c r="AG654" s="1"/>
    </row>
    <row r="655" spans="1:33" ht="15.75" customHeight="1" x14ac:dyDescent="0.25">
      <c r="A655" s="1"/>
      <c r="B655" s="1"/>
      <c r="C655" s="2"/>
      <c r="D655" s="160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161"/>
      <c r="X655" s="161"/>
      <c r="Y655" s="161"/>
      <c r="Z655" s="161"/>
      <c r="AA655" s="225"/>
      <c r="AB655" s="1"/>
      <c r="AC655" s="1"/>
      <c r="AD655" s="1"/>
      <c r="AE655" s="1"/>
      <c r="AF655" s="1"/>
      <c r="AG655" s="1"/>
    </row>
    <row r="656" spans="1:33" ht="15.75" customHeight="1" x14ac:dyDescent="0.25">
      <c r="A656" s="1"/>
      <c r="B656" s="1"/>
      <c r="C656" s="2"/>
      <c r="D656" s="160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161"/>
      <c r="X656" s="161"/>
      <c r="Y656" s="161"/>
      <c r="Z656" s="161"/>
      <c r="AA656" s="225"/>
      <c r="AB656" s="1"/>
      <c r="AC656" s="1"/>
      <c r="AD656" s="1"/>
      <c r="AE656" s="1"/>
      <c r="AF656" s="1"/>
      <c r="AG656" s="1"/>
    </row>
    <row r="657" spans="1:33" ht="15.75" customHeight="1" x14ac:dyDescent="0.25">
      <c r="A657" s="1"/>
      <c r="B657" s="1"/>
      <c r="C657" s="2"/>
      <c r="D657" s="160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161"/>
      <c r="X657" s="161"/>
      <c r="Y657" s="161"/>
      <c r="Z657" s="161"/>
      <c r="AA657" s="225"/>
      <c r="AB657" s="1"/>
      <c r="AC657" s="1"/>
      <c r="AD657" s="1"/>
      <c r="AE657" s="1"/>
      <c r="AF657" s="1"/>
      <c r="AG657" s="1"/>
    </row>
    <row r="658" spans="1:33" ht="15.75" customHeight="1" x14ac:dyDescent="0.25">
      <c r="A658" s="1"/>
      <c r="B658" s="1"/>
      <c r="C658" s="2"/>
      <c r="D658" s="160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161"/>
      <c r="X658" s="161"/>
      <c r="Y658" s="161"/>
      <c r="Z658" s="161"/>
      <c r="AA658" s="225"/>
      <c r="AB658" s="1"/>
      <c r="AC658" s="1"/>
      <c r="AD658" s="1"/>
      <c r="AE658" s="1"/>
      <c r="AF658" s="1"/>
      <c r="AG658" s="1"/>
    </row>
    <row r="659" spans="1:33" ht="15.75" customHeight="1" x14ac:dyDescent="0.25">
      <c r="A659" s="1"/>
      <c r="B659" s="1"/>
      <c r="C659" s="2"/>
      <c r="D659" s="160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161"/>
      <c r="X659" s="161"/>
      <c r="Y659" s="161"/>
      <c r="Z659" s="161"/>
      <c r="AA659" s="225"/>
      <c r="AB659" s="1"/>
      <c r="AC659" s="1"/>
      <c r="AD659" s="1"/>
      <c r="AE659" s="1"/>
      <c r="AF659" s="1"/>
      <c r="AG659" s="1"/>
    </row>
    <row r="660" spans="1:33" ht="15.75" customHeight="1" x14ac:dyDescent="0.25">
      <c r="A660" s="1"/>
      <c r="B660" s="1"/>
      <c r="C660" s="2"/>
      <c r="D660" s="160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161"/>
      <c r="X660" s="161"/>
      <c r="Y660" s="161"/>
      <c r="Z660" s="161"/>
      <c r="AA660" s="225"/>
      <c r="AB660" s="1"/>
      <c r="AC660" s="1"/>
      <c r="AD660" s="1"/>
      <c r="AE660" s="1"/>
      <c r="AF660" s="1"/>
      <c r="AG660" s="1"/>
    </row>
    <row r="661" spans="1:33" ht="15.75" customHeight="1" x14ac:dyDescent="0.25">
      <c r="A661" s="1"/>
      <c r="B661" s="1"/>
      <c r="C661" s="2"/>
      <c r="D661" s="160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161"/>
      <c r="X661" s="161"/>
      <c r="Y661" s="161"/>
      <c r="Z661" s="161"/>
      <c r="AA661" s="225"/>
      <c r="AB661" s="1"/>
      <c r="AC661" s="1"/>
      <c r="AD661" s="1"/>
      <c r="AE661" s="1"/>
      <c r="AF661" s="1"/>
      <c r="AG661" s="1"/>
    </row>
    <row r="662" spans="1:33" ht="15.75" customHeight="1" x14ac:dyDescent="0.25">
      <c r="A662" s="1"/>
      <c r="B662" s="1"/>
      <c r="C662" s="2"/>
      <c r="D662" s="160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161"/>
      <c r="X662" s="161"/>
      <c r="Y662" s="161"/>
      <c r="Z662" s="161"/>
      <c r="AA662" s="225"/>
      <c r="AB662" s="1"/>
      <c r="AC662" s="1"/>
      <c r="AD662" s="1"/>
      <c r="AE662" s="1"/>
      <c r="AF662" s="1"/>
      <c r="AG662" s="1"/>
    </row>
    <row r="663" spans="1:33" ht="15.75" customHeight="1" x14ac:dyDescent="0.25">
      <c r="A663" s="1"/>
      <c r="B663" s="1"/>
      <c r="C663" s="2"/>
      <c r="D663" s="160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161"/>
      <c r="X663" s="161"/>
      <c r="Y663" s="161"/>
      <c r="Z663" s="161"/>
      <c r="AA663" s="225"/>
      <c r="AB663" s="1"/>
      <c r="AC663" s="1"/>
      <c r="AD663" s="1"/>
      <c r="AE663" s="1"/>
      <c r="AF663" s="1"/>
      <c r="AG663" s="1"/>
    </row>
    <row r="664" spans="1:33" ht="15.75" customHeight="1" x14ac:dyDescent="0.25">
      <c r="A664" s="1"/>
      <c r="B664" s="1"/>
      <c r="C664" s="2"/>
      <c r="D664" s="160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161"/>
      <c r="X664" s="161"/>
      <c r="Y664" s="161"/>
      <c r="Z664" s="161"/>
      <c r="AA664" s="225"/>
      <c r="AB664" s="1"/>
      <c r="AC664" s="1"/>
      <c r="AD664" s="1"/>
      <c r="AE664" s="1"/>
      <c r="AF664" s="1"/>
      <c r="AG664" s="1"/>
    </row>
    <row r="665" spans="1:33" ht="15.75" customHeight="1" x14ac:dyDescent="0.25">
      <c r="A665" s="1"/>
      <c r="B665" s="1"/>
      <c r="C665" s="2"/>
      <c r="D665" s="160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161"/>
      <c r="X665" s="161"/>
      <c r="Y665" s="161"/>
      <c r="Z665" s="161"/>
      <c r="AA665" s="225"/>
      <c r="AB665" s="1"/>
      <c r="AC665" s="1"/>
      <c r="AD665" s="1"/>
      <c r="AE665" s="1"/>
      <c r="AF665" s="1"/>
      <c r="AG665" s="1"/>
    </row>
    <row r="666" spans="1:33" ht="15.75" customHeight="1" x14ac:dyDescent="0.25">
      <c r="A666" s="1"/>
      <c r="B666" s="1"/>
      <c r="C666" s="2"/>
      <c r="D666" s="160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161"/>
      <c r="X666" s="161"/>
      <c r="Y666" s="161"/>
      <c r="Z666" s="161"/>
      <c r="AA666" s="225"/>
      <c r="AB666" s="1"/>
      <c r="AC666" s="1"/>
      <c r="AD666" s="1"/>
      <c r="AE666" s="1"/>
      <c r="AF666" s="1"/>
      <c r="AG666" s="1"/>
    </row>
    <row r="667" spans="1:33" ht="15.75" customHeight="1" x14ac:dyDescent="0.25">
      <c r="A667" s="1"/>
      <c r="B667" s="1"/>
      <c r="C667" s="2"/>
      <c r="D667" s="160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161"/>
      <c r="X667" s="161"/>
      <c r="Y667" s="161"/>
      <c r="Z667" s="161"/>
      <c r="AA667" s="225"/>
      <c r="AB667" s="1"/>
      <c r="AC667" s="1"/>
      <c r="AD667" s="1"/>
      <c r="AE667" s="1"/>
      <c r="AF667" s="1"/>
      <c r="AG667" s="1"/>
    </row>
    <row r="668" spans="1:33" ht="15.75" customHeight="1" x14ac:dyDescent="0.25">
      <c r="A668" s="1"/>
      <c r="B668" s="1"/>
      <c r="C668" s="2"/>
      <c r="D668" s="160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161"/>
      <c r="X668" s="161"/>
      <c r="Y668" s="161"/>
      <c r="Z668" s="161"/>
      <c r="AA668" s="225"/>
      <c r="AB668" s="1"/>
      <c r="AC668" s="1"/>
      <c r="AD668" s="1"/>
      <c r="AE668" s="1"/>
      <c r="AF668" s="1"/>
      <c r="AG668" s="1"/>
    </row>
    <row r="669" spans="1:33" ht="15.75" customHeight="1" x14ac:dyDescent="0.25">
      <c r="A669" s="1"/>
      <c r="B669" s="1"/>
      <c r="C669" s="2"/>
      <c r="D669" s="160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161"/>
      <c r="X669" s="161"/>
      <c r="Y669" s="161"/>
      <c r="Z669" s="161"/>
      <c r="AA669" s="225"/>
      <c r="AB669" s="1"/>
      <c r="AC669" s="1"/>
      <c r="AD669" s="1"/>
      <c r="AE669" s="1"/>
      <c r="AF669" s="1"/>
      <c r="AG669" s="1"/>
    </row>
    <row r="670" spans="1:33" ht="15.75" customHeight="1" x14ac:dyDescent="0.25">
      <c r="A670" s="1"/>
      <c r="B670" s="1"/>
      <c r="C670" s="2"/>
      <c r="D670" s="160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161"/>
      <c r="X670" s="161"/>
      <c r="Y670" s="161"/>
      <c r="Z670" s="161"/>
      <c r="AA670" s="225"/>
      <c r="AB670" s="1"/>
      <c r="AC670" s="1"/>
      <c r="AD670" s="1"/>
      <c r="AE670" s="1"/>
      <c r="AF670" s="1"/>
      <c r="AG670" s="1"/>
    </row>
    <row r="671" spans="1:33" ht="15.75" customHeight="1" x14ac:dyDescent="0.25">
      <c r="A671" s="1"/>
      <c r="B671" s="1"/>
      <c r="C671" s="2"/>
      <c r="D671" s="160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161"/>
      <c r="X671" s="161"/>
      <c r="Y671" s="161"/>
      <c r="Z671" s="161"/>
      <c r="AA671" s="225"/>
      <c r="AB671" s="1"/>
      <c r="AC671" s="1"/>
      <c r="AD671" s="1"/>
      <c r="AE671" s="1"/>
      <c r="AF671" s="1"/>
      <c r="AG671" s="1"/>
    </row>
    <row r="672" spans="1:33" ht="15.75" customHeight="1" x14ac:dyDescent="0.25">
      <c r="A672" s="1"/>
      <c r="B672" s="1"/>
      <c r="C672" s="2"/>
      <c r="D672" s="160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161"/>
      <c r="X672" s="161"/>
      <c r="Y672" s="161"/>
      <c r="Z672" s="161"/>
      <c r="AA672" s="225"/>
      <c r="AB672" s="1"/>
      <c r="AC672" s="1"/>
      <c r="AD672" s="1"/>
      <c r="AE672" s="1"/>
      <c r="AF672" s="1"/>
      <c r="AG672" s="1"/>
    </row>
    <row r="673" spans="1:33" ht="15.75" customHeight="1" x14ac:dyDescent="0.25">
      <c r="A673" s="1"/>
      <c r="B673" s="1"/>
      <c r="C673" s="2"/>
      <c r="D673" s="160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161"/>
      <c r="X673" s="161"/>
      <c r="Y673" s="161"/>
      <c r="Z673" s="161"/>
      <c r="AA673" s="225"/>
      <c r="AB673" s="1"/>
      <c r="AC673" s="1"/>
      <c r="AD673" s="1"/>
      <c r="AE673" s="1"/>
      <c r="AF673" s="1"/>
      <c r="AG673" s="1"/>
    </row>
    <row r="674" spans="1:33" ht="15.75" customHeight="1" x14ac:dyDescent="0.25">
      <c r="A674" s="1"/>
      <c r="B674" s="1"/>
      <c r="C674" s="2"/>
      <c r="D674" s="160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161"/>
      <c r="X674" s="161"/>
      <c r="Y674" s="161"/>
      <c r="Z674" s="161"/>
      <c r="AA674" s="225"/>
      <c r="AB674" s="1"/>
      <c r="AC674" s="1"/>
      <c r="AD674" s="1"/>
      <c r="AE674" s="1"/>
      <c r="AF674" s="1"/>
      <c r="AG674" s="1"/>
    </row>
    <row r="675" spans="1:33" ht="15.75" customHeight="1" x14ac:dyDescent="0.25">
      <c r="A675" s="1"/>
      <c r="B675" s="1"/>
      <c r="C675" s="2"/>
      <c r="D675" s="160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161"/>
      <c r="X675" s="161"/>
      <c r="Y675" s="161"/>
      <c r="Z675" s="161"/>
      <c r="AA675" s="225"/>
      <c r="AB675" s="1"/>
      <c r="AC675" s="1"/>
      <c r="AD675" s="1"/>
      <c r="AE675" s="1"/>
      <c r="AF675" s="1"/>
      <c r="AG675" s="1"/>
    </row>
    <row r="676" spans="1:33" ht="15.75" customHeight="1" x14ac:dyDescent="0.25">
      <c r="A676" s="1"/>
      <c r="B676" s="1"/>
      <c r="C676" s="2"/>
      <c r="D676" s="160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161"/>
      <c r="X676" s="161"/>
      <c r="Y676" s="161"/>
      <c r="Z676" s="161"/>
      <c r="AA676" s="225"/>
      <c r="AB676" s="1"/>
      <c r="AC676" s="1"/>
      <c r="AD676" s="1"/>
      <c r="AE676" s="1"/>
      <c r="AF676" s="1"/>
      <c r="AG676" s="1"/>
    </row>
    <row r="677" spans="1:33" ht="15.75" customHeight="1" x14ac:dyDescent="0.25">
      <c r="A677" s="1"/>
      <c r="B677" s="1"/>
      <c r="C677" s="2"/>
      <c r="D677" s="160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161"/>
      <c r="X677" s="161"/>
      <c r="Y677" s="161"/>
      <c r="Z677" s="161"/>
      <c r="AA677" s="225"/>
      <c r="AB677" s="1"/>
      <c r="AC677" s="1"/>
      <c r="AD677" s="1"/>
      <c r="AE677" s="1"/>
      <c r="AF677" s="1"/>
      <c r="AG677" s="1"/>
    </row>
    <row r="678" spans="1:33" ht="15.75" customHeight="1" x14ac:dyDescent="0.25">
      <c r="A678" s="1"/>
      <c r="B678" s="1"/>
      <c r="C678" s="2"/>
      <c r="D678" s="160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161"/>
      <c r="X678" s="161"/>
      <c r="Y678" s="161"/>
      <c r="Z678" s="161"/>
      <c r="AA678" s="225"/>
      <c r="AB678" s="1"/>
      <c r="AC678" s="1"/>
      <c r="AD678" s="1"/>
      <c r="AE678" s="1"/>
      <c r="AF678" s="1"/>
      <c r="AG678" s="1"/>
    </row>
    <row r="679" spans="1:33" ht="15.75" customHeight="1" x14ac:dyDescent="0.25">
      <c r="A679" s="1"/>
      <c r="B679" s="1"/>
      <c r="C679" s="2"/>
      <c r="D679" s="160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161"/>
      <c r="X679" s="161"/>
      <c r="Y679" s="161"/>
      <c r="Z679" s="161"/>
      <c r="AA679" s="225"/>
      <c r="AB679" s="1"/>
      <c r="AC679" s="1"/>
      <c r="AD679" s="1"/>
      <c r="AE679" s="1"/>
      <c r="AF679" s="1"/>
      <c r="AG679" s="1"/>
    </row>
    <row r="680" spans="1:33" ht="15.75" customHeight="1" x14ac:dyDescent="0.25">
      <c r="A680" s="1"/>
      <c r="B680" s="1"/>
      <c r="C680" s="2"/>
      <c r="D680" s="160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161"/>
      <c r="X680" s="161"/>
      <c r="Y680" s="161"/>
      <c r="Z680" s="161"/>
      <c r="AA680" s="225"/>
      <c r="AB680" s="1"/>
      <c r="AC680" s="1"/>
      <c r="AD680" s="1"/>
      <c r="AE680" s="1"/>
      <c r="AF680" s="1"/>
      <c r="AG680" s="1"/>
    </row>
    <row r="681" spans="1:33" ht="15.75" customHeight="1" x14ac:dyDescent="0.25">
      <c r="A681" s="1"/>
      <c r="B681" s="1"/>
      <c r="C681" s="2"/>
      <c r="D681" s="160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161"/>
      <c r="X681" s="161"/>
      <c r="Y681" s="161"/>
      <c r="Z681" s="161"/>
      <c r="AA681" s="225"/>
      <c r="AB681" s="1"/>
      <c r="AC681" s="1"/>
      <c r="AD681" s="1"/>
      <c r="AE681" s="1"/>
      <c r="AF681" s="1"/>
      <c r="AG681" s="1"/>
    </row>
    <row r="682" spans="1:33" ht="15.75" customHeight="1" x14ac:dyDescent="0.25">
      <c r="A682" s="1"/>
      <c r="B682" s="1"/>
      <c r="C682" s="2"/>
      <c r="D682" s="160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161"/>
      <c r="X682" s="161"/>
      <c r="Y682" s="161"/>
      <c r="Z682" s="161"/>
      <c r="AA682" s="225"/>
      <c r="AB682" s="1"/>
      <c r="AC682" s="1"/>
      <c r="AD682" s="1"/>
      <c r="AE682" s="1"/>
      <c r="AF682" s="1"/>
      <c r="AG682" s="1"/>
    </row>
    <row r="683" spans="1:33" ht="15.75" customHeight="1" x14ac:dyDescent="0.25">
      <c r="A683" s="1"/>
      <c r="B683" s="1"/>
      <c r="C683" s="2"/>
      <c r="D683" s="160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161"/>
      <c r="X683" s="161"/>
      <c r="Y683" s="161"/>
      <c r="Z683" s="161"/>
      <c r="AA683" s="225"/>
      <c r="AB683" s="1"/>
      <c r="AC683" s="1"/>
      <c r="AD683" s="1"/>
      <c r="AE683" s="1"/>
      <c r="AF683" s="1"/>
      <c r="AG683" s="1"/>
    </row>
    <row r="684" spans="1:33" ht="15.75" customHeight="1" x14ac:dyDescent="0.25">
      <c r="A684" s="1"/>
      <c r="B684" s="1"/>
      <c r="C684" s="2"/>
      <c r="D684" s="160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161"/>
      <c r="X684" s="161"/>
      <c r="Y684" s="161"/>
      <c r="Z684" s="161"/>
      <c r="AA684" s="225"/>
      <c r="AB684" s="1"/>
      <c r="AC684" s="1"/>
      <c r="AD684" s="1"/>
      <c r="AE684" s="1"/>
      <c r="AF684" s="1"/>
      <c r="AG684" s="1"/>
    </row>
    <row r="685" spans="1:33" ht="15.75" customHeight="1" x14ac:dyDescent="0.25">
      <c r="A685" s="1"/>
      <c r="B685" s="1"/>
      <c r="C685" s="2"/>
      <c r="D685" s="160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161"/>
      <c r="X685" s="161"/>
      <c r="Y685" s="161"/>
      <c r="Z685" s="161"/>
      <c r="AA685" s="225"/>
      <c r="AB685" s="1"/>
      <c r="AC685" s="1"/>
      <c r="AD685" s="1"/>
      <c r="AE685" s="1"/>
      <c r="AF685" s="1"/>
      <c r="AG685" s="1"/>
    </row>
    <row r="686" spans="1:33" ht="15.75" customHeight="1" x14ac:dyDescent="0.25">
      <c r="A686" s="1"/>
      <c r="B686" s="1"/>
      <c r="C686" s="2"/>
      <c r="D686" s="160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161"/>
      <c r="X686" s="161"/>
      <c r="Y686" s="161"/>
      <c r="Z686" s="161"/>
      <c r="AA686" s="225"/>
      <c r="AB686" s="1"/>
      <c r="AC686" s="1"/>
      <c r="AD686" s="1"/>
      <c r="AE686" s="1"/>
      <c r="AF686" s="1"/>
      <c r="AG686" s="1"/>
    </row>
    <row r="687" spans="1:33" ht="15.75" customHeight="1" x14ac:dyDescent="0.25">
      <c r="A687" s="1"/>
      <c r="B687" s="1"/>
      <c r="C687" s="2"/>
      <c r="D687" s="160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161"/>
      <c r="X687" s="161"/>
      <c r="Y687" s="161"/>
      <c r="Z687" s="161"/>
      <c r="AA687" s="225"/>
      <c r="AB687" s="1"/>
      <c r="AC687" s="1"/>
      <c r="AD687" s="1"/>
      <c r="AE687" s="1"/>
      <c r="AF687" s="1"/>
      <c r="AG687" s="1"/>
    </row>
    <row r="688" spans="1:33" ht="15.75" customHeight="1" x14ac:dyDescent="0.25">
      <c r="A688" s="1"/>
      <c r="B688" s="1"/>
      <c r="C688" s="2"/>
      <c r="D688" s="160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161"/>
      <c r="X688" s="161"/>
      <c r="Y688" s="161"/>
      <c r="Z688" s="161"/>
      <c r="AA688" s="225"/>
      <c r="AB688" s="1"/>
      <c r="AC688" s="1"/>
      <c r="AD688" s="1"/>
      <c r="AE688" s="1"/>
      <c r="AF688" s="1"/>
      <c r="AG688" s="1"/>
    </row>
    <row r="689" spans="1:33" ht="15.75" customHeight="1" x14ac:dyDescent="0.25">
      <c r="A689" s="1"/>
      <c r="B689" s="1"/>
      <c r="C689" s="2"/>
      <c r="D689" s="160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161"/>
      <c r="X689" s="161"/>
      <c r="Y689" s="161"/>
      <c r="Z689" s="161"/>
      <c r="AA689" s="225"/>
      <c r="AB689" s="1"/>
      <c r="AC689" s="1"/>
      <c r="AD689" s="1"/>
      <c r="AE689" s="1"/>
      <c r="AF689" s="1"/>
      <c r="AG689" s="1"/>
    </row>
    <row r="690" spans="1:33" ht="15.75" customHeight="1" x14ac:dyDescent="0.25">
      <c r="A690" s="1"/>
      <c r="B690" s="1"/>
      <c r="C690" s="2"/>
      <c r="D690" s="160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161"/>
      <c r="X690" s="161"/>
      <c r="Y690" s="161"/>
      <c r="Z690" s="161"/>
      <c r="AA690" s="225"/>
      <c r="AB690" s="1"/>
      <c r="AC690" s="1"/>
      <c r="AD690" s="1"/>
      <c r="AE690" s="1"/>
      <c r="AF690" s="1"/>
      <c r="AG690" s="1"/>
    </row>
    <row r="691" spans="1:33" ht="15.75" customHeight="1" x14ac:dyDescent="0.25">
      <c r="A691" s="1"/>
      <c r="B691" s="1"/>
      <c r="C691" s="2"/>
      <c r="D691" s="160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161"/>
      <c r="X691" s="161"/>
      <c r="Y691" s="161"/>
      <c r="Z691" s="161"/>
      <c r="AA691" s="225"/>
      <c r="AB691" s="1"/>
      <c r="AC691" s="1"/>
      <c r="AD691" s="1"/>
      <c r="AE691" s="1"/>
      <c r="AF691" s="1"/>
      <c r="AG691" s="1"/>
    </row>
    <row r="692" spans="1:33" ht="15.75" customHeight="1" x14ac:dyDescent="0.25">
      <c r="A692" s="1"/>
      <c r="B692" s="1"/>
      <c r="C692" s="2"/>
      <c r="D692" s="160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161"/>
      <c r="X692" s="161"/>
      <c r="Y692" s="161"/>
      <c r="Z692" s="161"/>
      <c r="AA692" s="225"/>
      <c r="AB692" s="1"/>
      <c r="AC692" s="1"/>
      <c r="AD692" s="1"/>
      <c r="AE692" s="1"/>
      <c r="AF692" s="1"/>
      <c r="AG692" s="1"/>
    </row>
    <row r="693" spans="1:33" ht="15.75" customHeight="1" x14ac:dyDescent="0.25">
      <c r="A693" s="1"/>
      <c r="B693" s="1"/>
      <c r="C693" s="2"/>
      <c r="D693" s="160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161"/>
      <c r="X693" s="161"/>
      <c r="Y693" s="161"/>
      <c r="Z693" s="161"/>
      <c r="AA693" s="225"/>
      <c r="AB693" s="1"/>
      <c r="AC693" s="1"/>
      <c r="AD693" s="1"/>
      <c r="AE693" s="1"/>
      <c r="AF693" s="1"/>
      <c r="AG693" s="1"/>
    </row>
    <row r="694" spans="1:33" ht="15.75" customHeight="1" x14ac:dyDescent="0.25">
      <c r="A694" s="1"/>
      <c r="B694" s="1"/>
      <c r="C694" s="2"/>
      <c r="D694" s="160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161"/>
      <c r="X694" s="161"/>
      <c r="Y694" s="161"/>
      <c r="Z694" s="161"/>
      <c r="AA694" s="225"/>
      <c r="AB694" s="1"/>
      <c r="AC694" s="1"/>
      <c r="AD694" s="1"/>
      <c r="AE694" s="1"/>
      <c r="AF694" s="1"/>
      <c r="AG694" s="1"/>
    </row>
    <row r="695" spans="1:33" ht="15.75" customHeight="1" x14ac:dyDescent="0.25">
      <c r="A695" s="1"/>
      <c r="B695" s="1"/>
      <c r="C695" s="2"/>
      <c r="D695" s="160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161"/>
      <c r="X695" s="161"/>
      <c r="Y695" s="161"/>
      <c r="Z695" s="161"/>
      <c r="AA695" s="225"/>
      <c r="AB695" s="1"/>
      <c r="AC695" s="1"/>
      <c r="AD695" s="1"/>
      <c r="AE695" s="1"/>
      <c r="AF695" s="1"/>
      <c r="AG695" s="1"/>
    </row>
    <row r="696" spans="1:33" ht="15.75" customHeight="1" x14ac:dyDescent="0.25">
      <c r="A696" s="1"/>
      <c r="B696" s="1"/>
      <c r="C696" s="2"/>
      <c r="D696" s="160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61"/>
      <c r="X696" s="161"/>
      <c r="Y696" s="161"/>
      <c r="Z696" s="161"/>
      <c r="AA696" s="225"/>
      <c r="AB696" s="1"/>
      <c r="AC696" s="1"/>
      <c r="AD696" s="1"/>
      <c r="AE696" s="1"/>
      <c r="AF696" s="1"/>
      <c r="AG696" s="1"/>
    </row>
    <row r="697" spans="1:33" ht="15.75" customHeight="1" x14ac:dyDescent="0.25">
      <c r="A697" s="1"/>
      <c r="B697" s="1"/>
      <c r="C697" s="2"/>
      <c r="D697" s="160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61"/>
      <c r="X697" s="161"/>
      <c r="Y697" s="161"/>
      <c r="Z697" s="161"/>
      <c r="AA697" s="225"/>
      <c r="AB697" s="1"/>
      <c r="AC697" s="1"/>
      <c r="AD697" s="1"/>
      <c r="AE697" s="1"/>
      <c r="AF697" s="1"/>
      <c r="AG697" s="1"/>
    </row>
    <row r="698" spans="1:33" ht="15.75" customHeight="1" x14ac:dyDescent="0.25">
      <c r="A698" s="1"/>
      <c r="B698" s="1"/>
      <c r="C698" s="2"/>
      <c r="D698" s="160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61"/>
      <c r="X698" s="161"/>
      <c r="Y698" s="161"/>
      <c r="Z698" s="161"/>
      <c r="AA698" s="225"/>
      <c r="AB698" s="1"/>
      <c r="AC698" s="1"/>
      <c r="AD698" s="1"/>
      <c r="AE698" s="1"/>
      <c r="AF698" s="1"/>
      <c r="AG698" s="1"/>
    </row>
    <row r="699" spans="1:33" ht="15.75" customHeight="1" x14ac:dyDescent="0.25">
      <c r="A699" s="1"/>
      <c r="B699" s="1"/>
      <c r="C699" s="2"/>
      <c r="D699" s="160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161"/>
      <c r="X699" s="161"/>
      <c r="Y699" s="161"/>
      <c r="Z699" s="161"/>
      <c r="AA699" s="225"/>
      <c r="AB699" s="1"/>
      <c r="AC699" s="1"/>
      <c r="AD699" s="1"/>
      <c r="AE699" s="1"/>
      <c r="AF699" s="1"/>
      <c r="AG699" s="1"/>
    </row>
    <row r="700" spans="1:33" ht="15.75" customHeight="1" x14ac:dyDescent="0.25">
      <c r="A700" s="1"/>
      <c r="B700" s="1"/>
      <c r="C700" s="2"/>
      <c r="D700" s="160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161"/>
      <c r="X700" s="161"/>
      <c r="Y700" s="161"/>
      <c r="Z700" s="161"/>
      <c r="AA700" s="225"/>
      <c r="AB700" s="1"/>
      <c r="AC700" s="1"/>
      <c r="AD700" s="1"/>
      <c r="AE700" s="1"/>
      <c r="AF700" s="1"/>
      <c r="AG700" s="1"/>
    </row>
    <row r="701" spans="1:33" ht="15.75" customHeight="1" x14ac:dyDescent="0.25">
      <c r="A701" s="1"/>
      <c r="B701" s="1"/>
      <c r="C701" s="2"/>
      <c r="D701" s="160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161"/>
      <c r="X701" s="161"/>
      <c r="Y701" s="161"/>
      <c r="Z701" s="161"/>
      <c r="AA701" s="225"/>
      <c r="AB701" s="1"/>
      <c r="AC701" s="1"/>
      <c r="AD701" s="1"/>
      <c r="AE701" s="1"/>
      <c r="AF701" s="1"/>
      <c r="AG701" s="1"/>
    </row>
    <row r="702" spans="1:33" ht="15.75" customHeight="1" x14ac:dyDescent="0.25">
      <c r="A702" s="1"/>
      <c r="B702" s="1"/>
      <c r="C702" s="2"/>
      <c r="D702" s="160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161"/>
      <c r="X702" s="161"/>
      <c r="Y702" s="161"/>
      <c r="Z702" s="161"/>
      <c r="AA702" s="225"/>
      <c r="AB702" s="1"/>
      <c r="AC702" s="1"/>
      <c r="AD702" s="1"/>
      <c r="AE702" s="1"/>
      <c r="AF702" s="1"/>
      <c r="AG702" s="1"/>
    </row>
    <row r="703" spans="1:33" ht="15.75" customHeight="1" x14ac:dyDescent="0.25">
      <c r="A703" s="1"/>
      <c r="B703" s="1"/>
      <c r="C703" s="2"/>
      <c r="D703" s="160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161"/>
      <c r="X703" s="161"/>
      <c r="Y703" s="161"/>
      <c r="Z703" s="161"/>
      <c r="AA703" s="225"/>
      <c r="AB703" s="1"/>
      <c r="AC703" s="1"/>
      <c r="AD703" s="1"/>
      <c r="AE703" s="1"/>
      <c r="AF703" s="1"/>
      <c r="AG703" s="1"/>
    </row>
    <row r="704" spans="1:33" ht="15.75" customHeight="1" x14ac:dyDescent="0.25">
      <c r="A704" s="1"/>
      <c r="B704" s="1"/>
      <c r="C704" s="2"/>
      <c r="D704" s="160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61"/>
      <c r="X704" s="161"/>
      <c r="Y704" s="161"/>
      <c r="Z704" s="161"/>
      <c r="AA704" s="225"/>
      <c r="AB704" s="1"/>
      <c r="AC704" s="1"/>
      <c r="AD704" s="1"/>
      <c r="AE704" s="1"/>
      <c r="AF704" s="1"/>
      <c r="AG704" s="1"/>
    </row>
    <row r="705" spans="1:33" ht="15.75" customHeight="1" x14ac:dyDescent="0.25">
      <c r="A705" s="1"/>
      <c r="B705" s="1"/>
      <c r="C705" s="2"/>
      <c r="D705" s="160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61"/>
      <c r="X705" s="161"/>
      <c r="Y705" s="161"/>
      <c r="Z705" s="161"/>
      <c r="AA705" s="225"/>
      <c r="AB705" s="1"/>
      <c r="AC705" s="1"/>
      <c r="AD705" s="1"/>
      <c r="AE705" s="1"/>
      <c r="AF705" s="1"/>
      <c r="AG705" s="1"/>
    </row>
    <row r="706" spans="1:33" ht="15.75" customHeight="1" x14ac:dyDescent="0.25">
      <c r="A706" s="1"/>
      <c r="B706" s="1"/>
      <c r="C706" s="2"/>
      <c r="D706" s="160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61"/>
      <c r="X706" s="161"/>
      <c r="Y706" s="161"/>
      <c r="Z706" s="161"/>
      <c r="AA706" s="225"/>
      <c r="AB706" s="1"/>
      <c r="AC706" s="1"/>
      <c r="AD706" s="1"/>
      <c r="AE706" s="1"/>
      <c r="AF706" s="1"/>
      <c r="AG706" s="1"/>
    </row>
    <row r="707" spans="1:33" ht="15.75" customHeight="1" x14ac:dyDescent="0.25">
      <c r="A707" s="1"/>
      <c r="B707" s="1"/>
      <c r="C707" s="2"/>
      <c r="D707" s="160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161"/>
      <c r="X707" s="161"/>
      <c r="Y707" s="161"/>
      <c r="Z707" s="161"/>
      <c r="AA707" s="225"/>
      <c r="AB707" s="1"/>
      <c r="AC707" s="1"/>
      <c r="AD707" s="1"/>
      <c r="AE707" s="1"/>
      <c r="AF707" s="1"/>
      <c r="AG707" s="1"/>
    </row>
    <row r="708" spans="1:33" ht="15.75" customHeight="1" x14ac:dyDescent="0.25">
      <c r="A708" s="1"/>
      <c r="B708" s="1"/>
      <c r="C708" s="2"/>
      <c r="D708" s="160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161"/>
      <c r="X708" s="161"/>
      <c r="Y708" s="161"/>
      <c r="Z708" s="161"/>
      <c r="AA708" s="225"/>
      <c r="AB708" s="1"/>
      <c r="AC708" s="1"/>
      <c r="AD708" s="1"/>
      <c r="AE708" s="1"/>
      <c r="AF708" s="1"/>
      <c r="AG708" s="1"/>
    </row>
    <row r="709" spans="1:33" ht="15.75" customHeight="1" x14ac:dyDescent="0.25">
      <c r="A709" s="1"/>
      <c r="B709" s="1"/>
      <c r="C709" s="2"/>
      <c r="D709" s="160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161"/>
      <c r="X709" s="161"/>
      <c r="Y709" s="161"/>
      <c r="Z709" s="161"/>
      <c r="AA709" s="225"/>
      <c r="AB709" s="1"/>
      <c r="AC709" s="1"/>
      <c r="AD709" s="1"/>
      <c r="AE709" s="1"/>
      <c r="AF709" s="1"/>
      <c r="AG709" s="1"/>
    </row>
    <row r="710" spans="1:33" ht="15.75" customHeight="1" x14ac:dyDescent="0.25">
      <c r="A710" s="1"/>
      <c r="B710" s="1"/>
      <c r="C710" s="2"/>
      <c r="D710" s="160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161"/>
      <c r="X710" s="161"/>
      <c r="Y710" s="161"/>
      <c r="Z710" s="161"/>
      <c r="AA710" s="225"/>
      <c r="AB710" s="1"/>
      <c r="AC710" s="1"/>
      <c r="AD710" s="1"/>
      <c r="AE710" s="1"/>
      <c r="AF710" s="1"/>
      <c r="AG710" s="1"/>
    </row>
    <row r="711" spans="1:33" ht="15.75" customHeight="1" x14ac:dyDescent="0.25">
      <c r="A711" s="1"/>
      <c r="B711" s="1"/>
      <c r="C711" s="2"/>
      <c r="D711" s="160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161"/>
      <c r="X711" s="161"/>
      <c r="Y711" s="161"/>
      <c r="Z711" s="161"/>
      <c r="AA711" s="225"/>
      <c r="AB711" s="1"/>
      <c r="AC711" s="1"/>
      <c r="AD711" s="1"/>
      <c r="AE711" s="1"/>
      <c r="AF711" s="1"/>
      <c r="AG711" s="1"/>
    </row>
    <row r="712" spans="1:33" ht="15.75" customHeight="1" x14ac:dyDescent="0.25">
      <c r="A712" s="1"/>
      <c r="B712" s="1"/>
      <c r="C712" s="2"/>
      <c r="D712" s="160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161"/>
      <c r="X712" s="161"/>
      <c r="Y712" s="161"/>
      <c r="Z712" s="161"/>
      <c r="AA712" s="225"/>
      <c r="AB712" s="1"/>
      <c r="AC712" s="1"/>
      <c r="AD712" s="1"/>
      <c r="AE712" s="1"/>
      <c r="AF712" s="1"/>
      <c r="AG712" s="1"/>
    </row>
    <row r="713" spans="1:33" ht="15.75" customHeight="1" x14ac:dyDescent="0.25">
      <c r="A713" s="1"/>
      <c r="B713" s="1"/>
      <c r="C713" s="2"/>
      <c r="D713" s="160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161"/>
      <c r="X713" s="161"/>
      <c r="Y713" s="161"/>
      <c r="Z713" s="161"/>
      <c r="AA713" s="225"/>
      <c r="AB713" s="1"/>
      <c r="AC713" s="1"/>
      <c r="AD713" s="1"/>
      <c r="AE713" s="1"/>
      <c r="AF713" s="1"/>
      <c r="AG713" s="1"/>
    </row>
    <row r="714" spans="1:33" ht="15.75" customHeight="1" x14ac:dyDescent="0.25">
      <c r="A714" s="1"/>
      <c r="B714" s="1"/>
      <c r="C714" s="2"/>
      <c r="D714" s="160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161"/>
      <c r="X714" s="161"/>
      <c r="Y714" s="161"/>
      <c r="Z714" s="161"/>
      <c r="AA714" s="225"/>
      <c r="AB714" s="1"/>
      <c r="AC714" s="1"/>
      <c r="AD714" s="1"/>
      <c r="AE714" s="1"/>
      <c r="AF714" s="1"/>
      <c r="AG714" s="1"/>
    </row>
    <row r="715" spans="1:33" ht="15.75" customHeight="1" x14ac:dyDescent="0.25">
      <c r="A715" s="1"/>
      <c r="B715" s="1"/>
      <c r="C715" s="2"/>
      <c r="D715" s="160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161"/>
      <c r="X715" s="161"/>
      <c r="Y715" s="161"/>
      <c r="Z715" s="161"/>
      <c r="AA715" s="225"/>
      <c r="AB715" s="1"/>
      <c r="AC715" s="1"/>
      <c r="AD715" s="1"/>
      <c r="AE715" s="1"/>
      <c r="AF715" s="1"/>
      <c r="AG715" s="1"/>
    </row>
    <row r="716" spans="1:33" ht="15.75" customHeight="1" x14ac:dyDescent="0.25">
      <c r="A716" s="1"/>
      <c r="B716" s="1"/>
      <c r="C716" s="2"/>
      <c r="D716" s="160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161"/>
      <c r="X716" s="161"/>
      <c r="Y716" s="161"/>
      <c r="Z716" s="161"/>
      <c r="AA716" s="225"/>
      <c r="AB716" s="1"/>
      <c r="AC716" s="1"/>
      <c r="AD716" s="1"/>
      <c r="AE716" s="1"/>
      <c r="AF716" s="1"/>
      <c r="AG716" s="1"/>
    </row>
    <row r="717" spans="1:33" ht="15.75" customHeight="1" x14ac:dyDescent="0.25">
      <c r="A717" s="1"/>
      <c r="B717" s="1"/>
      <c r="C717" s="2"/>
      <c r="D717" s="160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161"/>
      <c r="X717" s="161"/>
      <c r="Y717" s="161"/>
      <c r="Z717" s="161"/>
      <c r="AA717" s="225"/>
      <c r="AB717" s="1"/>
      <c r="AC717" s="1"/>
      <c r="AD717" s="1"/>
      <c r="AE717" s="1"/>
      <c r="AF717" s="1"/>
      <c r="AG717" s="1"/>
    </row>
    <row r="718" spans="1:33" ht="15.75" customHeight="1" x14ac:dyDescent="0.25">
      <c r="A718" s="1"/>
      <c r="B718" s="1"/>
      <c r="C718" s="2"/>
      <c r="D718" s="160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161"/>
      <c r="X718" s="161"/>
      <c r="Y718" s="161"/>
      <c r="Z718" s="161"/>
      <c r="AA718" s="225"/>
      <c r="AB718" s="1"/>
      <c r="AC718" s="1"/>
      <c r="AD718" s="1"/>
      <c r="AE718" s="1"/>
      <c r="AF718" s="1"/>
      <c r="AG718" s="1"/>
    </row>
    <row r="719" spans="1:33" ht="15.75" customHeight="1" x14ac:dyDescent="0.25">
      <c r="A719" s="1"/>
      <c r="B719" s="1"/>
      <c r="C719" s="2"/>
      <c r="D719" s="160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161"/>
      <c r="X719" s="161"/>
      <c r="Y719" s="161"/>
      <c r="Z719" s="161"/>
      <c r="AA719" s="225"/>
      <c r="AB719" s="1"/>
      <c r="AC719" s="1"/>
      <c r="AD719" s="1"/>
      <c r="AE719" s="1"/>
      <c r="AF719" s="1"/>
      <c r="AG719" s="1"/>
    </row>
    <row r="720" spans="1:33" ht="15.75" customHeight="1" x14ac:dyDescent="0.25">
      <c r="A720" s="1"/>
      <c r="B720" s="1"/>
      <c r="C720" s="2"/>
      <c r="D720" s="160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161"/>
      <c r="X720" s="161"/>
      <c r="Y720" s="161"/>
      <c r="Z720" s="161"/>
      <c r="AA720" s="225"/>
      <c r="AB720" s="1"/>
      <c r="AC720" s="1"/>
      <c r="AD720" s="1"/>
      <c r="AE720" s="1"/>
      <c r="AF720" s="1"/>
      <c r="AG720" s="1"/>
    </row>
    <row r="721" spans="1:33" ht="15.75" customHeight="1" x14ac:dyDescent="0.25">
      <c r="A721" s="1"/>
      <c r="B721" s="1"/>
      <c r="C721" s="2"/>
      <c r="D721" s="160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161"/>
      <c r="X721" s="161"/>
      <c r="Y721" s="161"/>
      <c r="Z721" s="161"/>
      <c r="AA721" s="225"/>
      <c r="AB721" s="1"/>
      <c r="AC721" s="1"/>
      <c r="AD721" s="1"/>
      <c r="AE721" s="1"/>
      <c r="AF721" s="1"/>
      <c r="AG721" s="1"/>
    </row>
    <row r="722" spans="1:33" ht="15.75" customHeight="1" x14ac:dyDescent="0.25">
      <c r="A722" s="1"/>
      <c r="B722" s="1"/>
      <c r="C722" s="2"/>
      <c r="D722" s="160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161"/>
      <c r="X722" s="161"/>
      <c r="Y722" s="161"/>
      <c r="Z722" s="161"/>
      <c r="AA722" s="225"/>
      <c r="AB722" s="1"/>
      <c r="AC722" s="1"/>
      <c r="AD722" s="1"/>
      <c r="AE722" s="1"/>
      <c r="AF722" s="1"/>
      <c r="AG722" s="1"/>
    </row>
    <row r="723" spans="1:33" ht="15.75" customHeight="1" x14ac:dyDescent="0.25">
      <c r="A723" s="1"/>
      <c r="B723" s="1"/>
      <c r="C723" s="2"/>
      <c r="D723" s="160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161"/>
      <c r="X723" s="161"/>
      <c r="Y723" s="161"/>
      <c r="Z723" s="161"/>
      <c r="AA723" s="225"/>
      <c r="AB723" s="1"/>
      <c r="AC723" s="1"/>
      <c r="AD723" s="1"/>
      <c r="AE723" s="1"/>
      <c r="AF723" s="1"/>
      <c r="AG723" s="1"/>
    </row>
    <row r="724" spans="1:33" ht="15.75" customHeight="1" x14ac:dyDescent="0.25">
      <c r="A724" s="1"/>
      <c r="B724" s="1"/>
      <c r="C724" s="2"/>
      <c r="D724" s="160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161"/>
      <c r="X724" s="161"/>
      <c r="Y724" s="161"/>
      <c r="Z724" s="161"/>
      <c r="AA724" s="225"/>
      <c r="AB724" s="1"/>
      <c r="AC724" s="1"/>
      <c r="AD724" s="1"/>
      <c r="AE724" s="1"/>
      <c r="AF724" s="1"/>
      <c r="AG724" s="1"/>
    </row>
    <row r="725" spans="1:33" ht="15.75" customHeight="1" x14ac:dyDescent="0.25">
      <c r="A725" s="1"/>
      <c r="B725" s="1"/>
      <c r="C725" s="2"/>
      <c r="D725" s="160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161"/>
      <c r="X725" s="161"/>
      <c r="Y725" s="161"/>
      <c r="Z725" s="161"/>
      <c r="AA725" s="225"/>
      <c r="AB725" s="1"/>
      <c r="AC725" s="1"/>
      <c r="AD725" s="1"/>
      <c r="AE725" s="1"/>
      <c r="AF725" s="1"/>
      <c r="AG725" s="1"/>
    </row>
    <row r="726" spans="1:33" ht="15.75" customHeight="1" x14ac:dyDescent="0.25">
      <c r="A726" s="1"/>
      <c r="B726" s="1"/>
      <c r="C726" s="2"/>
      <c r="D726" s="160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161"/>
      <c r="X726" s="161"/>
      <c r="Y726" s="161"/>
      <c r="Z726" s="161"/>
      <c r="AA726" s="225"/>
      <c r="AB726" s="1"/>
      <c r="AC726" s="1"/>
      <c r="AD726" s="1"/>
      <c r="AE726" s="1"/>
      <c r="AF726" s="1"/>
      <c r="AG726" s="1"/>
    </row>
    <row r="727" spans="1:33" ht="15.75" customHeight="1" x14ac:dyDescent="0.25">
      <c r="A727" s="1"/>
      <c r="B727" s="1"/>
      <c r="C727" s="2"/>
      <c r="D727" s="160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161"/>
      <c r="X727" s="161"/>
      <c r="Y727" s="161"/>
      <c r="Z727" s="161"/>
      <c r="AA727" s="225"/>
      <c r="AB727" s="1"/>
      <c r="AC727" s="1"/>
      <c r="AD727" s="1"/>
      <c r="AE727" s="1"/>
      <c r="AF727" s="1"/>
      <c r="AG727" s="1"/>
    </row>
    <row r="728" spans="1:33" ht="15.75" customHeight="1" x14ac:dyDescent="0.25">
      <c r="A728" s="1"/>
      <c r="B728" s="1"/>
      <c r="C728" s="2"/>
      <c r="D728" s="160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61"/>
      <c r="X728" s="161"/>
      <c r="Y728" s="161"/>
      <c r="Z728" s="161"/>
      <c r="AA728" s="225"/>
      <c r="AB728" s="1"/>
      <c r="AC728" s="1"/>
      <c r="AD728" s="1"/>
      <c r="AE728" s="1"/>
      <c r="AF728" s="1"/>
      <c r="AG728" s="1"/>
    </row>
    <row r="729" spans="1:33" ht="15.75" customHeight="1" x14ac:dyDescent="0.25">
      <c r="A729" s="1"/>
      <c r="B729" s="1"/>
      <c r="C729" s="2"/>
      <c r="D729" s="160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61"/>
      <c r="X729" s="161"/>
      <c r="Y729" s="161"/>
      <c r="Z729" s="161"/>
      <c r="AA729" s="225"/>
      <c r="AB729" s="1"/>
      <c r="AC729" s="1"/>
      <c r="AD729" s="1"/>
      <c r="AE729" s="1"/>
      <c r="AF729" s="1"/>
      <c r="AG729" s="1"/>
    </row>
    <row r="730" spans="1:33" ht="15.75" customHeight="1" x14ac:dyDescent="0.25">
      <c r="A730" s="1"/>
      <c r="B730" s="1"/>
      <c r="C730" s="2"/>
      <c r="D730" s="160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61"/>
      <c r="X730" s="161"/>
      <c r="Y730" s="161"/>
      <c r="Z730" s="161"/>
      <c r="AA730" s="225"/>
      <c r="AB730" s="1"/>
      <c r="AC730" s="1"/>
      <c r="AD730" s="1"/>
      <c r="AE730" s="1"/>
      <c r="AF730" s="1"/>
      <c r="AG730" s="1"/>
    </row>
    <row r="731" spans="1:33" ht="15.75" customHeight="1" x14ac:dyDescent="0.25">
      <c r="A731" s="1"/>
      <c r="B731" s="1"/>
      <c r="C731" s="2"/>
      <c r="D731" s="160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61"/>
      <c r="X731" s="161"/>
      <c r="Y731" s="161"/>
      <c r="Z731" s="161"/>
      <c r="AA731" s="225"/>
      <c r="AB731" s="1"/>
      <c r="AC731" s="1"/>
      <c r="AD731" s="1"/>
      <c r="AE731" s="1"/>
      <c r="AF731" s="1"/>
      <c r="AG731" s="1"/>
    </row>
    <row r="732" spans="1:33" ht="15.75" customHeight="1" x14ac:dyDescent="0.25">
      <c r="A732" s="1"/>
      <c r="B732" s="1"/>
      <c r="C732" s="2"/>
      <c r="D732" s="160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61"/>
      <c r="X732" s="161"/>
      <c r="Y732" s="161"/>
      <c r="Z732" s="161"/>
      <c r="AA732" s="225"/>
      <c r="AB732" s="1"/>
      <c r="AC732" s="1"/>
      <c r="AD732" s="1"/>
      <c r="AE732" s="1"/>
      <c r="AF732" s="1"/>
      <c r="AG732" s="1"/>
    </row>
    <row r="733" spans="1:33" ht="15.75" customHeight="1" x14ac:dyDescent="0.25">
      <c r="A733" s="1"/>
      <c r="B733" s="1"/>
      <c r="C733" s="2"/>
      <c r="D733" s="160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61"/>
      <c r="X733" s="161"/>
      <c r="Y733" s="161"/>
      <c r="Z733" s="161"/>
      <c r="AA733" s="225"/>
      <c r="AB733" s="1"/>
      <c r="AC733" s="1"/>
      <c r="AD733" s="1"/>
      <c r="AE733" s="1"/>
      <c r="AF733" s="1"/>
      <c r="AG733" s="1"/>
    </row>
    <row r="734" spans="1:33" ht="15.75" customHeight="1" x14ac:dyDescent="0.25">
      <c r="A734" s="1"/>
      <c r="B734" s="1"/>
      <c r="C734" s="2"/>
      <c r="D734" s="160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161"/>
      <c r="X734" s="161"/>
      <c r="Y734" s="161"/>
      <c r="Z734" s="161"/>
      <c r="AA734" s="225"/>
      <c r="AB734" s="1"/>
      <c r="AC734" s="1"/>
      <c r="AD734" s="1"/>
      <c r="AE734" s="1"/>
      <c r="AF734" s="1"/>
      <c r="AG734" s="1"/>
    </row>
    <row r="735" spans="1:33" ht="15.75" customHeight="1" x14ac:dyDescent="0.25">
      <c r="A735" s="1"/>
      <c r="B735" s="1"/>
      <c r="C735" s="2"/>
      <c r="D735" s="160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61"/>
      <c r="X735" s="161"/>
      <c r="Y735" s="161"/>
      <c r="Z735" s="161"/>
      <c r="AA735" s="225"/>
      <c r="AB735" s="1"/>
      <c r="AC735" s="1"/>
      <c r="AD735" s="1"/>
      <c r="AE735" s="1"/>
      <c r="AF735" s="1"/>
      <c r="AG735" s="1"/>
    </row>
    <row r="736" spans="1:33" ht="15.75" customHeight="1" x14ac:dyDescent="0.25">
      <c r="A736" s="1"/>
      <c r="B736" s="1"/>
      <c r="C736" s="2"/>
      <c r="D736" s="160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161"/>
      <c r="X736" s="161"/>
      <c r="Y736" s="161"/>
      <c r="Z736" s="161"/>
      <c r="AA736" s="225"/>
      <c r="AB736" s="1"/>
      <c r="AC736" s="1"/>
      <c r="AD736" s="1"/>
      <c r="AE736" s="1"/>
      <c r="AF736" s="1"/>
      <c r="AG736" s="1"/>
    </row>
    <row r="737" spans="1:33" ht="15.75" customHeight="1" x14ac:dyDescent="0.25">
      <c r="A737" s="1"/>
      <c r="B737" s="1"/>
      <c r="C737" s="2"/>
      <c r="D737" s="160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161"/>
      <c r="X737" s="161"/>
      <c r="Y737" s="161"/>
      <c r="Z737" s="161"/>
      <c r="AA737" s="225"/>
      <c r="AB737" s="1"/>
      <c r="AC737" s="1"/>
      <c r="AD737" s="1"/>
      <c r="AE737" s="1"/>
      <c r="AF737" s="1"/>
      <c r="AG737" s="1"/>
    </row>
    <row r="738" spans="1:33" ht="15.75" customHeight="1" x14ac:dyDescent="0.25">
      <c r="A738" s="1"/>
      <c r="B738" s="1"/>
      <c r="C738" s="2"/>
      <c r="D738" s="160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161"/>
      <c r="X738" s="161"/>
      <c r="Y738" s="161"/>
      <c r="Z738" s="161"/>
      <c r="AA738" s="225"/>
      <c r="AB738" s="1"/>
      <c r="AC738" s="1"/>
      <c r="AD738" s="1"/>
      <c r="AE738" s="1"/>
      <c r="AF738" s="1"/>
      <c r="AG738" s="1"/>
    </row>
    <row r="739" spans="1:33" ht="15.75" customHeight="1" x14ac:dyDescent="0.25">
      <c r="A739" s="1"/>
      <c r="B739" s="1"/>
      <c r="C739" s="2"/>
      <c r="D739" s="160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161"/>
      <c r="X739" s="161"/>
      <c r="Y739" s="161"/>
      <c r="Z739" s="161"/>
      <c r="AA739" s="225"/>
      <c r="AB739" s="1"/>
      <c r="AC739" s="1"/>
      <c r="AD739" s="1"/>
      <c r="AE739" s="1"/>
      <c r="AF739" s="1"/>
      <c r="AG739" s="1"/>
    </row>
    <row r="740" spans="1:33" ht="15.75" customHeight="1" x14ac:dyDescent="0.25">
      <c r="A740" s="1"/>
      <c r="B740" s="1"/>
      <c r="C740" s="2"/>
      <c r="D740" s="160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161"/>
      <c r="X740" s="161"/>
      <c r="Y740" s="161"/>
      <c r="Z740" s="161"/>
      <c r="AA740" s="225"/>
      <c r="AB740" s="1"/>
      <c r="AC740" s="1"/>
      <c r="AD740" s="1"/>
      <c r="AE740" s="1"/>
      <c r="AF740" s="1"/>
      <c r="AG740" s="1"/>
    </row>
    <row r="741" spans="1:33" ht="15.75" customHeight="1" x14ac:dyDescent="0.25">
      <c r="A741" s="1"/>
      <c r="B741" s="1"/>
      <c r="C741" s="2"/>
      <c r="D741" s="160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161"/>
      <c r="X741" s="161"/>
      <c r="Y741" s="161"/>
      <c r="Z741" s="161"/>
      <c r="AA741" s="225"/>
      <c r="AB741" s="1"/>
      <c r="AC741" s="1"/>
      <c r="AD741" s="1"/>
      <c r="AE741" s="1"/>
      <c r="AF741" s="1"/>
      <c r="AG741" s="1"/>
    </row>
    <row r="742" spans="1:33" ht="15.75" customHeight="1" x14ac:dyDescent="0.25">
      <c r="A742" s="1"/>
      <c r="B742" s="1"/>
      <c r="C742" s="2"/>
      <c r="D742" s="160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161"/>
      <c r="X742" s="161"/>
      <c r="Y742" s="161"/>
      <c r="Z742" s="161"/>
      <c r="AA742" s="225"/>
      <c r="AB742" s="1"/>
      <c r="AC742" s="1"/>
      <c r="AD742" s="1"/>
      <c r="AE742" s="1"/>
      <c r="AF742" s="1"/>
      <c r="AG742" s="1"/>
    </row>
    <row r="743" spans="1:33" ht="15.75" customHeight="1" x14ac:dyDescent="0.25">
      <c r="A743" s="1"/>
      <c r="B743" s="1"/>
      <c r="C743" s="2"/>
      <c r="D743" s="160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161"/>
      <c r="X743" s="161"/>
      <c r="Y743" s="161"/>
      <c r="Z743" s="161"/>
      <c r="AA743" s="225"/>
      <c r="AB743" s="1"/>
      <c r="AC743" s="1"/>
      <c r="AD743" s="1"/>
      <c r="AE743" s="1"/>
      <c r="AF743" s="1"/>
      <c r="AG743" s="1"/>
    </row>
    <row r="744" spans="1:33" ht="15.75" customHeight="1" x14ac:dyDescent="0.25">
      <c r="A744" s="1"/>
      <c r="B744" s="1"/>
      <c r="C744" s="2"/>
      <c r="D744" s="160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161"/>
      <c r="X744" s="161"/>
      <c r="Y744" s="161"/>
      <c r="Z744" s="161"/>
      <c r="AA744" s="225"/>
      <c r="AB744" s="1"/>
      <c r="AC744" s="1"/>
      <c r="AD744" s="1"/>
      <c r="AE744" s="1"/>
      <c r="AF744" s="1"/>
      <c r="AG744" s="1"/>
    </row>
    <row r="745" spans="1:33" ht="15.75" customHeight="1" x14ac:dyDescent="0.25">
      <c r="A745" s="1"/>
      <c r="B745" s="1"/>
      <c r="C745" s="2"/>
      <c r="D745" s="160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161"/>
      <c r="X745" s="161"/>
      <c r="Y745" s="161"/>
      <c r="Z745" s="161"/>
      <c r="AA745" s="225"/>
      <c r="AB745" s="1"/>
      <c r="AC745" s="1"/>
      <c r="AD745" s="1"/>
      <c r="AE745" s="1"/>
      <c r="AF745" s="1"/>
      <c r="AG745" s="1"/>
    </row>
    <row r="746" spans="1:33" ht="15.75" customHeight="1" x14ac:dyDescent="0.25">
      <c r="A746" s="1"/>
      <c r="B746" s="1"/>
      <c r="C746" s="2"/>
      <c r="D746" s="160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161"/>
      <c r="X746" s="161"/>
      <c r="Y746" s="161"/>
      <c r="Z746" s="161"/>
      <c r="AA746" s="225"/>
      <c r="AB746" s="1"/>
      <c r="AC746" s="1"/>
      <c r="AD746" s="1"/>
      <c r="AE746" s="1"/>
      <c r="AF746" s="1"/>
      <c r="AG746" s="1"/>
    </row>
    <row r="747" spans="1:33" ht="15.75" customHeight="1" x14ac:dyDescent="0.25">
      <c r="A747" s="1"/>
      <c r="B747" s="1"/>
      <c r="C747" s="2"/>
      <c r="D747" s="160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161"/>
      <c r="X747" s="161"/>
      <c r="Y747" s="161"/>
      <c r="Z747" s="161"/>
      <c r="AA747" s="225"/>
      <c r="AB747" s="1"/>
      <c r="AC747" s="1"/>
      <c r="AD747" s="1"/>
      <c r="AE747" s="1"/>
      <c r="AF747" s="1"/>
      <c r="AG747" s="1"/>
    </row>
    <row r="748" spans="1:33" ht="15.75" customHeight="1" x14ac:dyDescent="0.25">
      <c r="A748" s="1"/>
      <c r="B748" s="1"/>
      <c r="C748" s="2"/>
      <c r="D748" s="160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161"/>
      <c r="X748" s="161"/>
      <c r="Y748" s="161"/>
      <c r="Z748" s="161"/>
      <c r="AA748" s="225"/>
      <c r="AB748" s="1"/>
      <c r="AC748" s="1"/>
      <c r="AD748" s="1"/>
      <c r="AE748" s="1"/>
      <c r="AF748" s="1"/>
      <c r="AG748" s="1"/>
    </row>
    <row r="749" spans="1:33" ht="15.75" customHeight="1" x14ac:dyDescent="0.25">
      <c r="A749" s="1"/>
      <c r="B749" s="1"/>
      <c r="C749" s="2"/>
      <c r="D749" s="160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161"/>
      <c r="X749" s="161"/>
      <c r="Y749" s="161"/>
      <c r="Z749" s="161"/>
      <c r="AA749" s="225"/>
      <c r="AB749" s="1"/>
      <c r="AC749" s="1"/>
      <c r="AD749" s="1"/>
      <c r="AE749" s="1"/>
      <c r="AF749" s="1"/>
      <c r="AG749" s="1"/>
    </row>
    <row r="750" spans="1:33" ht="15.75" customHeight="1" x14ac:dyDescent="0.25">
      <c r="A750" s="1"/>
      <c r="B750" s="1"/>
      <c r="C750" s="2"/>
      <c r="D750" s="160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161"/>
      <c r="X750" s="161"/>
      <c r="Y750" s="161"/>
      <c r="Z750" s="161"/>
      <c r="AA750" s="225"/>
      <c r="AB750" s="1"/>
      <c r="AC750" s="1"/>
      <c r="AD750" s="1"/>
      <c r="AE750" s="1"/>
      <c r="AF750" s="1"/>
      <c r="AG750" s="1"/>
    </row>
    <row r="751" spans="1:33" ht="15.75" customHeight="1" x14ac:dyDescent="0.25">
      <c r="A751" s="1"/>
      <c r="B751" s="1"/>
      <c r="C751" s="2"/>
      <c r="D751" s="160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161"/>
      <c r="X751" s="161"/>
      <c r="Y751" s="161"/>
      <c r="Z751" s="161"/>
      <c r="AA751" s="225"/>
      <c r="AB751" s="1"/>
      <c r="AC751" s="1"/>
      <c r="AD751" s="1"/>
      <c r="AE751" s="1"/>
      <c r="AF751" s="1"/>
      <c r="AG751" s="1"/>
    </row>
    <row r="752" spans="1:33" ht="15.75" customHeight="1" x14ac:dyDescent="0.25">
      <c r="A752" s="1"/>
      <c r="B752" s="1"/>
      <c r="C752" s="2"/>
      <c r="D752" s="160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161"/>
      <c r="X752" s="161"/>
      <c r="Y752" s="161"/>
      <c r="Z752" s="161"/>
      <c r="AA752" s="225"/>
      <c r="AB752" s="1"/>
      <c r="AC752" s="1"/>
      <c r="AD752" s="1"/>
      <c r="AE752" s="1"/>
      <c r="AF752" s="1"/>
      <c r="AG752" s="1"/>
    </row>
    <row r="753" spans="1:33" ht="15.75" customHeight="1" x14ac:dyDescent="0.25">
      <c r="A753" s="1"/>
      <c r="B753" s="1"/>
      <c r="C753" s="2"/>
      <c r="D753" s="160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161"/>
      <c r="X753" s="161"/>
      <c r="Y753" s="161"/>
      <c r="Z753" s="161"/>
      <c r="AA753" s="225"/>
      <c r="AB753" s="1"/>
      <c r="AC753" s="1"/>
      <c r="AD753" s="1"/>
      <c r="AE753" s="1"/>
      <c r="AF753" s="1"/>
      <c r="AG753" s="1"/>
    </row>
    <row r="754" spans="1:33" ht="15.75" customHeight="1" x14ac:dyDescent="0.25">
      <c r="A754" s="1"/>
      <c r="B754" s="1"/>
      <c r="C754" s="2"/>
      <c r="D754" s="160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161"/>
      <c r="X754" s="161"/>
      <c r="Y754" s="161"/>
      <c r="Z754" s="161"/>
      <c r="AA754" s="225"/>
      <c r="AB754" s="1"/>
      <c r="AC754" s="1"/>
      <c r="AD754" s="1"/>
      <c r="AE754" s="1"/>
      <c r="AF754" s="1"/>
      <c r="AG754" s="1"/>
    </row>
    <row r="755" spans="1:33" ht="15.75" customHeight="1" x14ac:dyDescent="0.25">
      <c r="A755" s="1"/>
      <c r="B755" s="1"/>
      <c r="C755" s="2"/>
      <c r="D755" s="160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161"/>
      <c r="X755" s="161"/>
      <c r="Y755" s="161"/>
      <c r="Z755" s="161"/>
      <c r="AA755" s="225"/>
      <c r="AB755" s="1"/>
      <c r="AC755" s="1"/>
      <c r="AD755" s="1"/>
      <c r="AE755" s="1"/>
      <c r="AF755" s="1"/>
      <c r="AG755" s="1"/>
    </row>
    <row r="756" spans="1:33" ht="15.75" customHeight="1" x14ac:dyDescent="0.25">
      <c r="A756" s="1"/>
      <c r="B756" s="1"/>
      <c r="C756" s="2"/>
      <c r="D756" s="160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161"/>
      <c r="X756" s="161"/>
      <c r="Y756" s="161"/>
      <c r="Z756" s="161"/>
      <c r="AA756" s="225"/>
      <c r="AB756" s="1"/>
      <c r="AC756" s="1"/>
      <c r="AD756" s="1"/>
      <c r="AE756" s="1"/>
      <c r="AF756" s="1"/>
      <c r="AG756" s="1"/>
    </row>
    <row r="757" spans="1:33" ht="15.75" customHeight="1" x14ac:dyDescent="0.25">
      <c r="A757" s="1"/>
      <c r="B757" s="1"/>
      <c r="C757" s="2"/>
      <c r="D757" s="160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161"/>
      <c r="X757" s="161"/>
      <c r="Y757" s="161"/>
      <c r="Z757" s="161"/>
      <c r="AA757" s="225"/>
      <c r="AB757" s="1"/>
      <c r="AC757" s="1"/>
      <c r="AD757" s="1"/>
      <c r="AE757" s="1"/>
      <c r="AF757" s="1"/>
      <c r="AG757" s="1"/>
    </row>
    <row r="758" spans="1:33" ht="15.75" customHeight="1" x14ac:dyDescent="0.25">
      <c r="A758" s="1"/>
      <c r="B758" s="1"/>
      <c r="C758" s="2"/>
      <c r="D758" s="160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161"/>
      <c r="X758" s="161"/>
      <c r="Y758" s="161"/>
      <c r="Z758" s="161"/>
      <c r="AA758" s="225"/>
      <c r="AB758" s="1"/>
      <c r="AC758" s="1"/>
      <c r="AD758" s="1"/>
      <c r="AE758" s="1"/>
      <c r="AF758" s="1"/>
      <c r="AG758" s="1"/>
    </row>
    <row r="759" spans="1:33" ht="15.75" customHeight="1" x14ac:dyDescent="0.25">
      <c r="A759" s="1"/>
      <c r="B759" s="1"/>
      <c r="C759" s="2"/>
      <c r="D759" s="160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161"/>
      <c r="X759" s="161"/>
      <c r="Y759" s="161"/>
      <c r="Z759" s="161"/>
      <c r="AA759" s="225"/>
      <c r="AB759" s="1"/>
      <c r="AC759" s="1"/>
      <c r="AD759" s="1"/>
      <c r="AE759" s="1"/>
      <c r="AF759" s="1"/>
      <c r="AG759" s="1"/>
    </row>
    <row r="760" spans="1:33" ht="15.75" customHeight="1" x14ac:dyDescent="0.25">
      <c r="A760" s="1"/>
      <c r="B760" s="1"/>
      <c r="C760" s="2"/>
      <c r="D760" s="160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161"/>
      <c r="X760" s="161"/>
      <c r="Y760" s="161"/>
      <c r="Z760" s="161"/>
      <c r="AA760" s="225"/>
      <c r="AB760" s="1"/>
      <c r="AC760" s="1"/>
      <c r="AD760" s="1"/>
      <c r="AE760" s="1"/>
      <c r="AF760" s="1"/>
      <c r="AG760" s="1"/>
    </row>
    <row r="761" spans="1:33" ht="15.75" customHeight="1" x14ac:dyDescent="0.25">
      <c r="A761" s="1"/>
      <c r="B761" s="1"/>
      <c r="C761" s="2"/>
      <c r="D761" s="160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161"/>
      <c r="X761" s="161"/>
      <c r="Y761" s="161"/>
      <c r="Z761" s="161"/>
      <c r="AA761" s="225"/>
      <c r="AB761" s="1"/>
      <c r="AC761" s="1"/>
      <c r="AD761" s="1"/>
      <c r="AE761" s="1"/>
      <c r="AF761" s="1"/>
      <c r="AG761" s="1"/>
    </row>
    <row r="762" spans="1:33" ht="15.75" customHeight="1" x14ac:dyDescent="0.25">
      <c r="A762" s="1"/>
      <c r="B762" s="1"/>
      <c r="C762" s="2"/>
      <c r="D762" s="160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161"/>
      <c r="X762" s="161"/>
      <c r="Y762" s="161"/>
      <c r="Z762" s="161"/>
      <c r="AA762" s="225"/>
      <c r="AB762" s="1"/>
      <c r="AC762" s="1"/>
      <c r="AD762" s="1"/>
      <c r="AE762" s="1"/>
      <c r="AF762" s="1"/>
      <c r="AG762" s="1"/>
    </row>
    <row r="763" spans="1:33" ht="15.75" customHeight="1" x14ac:dyDescent="0.25">
      <c r="A763" s="1"/>
      <c r="B763" s="1"/>
      <c r="C763" s="2"/>
      <c r="D763" s="160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161"/>
      <c r="X763" s="161"/>
      <c r="Y763" s="161"/>
      <c r="Z763" s="161"/>
      <c r="AA763" s="225"/>
      <c r="AB763" s="1"/>
      <c r="AC763" s="1"/>
      <c r="AD763" s="1"/>
      <c r="AE763" s="1"/>
      <c r="AF763" s="1"/>
      <c r="AG763" s="1"/>
    </row>
    <row r="764" spans="1:33" ht="15.75" customHeight="1" x14ac:dyDescent="0.25">
      <c r="A764" s="1"/>
      <c r="B764" s="1"/>
      <c r="C764" s="2"/>
      <c r="D764" s="160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161"/>
      <c r="X764" s="161"/>
      <c r="Y764" s="161"/>
      <c r="Z764" s="161"/>
      <c r="AA764" s="225"/>
      <c r="AB764" s="1"/>
      <c r="AC764" s="1"/>
      <c r="AD764" s="1"/>
      <c r="AE764" s="1"/>
      <c r="AF764" s="1"/>
      <c r="AG764" s="1"/>
    </row>
    <row r="765" spans="1:33" ht="15.75" customHeight="1" x14ac:dyDescent="0.25">
      <c r="A765" s="1"/>
      <c r="B765" s="1"/>
      <c r="C765" s="2"/>
      <c r="D765" s="160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161"/>
      <c r="X765" s="161"/>
      <c r="Y765" s="161"/>
      <c r="Z765" s="161"/>
      <c r="AA765" s="225"/>
      <c r="AB765" s="1"/>
      <c r="AC765" s="1"/>
      <c r="AD765" s="1"/>
      <c r="AE765" s="1"/>
      <c r="AF765" s="1"/>
      <c r="AG765" s="1"/>
    </row>
    <row r="766" spans="1:33" ht="15.75" customHeight="1" x14ac:dyDescent="0.25">
      <c r="A766" s="1"/>
      <c r="B766" s="1"/>
      <c r="C766" s="2"/>
      <c r="D766" s="160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161"/>
      <c r="X766" s="161"/>
      <c r="Y766" s="161"/>
      <c r="Z766" s="161"/>
      <c r="AA766" s="225"/>
      <c r="AB766" s="1"/>
      <c r="AC766" s="1"/>
      <c r="AD766" s="1"/>
      <c r="AE766" s="1"/>
      <c r="AF766" s="1"/>
      <c r="AG766" s="1"/>
    </row>
    <row r="767" spans="1:33" ht="15.75" customHeight="1" x14ac:dyDescent="0.25">
      <c r="A767" s="1"/>
      <c r="B767" s="1"/>
      <c r="C767" s="2"/>
      <c r="D767" s="160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161"/>
      <c r="X767" s="161"/>
      <c r="Y767" s="161"/>
      <c r="Z767" s="161"/>
      <c r="AA767" s="225"/>
      <c r="AB767" s="1"/>
      <c r="AC767" s="1"/>
      <c r="AD767" s="1"/>
      <c r="AE767" s="1"/>
      <c r="AF767" s="1"/>
      <c r="AG767" s="1"/>
    </row>
    <row r="768" spans="1:33" ht="15.75" customHeight="1" x14ac:dyDescent="0.25">
      <c r="A768" s="1"/>
      <c r="B768" s="1"/>
      <c r="C768" s="2"/>
      <c r="D768" s="160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161"/>
      <c r="X768" s="161"/>
      <c r="Y768" s="161"/>
      <c r="Z768" s="161"/>
      <c r="AA768" s="225"/>
      <c r="AB768" s="1"/>
      <c r="AC768" s="1"/>
      <c r="AD768" s="1"/>
      <c r="AE768" s="1"/>
      <c r="AF768" s="1"/>
      <c r="AG768" s="1"/>
    </row>
    <row r="769" spans="1:33" ht="15.75" customHeight="1" x14ac:dyDescent="0.25">
      <c r="A769" s="1"/>
      <c r="B769" s="1"/>
      <c r="C769" s="2"/>
      <c r="D769" s="160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161"/>
      <c r="X769" s="161"/>
      <c r="Y769" s="161"/>
      <c r="Z769" s="161"/>
      <c r="AA769" s="225"/>
      <c r="AB769" s="1"/>
      <c r="AC769" s="1"/>
      <c r="AD769" s="1"/>
      <c r="AE769" s="1"/>
      <c r="AF769" s="1"/>
      <c r="AG769" s="1"/>
    </row>
    <row r="770" spans="1:33" ht="15.75" customHeight="1" x14ac:dyDescent="0.25">
      <c r="A770" s="1"/>
      <c r="B770" s="1"/>
      <c r="C770" s="2"/>
      <c r="D770" s="160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161"/>
      <c r="X770" s="161"/>
      <c r="Y770" s="161"/>
      <c r="Z770" s="161"/>
      <c r="AA770" s="225"/>
      <c r="AB770" s="1"/>
      <c r="AC770" s="1"/>
      <c r="AD770" s="1"/>
      <c r="AE770" s="1"/>
      <c r="AF770" s="1"/>
      <c r="AG770" s="1"/>
    </row>
    <row r="771" spans="1:33" ht="15.75" customHeight="1" x14ac:dyDescent="0.25">
      <c r="A771" s="1"/>
      <c r="B771" s="1"/>
      <c r="C771" s="2"/>
      <c r="D771" s="160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161"/>
      <c r="X771" s="161"/>
      <c r="Y771" s="161"/>
      <c r="Z771" s="161"/>
      <c r="AA771" s="225"/>
      <c r="AB771" s="1"/>
      <c r="AC771" s="1"/>
      <c r="AD771" s="1"/>
      <c r="AE771" s="1"/>
      <c r="AF771" s="1"/>
      <c r="AG771" s="1"/>
    </row>
    <row r="772" spans="1:33" ht="15.75" customHeight="1" x14ac:dyDescent="0.25">
      <c r="A772" s="1"/>
      <c r="B772" s="1"/>
      <c r="C772" s="2"/>
      <c r="D772" s="160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161"/>
      <c r="X772" s="161"/>
      <c r="Y772" s="161"/>
      <c r="Z772" s="161"/>
      <c r="AA772" s="225"/>
      <c r="AB772" s="1"/>
      <c r="AC772" s="1"/>
      <c r="AD772" s="1"/>
      <c r="AE772" s="1"/>
      <c r="AF772" s="1"/>
      <c r="AG772" s="1"/>
    </row>
    <row r="773" spans="1:33" ht="15.75" customHeight="1" x14ac:dyDescent="0.25">
      <c r="A773" s="1"/>
      <c r="B773" s="1"/>
      <c r="C773" s="2"/>
      <c r="D773" s="160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161"/>
      <c r="X773" s="161"/>
      <c r="Y773" s="161"/>
      <c r="Z773" s="161"/>
      <c r="AA773" s="225"/>
      <c r="AB773" s="1"/>
      <c r="AC773" s="1"/>
      <c r="AD773" s="1"/>
      <c r="AE773" s="1"/>
      <c r="AF773" s="1"/>
      <c r="AG773" s="1"/>
    </row>
    <row r="774" spans="1:33" ht="15.75" customHeight="1" x14ac:dyDescent="0.25">
      <c r="A774" s="1"/>
      <c r="B774" s="1"/>
      <c r="C774" s="2"/>
      <c r="D774" s="160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161"/>
      <c r="X774" s="161"/>
      <c r="Y774" s="161"/>
      <c r="Z774" s="161"/>
      <c r="AA774" s="225"/>
      <c r="AB774" s="1"/>
      <c r="AC774" s="1"/>
      <c r="AD774" s="1"/>
      <c r="AE774" s="1"/>
      <c r="AF774" s="1"/>
      <c r="AG774" s="1"/>
    </row>
    <row r="775" spans="1:33" ht="15.75" customHeight="1" x14ac:dyDescent="0.25">
      <c r="A775" s="1"/>
      <c r="B775" s="1"/>
      <c r="C775" s="2"/>
      <c r="D775" s="160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161"/>
      <c r="X775" s="161"/>
      <c r="Y775" s="161"/>
      <c r="Z775" s="161"/>
      <c r="AA775" s="225"/>
      <c r="AB775" s="1"/>
      <c r="AC775" s="1"/>
      <c r="AD775" s="1"/>
      <c r="AE775" s="1"/>
      <c r="AF775" s="1"/>
      <c r="AG775" s="1"/>
    </row>
    <row r="776" spans="1:33" ht="15.75" customHeight="1" x14ac:dyDescent="0.25">
      <c r="A776" s="1"/>
      <c r="B776" s="1"/>
      <c r="C776" s="2"/>
      <c r="D776" s="160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161"/>
      <c r="X776" s="161"/>
      <c r="Y776" s="161"/>
      <c r="Z776" s="161"/>
      <c r="AA776" s="225"/>
      <c r="AB776" s="1"/>
      <c r="AC776" s="1"/>
      <c r="AD776" s="1"/>
      <c r="AE776" s="1"/>
      <c r="AF776" s="1"/>
      <c r="AG776" s="1"/>
    </row>
    <row r="777" spans="1:33" ht="15.75" customHeight="1" x14ac:dyDescent="0.25">
      <c r="A777" s="1"/>
      <c r="B777" s="1"/>
      <c r="C777" s="2"/>
      <c r="D777" s="160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161"/>
      <c r="X777" s="161"/>
      <c r="Y777" s="161"/>
      <c r="Z777" s="161"/>
      <c r="AA777" s="225"/>
      <c r="AB777" s="1"/>
      <c r="AC777" s="1"/>
      <c r="AD777" s="1"/>
      <c r="AE777" s="1"/>
      <c r="AF777" s="1"/>
      <c r="AG777" s="1"/>
    </row>
    <row r="778" spans="1:33" ht="15.75" customHeight="1" x14ac:dyDescent="0.25">
      <c r="A778" s="1"/>
      <c r="B778" s="1"/>
      <c r="C778" s="2"/>
      <c r="D778" s="160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161"/>
      <c r="X778" s="161"/>
      <c r="Y778" s="161"/>
      <c r="Z778" s="161"/>
      <c r="AA778" s="225"/>
      <c r="AB778" s="1"/>
      <c r="AC778" s="1"/>
      <c r="AD778" s="1"/>
      <c r="AE778" s="1"/>
      <c r="AF778" s="1"/>
      <c r="AG778" s="1"/>
    </row>
    <row r="779" spans="1:33" ht="15.75" customHeight="1" x14ac:dyDescent="0.25">
      <c r="A779" s="1"/>
      <c r="B779" s="1"/>
      <c r="C779" s="2"/>
      <c r="D779" s="160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161"/>
      <c r="X779" s="161"/>
      <c r="Y779" s="161"/>
      <c r="Z779" s="161"/>
      <c r="AA779" s="225"/>
      <c r="AB779" s="1"/>
      <c r="AC779" s="1"/>
      <c r="AD779" s="1"/>
      <c r="AE779" s="1"/>
      <c r="AF779" s="1"/>
      <c r="AG779" s="1"/>
    </row>
    <row r="780" spans="1:33" ht="15.75" customHeight="1" x14ac:dyDescent="0.25">
      <c r="A780" s="1"/>
      <c r="B780" s="1"/>
      <c r="C780" s="2"/>
      <c r="D780" s="160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161"/>
      <c r="X780" s="161"/>
      <c r="Y780" s="161"/>
      <c r="Z780" s="161"/>
      <c r="AA780" s="225"/>
      <c r="AB780" s="1"/>
      <c r="AC780" s="1"/>
      <c r="AD780" s="1"/>
      <c r="AE780" s="1"/>
      <c r="AF780" s="1"/>
      <c r="AG780" s="1"/>
    </row>
    <row r="781" spans="1:33" ht="15.75" customHeight="1" x14ac:dyDescent="0.25">
      <c r="A781" s="1"/>
      <c r="B781" s="1"/>
      <c r="C781" s="2"/>
      <c r="D781" s="160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161"/>
      <c r="X781" s="161"/>
      <c r="Y781" s="161"/>
      <c r="Z781" s="161"/>
      <c r="AA781" s="225"/>
      <c r="AB781" s="1"/>
      <c r="AC781" s="1"/>
      <c r="AD781" s="1"/>
      <c r="AE781" s="1"/>
      <c r="AF781" s="1"/>
      <c r="AG781" s="1"/>
    </row>
    <row r="782" spans="1:33" ht="15.75" customHeight="1" x14ac:dyDescent="0.25">
      <c r="A782" s="1"/>
      <c r="B782" s="1"/>
      <c r="C782" s="2"/>
      <c r="D782" s="160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161"/>
      <c r="X782" s="161"/>
      <c r="Y782" s="161"/>
      <c r="Z782" s="161"/>
      <c r="AA782" s="225"/>
      <c r="AB782" s="1"/>
      <c r="AC782" s="1"/>
      <c r="AD782" s="1"/>
      <c r="AE782" s="1"/>
      <c r="AF782" s="1"/>
      <c r="AG782" s="1"/>
    </row>
    <row r="783" spans="1:33" ht="15.75" customHeight="1" x14ac:dyDescent="0.25">
      <c r="A783" s="1"/>
      <c r="B783" s="1"/>
      <c r="C783" s="2"/>
      <c r="D783" s="160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161"/>
      <c r="X783" s="161"/>
      <c r="Y783" s="161"/>
      <c r="Z783" s="161"/>
      <c r="AA783" s="225"/>
      <c r="AB783" s="1"/>
      <c r="AC783" s="1"/>
      <c r="AD783" s="1"/>
      <c r="AE783" s="1"/>
      <c r="AF783" s="1"/>
      <c r="AG783" s="1"/>
    </row>
    <row r="784" spans="1:33" ht="15.75" customHeight="1" x14ac:dyDescent="0.25">
      <c r="A784" s="1"/>
      <c r="B784" s="1"/>
      <c r="C784" s="2"/>
      <c r="D784" s="160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161"/>
      <c r="X784" s="161"/>
      <c r="Y784" s="161"/>
      <c r="Z784" s="161"/>
      <c r="AA784" s="225"/>
      <c r="AB784" s="1"/>
      <c r="AC784" s="1"/>
      <c r="AD784" s="1"/>
      <c r="AE784" s="1"/>
      <c r="AF784" s="1"/>
      <c r="AG784" s="1"/>
    </row>
    <row r="785" spans="1:33" ht="15.75" customHeight="1" x14ac:dyDescent="0.25">
      <c r="A785" s="1"/>
      <c r="B785" s="1"/>
      <c r="C785" s="2"/>
      <c r="D785" s="160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161"/>
      <c r="X785" s="161"/>
      <c r="Y785" s="161"/>
      <c r="Z785" s="161"/>
      <c r="AA785" s="225"/>
      <c r="AB785" s="1"/>
      <c r="AC785" s="1"/>
      <c r="AD785" s="1"/>
      <c r="AE785" s="1"/>
      <c r="AF785" s="1"/>
      <c r="AG785" s="1"/>
    </row>
    <row r="786" spans="1:33" ht="15.75" customHeight="1" x14ac:dyDescent="0.25">
      <c r="A786" s="1"/>
      <c r="B786" s="1"/>
      <c r="C786" s="2"/>
      <c r="D786" s="160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161"/>
      <c r="X786" s="161"/>
      <c r="Y786" s="161"/>
      <c r="Z786" s="161"/>
      <c r="AA786" s="225"/>
      <c r="AB786" s="1"/>
      <c r="AC786" s="1"/>
      <c r="AD786" s="1"/>
      <c r="AE786" s="1"/>
      <c r="AF786" s="1"/>
      <c r="AG786" s="1"/>
    </row>
    <row r="787" spans="1:33" ht="15.75" customHeight="1" x14ac:dyDescent="0.25">
      <c r="A787" s="1"/>
      <c r="B787" s="1"/>
      <c r="C787" s="2"/>
      <c r="D787" s="160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161"/>
      <c r="X787" s="161"/>
      <c r="Y787" s="161"/>
      <c r="Z787" s="161"/>
      <c r="AA787" s="225"/>
      <c r="AB787" s="1"/>
      <c r="AC787" s="1"/>
      <c r="AD787" s="1"/>
      <c r="AE787" s="1"/>
      <c r="AF787" s="1"/>
      <c r="AG787" s="1"/>
    </row>
    <row r="788" spans="1:33" ht="15.75" customHeight="1" x14ac:dyDescent="0.25">
      <c r="A788" s="1"/>
      <c r="B788" s="1"/>
      <c r="C788" s="2"/>
      <c r="D788" s="160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161"/>
      <c r="X788" s="161"/>
      <c r="Y788" s="161"/>
      <c r="Z788" s="161"/>
      <c r="AA788" s="225"/>
      <c r="AB788" s="1"/>
      <c r="AC788" s="1"/>
      <c r="AD788" s="1"/>
      <c r="AE788" s="1"/>
      <c r="AF788" s="1"/>
      <c r="AG788" s="1"/>
    </row>
    <row r="789" spans="1:33" ht="15.75" customHeight="1" x14ac:dyDescent="0.25">
      <c r="A789" s="1"/>
      <c r="B789" s="1"/>
      <c r="C789" s="2"/>
      <c r="D789" s="160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161"/>
      <c r="X789" s="161"/>
      <c r="Y789" s="161"/>
      <c r="Z789" s="161"/>
      <c r="AA789" s="225"/>
      <c r="AB789" s="1"/>
      <c r="AC789" s="1"/>
      <c r="AD789" s="1"/>
      <c r="AE789" s="1"/>
      <c r="AF789" s="1"/>
      <c r="AG789" s="1"/>
    </row>
    <row r="790" spans="1:33" ht="15.75" customHeight="1" x14ac:dyDescent="0.25">
      <c r="A790" s="1"/>
      <c r="B790" s="1"/>
      <c r="C790" s="2"/>
      <c r="D790" s="160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161"/>
      <c r="X790" s="161"/>
      <c r="Y790" s="161"/>
      <c r="Z790" s="161"/>
      <c r="AA790" s="225"/>
      <c r="AB790" s="1"/>
      <c r="AC790" s="1"/>
      <c r="AD790" s="1"/>
      <c r="AE790" s="1"/>
      <c r="AF790" s="1"/>
      <c r="AG790" s="1"/>
    </row>
    <row r="791" spans="1:33" ht="15.75" customHeight="1" x14ac:dyDescent="0.25">
      <c r="A791" s="1"/>
      <c r="B791" s="1"/>
      <c r="C791" s="2"/>
      <c r="D791" s="160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161"/>
      <c r="X791" s="161"/>
      <c r="Y791" s="161"/>
      <c r="Z791" s="161"/>
      <c r="AA791" s="225"/>
      <c r="AB791" s="1"/>
      <c r="AC791" s="1"/>
      <c r="AD791" s="1"/>
      <c r="AE791" s="1"/>
      <c r="AF791" s="1"/>
      <c r="AG791" s="1"/>
    </row>
    <row r="792" spans="1:33" ht="15.75" customHeight="1" x14ac:dyDescent="0.25">
      <c r="A792" s="1"/>
      <c r="B792" s="1"/>
      <c r="C792" s="2"/>
      <c r="D792" s="160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161"/>
      <c r="X792" s="161"/>
      <c r="Y792" s="161"/>
      <c r="Z792" s="161"/>
      <c r="AA792" s="225"/>
      <c r="AB792" s="1"/>
      <c r="AC792" s="1"/>
      <c r="AD792" s="1"/>
      <c r="AE792" s="1"/>
      <c r="AF792" s="1"/>
      <c r="AG792" s="1"/>
    </row>
    <row r="793" spans="1:33" ht="15.75" customHeight="1" x14ac:dyDescent="0.25">
      <c r="A793" s="1"/>
      <c r="B793" s="1"/>
      <c r="C793" s="2"/>
      <c r="D793" s="160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161"/>
      <c r="X793" s="161"/>
      <c r="Y793" s="161"/>
      <c r="Z793" s="161"/>
      <c r="AA793" s="225"/>
      <c r="AB793" s="1"/>
      <c r="AC793" s="1"/>
      <c r="AD793" s="1"/>
      <c r="AE793" s="1"/>
      <c r="AF793" s="1"/>
      <c r="AG793" s="1"/>
    </row>
    <row r="794" spans="1:33" ht="15.75" customHeight="1" x14ac:dyDescent="0.25">
      <c r="A794" s="1"/>
      <c r="B794" s="1"/>
      <c r="C794" s="2"/>
      <c r="D794" s="160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161"/>
      <c r="X794" s="161"/>
      <c r="Y794" s="161"/>
      <c r="Z794" s="161"/>
      <c r="AA794" s="225"/>
      <c r="AB794" s="1"/>
      <c r="AC794" s="1"/>
      <c r="AD794" s="1"/>
      <c r="AE794" s="1"/>
      <c r="AF794" s="1"/>
      <c r="AG794" s="1"/>
    </row>
    <row r="795" spans="1:33" ht="15.75" customHeight="1" x14ac:dyDescent="0.25">
      <c r="A795" s="1"/>
      <c r="B795" s="1"/>
      <c r="C795" s="2"/>
      <c r="D795" s="160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161"/>
      <c r="X795" s="161"/>
      <c r="Y795" s="161"/>
      <c r="Z795" s="161"/>
      <c r="AA795" s="225"/>
      <c r="AB795" s="1"/>
      <c r="AC795" s="1"/>
      <c r="AD795" s="1"/>
      <c r="AE795" s="1"/>
      <c r="AF795" s="1"/>
      <c r="AG795" s="1"/>
    </row>
    <row r="796" spans="1:33" ht="15.75" customHeight="1" x14ac:dyDescent="0.25">
      <c r="A796" s="1"/>
      <c r="B796" s="1"/>
      <c r="C796" s="2"/>
      <c r="D796" s="160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161"/>
      <c r="X796" s="161"/>
      <c r="Y796" s="161"/>
      <c r="Z796" s="161"/>
      <c r="AA796" s="225"/>
      <c r="AB796" s="1"/>
      <c r="AC796" s="1"/>
      <c r="AD796" s="1"/>
      <c r="AE796" s="1"/>
      <c r="AF796" s="1"/>
      <c r="AG796" s="1"/>
    </row>
    <row r="797" spans="1:33" ht="15.75" customHeight="1" x14ac:dyDescent="0.25">
      <c r="A797" s="1"/>
      <c r="B797" s="1"/>
      <c r="C797" s="2"/>
      <c r="D797" s="160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161"/>
      <c r="X797" s="161"/>
      <c r="Y797" s="161"/>
      <c r="Z797" s="161"/>
      <c r="AA797" s="225"/>
      <c r="AB797" s="1"/>
      <c r="AC797" s="1"/>
      <c r="AD797" s="1"/>
      <c r="AE797" s="1"/>
      <c r="AF797" s="1"/>
      <c r="AG797" s="1"/>
    </row>
    <row r="798" spans="1:33" ht="15.75" customHeight="1" x14ac:dyDescent="0.25">
      <c r="A798" s="1"/>
      <c r="B798" s="1"/>
      <c r="C798" s="2"/>
      <c r="D798" s="160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161"/>
      <c r="X798" s="161"/>
      <c r="Y798" s="161"/>
      <c r="Z798" s="161"/>
      <c r="AA798" s="225"/>
      <c r="AB798" s="1"/>
      <c r="AC798" s="1"/>
      <c r="AD798" s="1"/>
      <c r="AE798" s="1"/>
      <c r="AF798" s="1"/>
      <c r="AG798" s="1"/>
    </row>
    <row r="799" spans="1:33" ht="15.75" customHeight="1" x14ac:dyDescent="0.25">
      <c r="A799" s="1"/>
      <c r="B799" s="1"/>
      <c r="C799" s="2"/>
      <c r="D799" s="160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161"/>
      <c r="X799" s="161"/>
      <c r="Y799" s="161"/>
      <c r="Z799" s="161"/>
      <c r="AA799" s="225"/>
      <c r="AB799" s="1"/>
      <c r="AC799" s="1"/>
      <c r="AD799" s="1"/>
      <c r="AE799" s="1"/>
      <c r="AF799" s="1"/>
      <c r="AG799" s="1"/>
    </row>
    <row r="800" spans="1:33" ht="15.75" customHeight="1" x14ac:dyDescent="0.25">
      <c r="A800" s="1"/>
      <c r="B800" s="1"/>
      <c r="C800" s="2"/>
      <c r="D800" s="160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161"/>
      <c r="X800" s="161"/>
      <c r="Y800" s="161"/>
      <c r="Z800" s="161"/>
      <c r="AA800" s="225"/>
      <c r="AB800" s="1"/>
      <c r="AC800" s="1"/>
      <c r="AD800" s="1"/>
      <c r="AE800" s="1"/>
      <c r="AF800" s="1"/>
      <c r="AG800" s="1"/>
    </row>
    <row r="801" spans="1:33" ht="15.75" customHeight="1" x14ac:dyDescent="0.25">
      <c r="A801" s="1"/>
      <c r="B801" s="1"/>
      <c r="C801" s="2"/>
      <c r="D801" s="160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161"/>
      <c r="X801" s="161"/>
      <c r="Y801" s="161"/>
      <c r="Z801" s="161"/>
      <c r="AA801" s="225"/>
      <c r="AB801" s="1"/>
      <c r="AC801" s="1"/>
      <c r="AD801" s="1"/>
      <c r="AE801" s="1"/>
      <c r="AF801" s="1"/>
      <c r="AG801" s="1"/>
    </row>
    <row r="802" spans="1:33" ht="15.75" customHeight="1" x14ac:dyDescent="0.25">
      <c r="A802" s="1"/>
      <c r="B802" s="1"/>
      <c r="C802" s="2"/>
      <c r="D802" s="160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161"/>
      <c r="X802" s="161"/>
      <c r="Y802" s="161"/>
      <c r="Z802" s="161"/>
      <c r="AA802" s="225"/>
      <c r="AB802" s="1"/>
      <c r="AC802" s="1"/>
      <c r="AD802" s="1"/>
      <c r="AE802" s="1"/>
      <c r="AF802" s="1"/>
      <c r="AG802" s="1"/>
    </row>
    <row r="803" spans="1:33" ht="15.75" customHeight="1" x14ac:dyDescent="0.25">
      <c r="A803" s="1"/>
      <c r="B803" s="1"/>
      <c r="C803" s="2"/>
      <c r="D803" s="160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161"/>
      <c r="X803" s="161"/>
      <c r="Y803" s="161"/>
      <c r="Z803" s="161"/>
      <c r="AA803" s="225"/>
      <c r="AB803" s="1"/>
      <c r="AC803" s="1"/>
      <c r="AD803" s="1"/>
      <c r="AE803" s="1"/>
      <c r="AF803" s="1"/>
      <c r="AG803" s="1"/>
    </row>
    <row r="804" spans="1:33" ht="15.75" customHeight="1" x14ac:dyDescent="0.25">
      <c r="A804" s="1"/>
      <c r="B804" s="1"/>
      <c r="C804" s="2"/>
      <c r="D804" s="160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161"/>
      <c r="X804" s="161"/>
      <c r="Y804" s="161"/>
      <c r="Z804" s="161"/>
      <c r="AA804" s="225"/>
      <c r="AB804" s="1"/>
      <c r="AC804" s="1"/>
      <c r="AD804" s="1"/>
      <c r="AE804" s="1"/>
      <c r="AF804" s="1"/>
      <c r="AG804" s="1"/>
    </row>
    <row r="805" spans="1:33" ht="15.75" customHeight="1" x14ac:dyDescent="0.25">
      <c r="A805" s="1"/>
      <c r="B805" s="1"/>
      <c r="C805" s="2"/>
      <c r="D805" s="160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161"/>
      <c r="X805" s="161"/>
      <c r="Y805" s="161"/>
      <c r="Z805" s="161"/>
      <c r="AA805" s="225"/>
      <c r="AB805" s="1"/>
      <c r="AC805" s="1"/>
      <c r="AD805" s="1"/>
      <c r="AE805" s="1"/>
      <c r="AF805" s="1"/>
      <c r="AG805" s="1"/>
    </row>
    <row r="806" spans="1:33" ht="15.75" customHeight="1" x14ac:dyDescent="0.25">
      <c r="A806" s="1"/>
      <c r="B806" s="1"/>
      <c r="C806" s="2"/>
      <c r="D806" s="160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161"/>
      <c r="X806" s="161"/>
      <c r="Y806" s="161"/>
      <c r="Z806" s="161"/>
      <c r="AA806" s="225"/>
      <c r="AB806" s="1"/>
      <c r="AC806" s="1"/>
      <c r="AD806" s="1"/>
      <c r="AE806" s="1"/>
      <c r="AF806" s="1"/>
      <c r="AG806" s="1"/>
    </row>
    <row r="807" spans="1:33" ht="15.75" customHeight="1" x14ac:dyDescent="0.25">
      <c r="A807" s="1"/>
      <c r="B807" s="1"/>
      <c r="C807" s="2"/>
      <c r="D807" s="160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161"/>
      <c r="X807" s="161"/>
      <c r="Y807" s="161"/>
      <c r="Z807" s="161"/>
      <c r="AA807" s="225"/>
      <c r="AB807" s="1"/>
      <c r="AC807" s="1"/>
      <c r="AD807" s="1"/>
      <c r="AE807" s="1"/>
      <c r="AF807" s="1"/>
      <c r="AG807" s="1"/>
    </row>
    <row r="808" spans="1:33" ht="15.75" customHeight="1" x14ac:dyDescent="0.25">
      <c r="A808" s="1"/>
      <c r="B808" s="1"/>
      <c r="C808" s="2"/>
      <c r="D808" s="160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161"/>
      <c r="X808" s="161"/>
      <c r="Y808" s="161"/>
      <c r="Z808" s="161"/>
      <c r="AA808" s="225"/>
      <c r="AB808" s="1"/>
      <c r="AC808" s="1"/>
      <c r="AD808" s="1"/>
      <c r="AE808" s="1"/>
      <c r="AF808" s="1"/>
      <c r="AG808" s="1"/>
    </row>
    <row r="809" spans="1:33" ht="15.75" customHeight="1" x14ac:dyDescent="0.25">
      <c r="A809" s="1"/>
      <c r="B809" s="1"/>
      <c r="C809" s="2"/>
      <c r="D809" s="160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161"/>
      <c r="X809" s="161"/>
      <c r="Y809" s="161"/>
      <c r="Z809" s="161"/>
      <c r="AA809" s="225"/>
      <c r="AB809" s="1"/>
      <c r="AC809" s="1"/>
      <c r="AD809" s="1"/>
      <c r="AE809" s="1"/>
      <c r="AF809" s="1"/>
      <c r="AG809" s="1"/>
    </row>
    <row r="810" spans="1:33" ht="15.75" customHeight="1" x14ac:dyDescent="0.25">
      <c r="A810" s="1"/>
      <c r="B810" s="1"/>
      <c r="C810" s="2"/>
      <c r="D810" s="160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161"/>
      <c r="X810" s="161"/>
      <c r="Y810" s="161"/>
      <c r="Z810" s="161"/>
      <c r="AA810" s="225"/>
      <c r="AB810" s="1"/>
      <c r="AC810" s="1"/>
      <c r="AD810" s="1"/>
      <c r="AE810" s="1"/>
      <c r="AF810" s="1"/>
      <c r="AG810" s="1"/>
    </row>
    <row r="811" spans="1:33" ht="15.75" customHeight="1" x14ac:dyDescent="0.25">
      <c r="A811" s="1"/>
      <c r="B811" s="1"/>
      <c r="C811" s="2"/>
      <c r="D811" s="160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161"/>
      <c r="X811" s="161"/>
      <c r="Y811" s="161"/>
      <c r="Z811" s="161"/>
      <c r="AA811" s="225"/>
      <c r="AB811" s="1"/>
      <c r="AC811" s="1"/>
      <c r="AD811" s="1"/>
      <c r="AE811" s="1"/>
      <c r="AF811" s="1"/>
      <c r="AG811" s="1"/>
    </row>
    <row r="812" spans="1:33" ht="15.75" customHeight="1" x14ac:dyDescent="0.25">
      <c r="A812" s="1"/>
      <c r="B812" s="1"/>
      <c r="C812" s="2"/>
      <c r="D812" s="160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161"/>
      <c r="X812" s="161"/>
      <c r="Y812" s="161"/>
      <c r="Z812" s="161"/>
      <c r="AA812" s="225"/>
      <c r="AB812" s="1"/>
      <c r="AC812" s="1"/>
      <c r="AD812" s="1"/>
      <c r="AE812" s="1"/>
      <c r="AF812" s="1"/>
      <c r="AG812" s="1"/>
    </row>
    <row r="813" spans="1:33" ht="15.75" customHeight="1" x14ac:dyDescent="0.25">
      <c r="A813" s="1"/>
      <c r="B813" s="1"/>
      <c r="C813" s="2"/>
      <c r="D813" s="160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161"/>
      <c r="X813" s="161"/>
      <c r="Y813" s="161"/>
      <c r="Z813" s="161"/>
      <c r="AA813" s="225"/>
      <c r="AB813" s="1"/>
      <c r="AC813" s="1"/>
      <c r="AD813" s="1"/>
      <c r="AE813" s="1"/>
      <c r="AF813" s="1"/>
      <c r="AG813" s="1"/>
    </row>
    <row r="814" spans="1:33" ht="15.75" customHeight="1" x14ac:dyDescent="0.25">
      <c r="A814" s="1"/>
      <c r="B814" s="1"/>
      <c r="C814" s="2"/>
      <c r="D814" s="160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161"/>
      <c r="X814" s="161"/>
      <c r="Y814" s="161"/>
      <c r="Z814" s="161"/>
      <c r="AA814" s="225"/>
      <c r="AB814" s="1"/>
      <c r="AC814" s="1"/>
      <c r="AD814" s="1"/>
      <c r="AE814" s="1"/>
      <c r="AF814" s="1"/>
      <c r="AG814" s="1"/>
    </row>
    <row r="815" spans="1:33" ht="15.75" customHeight="1" x14ac:dyDescent="0.25">
      <c r="A815" s="1"/>
      <c r="B815" s="1"/>
      <c r="C815" s="2"/>
      <c r="D815" s="160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161"/>
      <c r="X815" s="161"/>
      <c r="Y815" s="161"/>
      <c r="Z815" s="161"/>
      <c r="AA815" s="225"/>
      <c r="AB815" s="1"/>
      <c r="AC815" s="1"/>
      <c r="AD815" s="1"/>
      <c r="AE815" s="1"/>
      <c r="AF815" s="1"/>
      <c r="AG815" s="1"/>
    </row>
    <row r="816" spans="1:33" ht="15.75" customHeight="1" x14ac:dyDescent="0.25">
      <c r="A816" s="1"/>
      <c r="B816" s="1"/>
      <c r="C816" s="2"/>
      <c r="D816" s="160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161"/>
      <c r="X816" s="161"/>
      <c r="Y816" s="161"/>
      <c r="Z816" s="161"/>
      <c r="AA816" s="225"/>
      <c r="AB816" s="1"/>
      <c r="AC816" s="1"/>
      <c r="AD816" s="1"/>
      <c r="AE816" s="1"/>
      <c r="AF816" s="1"/>
      <c r="AG816" s="1"/>
    </row>
    <row r="817" spans="1:33" ht="15.75" customHeight="1" x14ac:dyDescent="0.25">
      <c r="A817" s="1"/>
      <c r="B817" s="1"/>
      <c r="C817" s="2"/>
      <c r="D817" s="160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161"/>
      <c r="X817" s="161"/>
      <c r="Y817" s="161"/>
      <c r="Z817" s="161"/>
      <c r="AA817" s="225"/>
      <c r="AB817" s="1"/>
      <c r="AC817" s="1"/>
      <c r="AD817" s="1"/>
      <c r="AE817" s="1"/>
      <c r="AF817" s="1"/>
      <c r="AG817" s="1"/>
    </row>
    <row r="818" spans="1:33" ht="15.75" customHeight="1" x14ac:dyDescent="0.25">
      <c r="A818" s="1"/>
      <c r="B818" s="1"/>
      <c r="C818" s="2"/>
      <c r="D818" s="160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161"/>
      <c r="X818" s="161"/>
      <c r="Y818" s="161"/>
      <c r="Z818" s="161"/>
      <c r="AA818" s="225"/>
      <c r="AB818" s="1"/>
      <c r="AC818" s="1"/>
      <c r="AD818" s="1"/>
      <c r="AE818" s="1"/>
      <c r="AF818" s="1"/>
      <c r="AG818" s="1"/>
    </row>
    <row r="819" spans="1:33" ht="15.75" customHeight="1" x14ac:dyDescent="0.25">
      <c r="A819" s="1"/>
      <c r="B819" s="1"/>
      <c r="C819" s="2"/>
      <c r="D819" s="160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161"/>
      <c r="X819" s="161"/>
      <c r="Y819" s="161"/>
      <c r="Z819" s="161"/>
      <c r="AA819" s="225"/>
      <c r="AB819" s="1"/>
      <c r="AC819" s="1"/>
      <c r="AD819" s="1"/>
      <c r="AE819" s="1"/>
      <c r="AF819" s="1"/>
      <c r="AG819" s="1"/>
    </row>
    <row r="820" spans="1:33" ht="15.75" customHeight="1" x14ac:dyDescent="0.25">
      <c r="A820" s="1"/>
      <c r="B820" s="1"/>
      <c r="C820" s="2"/>
      <c r="D820" s="160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161"/>
      <c r="X820" s="161"/>
      <c r="Y820" s="161"/>
      <c r="Z820" s="161"/>
      <c r="AA820" s="225"/>
      <c r="AB820" s="1"/>
      <c r="AC820" s="1"/>
      <c r="AD820" s="1"/>
      <c r="AE820" s="1"/>
      <c r="AF820" s="1"/>
      <c r="AG820" s="1"/>
    </row>
    <row r="821" spans="1:33" ht="15.75" customHeight="1" x14ac:dyDescent="0.25">
      <c r="A821" s="1"/>
      <c r="B821" s="1"/>
      <c r="C821" s="2"/>
      <c r="D821" s="160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161"/>
      <c r="X821" s="161"/>
      <c r="Y821" s="161"/>
      <c r="Z821" s="161"/>
      <c r="AA821" s="225"/>
      <c r="AB821" s="1"/>
      <c r="AC821" s="1"/>
      <c r="AD821" s="1"/>
      <c r="AE821" s="1"/>
      <c r="AF821" s="1"/>
      <c r="AG821" s="1"/>
    </row>
    <row r="822" spans="1:33" ht="15.75" customHeight="1" x14ac:dyDescent="0.25">
      <c r="A822" s="1"/>
      <c r="B822" s="1"/>
      <c r="C822" s="2"/>
      <c r="D822" s="160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161"/>
      <c r="X822" s="161"/>
      <c r="Y822" s="161"/>
      <c r="Z822" s="161"/>
      <c r="AA822" s="225"/>
      <c r="AB822" s="1"/>
      <c r="AC822" s="1"/>
      <c r="AD822" s="1"/>
      <c r="AE822" s="1"/>
      <c r="AF822" s="1"/>
      <c r="AG822" s="1"/>
    </row>
    <row r="823" spans="1:33" ht="15.75" customHeight="1" x14ac:dyDescent="0.25">
      <c r="A823" s="1"/>
      <c r="B823" s="1"/>
      <c r="C823" s="2"/>
      <c r="D823" s="160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161"/>
      <c r="X823" s="161"/>
      <c r="Y823" s="161"/>
      <c r="Z823" s="161"/>
      <c r="AA823" s="225"/>
      <c r="AB823" s="1"/>
      <c r="AC823" s="1"/>
      <c r="AD823" s="1"/>
      <c r="AE823" s="1"/>
      <c r="AF823" s="1"/>
      <c r="AG823" s="1"/>
    </row>
    <row r="824" spans="1:33" ht="15.75" customHeight="1" x14ac:dyDescent="0.25">
      <c r="A824" s="1"/>
      <c r="B824" s="1"/>
      <c r="C824" s="2"/>
      <c r="D824" s="160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161"/>
      <c r="X824" s="161"/>
      <c r="Y824" s="161"/>
      <c r="Z824" s="161"/>
      <c r="AA824" s="225"/>
      <c r="AB824" s="1"/>
      <c r="AC824" s="1"/>
      <c r="AD824" s="1"/>
      <c r="AE824" s="1"/>
      <c r="AF824" s="1"/>
      <c r="AG824" s="1"/>
    </row>
    <row r="825" spans="1:33" ht="15.75" customHeight="1" x14ac:dyDescent="0.25">
      <c r="A825" s="1"/>
      <c r="B825" s="1"/>
      <c r="C825" s="2"/>
      <c r="D825" s="160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161"/>
      <c r="X825" s="161"/>
      <c r="Y825" s="161"/>
      <c r="Z825" s="161"/>
      <c r="AA825" s="225"/>
      <c r="AB825" s="1"/>
      <c r="AC825" s="1"/>
      <c r="AD825" s="1"/>
      <c r="AE825" s="1"/>
      <c r="AF825" s="1"/>
      <c r="AG825" s="1"/>
    </row>
    <row r="826" spans="1:33" ht="15.75" customHeight="1" x14ac:dyDescent="0.25">
      <c r="A826" s="1"/>
      <c r="B826" s="1"/>
      <c r="C826" s="2"/>
      <c r="D826" s="160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161"/>
      <c r="X826" s="161"/>
      <c r="Y826" s="161"/>
      <c r="Z826" s="161"/>
      <c r="AA826" s="225"/>
      <c r="AB826" s="1"/>
      <c r="AC826" s="1"/>
      <c r="AD826" s="1"/>
      <c r="AE826" s="1"/>
      <c r="AF826" s="1"/>
      <c r="AG826" s="1"/>
    </row>
    <row r="827" spans="1:33" ht="15.75" customHeight="1" x14ac:dyDescent="0.25">
      <c r="A827" s="1"/>
      <c r="B827" s="1"/>
      <c r="C827" s="2"/>
      <c r="D827" s="160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161"/>
      <c r="X827" s="161"/>
      <c r="Y827" s="161"/>
      <c r="Z827" s="161"/>
      <c r="AA827" s="225"/>
      <c r="AB827" s="1"/>
      <c r="AC827" s="1"/>
      <c r="AD827" s="1"/>
      <c r="AE827" s="1"/>
      <c r="AF827" s="1"/>
      <c r="AG827" s="1"/>
    </row>
    <row r="828" spans="1:33" ht="15.75" customHeight="1" x14ac:dyDescent="0.25">
      <c r="A828" s="1"/>
      <c r="B828" s="1"/>
      <c r="C828" s="2"/>
      <c r="D828" s="160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161"/>
      <c r="X828" s="161"/>
      <c r="Y828" s="161"/>
      <c r="Z828" s="161"/>
      <c r="AA828" s="225"/>
      <c r="AB828" s="1"/>
      <c r="AC828" s="1"/>
      <c r="AD828" s="1"/>
      <c r="AE828" s="1"/>
      <c r="AF828" s="1"/>
      <c r="AG828" s="1"/>
    </row>
    <row r="829" spans="1:33" ht="15.75" customHeight="1" x14ac:dyDescent="0.25">
      <c r="A829" s="1"/>
      <c r="B829" s="1"/>
      <c r="C829" s="2"/>
      <c r="D829" s="160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161"/>
      <c r="X829" s="161"/>
      <c r="Y829" s="161"/>
      <c r="Z829" s="161"/>
      <c r="AA829" s="225"/>
      <c r="AB829" s="1"/>
      <c r="AC829" s="1"/>
      <c r="AD829" s="1"/>
      <c r="AE829" s="1"/>
      <c r="AF829" s="1"/>
      <c r="AG829" s="1"/>
    </row>
    <row r="830" spans="1:33" ht="15.75" customHeight="1" x14ac:dyDescent="0.25">
      <c r="A830" s="1"/>
      <c r="B830" s="1"/>
      <c r="C830" s="2"/>
      <c r="D830" s="160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161"/>
      <c r="X830" s="161"/>
      <c r="Y830" s="161"/>
      <c r="Z830" s="161"/>
      <c r="AA830" s="225"/>
      <c r="AB830" s="1"/>
      <c r="AC830" s="1"/>
      <c r="AD830" s="1"/>
      <c r="AE830" s="1"/>
      <c r="AF830" s="1"/>
      <c r="AG830" s="1"/>
    </row>
    <row r="831" spans="1:33" ht="15.75" customHeight="1" x14ac:dyDescent="0.25">
      <c r="A831" s="1"/>
      <c r="B831" s="1"/>
      <c r="C831" s="2"/>
      <c r="D831" s="160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161"/>
      <c r="X831" s="161"/>
      <c r="Y831" s="161"/>
      <c r="Z831" s="161"/>
      <c r="AA831" s="225"/>
      <c r="AB831" s="1"/>
      <c r="AC831" s="1"/>
      <c r="AD831" s="1"/>
      <c r="AE831" s="1"/>
      <c r="AF831" s="1"/>
      <c r="AG831" s="1"/>
    </row>
    <row r="832" spans="1:33" ht="15.75" customHeight="1" x14ac:dyDescent="0.25">
      <c r="A832" s="1"/>
      <c r="B832" s="1"/>
      <c r="C832" s="2"/>
      <c r="D832" s="160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161"/>
      <c r="X832" s="161"/>
      <c r="Y832" s="161"/>
      <c r="Z832" s="161"/>
      <c r="AA832" s="225"/>
      <c r="AB832" s="1"/>
      <c r="AC832" s="1"/>
      <c r="AD832" s="1"/>
      <c r="AE832" s="1"/>
      <c r="AF832" s="1"/>
      <c r="AG832" s="1"/>
    </row>
    <row r="833" spans="1:33" ht="15.75" customHeight="1" x14ac:dyDescent="0.25">
      <c r="A833" s="1"/>
      <c r="B833" s="1"/>
      <c r="C833" s="2"/>
      <c r="D833" s="160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161"/>
      <c r="X833" s="161"/>
      <c r="Y833" s="161"/>
      <c r="Z833" s="161"/>
      <c r="AA833" s="225"/>
      <c r="AB833" s="1"/>
      <c r="AC833" s="1"/>
      <c r="AD833" s="1"/>
      <c r="AE833" s="1"/>
      <c r="AF833" s="1"/>
      <c r="AG833" s="1"/>
    </row>
    <row r="834" spans="1:33" ht="15.75" customHeight="1" x14ac:dyDescent="0.25">
      <c r="A834" s="1"/>
      <c r="B834" s="1"/>
      <c r="C834" s="2"/>
      <c r="D834" s="160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161"/>
      <c r="X834" s="161"/>
      <c r="Y834" s="161"/>
      <c r="Z834" s="161"/>
      <c r="AA834" s="225"/>
      <c r="AB834" s="1"/>
      <c r="AC834" s="1"/>
      <c r="AD834" s="1"/>
      <c r="AE834" s="1"/>
      <c r="AF834" s="1"/>
      <c r="AG834" s="1"/>
    </row>
    <row r="835" spans="1:33" ht="15.75" customHeight="1" x14ac:dyDescent="0.25">
      <c r="A835" s="1"/>
      <c r="B835" s="1"/>
      <c r="C835" s="2"/>
      <c r="D835" s="160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161"/>
      <c r="X835" s="161"/>
      <c r="Y835" s="161"/>
      <c r="Z835" s="161"/>
      <c r="AA835" s="225"/>
      <c r="AB835" s="1"/>
      <c r="AC835" s="1"/>
      <c r="AD835" s="1"/>
      <c r="AE835" s="1"/>
      <c r="AF835" s="1"/>
      <c r="AG835" s="1"/>
    </row>
    <row r="836" spans="1:33" ht="15.75" customHeight="1" x14ac:dyDescent="0.25">
      <c r="A836" s="1"/>
      <c r="B836" s="1"/>
      <c r="C836" s="2"/>
      <c r="D836" s="160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161"/>
      <c r="X836" s="161"/>
      <c r="Y836" s="161"/>
      <c r="Z836" s="161"/>
      <c r="AA836" s="225"/>
      <c r="AB836" s="1"/>
      <c r="AC836" s="1"/>
      <c r="AD836" s="1"/>
      <c r="AE836" s="1"/>
      <c r="AF836" s="1"/>
      <c r="AG836" s="1"/>
    </row>
    <row r="837" spans="1:33" ht="15.75" customHeight="1" x14ac:dyDescent="0.25">
      <c r="A837" s="1"/>
      <c r="B837" s="1"/>
      <c r="C837" s="2"/>
      <c r="D837" s="160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161"/>
      <c r="X837" s="161"/>
      <c r="Y837" s="161"/>
      <c r="Z837" s="161"/>
      <c r="AA837" s="225"/>
      <c r="AB837" s="1"/>
      <c r="AC837" s="1"/>
      <c r="AD837" s="1"/>
      <c r="AE837" s="1"/>
      <c r="AF837" s="1"/>
      <c r="AG837" s="1"/>
    </row>
    <row r="838" spans="1:33" ht="15.75" customHeight="1" x14ac:dyDescent="0.25">
      <c r="A838" s="1"/>
      <c r="B838" s="1"/>
      <c r="C838" s="2"/>
      <c r="D838" s="160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161"/>
      <c r="X838" s="161"/>
      <c r="Y838" s="161"/>
      <c r="Z838" s="161"/>
      <c r="AA838" s="225"/>
      <c r="AB838" s="1"/>
      <c r="AC838" s="1"/>
      <c r="AD838" s="1"/>
      <c r="AE838" s="1"/>
      <c r="AF838" s="1"/>
      <c r="AG838" s="1"/>
    </row>
    <row r="839" spans="1:33" ht="15.75" customHeight="1" x14ac:dyDescent="0.25">
      <c r="A839" s="1"/>
      <c r="B839" s="1"/>
      <c r="C839" s="2"/>
      <c r="D839" s="160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161"/>
      <c r="X839" s="161"/>
      <c r="Y839" s="161"/>
      <c r="Z839" s="161"/>
      <c r="AA839" s="225"/>
      <c r="AB839" s="1"/>
      <c r="AC839" s="1"/>
      <c r="AD839" s="1"/>
      <c r="AE839" s="1"/>
      <c r="AF839" s="1"/>
      <c r="AG839" s="1"/>
    </row>
    <row r="840" spans="1:33" ht="15.75" customHeight="1" x14ac:dyDescent="0.25">
      <c r="A840" s="1"/>
      <c r="B840" s="1"/>
      <c r="C840" s="2"/>
      <c r="D840" s="160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161"/>
      <c r="X840" s="161"/>
      <c r="Y840" s="161"/>
      <c r="Z840" s="161"/>
      <c r="AA840" s="225"/>
      <c r="AB840" s="1"/>
      <c r="AC840" s="1"/>
      <c r="AD840" s="1"/>
      <c r="AE840" s="1"/>
      <c r="AF840" s="1"/>
      <c r="AG840" s="1"/>
    </row>
    <row r="841" spans="1:33" ht="15.75" customHeight="1" x14ac:dyDescent="0.25">
      <c r="A841" s="1"/>
      <c r="B841" s="1"/>
      <c r="C841" s="2"/>
      <c r="D841" s="160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161"/>
      <c r="X841" s="161"/>
      <c r="Y841" s="161"/>
      <c r="Z841" s="161"/>
      <c r="AA841" s="225"/>
      <c r="AB841" s="1"/>
      <c r="AC841" s="1"/>
      <c r="AD841" s="1"/>
      <c r="AE841" s="1"/>
      <c r="AF841" s="1"/>
      <c r="AG841" s="1"/>
    </row>
    <row r="842" spans="1:33" ht="15.75" customHeight="1" x14ac:dyDescent="0.25">
      <c r="A842" s="1"/>
      <c r="B842" s="1"/>
      <c r="C842" s="2"/>
      <c r="D842" s="160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161"/>
      <c r="X842" s="161"/>
      <c r="Y842" s="161"/>
      <c r="Z842" s="161"/>
      <c r="AA842" s="225"/>
      <c r="AB842" s="1"/>
      <c r="AC842" s="1"/>
      <c r="AD842" s="1"/>
      <c r="AE842" s="1"/>
      <c r="AF842" s="1"/>
      <c r="AG842" s="1"/>
    </row>
    <row r="843" spans="1:33" ht="15.75" customHeight="1" x14ac:dyDescent="0.25">
      <c r="A843" s="1"/>
      <c r="B843" s="1"/>
      <c r="C843" s="2"/>
      <c r="D843" s="160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161"/>
      <c r="X843" s="161"/>
      <c r="Y843" s="161"/>
      <c r="Z843" s="161"/>
      <c r="AA843" s="225"/>
      <c r="AB843" s="1"/>
      <c r="AC843" s="1"/>
      <c r="AD843" s="1"/>
      <c r="AE843" s="1"/>
      <c r="AF843" s="1"/>
      <c r="AG843" s="1"/>
    </row>
    <row r="844" spans="1:33" ht="15.75" customHeight="1" x14ac:dyDescent="0.25">
      <c r="A844" s="1"/>
      <c r="B844" s="1"/>
      <c r="C844" s="2"/>
      <c r="D844" s="160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161"/>
      <c r="X844" s="161"/>
      <c r="Y844" s="161"/>
      <c r="Z844" s="161"/>
      <c r="AA844" s="225"/>
      <c r="AB844" s="1"/>
      <c r="AC844" s="1"/>
      <c r="AD844" s="1"/>
      <c r="AE844" s="1"/>
      <c r="AF844" s="1"/>
      <c r="AG844" s="1"/>
    </row>
    <row r="845" spans="1:33" ht="15.75" customHeight="1" x14ac:dyDescent="0.25">
      <c r="A845" s="1"/>
      <c r="B845" s="1"/>
      <c r="C845" s="2"/>
      <c r="D845" s="160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161"/>
      <c r="X845" s="161"/>
      <c r="Y845" s="161"/>
      <c r="Z845" s="161"/>
      <c r="AA845" s="225"/>
      <c r="AB845" s="1"/>
      <c r="AC845" s="1"/>
      <c r="AD845" s="1"/>
      <c r="AE845" s="1"/>
      <c r="AF845" s="1"/>
      <c r="AG845" s="1"/>
    </row>
    <row r="846" spans="1:33" ht="15.75" customHeight="1" x14ac:dyDescent="0.25">
      <c r="A846" s="1"/>
      <c r="B846" s="1"/>
      <c r="C846" s="2"/>
      <c r="D846" s="160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161"/>
      <c r="X846" s="161"/>
      <c r="Y846" s="161"/>
      <c r="Z846" s="161"/>
      <c r="AA846" s="225"/>
      <c r="AB846" s="1"/>
      <c r="AC846" s="1"/>
      <c r="AD846" s="1"/>
      <c r="AE846" s="1"/>
      <c r="AF846" s="1"/>
      <c r="AG846" s="1"/>
    </row>
    <row r="847" spans="1:33" ht="15.75" customHeight="1" x14ac:dyDescent="0.25">
      <c r="A847" s="1"/>
      <c r="B847" s="1"/>
      <c r="C847" s="2"/>
      <c r="D847" s="160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161"/>
      <c r="X847" s="161"/>
      <c r="Y847" s="161"/>
      <c r="Z847" s="161"/>
      <c r="AA847" s="225"/>
      <c r="AB847" s="1"/>
      <c r="AC847" s="1"/>
      <c r="AD847" s="1"/>
      <c r="AE847" s="1"/>
      <c r="AF847" s="1"/>
      <c r="AG847" s="1"/>
    </row>
    <row r="848" spans="1:33" ht="15.75" customHeight="1" x14ac:dyDescent="0.25">
      <c r="A848" s="1"/>
      <c r="B848" s="1"/>
      <c r="C848" s="2"/>
      <c r="D848" s="160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161"/>
      <c r="X848" s="161"/>
      <c r="Y848" s="161"/>
      <c r="Z848" s="161"/>
      <c r="AA848" s="225"/>
      <c r="AB848" s="1"/>
      <c r="AC848" s="1"/>
      <c r="AD848" s="1"/>
      <c r="AE848" s="1"/>
      <c r="AF848" s="1"/>
      <c r="AG848" s="1"/>
    </row>
    <row r="849" spans="1:33" ht="15.75" customHeight="1" x14ac:dyDescent="0.25">
      <c r="A849" s="1"/>
      <c r="B849" s="1"/>
      <c r="C849" s="2"/>
      <c r="D849" s="160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161"/>
      <c r="X849" s="161"/>
      <c r="Y849" s="161"/>
      <c r="Z849" s="161"/>
      <c r="AA849" s="225"/>
      <c r="AB849" s="1"/>
      <c r="AC849" s="1"/>
      <c r="AD849" s="1"/>
      <c r="AE849" s="1"/>
      <c r="AF849" s="1"/>
      <c r="AG849" s="1"/>
    </row>
    <row r="850" spans="1:33" ht="15.75" customHeight="1" x14ac:dyDescent="0.25">
      <c r="A850" s="1"/>
      <c r="B850" s="1"/>
      <c r="C850" s="2"/>
      <c r="D850" s="160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161"/>
      <c r="X850" s="161"/>
      <c r="Y850" s="161"/>
      <c r="Z850" s="161"/>
      <c r="AA850" s="225"/>
      <c r="AB850" s="1"/>
      <c r="AC850" s="1"/>
      <c r="AD850" s="1"/>
      <c r="AE850" s="1"/>
      <c r="AF850" s="1"/>
      <c r="AG850" s="1"/>
    </row>
    <row r="851" spans="1:33" ht="15.75" customHeight="1" x14ac:dyDescent="0.25">
      <c r="A851" s="1"/>
      <c r="B851" s="1"/>
      <c r="C851" s="2"/>
      <c r="D851" s="160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161"/>
      <c r="X851" s="161"/>
      <c r="Y851" s="161"/>
      <c r="Z851" s="161"/>
      <c r="AA851" s="225"/>
      <c r="AB851" s="1"/>
      <c r="AC851" s="1"/>
      <c r="AD851" s="1"/>
      <c r="AE851" s="1"/>
      <c r="AF851" s="1"/>
      <c r="AG851" s="1"/>
    </row>
    <row r="852" spans="1:33" ht="15.75" customHeight="1" x14ac:dyDescent="0.25">
      <c r="A852" s="1"/>
      <c r="B852" s="1"/>
      <c r="C852" s="2"/>
      <c r="D852" s="160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161"/>
      <c r="X852" s="161"/>
      <c r="Y852" s="161"/>
      <c r="Z852" s="161"/>
      <c r="AA852" s="225"/>
      <c r="AB852" s="1"/>
      <c r="AC852" s="1"/>
      <c r="AD852" s="1"/>
      <c r="AE852" s="1"/>
      <c r="AF852" s="1"/>
      <c r="AG852" s="1"/>
    </row>
    <row r="853" spans="1:33" ht="15.75" customHeight="1" x14ac:dyDescent="0.25">
      <c r="A853" s="1"/>
      <c r="B853" s="1"/>
      <c r="C853" s="2"/>
      <c r="D853" s="160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161"/>
      <c r="X853" s="161"/>
      <c r="Y853" s="161"/>
      <c r="Z853" s="161"/>
      <c r="AA853" s="225"/>
      <c r="AB853" s="1"/>
      <c r="AC853" s="1"/>
      <c r="AD853" s="1"/>
      <c r="AE853" s="1"/>
      <c r="AF853" s="1"/>
      <c r="AG853" s="1"/>
    </row>
    <row r="854" spans="1:33" ht="15.75" customHeight="1" x14ac:dyDescent="0.25">
      <c r="A854" s="1"/>
      <c r="B854" s="1"/>
      <c r="C854" s="2"/>
      <c r="D854" s="160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161"/>
      <c r="X854" s="161"/>
      <c r="Y854" s="161"/>
      <c r="Z854" s="161"/>
      <c r="AA854" s="225"/>
      <c r="AB854" s="1"/>
      <c r="AC854" s="1"/>
      <c r="AD854" s="1"/>
      <c r="AE854" s="1"/>
      <c r="AF854" s="1"/>
      <c r="AG854" s="1"/>
    </row>
    <row r="855" spans="1:33" ht="15.75" customHeight="1" x14ac:dyDescent="0.25">
      <c r="A855" s="1"/>
      <c r="B855" s="1"/>
      <c r="C855" s="2"/>
      <c r="D855" s="160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161"/>
      <c r="X855" s="161"/>
      <c r="Y855" s="161"/>
      <c r="Z855" s="161"/>
      <c r="AA855" s="225"/>
      <c r="AB855" s="1"/>
      <c r="AC855" s="1"/>
      <c r="AD855" s="1"/>
      <c r="AE855" s="1"/>
      <c r="AF855" s="1"/>
      <c r="AG855" s="1"/>
    </row>
    <row r="856" spans="1:33" ht="15.75" customHeight="1" x14ac:dyDescent="0.25">
      <c r="A856" s="1"/>
      <c r="B856" s="1"/>
      <c r="C856" s="2"/>
      <c r="D856" s="160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161"/>
      <c r="X856" s="161"/>
      <c r="Y856" s="161"/>
      <c r="Z856" s="161"/>
      <c r="AA856" s="225"/>
      <c r="AB856" s="1"/>
      <c r="AC856" s="1"/>
      <c r="AD856" s="1"/>
      <c r="AE856" s="1"/>
      <c r="AF856" s="1"/>
      <c r="AG856" s="1"/>
    </row>
    <row r="857" spans="1:33" ht="15.75" customHeight="1" x14ac:dyDescent="0.25">
      <c r="A857" s="1"/>
      <c r="B857" s="1"/>
      <c r="C857" s="2"/>
      <c r="D857" s="160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161"/>
      <c r="X857" s="161"/>
      <c r="Y857" s="161"/>
      <c r="Z857" s="161"/>
      <c r="AA857" s="225"/>
      <c r="AB857" s="1"/>
      <c r="AC857" s="1"/>
      <c r="AD857" s="1"/>
      <c r="AE857" s="1"/>
      <c r="AF857" s="1"/>
      <c r="AG857" s="1"/>
    </row>
    <row r="858" spans="1:33" ht="15.75" customHeight="1" x14ac:dyDescent="0.25">
      <c r="A858" s="1"/>
      <c r="B858" s="1"/>
      <c r="C858" s="2"/>
      <c r="D858" s="160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161"/>
      <c r="X858" s="161"/>
      <c r="Y858" s="161"/>
      <c r="Z858" s="161"/>
      <c r="AA858" s="225"/>
      <c r="AB858" s="1"/>
      <c r="AC858" s="1"/>
      <c r="AD858" s="1"/>
      <c r="AE858" s="1"/>
      <c r="AF858" s="1"/>
      <c r="AG858" s="1"/>
    </row>
    <row r="859" spans="1:33" ht="15.75" customHeight="1" x14ac:dyDescent="0.25">
      <c r="A859" s="1"/>
      <c r="B859" s="1"/>
      <c r="C859" s="2"/>
      <c r="D859" s="160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161"/>
      <c r="X859" s="161"/>
      <c r="Y859" s="161"/>
      <c r="Z859" s="161"/>
      <c r="AA859" s="225"/>
      <c r="AB859" s="1"/>
      <c r="AC859" s="1"/>
      <c r="AD859" s="1"/>
      <c r="AE859" s="1"/>
      <c r="AF859" s="1"/>
      <c r="AG859" s="1"/>
    </row>
    <row r="860" spans="1:33" ht="15.75" customHeight="1" x14ac:dyDescent="0.25">
      <c r="A860" s="1"/>
      <c r="B860" s="1"/>
      <c r="C860" s="2"/>
      <c r="D860" s="160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161"/>
      <c r="X860" s="161"/>
      <c r="Y860" s="161"/>
      <c r="Z860" s="161"/>
      <c r="AA860" s="225"/>
      <c r="AB860" s="1"/>
      <c r="AC860" s="1"/>
      <c r="AD860" s="1"/>
      <c r="AE860" s="1"/>
      <c r="AF860" s="1"/>
      <c r="AG860" s="1"/>
    </row>
    <row r="861" spans="1:33" ht="15.75" customHeight="1" x14ac:dyDescent="0.25">
      <c r="A861" s="1"/>
      <c r="B861" s="1"/>
      <c r="C861" s="2"/>
      <c r="D861" s="160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161"/>
      <c r="X861" s="161"/>
      <c r="Y861" s="161"/>
      <c r="Z861" s="161"/>
      <c r="AA861" s="225"/>
      <c r="AB861" s="1"/>
      <c r="AC861" s="1"/>
      <c r="AD861" s="1"/>
      <c r="AE861" s="1"/>
      <c r="AF861" s="1"/>
      <c r="AG861" s="1"/>
    </row>
    <row r="862" spans="1:33" ht="15.75" customHeight="1" x14ac:dyDescent="0.25">
      <c r="A862" s="1"/>
      <c r="B862" s="1"/>
      <c r="C862" s="2"/>
      <c r="D862" s="160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161"/>
      <c r="X862" s="161"/>
      <c r="Y862" s="161"/>
      <c r="Z862" s="161"/>
      <c r="AA862" s="225"/>
      <c r="AB862" s="1"/>
      <c r="AC862" s="1"/>
      <c r="AD862" s="1"/>
      <c r="AE862" s="1"/>
      <c r="AF862" s="1"/>
      <c r="AG862" s="1"/>
    </row>
    <row r="863" spans="1:33" ht="15.75" customHeight="1" x14ac:dyDescent="0.25">
      <c r="A863" s="1"/>
      <c r="B863" s="1"/>
      <c r="C863" s="2"/>
      <c r="D863" s="160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161"/>
      <c r="X863" s="161"/>
      <c r="Y863" s="161"/>
      <c r="Z863" s="161"/>
      <c r="AA863" s="225"/>
      <c r="AB863" s="1"/>
      <c r="AC863" s="1"/>
      <c r="AD863" s="1"/>
      <c r="AE863" s="1"/>
      <c r="AF863" s="1"/>
      <c r="AG863" s="1"/>
    </row>
    <row r="864" spans="1:33" ht="15.75" customHeight="1" x14ac:dyDescent="0.25">
      <c r="A864" s="1"/>
      <c r="B864" s="1"/>
      <c r="C864" s="2"/>
      <c r="D864" s="160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161"/>
      <c r="X864" s="161"/>
      <c r="Y864" s="161"/>
      <c r="Z864" s="161"/>
      <c r="AA864" s="225"/>
      <c r="AB864" s="1"/>
      <c r="AC864" s="1"/>
      <c r="AD864" s="1"/>
      <c r="AE864" s="1"/>
      <c r="AF864" s="1"/>
      <c r="AG864" s="1"/>
    </row>
    <row r="865" spans="1:33" ht="15.75" customHeight="1" x14ac:dyDescent="0.25">
      <c r="A865" s="1"/>
      <c r="B865" s="1"/>
      <c r="C865" s="2"/>
      <c r="D865" s="160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161"/>
      <c r="X865" s="161"/>
      <c r="Y865" s="161"/>
      <c r="Z865" s="161"/>
      <c r="AA865" s="225"/>
      <c r="AB865" s="1"/>
      <c r="AC865" s="1"/>
      <c r="AD865" s="1"/>
      <c r="AE865" s="1"/>
      <c r="AF865" s="1"/>
      <c r="AG865" s="1"/>
    </row>
    <row r="866" spans="1:33" ht="15.75" customHeight="1" x14ac:dyDescent="0.25">
      <c r="A866" s="1"/>
      <c r="B866" s="1"/>
      <c r="C866" s="2"/>
      <c r="D866" s="160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161"/>
      <c r="X866" s="161"/>
      <c r="Y866" s="161"/>
      <c r="Z866" s="161"/>
      <c r="AA866" s="225"/>
      <c r="AB866" s="1"/>
      <c r="AC866" s="1"/>
      <c r="AD866" s="1"/>
      <c r="AE866" s="1"/>
      <c r="AF866" s="1"/>
      <c r="AG866" s="1"/>
    </row>
    <row r="867" spans="1:33" ht="15.75" customHeight="1" x14ac:dyDescent="0.25">
      <c r="A867" s="1"/>
      <c r="B867" s="1"/>
      <c r="C867" s="2"/>
      <c r="D867" s="160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161"/>
      <c r="X867" s="161"/>
      <c r="Y867" s="161"/>
      <c r="Z867" s="161"/>
      <c r="AA867" s="225"/>
      <c r="AB867" s="1"/>
      <c r="AC867" s="1"/>
      <c r="AD867" s="1"/>
      <c r="AE867" s="1"/>
      <c r="AF867" s="1"/>
      <c r="AG867" s="1"/>
    </row>
    <row r="868" spans="1:33" ht="15.75" customHeight="1" x14ac:dyDescent="0.25">
      <c r="A868" s="1"/>
      <c r="B868" s="1"/>
      <c r="C868" s="2"/>
      <c r="D868" s="160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161"/>
      <c r="X868" s="161"/>
      <c r="Y868" s="161"/>
      <c r="Z868" s="161"/>
      <c r="AA868" s="225"/>
      <c r="AB868" s="1"/>
      <c r="AC868" s="1"/>
      <c r="AD868" s="1"/>
      <c r="AE868" s="1"/>
      <c r="AF868" s="1"/>
      <c r="AG868" s="1"/>
    </row>
    <row r="869" spans="1:33" ht="15.75" customHeight="1" x14ac:dyDescent="0.25">
      <c r="A869" s="1"/>
      <c r="B869" s="1"/>
      <c r="C869" s="2"/>
      <c r="D869" s="160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161"/>
      <c r="X869" s="161"/>
      <c r="Y869" s="161"/>
      <c r="Z869" s="161"/>
      <c r="AA869" s="225"/>
      <c r="AB869" s="1"/>
      <c r="AC869" s="1"/>
      <c r="AD869" s="1"/>
      <c r="AE869" s="1"/>
      <c r="AF869" s="1"/>
      <c r="AG869" s="1"/>
    </row>
    <row r="870" spans="1:33" ht="15.75" customHeight="1" x14ac:dyDescent="0.25">
      <c r="A870" s="1"/>
      <c r="B870" s="1"/>
      <c r="C870" s="2"/>
      <c r="D870" s="160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161"/>
      <c r="X870" s="161"/>
      <c r="Y870" s="161"/>
      <c r="Z870" s="161"/>
      <c r="AA870" s="225"/>
      <c r="AB870" s="1"/>
      <c r="AC870" s="1"/>
      <c r="AD870" s="1"/>
      <c r="AE870" s="1"/>
      <c r="AF870" s="1"/>
      <c r="AG870" s="1"/>
    </row>
    <row r="871" spans="1:33" ht="15.75" customHeight="1" x14ac:dyDescent="0.25">
      <c r="A871" s="1"/>
      <c r="B871" s="1"/>
      <c r="C871" s="2"/>
      <c r="D871" s="160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161"/>
      <c r="X871" s="161"/>
      <c r="Y871" s="161"/>
      <c r="Z871" s="161"/>
      <c r="AA871" s="225"/>
      <c r="AB871" s="1"/>
      <c r="AC871" s="1"/>
      <c r="AD871" s="1"/>
      <c r="AE871" s="1"/>
      <c r="AF871" s="1"/>
      <c r="AG871" s="1"/>
    </row>
    <row r="872" spans="1:33" ht="15.75" customHeight="1" x14ac:dyDescent="0.25">
      <c r="A872" s="1"/>
      <c r="B872" s="1"/>
      <c r="C872" s="2"/>
      <c r="D872" s="160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161"/>
      <c r="X872" s="161"/>
      <c r="Y872" s="161"/>
      <c r="Z872" s="161"/>
      <c r="AA872" s="225"/>
      <c r="AB872" s="1"/>
      <c r="AC872" s="1"/>
      <c r="AD872" s="1"/>
      <c r="AE872" s="1"/>
      <c r="AF872" s="1"/>
      <c r="AG872" s="1"/>
    </row>
    <row r="873" spans="1:33" ht="15.75" customHeight="1" x14ac:dyDescent="0.25">
      <c r="A873" s="1"/>
      <c r="B873" s="1"/>
      <c r="C873" s="2"/>
      <c r="D873" s="160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161"/>
      <c r="X873" s="161"/>
      <c r="Y873" s="161"/>
      <c r="Z873" s="161"/>
      <c r="AA873" s="225"/>
      <c r="AB873" s="1"/>
      <c r="AC873" s="1"/>
      <c r="AD873" s="1"/>
      <c r="AE873" s="1"/>
      <c r="AF873" s="1"/>
      <c r="AG873" s="1"/>
    </row>
    <row r="874" spans="1:33" ht="15.75" customHeight="1" x14ac:dyDescent="0.25">
      <c r="A874" s="1"/>
      <c r="B874" s="1"/>
      <c r="C874" s="2"/>
      <c r="D874" s="160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161"/>
      <c r="X874" s="161"/>
      <c r="Y874" s="161"/>
      <c r="Z874" s="161"/>
      <c r="AA874" s="225"/>
      <c r="AB874" s="1"/>
      <c r="AC874" s="1"/>
      <c r="AD874" s="1"/>
      <c r="AE874" s="1"/>
      <c r="AF874" s="1"/>
      <c r="AG874" s="1"/>
    </row>
    <row r="875" spans="1:33" ht="15.75" customHeight="1" x14ac:dyDescent="0.25">
      <c r="A875" s="1"/>
      <c r="B875" s="1"/>
      <c r="C875" s="2"/>
      <c r="D875" s="160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161"/>
      <c r="X875" s="161"/>
      <c r="Y875" s="161"/>
      <c r="Z875" s="161"/>
      <c r="AA875" s="225"/>
      <c r="AB875" s="1"/>
      <c r="AC875" s="1"/>
      <c r="AD875" s="1"/>
      <c r="AE875" s="1"/>
      <c r="AF875" s="1"/>
      <c r="AG875" s="1"/>
    </row>
    <row r="876" spans="1:33" ht="15.75" customHeight="1" x14ac:dyDescent="0.25">
      <c r="A876" s="1"/>
      <c r="B876" s="1"/>
      <c r="C876" s="2"/>
      <c r="D876" s="160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161"/>
      <c r="X876" s="161"/>
      <c r="Y876" s="161"/>
      <c r="Z876" s="161"/>
      <c r="AA876" s="225"/>
      <c r="AB876" s="1"/>
      <c r="AC876" s="1"/>
      <c r="AD876" s="1"/>
      <c r="AE876" s="1"/>
      <c r="AF876" s="1"/>
      <c r="AG876" s="1"/>
    </row>
    <row r="877" spans="1:33" ht="15.75" customHeight="1" x14ac:dyDescent="0.25">
      <c r="A877" s="1"/>
      <c r="B877" s="1"/>
      <c r="C877" s="2"/>
      <c r="D877" s="160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161"/>
      <c r="X877" s="161"/>
      <c r="Y877" s="161"/>
      <c r="Z877" s="161"/>
      <c r="AA877" s="225"/>
      <c r="AB877" s="1"/>
      <c r="AC877" s="1"/>
      <c r="AD877" s="1"/>
      <c r="AE877" s="1"/>
      <c r="AF877" s="1"/>
      <c r="AG877" s="1"/>
    </row>
    <row r="878" spans="1:33" ht="15.75" customHeight="1" x14ac:dyDescent="0.25">
      <c r="A878" s="1"/>
      <c r="B878" s="1"/>
      <c r="C878" s="2"/>
      <c r="D878" s="160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161"/>
      <c r="X878" s="161"/>
      <c r="Y878" s="161"/>
      <c r="Z878" s="161"/>
      <c r="AA878" s="225"/>
      <c r="AB878" s="1"/>
      <c r="AC878" s="1"/>
      <c r="AD878" s="1"/>
      <c r="AE878" s="1"/>
      <c r="AF878" s="1"/>
      <c r="AG878" s="1"/>
    </row>
    <row r="879" spans="1:33" ht="15.75" customHeight="1" x14ac:dyDescent="0.25">
      <c r="A879" s="1"/>
      <c r="B879" s="1"/>
      <c r="C879" s="2"/>
      <c r="D879" s="160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161"/>
      <c r="X879" s="161"/>
      <c r="Y879" s="161"/>
      <c r="Z879" s="161"/>
      <c r="AA879" s="225"/>
      <c r="AB879" s="1"/>
      <c r="AC879" s="1"/>
      <c r="AD879" s="1"/>
      <c r="AE879" s="1"/>
      <c r="AF879" s="1"/>
      <c r="AG879" s="1"/>
    </row>
    <row r="880" spans="1:33" ht="15.75" customHeight="1" x14ac:dyDescent="0.25">
      <c r="A880" s="1"/>
      <c r="B880" s="1"/>
      <c r="C880" s="2"/>
      <c r="D880" s="160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161"/>
      <c r="X880" s="161"/>
      <c r="Y880" s="161"/>
      <c r="Z880" s="161"/>
      <c r="AA880" s="225"/>
      <c r="AB880" s="1"/>
      <c r="AC880" s="1"/>
      <c r="AD880" s="1"/>
      <c r="AE880" s="1"/>
      <c r="AF880" s="1"/>
      <c r="AG880" s="1"/>
    </row>
    <row r="881" spans="1:33" ht="15.75" customHeight="1" x14ac:dyDescent="0.25">
      <c r="A881" s="1"/>
      <c r="B881" s="1"/>
      <c r="C881" s="2"/>
      <c r="D881" s="160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161"/>
      <c r="X881" s="161"/>
      <c r="Y881" s="161"/>
      <c r="Z881" s="161"/>
      <c r="AA881" s="225"/>
      <c r="AB881" s="1"/>
      <c r="AC881" s="1"/>
      <c r="AD881" s="1"/>
      <c r="AE881" s="1"/>
      <c r="AF881" s="1"/>
      <c r="AG881" s="1"/>
    </row>
    <row r="882" spans="1:33" ht="15.75" customHeight="1" x14ac:dyDescent="0.25">
      <c r="A882" s="1"/>
      <c r="B882" s="1"/>
      <c r="C882" s="2"/>
      <c r="D882" s="160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161"/>
      <c r="X882" s="161"/>
      <c r="Y882" s="161"/>
      <c r="Z882" s="161"/>
      <c r="AA882" s="225"/>
      <c r="AB882" s="1"/>
      <c r="AC882" s="1"/>
      <c r="AD882" s="1"/>
      <c r="AE882" s="1"/>
      <c r="AF882" s="1"/>
      <c r="AG882" s="1"/>
    </row>
    <row r="883" spans="1:33" ht="15.75" customHeight="1" x14ac:dyDescent="0.25">
      <c r="A883" s="1"/>
      <c r="B883" s="1"/>
      <c r="C883" s="2"/>
      <c r="D883" s="160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161"/>
      <c r="X883" s="161"/>
      <c r="Y883" s="161"/>
      <c r="Z883" s="161"/>
      <c r="AA883" s="225"/>
      <c r="AB883" s="1"/>
      <c r="AC883" s="1"/>
      <c r="AD883" s="1"/>
      <c r="AE883" s="1"/>
      <c r="AF883" s="1"/>
      <c r="AG883" s="1"/>
    </row>
    <row r="884" spans="1:33" ht="15.75" customHeight="1" x14ac:dyDescent="0.25">
      <c r="A884" s="1"/>
      <c r="B884" s="1"/>
      <c r="C884" s="2"/>
      <c r="D884" s="160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161"/>
      <c r="X884" s="161"/>
      <c r="Y884" s="161"/>
      <c r="Z884" s="161"/>
      <c r="AA884" s="225"/>
      <c r="AB884" s="1"/>
      <c r="AC884" s="1"/>
      <c r="AD884" s="1"/>
      <c r="AE884" s="1"/>
      <c r="AF884" s="1"/>
      <c r="AG884" s="1"/>
    </row>
    <row r="885" spans="1:33" ht="15.75" customHeight="1" x14ac:dyDescent="0.25">
      <c r="A885" s="1"/>
      <c r="B885" s="1"/>
      <c r="C885" s="2"/>
      <c r="D885" s="160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161"/>
      <c r="X885" s="161"/>
      <c r="Y885" s="161"/>
      <c r="Z885" s="161"/>
      <c r="AA885" s="225"/>
      <c r="AB885" s="1"/>
      <c r="AC885" s="1"/>
      <c r="AD885" s="1"/>
      <c r="AE885" s="1"/>
      <c r="AF885" s="1"/>
      <c r="AG885" s="1"/>
    </row>
    <row r="886" spans="1:33" ht="15.75" customHeight="1" x14ac:dyDescent="0.25">
      <c r="A886" s="1"/>
      <c r="B886" s="1"/>
      <c r="C886" s="2"/>
      <c r="D886" s="160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161"/>
      <c r="X886" s="161"/>
      <c r="Y886" s="161"/>
      <c r="Z886" s="161"/>
      <c r="AA886" s="225"/>
      <c r="AB886" s="1"/>
      <c r="AC886" s="1"/>
      <c r="AD886" s="1"/>
      <c r="AE886" s="1"/>
      <c r="AF886" s="1"/>
      <c r="AG886" s="1"/>
    </row>
    <row r="887" spans="1:33" ht="15.75" customHeight="1" x14ac:dyDescent="0.25">
      <c r="A887" s="1"/>
      <c r="B887" s="1"/>
      <c r="C887" s="2"/>
      <c r="D887" s="160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161"/>
      <c r="X887" s="161"/>
      <c r="Y887" s="161"/>
      <c r="Z887" s="161"/>
      <c r="AA887" s="225"/>
      <c r="AB887" s="1"/>
      <c r="AC887" s="1"/>
      <c r="AD887" s="1"/>
      <c r="AE887" s="1"/>
      <c r="AF887" s="1"/>
      <c r="AG887" s="1"/>
    </row>
    <row r="888" spans="1:33" ht="15.75" customHeight="1" x14ac:dyDescent="0.25">
      <c r="A888" s="1"/>
      <c r="B888" s="1"/>
      <c r="C888" s="2"/>
      <c r="D888" s="160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161"/>
      <c r="X888" s="161"/>
      <c r="Y888" s="161"/>
      <c r="Z888" s="161"/>
      <c r="AA888" s="225"/>
      <c r="AB888" s="1"/>
      <c r="AC888" s="1"/>
      <c r="AD888" s="1"/>
      <c r="AE888" s="1"/>
      <c r="AF888" s="1"/>
      <c r="AG888" s="1"/>
    </row>
    <row r="889" spans="1:33" ht="15.75" customHeight="1" x14ac:dyDescent="0.25">
      <c r="A889" s="1"/>
      <c r="B889" s="1"/>
      <c r="C889" s="2"/>
      <c r="D889" s="160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161"/>
      <c r="X889" s="161"/>
      <c r="Y889" s="161"/>
      <c r="Z889" s="161"/>
      <c r="AA889" s="225"/>
      <c r="AB889" s="1"/>
      <c r="AC889" s="1"/>
      <c r="AD889" s="1"/>
      <c r="AE889" s="1"/>
      <c r="AF889" s="1"/>
      <c r="AG889" s="1"/>
    </row>
    <row r="890" spans="1:33" ht="15.75" customHeight="1" x14ac:dyDescent="0.25">
      <c r="A890" s="1"/>
      <c r="B890" s="1"/>
      <c r="C890" s="2"/>
      <c r="D890" s="160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161"/>
      <c r="X890" s="161"/>
      <c r="Y890" s="161"/>
      <c r="Z890" s="161"/>
      <c r="AA890" s="225"/>
      <c r="AB890" s="1"/>
      <c r="AC890" s="1"/>
      <c r="AD890" s="1"/>
      <c r="AE890" s="1"/>
      <c r="AF890" s="1"/>
      <c r="AG890" s="1"/>
    </row>
    <row r="891" spans="1:33" ht="15.75" customHeight="1" x14ac:dyDescent="0.25">
      <c r="A891" s="1"/>
      <c r="B891" s="1"/>
      <c r="C891" s="2"/>
      <c r="D891" s="160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161"/>
      <c r="X891" s="161"/>
      <c r="Y891" s="161"/>
      <c r="Z891" s="161"/>
      <c r="AA891" s="225"/>
      <c r="AB891" s="1"/>
      <c r="AC891" s="1"/>
      <c r="AD891" s="1"/>
      <c r="AE891" s="1"/>
      <c r="AF891" s="1"/>
      <c r="AG891" s="1"/>
    </row>
    <row r="892" spans="1:33" ht="15.75" customHeight="1" x14ac:dyDescent="0.25">
      <c r="A892" s="1"/>
      <c r="B892" s="1"/>
      <c r="C892" s="2"/>
      <c r="D892" s="160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161"/>
      <c r="X892" s="161"/>
      <c r="Y892" s="161"/>
      <c r="Z892" s="161"/>
      <c r="AA892" s="225"/>
      <c r="AB892" s="1"/>
      <c r="AC892" s="1"/>
      <c r="AD892" s="1"/>
      <c r="AE892" s="1"/>
      <c r="AF892" s="1"/>
      <c r="AG892" s="1"/>
    </row>
    <row r="893" spans="1:33" ht="15.75" customHeight="1" x14ac:dyDescent="0.25">
      <c r="A893" s="1"/>
      <c r="B893" s="1"/>
      <c r="C893" s="2"/>
      <c r="D893" s="160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161"/>
      <c r="X893" s="161"/>
      <c r="Y893" s="161"/>
      <c r="Z893" s="161"/>
      <c r="AA893" s="225"/>
      <c r="AB893" s="1"/>
      <c r="AC893" s="1"/>
      <c r="AD893" s="1"/>
      <c r="AE893" s="1"/>
      <c r="AF893" s="1"/>
      <c r="AG893" s="1"/>
    </row>
    <row r="894" spans="1:33" ht="15.75" customHeight="1" x14ac:dyDescent="0.25">
      <c r="A894" s="1"/>
      <c r="B894" s="1"/>
      <c r="C894" s="2"/>
      <c r="D894" s="160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161"/>
      <c r="X894" s="161"/>
      <c r="Y894" s="161"/>
      <c r="Z894" s="161"/>
      <c r="AA894" s="225"/>
      <c r="AB894" s="1"/>
      <c r="AC894" s="1"/>
      <c r="AD894" s="1"/>
      <c r="AE894" s="1"/>
      <c r="AF894" s="1"/>
      <c r="AG894" s="1"/>
    </row>
    <row r="895" spans="1:33" ht="15.75" customHeight="1" x14ac:dyDescent="0.25">
      <c r="A895" s="1"/>
      <c r="B895" s="1"/>
      <c r="C895" s="2"/>
      <c r="D895" s="160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161"/>
      <c r="X895" s="161"/>
      <c r="Y895" s="161"/>
      <c r="Z895" s="161"/>
      <c r="AA895" s="225"/>
      <c r="AB895" s="1"/>
      <c r="AC895" s="1"/>
      <c r="AD895" s="1"/>
      <c r="AE895" s="1"/>
      <c r="AF895" s="1"/>
      <c r="AG895" s="1"/>
    </row>
    <row r="896" spans="1:33" ht="15.75" customHeight="1" x14ac:dyDescent="0.25">
      <c r="A896" s="1"/>
      <c r="B896" s="1"/>
      <c r="C896" s="2"/>
      <c r="D896" s="160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161"/>
      <c r="X896" s="161"/>
      <c r="Y896" s="161"/>
      <c r="Z896" s="161"/>
      <c r="AA896" s="225"/>
      <c r="AB896" s="1"/>
      <c r="AC896" s="1"/>
      <c r="AD896" s="1"/>
      <c r="AE896" s="1"/>
      <c r="AF896" s="1"/>
      <c r="AG896" s="1"/>
    </row>
    <row r="897" spans="1:33" ht="15.75" customHeight="1" x14ac:dyDescent="0.25">
      <c r="A897" s="1"/>
      <c r="B897" s="1"/>
      <c r="C897" s="2"/>
      <c r="D897" s="160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161"/>
      <c r="X897" s="161"/>
      <c r="Y897" s="161"/>
      <c r="Z897" s="161"/>
      <c r="AA897" s="225"/>
      <c r="AB897" s="1"/>
      <c r="AC897" s="1"/>
      <c r="AD897" s="1"/>
      <c r="AE897" s="1"/>
      <c r="AF897" s="1"/>
      <c r="AG897" s="1"/>
    </row>
    <row r="898" spans="1:33" ht="15.75" customHeight="1" x14ac:dyDescent="0.25">
      <c r="A898" s="1"/>
      <c r="B898" s="1"/>
      <c r="C898" s="2"/>
      <c r="D898" s="160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161"/>
      <c r="X898" s="161"/>
      <c r="Y898" s="161"/>
      <c r="Z898" s="161"/>
      <c r="AA898" s="225"/>
      <c r="AB898" s="1"/>
      <c r="AC898" s="1"/>
      <c r="AD898" s="1"/>
      <c r="AE898" s="1"/>
      <c r="AF898" s="1"/>
      <c r="AG898" s="1"/>
    </row>
    <row r="899" spans="1:33" ht="15.75" customHeight="1" x14ac:dyDescent="0.25">
      <c r="A899" s="1"/>
      <c r="B899" s="1"/>
      <c r="C899" s="2"/>
      <c r="D899" s="160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161"/>
      <c r="X899" s="161"/>
      <c r="Y899" s="161"/>
      <c r="Z899" s="161"/>
      <c r="AA899" s="225"/>
      <c r="AB899" s="1"/>
      <c r="AC899" s="1"/>
      <c r="AD899" s="1"/>
      <c r="AE899" s="1"/>
      <c r="AF899" s="1"/>
      <c r="AG899" s="1"/>
    </row>
    <row r="900" spans="1:33" ht="15.75" customHeight="1" x14ac:dyDescent="0.25">
      <c r="A900" s="1"/>
      <c r="B900" s="1"/>
      <c r="C900" s="2"/>
      <c r="D900" s="160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161"/>
      <c r="X900" s="161"/>
      <c r="Y900" s="161"/>
      <c r="Z900" s="161"/>
      <c r="AA900" s="225"/>
      <c r="AB900" s="1"/>
      <c r="AC900" s="1"/>
      <c r="AD900" s="1"/>
      <c r="AE900" s="1"/>
      <c r="AF900" s="1"/>
      <c r="AG900" s="1"/>
    </row>
    <row r="901" spans="1:33" ht="15.75" customHeight="1" x14ac:dyDescent="0.25">
      <c r="A901" s="1"/>
      <c r="B901" s="1"/>
      <c r="C901" s="2"/>
      <c r="D901" s="160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161"/>
      <c r="X901" s="161"/>
      <c r="Y901" s="161"/>
      <c r="Z901" s="161"/>
      <c r="AA901" s="225"/>
      <c r="AB901" s="1"/>
      <c r="AC901" s="1"/>
      <c r="AD901" s="1"/>
      <c r="AE901" s="1"/>
      <c r="AF901" s="1"/>
      <c r="AG901" s="1"/>
    </row>
    <row r="902" spans="1:33" ht="15.75" customHeight="1" x14ac:dyDescent="0.25">
      <c r="A902" s="1"/>
      <c r="B902" s="1"/>
      <c r="C902" s="2"/>
      <c r="D902" s="160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161"/>
      <c r="X902" s="161"/>
      <c r="Y902" s="161"/>
      <c r="Z902" s="161"/>
      <c r="AA902" s="225"/>
      <c r="AB902" s="1"/>
      <c r="AC902" s="1"/>
      <c r="AD902" s="1"/>
      <c r="AE902" s="1"/>
      <c r="AF902" s="1"/>
      <c r="AG902" s="1"/>
    </row>
    <row r="903" spans="1:33" ht="15.75" customHeight="1" x14ac:dyDescent="0.25">
      <c r="A903" s="1"/>
      <c r="B903" s="1"/>
      <c r="C903" s="2"/>
      <c r="D903" s="160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161"/>
      <c r="X903" s="161"/>
      <c r="Y903" s="161"/>
      <c r="Z903" s="161"/>
      <c r="AA903" s="225"/>
      <c r="AB903" s="1"/>
      <c r="AC903" s="1"/>
      <c r="AD903" s="1"/>
      <c r="AE903" s="1"/>
      <c r="AF903" s="1"/>
      <c r="AG903" s="1"/>
    </row>
    <row r="904" spans="1:33" ht="15.75" customHeight="1" x14ac:dyDescent="0.25">
      <c r="A904" s="1"/>
      <c r="B904" s="1"/>
      <c r="C904" s="2"/>
      <c r="D904" s="160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161"/>
      <c r="X904" s="161"/>
      <c r="Y904" s="161"/>
      <c r="Z904" s="161"/>
      <c r="AA904" s="225"/>
      <c r="AB904" s="1"/>
      <c r="AC904" s="1"/>
      <c r="AD904" s="1"/>
      <c r="AE904" s="1"/>
      <c r="AF904" s="1"/>
      <c r="AG904" s="1"/>
    </row>
    <row r="905" spans="1:33" ht="15.75" customHeight="1" x14ac:dyDescent="0.25">
      <c r="A905" s="1"/>
      <c r="B905" s="1"/>
      <c r="C905" s="2"/>
      <c r="D905" s="160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161"/>
      <c r="X905" s="161"/>
      <c r="Y905" s="161"/>
      <c r="Z905" s="161"/>
      <c r="AA905" s="225"/>
      <c r="AB905" s="1"/>
      <c r="AC905" s="1"/>
      <c r="AD905" s="1"/>
      <c r="AE905" s="1"/>
      <c r="AF905" s="1"/>
      <c r="AG905" s="1"/>
    </row>
    <row r="906" spans="1:33" ht="15.75" customHeight="1" x14ac:dyDescent="0.25">
      <c r="A906" s="1"/>
      <c r="B906" s="1"/>
      <c r="C906" s="2"/>
      <c r="D906" s="160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161"/>
      <c r="X906" s="161"/>
      <c r="Y906" s="161"/>
      <c r="Z906" s="161"/>
      <c r="AA906" s="225"/>
      <c r="AB906" s="1"/>
      <c r="AC906" s="1"/>
      <c r="AD906" s="1"/>
      <c r="AE906" s="1"/>
      <c r="AF906" s="1"/>
      <c r="AG906" s="1"/>
    </row>
    <row r="907" spans="1:33" ht="15.75" customHeight="1" x14ac:dyDescent="0.25">
      <c r="A907" s="1"/>
      <c r="B907" s="1"/>
      <c r="C907" s="2"/>
      <c r="D907" s="160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161"/>
      <c r="X907" s="161"/>
      <c r="Y907" s="161"/>
      <c r="Z907" s="161"/>
      <c r="AA907" s="225"/>
      <c r="AB907" s="1"/>
      <c r="AC907" s="1"/>
      <c r="AD907" s="1"/>
      <c r="AE907" s="1"/>
      <c r="AF907" s="1"/>
      <c r="AG907" s="1"/>
    </row>
    <row r="908" spans="1:33" ht="15.75" customHeight="1" x14ac:dyDescent="0.25">
      <c r="A908" s="1"/>
      <c r="B908" s="1"/>
      <c r="C908" s="2"/>
      <c r="D908" s="160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161"/>
      <c r="X908" s="161"/>
      <c r="Y908" s="161"/>
      <c r="Z908" s="161"/>
      <c r="AA908" s="225"/>
      <c r="AB908" s="1"/>
      <c r="AC908" s="1"/>
      <c r="AD908" s="1"/>
      <c r="AE908" s="1"/>
      <c r="AF908" s="1"/>
      <c r="AG908" s="1"/>
    </row>
    <row r="909" spans="1:33" ht="15.75" customHeight="1" x14ac:dyDescent="0.25">
      <c r="A909" s="1"/>
      <c r="B909" s="1"/>
      <c r="C909" s="2"/>
      <c r="D909" s="160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161"/>
      <c r="X909" s="161"/>
      <c r="Y909" s="161"/>
      <c r="Z909" s="161"/>
      <c r="AA909" s="225"/>
      <c r="AB909" s="1"/>
      <c r="AC909" s="1"/>
      <c r="AD909" s="1"/>
      <c r="AE909" s="1"/>
      <c r="AF909" s="1"/>
      <c r="AG909" s="1"/>
    </row>
    <row r="910" spans="1:33" ht="15.75" customHeight="1" x14ac:dyDescent="0.25">
      <c r="A910" s="1"/>
      <c r="B910" s="1"/>
      <c r="C910" s="2"/>
      <c r="D910" s="160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161"/>
      <c r="X910" s="161"/>
      <c r="Y910" s="161"/>
      <c r="Z910" s="161"/>
      <c r="AA910" s="225"/>
      <c r="AB910" s="1"/>
      <c r="AC910" s="1"/>
      <c r="AD910" s="1"/>
      <c r="AE910" s="1"/>
      <c r="AF910" s="1"/>
      <c r="AG910" s="1"/>
    </row>
    <row r="911" spans="1:33" ht="15.75" customHeight="1" x14ac:dyDescent="0.25">
      <c r="A911" s="1"/>
      <c r="B911" s="1"/>
      <c r="C911" s="2"/>
      <c r="D911" s="160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161"/>
      <c r="X911" s="161"/>
      <c r="Y911" s="161"/>
      <c r="Z911" s="161"/>
      <c r="AA911" s="225"/>
      <c r="AB911" s="1"/>
      <c r="AC911" s="1"/>
      <c r="AD911" s="1"/>
      <c r="AE911" s="1"/>
      <c r="AF911" s="1"/>
      <c r="AG911" s="1"/>
    </row>
    <row r="912" spans="1:33" ht="15.75" customHeight="1" x14ac:dyDescent="0.25">
      <c r="A912" s="1"/>
      <c r="B912" s="1"/>
      <c r="C912" s="2"/>
      <c r="D912" s="160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161"/>
      <c r="X912" s="161"/>
      <c r="Y912" s="161"/>
      <c r="Z912" s="161"/>
      <c r="AA912" s="225"/>
      <c r="AB912" s="1"/>
      <c r="AC912" s="1"/>
      <c r="AD912" s="1"/>
      <c r="AE912" s="1"/>
      <c r="AF912" s="1"/>
      <c r="AG912" s="1"/>
    </row>
    <row r="913" spans="1:33" ht="15.75" customHeight="1" x14ac:dyDescent="0.25">
      <c r="A913" s="1"/>
      <c r="B913" s="1"/>
      <c r="C913" s="2"/>
      <c r="D913" s="160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161"/>
      <c r="X913" s="161"/>
      <c r="Y913" s="161"/>
      <c r="Z913" s="161"/>
      <c r="AA913" s="225"/>
      <c r="AB913" s="1"/>
      <c r="AC913" s="1"/>
      <c r="AD913" s="1"/>
      <c r="AE913" s="1"/>
      <c r="AF913" s="1"/>
      <c r="AG913" s="1"/>
    </row>
    <row r="914" spans="1:33" ht="15.75" customHeight="1" x14ac:dyDescent="0.25">
      <c r="A914" s="1"/>
      <c r="B914" s="1"/>
      <c r="C914" s="2"/>
      <c r="D914" s="160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161"/>
      <c r="X914" s="161"/>
      <c r="Y914" s="161"/>
      <c r="Z914" s="161"/>
      <c r="AA914" s="225"/>
      <c r="AB914" s="1"/>
      <c r="AC914" s="1"/>
      <c r="AD914" s="1"/>
      <c r="AE914" s="1"/>
      <c r="AF914" s="1"/>
      <c r="AG914" s="1"/>
    </row>
    <row r="915" spans="1:33" ht="15.75" customHeight="1" x14ac:dyDescent="0.25">
      <c r="A915" s="1"/>
      <c r="B915" s="1"/>
      <c r="C915" s="2"/>
      <c r="D915" s="160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161"/>
      <c r="X915" s="161"/>
      <c r="Y915" s="161"/>
      <c r="Z915" s="161"/>
      <c r="AA915" s="225"/>
      <c r="AB915" s="1"/>
      <c r="AC915" s="1"/>
      <c r="AD915" s="1"/>
      <c r="AE915" s="1"/>
      <c r="AF915" s="1"/>
      <c r="AG915" s="1"/>
    </row>
    <row r="916" spans="1:33" ht="15.75" customHeight="1" x14ac:dyDescent="0.25">
      <c r="A916" s="1"/>
      <c r="B916" s="1"/>
      <c r="C916" s="2"/>
      <c r="D916" s="160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161"/>
      <c r="X916" s="161"/>
      <c r="Y916" s="161"/>
      <c r="Z916" s="161"/>
      <c r="AA916" s="225"/>
      <c r="AB916" s="1"/>
      <c r="AC916" s="1"/>
      <c r="AD916" s="1"/>
      <c r="AE916" s="1"/>
      <c r="AF916" s="1"/>
      <c r="AG916" s="1"/>
    </row>
    <row r="917" spans="1:33" ht="15.75" customHeight="1" x14ac:dyDescent="0.25">
      <c r="A917" s="1"/>
      <c r="B917" s="1"/>
      <c r="C917" s="2"/>
      <c r="D917" s="160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161"/>
      <c r="X917" s="161"/>
      <c r="Y917" s="161"/>
      <c r="Z917" s="161"/>
      <c r="AA917" s="225"/>
      <c r="AB917" s="1"/>
      <c r="AC917" s="1"/>
      <c r="AD917" s="1"/>
      <c r="AE917" s="1"/>
      <c r="AF917" s="1"/>
      <c r="AG917" s="1"/>
    </row>
    <row r="918" spans="1:33" ht="15.75" customHeight="1" x14ac:dyDescent="0.25">
      <c r="A918" s="1"/>
      <c r="B918" s="1"/>
      <c r="C918" s="2"/>
      <c r="D918" s="160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161"/>
      <c r="X918" s="161"/>
      <c r="Y918" s="161"/>
      <c r="Z918" s="161"/>
      <c r="AA918" s="225"/>
      <c r="AB918" s="1"/>
      <c r="AC918" s="1"/>
      <c r="AD918" s="1"/>
      <c r="AE918" s="1"/>
      <c r="AF918" s="1"/>
      <c r="AG918" s="1"/>
    </row>
    <row r="919" spans="1:33" ht="15.75" customHeight="1" x14ac:dyDescent="0.25">
      <c r="A919" s="1"/>
      <c r="B919" s="1"/>
      <c r="C919" s="2"/>
      <c r="D919" s="160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161"/>
      <c r="X919" s="161"/>
      <c r="Y919" s="161"/>
      <c r="Z919" s="161"/>
      <c r="AA919" s="225"/>
      <c r="AB919" s="1"/>
      <c r="AC919" s="1"/>
      <c r="AD919" s="1"/>
      <c r="AE919" s="1"/>
      <c r="AF919" s="1"/>
      <c r="AG919" s="1"/>
    </row>
    <row r="920" spans="1:33" ht="15.75" customHeight="1" x14ac:dyDescent="0.25">
      <c r="A920" s="1"/>
      <c r="B920" s="1"/>
      <c r="C920" s="2"/>
      <c r="D920" s="160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161"/>
      <c r="X920" s="161"/>
      <c r="Y920" s="161"/>
      <c r="Z920" s="161"/>
      <c r="AA920" s="225"/>
      <c r="AB920" s="1"/>
      <c r="AC920" s="1"/>
      <c r="AD920" s="1"/>
      <c r="AE920" s="1"/>
      <c r="AF920" s="1"/>
      <c r="AG920" s="1"/>
    </row>
    <row r="921" spans="1:33" ht="15.75" customHeight="1" x14ac:dyDescent="0.25">
      <c r="A921" s="1"/>
      <c r="B921" s="1"/>
      <c r="C921" s="2"/>
      <c r="D921" s="160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161"/>
      <c r="X921" s="161"/>
      <c r="Y921" s="161"/>
      <c r="Z921" s="161"/>
      <c r="AA921" s="225"/>
      <c r="AB921" s="1"/>
      <c r="AC921" s="1"/>
      <c r="AD921" s="1"/>
      <c r="AE921" s="1"/>
      <c r="AF921" s="1"/>
      <c r="AG921" s="1"/>
    </row>
    <row r="922" spans="1:33" ht="15.75" customHeight="1" x14ac:dyDescent="0.25">
      <c r="A922" s="1"/>
      <c r="B922" s="1"/>
      <c r="C922" s="2"/>
      <c r="D922" s="160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161"/>
      <c r="X922" s="161"/>
      <c r="Y922" s="161"/>
      <c r="Z922" s="161"/>
      <c r="AA922" s="225"/>
      <c r="AB922" s="1"/>
      <c r="AC922" s="1"/>
      <c r="AD922" s="1"/>
      <c r="AE922" s="1"/>
      <c r="AF922" s="1"/>
      <c r="AG922" s="1"/>
    </row>
    <row r="923" spans="1:33" ht="15.75" customHeight="1" x14ac:dyDescent="0.25">
      <c r="A923" s="1"/>
      <c r="B923" s="1"/>
      <c r="C923" s="2"/>
      <c r="D923" s="160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161"/>
      <c r="X923" s="161"/>
      <c r="Y923" s="161"/>
      <c r="Z923" s="161"/>
      <c r="AA923" s="225"/>
      <c r="AB923" s="1"/>
      <c r="AC923" s="1"/>
      <c r="AD923" s="1"/>
      <c r="AE923" s="1"/>
      <c r="AF923" s="1"/>
      <c r="AG923" s="1"/>
    </row>
    <row r="924" spans="1:33" ht="15.75" customHeight="1" x14ac:dyDescent="0.25">
      <c r="A924" s="1"/>
      <c r="B924" s="1"/>
      <c r="C924" s="2"/>
      <c r="D924" s="160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161"/>
      <c r="X924" s="161"/>
      <c r="Y924" s="161"/>
      <c r="Z924" s="161"/>
      <c r="AA924" s="225"/>
      <c r="AB924" s="1"/>
      <c r="AC924" s="1"/>
      <c r="AD924" s="1"/>
      <c r="AE924" s="1"/>
      <c r="AF924" s="1"/>
      <c r="AG924" s="1"/>
    </row>
    <row r="925" spans="1:33" ht="15.75" customHeight="1" x14ac:dyDescent="0.25">
      <c r="A925" s="1"/>
      <c r="B925" s="1"/>
      <c r="C925" s="2"/>
      <c r="D925" s="160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161"/>
      <c r="X925" s="161"/>
      <c r="Y925" s="161"/>
      <c r="Z925" s="161"/>
      <c r="AA925" s="225"/>
      <c r="AB925" s="1"/>
      <c r="AC925" s="1"/>
      <c r="AD925" s="1"/>
      <c r="AE925" s="1"/>
      <c r="AF925" s="1"/>
      <c r="AG925" s="1"/>
    </row>
    <row r="926" spans="1:33" ht="15.75" customHeight="1" x14ac:dyDescent="0.25">
      <c r="A926" s="1"/>
      <c r="B926" s="1"/>
      <c r="C926" s="2"/>
      <c r="D926" s="160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161"/>
      <c r="X926" s="161"/>
      <c r="Y926" s="161"/>
      <c r="Z926" s="161"/>
      <c r="AA926" s="225"/>
      <c r="AB926" s="1"/>
      <c r="AC926" s="1"/>
      <c r="AD926" s="1"/>
      <c r="AE926" s="1"/>
      <c r="AF926" s="1"/>
      <c r="AG926" s="1"/>
    </row>
    <row r="927" spans="1:33" ht="15.75" customHeight="1" x14ac:dyDescent="0.25">
      <c r="A927" s="1"/>
      <c r="B927" s="1"/>
      <c r="C927" s="2"/>
      <c r="D927" s="160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161"/>
      <c r="X927" s="161"/>
      <c r="Y927" s="161"/>
      <c r="Z927" s="161"/>
      <c r="AA927" s="225"/>
      <c r="AB927" s="1"/>
      <c r="AC927" s="1"/>
      <c r="AD927" s="1"/>
      <c r="AE927" s="1"/>
      <c r="AF927" s="1"/>
      <c r="AG927" s="1"/>
    </row>
    <row r="928" spans="1:33" ht="15.75" customHeight="1" x14ac:dyDescent="0.25">
      <c r="A928" s="1"/>
      <c r="B928" s="1"/>
      <c r="C928" s="2"/>
      <c r="D928" s="160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161"/>
      <c r="X928" s="161"/>
      <c r="Y928" s="161"/>
      <c r="Z928" s="161"/>
      <c r="AA928" s="225"/>
      <c r="AB928" s="1"/>
      <c r="AC928" s="1"/>
      <c r="AD928" s="1"/>
      <c r="AE928" s="1"/>
      <c r="AF928" s="1"/>
      <c r="AG928" s="1"/>
    </row>
    <row r="929" spans="1:33" ht="15.75" customHeight="1" x14ac:dyDescent="0.25">
      <c r="A929" s="1"/>
      <c r="B929" s="1"/>
      <c r="C929" s="2"/>
      <c r="D929" s="160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161"/>
      <c r="X929" s="161"/>
      <c r="Y929" s="161"/>
      <c r="Z929" s="161"/>
      <c r="AA929" s="225"/>
      <c r="AB929" s="1"/>
      <c r="AC929" s="1"/>
      <c r="AD929" s="1"/>
      <c r="AE929" s="1"/>
      <c r="AF929" s="1"/>
      <c r="AG929" s="1"/>
    </row>
    <row r="930" spans="1:33" ht="15.75" customHeight="1" x14ac:dyDescent="0.25">
      <c r="A930" s="1"/>
      <c r="B930" s="1"/>
      <c r="C930" s="2"/>
      <c r="D930" s="160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161"/>
      <c r="X930" s="161"/>
      <c r="Y930" s="161"/>
      <c r="Z930" s="161"/>
      <c r="AA930" s="225"/>
      <c r="AB930" s="1"/>
      <c r="AC930" s="1"/>
      <c r="AD930" s="1"/>
      <c r="AE930" s="1"/>
      <c r="AF930" s="1"/>
      <c r="AG930" s="1"/>
    </row>
    <row r="931" spans="1:33" ht="15.75" customHeight="1" x14ac:dyDescent="0.25">
      <c r="A931" s="1"/>
      <c r="B931" s="1"/>
      <c r="C931" s="2"/>
      <c r="D931" s="160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161"/>
      <c r="X931" s="161"/>
      <c r="Y931" s="161"/>
      <c r="Z931" s="161"/>
      <c r="AA931" s="225"/>
      <c r="AB931" s="1"/>
      <c r="AC931" s="1"/>
      <c r="AD931" s="1"/>
      <c r="AE931" s="1"/>
      <c r="AF931" s="1"/>
      <c r="AG931" s="1"/>
    </row>
    <row r="932" spans="1:33" ht="15.75" customHeight="1" x14ac:dyDescent="0.25">
      <c r="A932" s="1"/>
      <c r="B932" s="1"/>
      <c r="C932" s="2"/>
      <c r="D932" s="160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161"/>
      <c r="X932" s="161"/>
      <c r="Y932" s="161"/>
      <c r="Z932" s="161"/>
      <c r="AA932" s="225"/>
      <c r="AB932" s="1"/>
      <c r="AC932" s="1"/>
      <c r="AD932" s="1"/>
      <c r="AE932" s="1"/>
      <c r="AF932" s="1"/>
      <c r="AG932" s="1"/>
    </row>
    <row r="933" spans="1:33" ht="15.75" customHeight="1" x14ac:dyDescent="0.25">
      <c r="A933" s="1"/>
      <c r="B933" s="1"/>
      <c r="C933" s="2"/>
      <c r="D933" s="160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161"/>
      <c r="X933" s="161"/>
      <c r="Y933" s="161"/>
      <c r="Z933" s="161"/>
      <c r="AA933" s="225"/>
      <c r="AB933" s="1"/>
      <c r="AC933" s="1"/>
      <c r="AD933" s="1"/>
      <c r="AE933" s="1"/>
      <c r="AF933" s="1"/>
      <c r="AG933" s="1"/>
    </row>
    <row r="934" spans="1:33" ht="15.75" customHeight="1" x14ac:dyDescent="0.25">
      <c r="A934" s="1"/>
      <c r="B934" s="1"/>
      <c r="C934" s="2"/>
      <c r="D934" s="160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161"/>
      <c r="X934" s="161"/>
      <c r="Y934" s="161"/>
      <c r="Z934" s="161"/>
      <c r="AA934" s="225"/>
      <c r="AB934" s="1"/>
      <c r="AC934" s="1"/>
      <c r="AD934" s="1"/>
      <c r="AE934" s="1"/>
      <c r="AF934" s="1"/>
      <c r="AG934" s="1"/>
    </row>
    <row r="935" spans="1:33" ht="15.75" customHeight="1" x14ac:dyDescent="0.25">
      <c r="A935" s="1"/>
      <c r="B935" s="1"/>
      <c r="C935" s="2"/>
      <c r="D935" s="160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161"/>
      <c r="X935" s="161"/>
      <c r="Y935" s="161"/>
      <c r="Z935" s="161"/>
      <c r="AA935" s="225"/>
      <c r="AB935" s="1"/>
      <c r="AC935" s="1"/>
      <c r="AD935" s="1"/>
      <c r="AE935" s="1"/>
      <c r="AF935" s="1"/>
      <c r="AG935" s="1"/>
    </row>
    <row r="936" spans="1:33" ht="15.75" customHeight="1" x14ac:dyDescent="0.25">
      <c r="A936" s="1"/>
      <c r="B936" s="1"/>
      <c r="C936" s="2"/>
      <c r="D936" s="160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161"/>
      <c r="X936" s="161"/>
      <c r="Y936" s="161"/>
      <c r="Z936" s="161"/>
      <c r="AA936" s="225"/>
      <c r="AB936" s="1"/>
      <c r="AC936" s="1"/>
      <c r="AD936" s="1"/>
      <c r="AE936" s="1"/>
      <c r="AF936" s="1"/>
      <c r="AG936" s="1"/>
    </row>
    <row r="937" spans="1:33" ht="15.75" customHeight="1" x14ac:dyDescent="0.25">
      <c r="A937" s="1"/>
      <c r="B937" s="1"/>
      <c r="C937" s="2"/>
      <c r="D937" s="160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161"/>
      <c r="X937" s="161"/>
      <c r="Y937" s="161"/>
      <c r="Z937" s="161"/>
      <c r="AA937" s="225"/>
      <c r="AB937" s="1"/>
      <c r="AC937" s="1"/>
      <c r="AD937" s="1"/>
      <c r="AE937" s="1"/>
      <c r="AF937" s="1"/>
      <c r="AG937" s="1"/>
    </row>
    <row r="938" spans="1:33" ht="15.75" customHeight="1" x14ac:dyDescent="0.25">
      <c r="A938" s="1"/>
      <c r="B938" s="1"/>
      <c r="C938" s="2"/>
      <c r="D938" s="160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161"/>
      <c r="X938" s="161"/>
      <c r="Y938" s="161"/>
      <c r="Z938" s="161"/>
      <c r="AA938" s="225"/>
      <c r="AB938" s="1"/>
      <c r="AC938" s="1"/>
      <c r="AD938" s="1"/>
      <c r="AE938" s="1"/>
      <c r="AF938" s="1"/>
      <c r="AG938" s="1"/>
    </row>
    <row r="939" spans="1:33" ht="15.75" customHeight="1" x14ac:dyDescent="0.25">
      <c r="A939" s="1"/>
      <c r="B939" s="1"/>
      <c r="C939" s="2"/>
      <c r="D939" s="160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161"/>
      <c r="X939" s="161"/>
      <c r="Y939" s="161"/>
      <c r="Z939" s="161"/>
      <c r="AA939" s="225"/>
      <c r="AB939" s="1"/>
      <c r="AC939" s="1"/>
      <c r="AD939" s="1"/>
      <c r="AE939" s="1"/>
      <c r="AF939" s="1"/>
      <c r="AG939" s="1"/>
    </row>
    <row r="940" spans="1:33" ht="15.75" customHeight="1" x14ac:dyDescent="0.25">
      <c r="A940" s="1"/>
      <c r="B940" s="1"/>
      <c r="C940" s="2"/>
      <c r="D940" s="160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161"/>
      <c r="X940" s="161"/>
      <c r="Y940" s="161"/>
      <c r="Z940" s="161"/>
      <c r="AA940" s="225"/>
      <c r="AB940" s="1"/>
      <c r="AC940" s="1"/>
      <c r="AD940" s="1"/>
      <c r="AE940" s="1"/>
      <c r="AF940" s="1"/>
      <c r="AG940" s="1"/>
    </row>
    <row r="941" spans="1:33" ht="15.75" customHeight="1" x14ac:dyDescent="0.25">
      <c r="A941" s="1"/>
      <c r="B941" s="1"/>
      <c r="C941" s="2"/>
      <c r="D941" s="160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161"/>
      <c r="X941" s="161"/>
      <c r="Y941" s="161"/>
      <c r="Z941" s="161"/>
      <c r="AA941" s="225"/>
      <c r="AB941" s="1"/>
      <c r="AC941" s="1"/>
      <c r="AD941" s="1"/>
      <c r="AE941" s="1"/>
      <c r="AF941" s="1"/>
      <c r="AG941" s="1"/>
    </row>
    <row r="942" spans="1:33" ht="15.75" customHeight="1" x14ac:dyDescent="0.25">
      <c r="A942" s="1"/>
      <c r="B942" s="1"/>
      <c r="C942" s="2"/>
      <c r="D942" s="160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161"/>
      <c r="X942" s="161"/>
      <c r="Y942" s="161"/>
      <c r="Z942" s="161"/>
      <c r="AA942" s="225"/>
      <c r="AB942" s="1"/>
      <c r="AC942" s="1"/>
      <c r="AD942" s="1"/>
      <c r="AE942" s="1"/>
      <c r="AF942" s="1"/>
      <c r="AG942" s="1"/>
    </row>
    <row r="943" spans="1:33" ht="15.75" customHeight="1" x14ac:dyDescent="0.25">
      <c r="A943" s="1"/>
      <c r="B943" s="1"/>
      <c r="C943" s="2"/>
      <c r="D943" s="160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161"/>
      <c r="X943" s="161"/>
      <c r="Y943" s="161"/>
      <c r="Z943" s="161"/>
      <c r="AA943" s="225"/>
      <c r="AB943" s="1"/>
      <c r="AC943" s="1"/>
      <c r="AD943" s="1"/>
      <c r="AE943" s="1"/>
      <c r="AF943" s="1"/>
      <c r="AG943" s="1"/>
    </row>
    <row r="944" spans="1:33" ht="15.75" customHeight="1" x14ac:dyDescent="0.25">
      <c r="A944" s="1"/>
      <c r="B944" s="1"/>
      <c r="C944" s="2"/>
      <c r="D944" s="160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161"/>
      <c r="X944" s="161"/>
      <c r="Y944" s="161"/>
      <c r="Z944" s="161"/>
      <c r="AA944" s="225"/>
      <c r="AB944" s="1"/>
      <c r="AC944" s="1"/>
      <c r="AD944" s="1"/>
      <c r="AE944" s="1"/>
      <c r="AF944" s="1"/>
      <c r="AG944" s="1"/>
    </row>
    <row r="945" spans="1:33" ht="15.75" customHeight="1" x14ac:dyDescent="0.25">
      <c r="A945" s="1"/>
      <c r="B945" s="1"/>
      <c r="C945" s="2"/>
      <c r="D945" s="160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161"/>
      <c r="X945" s="161"/>
      <c r="Y945" s="161"/>
      <c r="Z945" s="161"/>
      <c r="AA945" s="225"/>
      <c r="AB945" s="1"/>
      <c r="AC945" s="1"/>
      <c r="AD945" s="1"/>
      <c r="AE945" s="1"/>
      <c r="AF945" s="1"/>
      <c r="AG945" s="1"/>
    </row>
    <row r="946" spans="1:33" ht="15.75" customHeight="1" x14ac:dyDescent="0.25">
      <c r="A946" s="1"/>
      <c r="B946" s="1"/>
      <c r="C946" s="2"/>
      <c r="D946" s="160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161"/>
      <c r="X946" s="161"/>
      <c r="Y946" s="161"/>
      <c r="Z946" s="161"/>
      <c r="AA946" s="225"/>
      <c r="AB946" s="1"/>
      <c r="AC946" s="1"/>
      <c r="AD946" s="1"/>
      <c r="AE946" s="1"/>
      <c r="AF946" s="1"/>
      <c r="AG946" s="1"/>
    </row>
    <row r="947" spans="1:33" ht="15.75" customHeight="1" x14ac:dyDescent="0.25">
      <c r="A947" s="1"/>
      <c r="B947" s="1"/>
      <c r="C947" s="2"/>
      <c r="D947" s="160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161"/>
      <c r="X947" s="161"/>
      <c r="Y947" s="161"/>
      <c r="Z947" s="161"/>
      <c r="AA947" s="225"/>
      <c r="AB947" s="1"/>
      <c r="AC947" s="1"/>
      <c r="AD947" s="1"/>
      <c r="AE947" s="1"/>
      <c r="AF947" s="1"/>
      <c r="AG947" s="1"/>
    </row>
    <row r="948" spans="1:33" ht="15.75" customHeight="1" x14ac:dyDescent="0.25">
      <c r="A948" s="1"/>
      <c r="B948" s="1"/>
      <c r="C948" s="2"/>
      <c r="D948" s="160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161"/>
      <c r="X948" s="161"/>
      <c r="Y948" s="161"/>
      <c r="Z948" s="161"/>
      <c r="AA948" s="225"/>
      <c r="AB948" s="1"/>
      <c r="AC948" s="1"/>
      <c r="AD948" s="1"/>
      <c r="AE948" s="1"/>
      <c r="AF948" s="1"/>
      <c r="AG948" s="1"/>
    </row>
    <row r="949" spans="1:33" ht="15.75" customHeight="1" x14ac:dyDescent="0.25">
      <c r="A949" s="1"/>
      <c r="B949" s="1"/>
      <c r="C949" s="2"/>
      <c r="D949" s="160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161"/>
      <c r="X949" s="161"/>
      <c r="Y949" s="161"/>
      <c r="Z949" s="161"/>
      <c r="AA949" s="225"/>
      <c r="AB949" s="1"/>
      <c r="AC949" s="1"/>
      <c r="AD949" s="1"/>
      <c r="AE949" s="1"/>
      <c r="AF949" s="1"/>
      <c r="AG949" s="1"/>
    </row>
    <row r="950" spans="1:33" ht="15.75" customHeight="1" x14ac:dyDescent="0.25">
      <c r="A950" s="1"/>
      <c r="B950" s="1"/>
      <c r="C950" s="2"/>
      <c r="D950" s="160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161"/>
      <c r="X950" s="161"/>
      <c r="Y950" s="161"/>
      <c r="Z950" s="161"/>
      <c r="AA950" s="225"/>
      <c r="AB950" s="1"/>
      <c r="AC950" s="1"/>
      <c r="AD950" s="1"/>
      <c r="AE950" s="1"/>
      <c r="AF950" s="1"/>
      <c r="AG950" s="1"/>
    </row>
    <row r="951" spans="1:33" ht="15.75" customHeight="1" x14ac:dyDescent="0.25">
      <c r="A951" s="1"/>
      <c r="B951" s="1"/>
      <c r="C951" s="2"/>
      <c r="D951" s="160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161"/>
      <c r="X951" s="161"/>
      <c r="Y951" s="161"/>
      <c r="Z951" s="161"/>
      <c r="AA951" s="225"/>
      <c r="AB951" s="1"/>
      <c r="AC951" s="1"/>
      <c r="AD951" s="1"/>
      <c r="AE951" s="1"/>
      <c r="AF951" s="1"/>
      <c r="AG951" s="1"/>
    </row>
    <row r="952" spans="1:33" ht="15.75" customHeight="1" x14ac:dyDescent="0.25">
      <c r="A952" s="1"/>
      <c r="B952" s="1"/>
      <c r="C952" s="2"/>
      <c r="D952" s="160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161"/>
      <c r="X952" s="161"/>
      <c r="Y952" s="161"/>
      <c r="Z952" s="161"/>
      <c r="AA952" s="225"/>
      <c r="AB952" s="1"/>
      <c r="AC952" s="1"/>
      <c r="AD952" s="1"/>
      <c r="AE952" s="1"/>
      <c r="AF952" s="1"/>
      <c r="AG952" s="1"/>
    </row>
    <row r="953" spans="1:33" ht="15.75" customHeight="1" x14ac:dyDescent="0.25">
      <c r="A953" s="1"/>
      <c r="B953" s="1"/>
      <c r="C953" s="2"/>
      <c r="D953" s="160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161"/>
      <c r="X953" s="161"/>
      <c r="Y953" s="161"/>
      <c r="Z953" s="161"/>
      <c r="AA953" s="225"/>
      <c r="AB953" s="1"/>
      <c r="AC953" s="1"/>
      <c r="AD953" s="1"/>
      <c r="AE953" s="1"/>
      <c r="AF953" s="1"/>
      <c r="AG953" s="1"/>
    </row>
    <row r="954" spans="1:33" ht="15.75" customHeight="1" x14ac:dyDescent="0.25">
      <c r="A954" s="1"/>
      <c r="B954" s="1"/>
      <c r="C954" s="2"/>
      <c r="D954" s="160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161"/>
      <c r="X954" s="161"/>
      <c r="Y954" s="161"/>
      <c r="Z954" s="161"/>
      <c r="AA954" s="225"/>
      <c r="AB954" s="1"/>
      <c r="AC954" s="1"/>
      <c r="AD954" s="1"/>
      <c r="AE954" s="1"/>
      <c r="AF954" s="1"/>
      <c r="AG954" s="1"/>
    </row>
    <row r="955" spans="1:33" ht="15.75" customHeight="1" x14ac:dyDescent="0.25">
      <c r="A955" s="1"/>
      <c r="B955" s="1"/>
      <c r="C955" s="2"/>
      <c r="D955" s="160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161"/>
      <c r="X955" s="161"/>
      <c r="Y955" s="161"/>
      <c r="Z955" s="161"/>
      <c r="AA955" s="225"/>
      <c r="AB955" s="1"/>
      <c r="AC955" s="1"/>
      <c r="AD955" s="1"/>
      <c r="AE955" s="1"/>
      <c r="AF955" s="1"/>
      <c r="AG955" s="1"/>
    </row>
    <row r="956" spans="1:33" ht="15.75" customHeight="1" x14ac:dyDescent="0.25">
      <c r="A956" s="1"/>
      <c r="B956" s="1"/>
      <c r="C956" s="2"/>
      <c r="D956" s="160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161"/>
      <c r="X956" s="161"/>
      <c r="Y956" s="161"/>
      <c r="Z956" s="161"/>
      <c r="AA956" s="225"/>
      <c r="AB956" s="1"/>
      <c r="AC956" s="1"/>
      <c r="AD956" s="1"/>
      <c r="AE956" s="1"/>
      <c r="AF956" s="1"/>
      <c r="AG956" s="1"/>
    </row>
    <row r="957" spans="1:33" ht="15.75" customHeight="1" x14ac:dyDescent="0.25">
      <c r="A957" s="1"/>
      <c r="B957" s="1"/>
      <c r="C957" s="2"/>
      <c r="D957" s="160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161"/>
      <c r="X957" s="161"/>
      <c r="Y957" s="161"/>
      <c r="Z957" s="161"/>
      <c r="AA957" s="225"/>
      <c r="AB957" s="1"/>
      <c r="AC957" s="1"/>
      <c r="AD957" s="1"/>
      <c r="AE957" s="1"/>
      <c r="AF957" s="1"/>
      <c r="AG957" s="1"/>
    </row>
    <row r="958" spans="1:33" ht="15.75" customHeight="1" x14ac:dyDescent="0.25">
      <c r="A958" s="1"/>
      <c r="B958" s="1"/>
      <c r="C958" s="2"/>
      <c r="D958" s="160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161"/>
      <c r="X958" s="161"/>
      <c r="Y958" s="161"/>
      <c r="Z958" s="161"/>
      <c r="AA958" s="225"/>
      <c r="AB958" s="1"/>
      <c r="AC958" s="1"/>
      <c r="AD958" s="1"/>
      <c r="AE958" s="1"/>
      <c r="AF958" s="1"/>
      <c r="AG958" s="1"/>
    </row>
    <row r="959" spans="1:33" ht="15.75" customHeight="1" x14ac:dyDescent="0.25">
      <c r="A959" s="1"/>
      <c r="B959" s="1"/>
      <c r="C959" s="2"/>
      <c r="D959" s="160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161"/>
      <c r="X959" s="161"/>
      <c r="Y959" s="161"/>
      <c r="Z959" s="161"/>
      <c r="AA959" s="225"/>
      <c r="AB959" s="1"/>
      <c r="AC959" s="1"/>
      <c r="AD959" s="1"/>
      <c r="AE959" s="1"/>
      <c r="AF959" s="1"/>
      <c r="AG959" s="1"/>
    </row>
    <row r="960" spans="1:33" ht="15.75" customHeight="1" x14ac:dyDescent="0.25">
      <c r="A960" s="1"/>
      <c r="B960" s="1"/>
      <c r="C960" s="2"/>
      <c r="D960" s="160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161"/>
      <c r="X960" s="161"/>
      <c r="Y960" s="161"/>
      <c r="Z960" s="161"/>
      <c r="AA960" s="225"/>
      <c r="AB960" s="1"/>
      <c r="AC960" s="1"/>
      <c r="AD960" s="1"/>
      <c r="AE960" s="1"/>
      <c r="AF960" s="1"/>
      <c r="AG960" s="1"/>
    </row>
    <row r="961" spans="1:33" ht="15.75" customHeight="1" x14ac:dyDescent="0.25">
      <c r="A961" s="1"/>
      <c r="B961" s="1"/>
      <c r="C961" s="2"/>
      <c r="D961" s="160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161"/>
      <c r="X961" s="161"/>
      <c r="Y961" s="161"/>
      <c r="Z961" s="161"/>
      <c r="AA961" s="225"/>
      <c r="AB961" s="1"/>
      <c r="AC961" s="1"/>
      <c r="AD961" s="1"/>
      <c r="AE961" s="1"/>
      <c r="AF961" s="1"/>
      <c r="AG961" s="1"/>
    </row>
    <row r="962" spans="1:33" ht="15.75" customHeight="1" x14ac:dyDescent="0.25">
      <c r="A962" s="1"/>
      <c r="B962" s="1"/>
      <c r="C962" s="2"/>
      <c r="D962" s="160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161"/>
      <c r="X962" s="161"/>
      <c r="Y962" s="161"/>
      <c r="Z962" s="161"/>
      <c r="AA962" s="225"/>
      <c r="AB962" s="1"/>
      <c r="AC962" s="1"/>
      <c r="AD962" s="1"/>
      <c r="AE962" s="1"/>
      <c r="AF962" s="1"/>
      <c r="AG962" s="1"/>
    </row>
    <row r="963" spans="1:33" ht="15.75" customHeight="1" x14ac:dyDescent="0.25">
      <c r="A963" s="1"/>
      <c r="B963" s="1"/>
      <c r="C963" s="2"/>
      <c r="D963" s="160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161"/>
      <c r="X963" s="161"/>
      <c r="Y963" s="161"/>
      <c r="Z963" s="161"/>
      <c r="AA963" s="225"/>
      <c r="AB963" s="1"/>
      <c r="AC963" s="1"/>
      <c r="AD963" s="1"/>
      <c r="AE963" s="1"/>
      <c r="AF963" s="1"/>
      <c r="AG963" s="1"/>
    </row>
    <row r="964" spans="1:33" ht="15.75" customHeight="1" x14ac:dyDescent="0.25">
      <c r="A964" s="1"/>
      <c r="B964" s="1"/>
      <c r="C964" s="2"/>
      <c r="D964" s="160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161"/>
      <c r="X964" s="161"/>
      <c r="Y964" s="161"/>
      <c r="Z964" s="161"/>
      <c r="AA964" s="225"/>
      <c r="AB964" s="1"/>
      <c r="AC964" s="1"/>
      <c r="AD964" s="1"/>
      <c r="AE964" s="1"/>
      <c r="AF964" s="1"/>
      <c r="AG964" s="1"/>
    </row>
    <row r="965" spans="1:33" ht="15.75" customHeight="1" x14ac:dyDescent="0.25">
      <c r="A965" s="1"/>
      <c r="B965" s="1"/>
      <c r="C965" s="2"/>
      <c r="D965" s="160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161"/>
      <c r="X965" s="161"/>
      <c r="Y965" s="161"/>
      <c r="Z965" s="161"/>
      <c r="AA965" s="225"/>
      <c r="AB965" s="1"/>
      <c r="AC965" s="1"/>
      <c r="AD965" s="1"/>
      <c r="AE965" s="1"/>
      <c r="AF965" s="1"/>
      <c r="AG965" s="1"/>
    </row>
    <row r="966" spans="1:33" ht="15.75" customHeight="1" x14ac:dyDescent="0.25">
      <c r="A966" s="1"/>
      <c r="B966" s="1"/>
      <c r="C966" s="2"/>
      <c r="D966" s="160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161"/>
      <c r="X966" s="161"/>
      <c r="Y966" s="161"/>
      <c r="Z966" s="161"/>
      <c r="AA966" s="225"/>
      <c r="AB966" s="1"/>
      <c r="AC966" s="1"/>
      <c r="AD966" s="1"/>
      <c r="AE966" s="1"/>
      <c r="AF966" s="1"/>
      <c r="AG966" s="1"/>
    </row>
    <row r="967" spans="1:33" ht="15.75" customHeight="1" x14ac:dyDescent="0.25">
      <c r="A967" s="1"/>
      <c r="B967" s="1"/>
      <c r="C967" s="2"/>
      <c r="D967" s="160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161"/>
      <c r="X967" s="161"/>
      <c r="Y967" s="161"/>
      <c r="Z967" s="161"/>
      <c r="AA967" s="225"/>
      <c r="AB967" s="1"/>
      <c r="AC967" s="1"/>
      <c r="AD967" s="1"/>
      <c r="AE967" s="1"/>
      <c r="AF967" s="1"/>
      <c r="AG967" s="1"/>
    </row>
    <row r="968" spans="1:33" ht="15.75" customHeight="1" x14ac:dyDescent="0.25">
      <c r="A968" s="1"/>
      <c r="B968" s="1"/>
      <c r="C968" s="2"/>
      <c r="D968" s="160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161"/>
      <c r="X968" s="161"/>
      <c r="Y968" s="161"/>
      <c r="Z968" s="161"/>
      <c r="AA968" s="225"/>
      <c r="AB968" s="1"/>
      <c r="AC968" s="1"/>
      <c r="AD968" s="1"/>
      <c r="AE968" s="1"/>
      <c r="AF968" s="1"/>
      <c r="AG968" s="1"/>
    </row>
    <row r="969" spans="1:33" ht="15.75" customHeight="1" x14ac:dyDescent="0.25">
      <c r="A969" s="1"/>
      <c r="B969" s="1"/>
      <c r="C969" s="2"/>
      <c r="D969" s="160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161"/>
      <c r="X969" s="161"/>
      <c r="Y969" s="161"/>
      <c r="Z969" s="161"/>
      <c r="AA969" s="225"/>
      <c r="AB969" s="1"/>
      <c r="AC969" s="1"/>
      <c r="AD969" s="1"/>
      <c r="AE969" s="1"/>
      <c r="AF969" s="1"/>
      <c r="AG969" s="1"/>
    </row>
    <row r="970" spans="1:33" ht="15.75" customHeight="1" x14ac:dyDescent="0.25">
      <c r="A970" s="1"/>
      <c r="B970" s="1"/>
      <c r="C970" s="2"/>
      <c r="D970" s="160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161"/>
      <c r="X970" s="161"/>
      <c r="Y970" s="161"/>
      <c r="Z970" s="161"/>
      <c r="AA970" s="225"/>
      <c r="AB970" s="1"/>
      <c r="AC970" s="1"/>
      <c r="AD970" s="1"/>
      <c r="AE970" s="1"/>
      <c r="AF970" s="1"/>
      <c r="AG970" s="1"/>
    </row>
    <row r="971" spans="1:33" ht="15.75" customHeight="1" x14ac:dyDescent="0.25">
      <c r="A971" s="1"/>
      <c r="B971" s="1"/>
      <c r="C971" s="2"/>
      <c r="D971" s="160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161"/>
      <c r="X971" s="161"/>
      <c r="Y971" s="161"/>
      <c r="Z971" s="161"/>
      <c r="AA971" s="225"/>
      <c r="AB971" s="1"/>
      <c r="AC971" s="1"/>
      <c r="AD971" s="1"/>
      <c r="AE971" s="1"/>
      <c r="AF971" s="1"/>
      <c r="AG971" s="1"/>
    </row>
    <row r="972" spans="1:33" ht="15.75" customHeight="1" x14ac:dyDescent="0.25">
      <c r="A972" s="1"/>
      <c r="B972" s="1"/>
      <c r="C972" s="2"/>
      <c r="D972" s="160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161"/>
      <c r="X972" s="161"/>
      <c r="Y972" s="161"/>
      <c r="Z972" s="161"/>
      <c r="AA972" s="225"/>
      <c r="AB972" s="1"/>
      <c r="AC972" s="1"/>
      <c r="AD972" s="1"/>
      <c r="AE972" s="1"/>
      <c r="AF972" s="1"/>
      <c r="AG972" s="1"/>
    </row>
    <row r="973" spans="1:33" ht="15.75" customHeight="1" x14ac:dyDescent="0.25">
      <c r="A973" s="1"/>
      <c r="B973" s="1"/>
      <c r="C973" s="2"/>
      <c r="D973" s="160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161"/>
      <c r="X973" s="161"/>
      <c r="Y973" s="161"/>
      <c r="Z973" s="161"/>
      <c r="AA973" s="225"/>
      <c r="AB973" s="1"/>
      <c r="AC973" s="1"/>
      <c r="AD973" s="1"/>
      <c r="AE973" s="1"/>
      <c r="AF973" s="1"/>
      <c r="AG973" s="1"/>
    </row>
    <row r="974" spans="1:33" ht="15.75" customHeight="1" x14ac:dyDescent="0.25">
      <c r="A974" s="1"/>
      <c r="B974" s="1"/>
      <c r="C974" s="2"/>
      <c r="D974" s="160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161"/>
      <c r="X974" s="161"/>
      <c r="Y974" s="161"/>
      <c r="Z974" s="161"/>
      <c r="AA974" s="225"/>
      <c r="AB974" s="1"/>
      <c r="AC974" s="1"/>
      <c r="AD974" s="1"/>
      <c r="AE974" s="1"/>
      <c r="AF974" s="1"/>
      <c r="AG974" s="1"/>
    </row>
    <row r="975" spans="1:33" ht="15.75" customHeight="1" x14ac:dyDescent="0.25">
      <c r="A975" s="1"/>
      <c r="B975" s="1"/>
      <c r="C975" s="2"/>
      <c r="D975" s="160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161"/>
      <c r="X975" s="161"/>
      <c r="Y975" s="161"/>
      <c r="Z975" s="161"/>
      <c r="AA975" s="225"/>
      <c r="AB975" s="1"/>
      <c r="AC975" s="1"/>
      <c r="AD975" s="1"/>
      <c r="AE975" s="1"/>
      <c r="AF975" s="1"/>
      <c r="AG975" s="1"/>
    </row>
    <row r="976" spans="1:33" ht="15.75" customHeight="1" x14ac:dyDescent="0.25">
      <c r="A976" s="1"/>
      <c r="B976" s="1"/>
      <c r="C976" s="2"/>
      <c r="D976" s="160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161"/>
      <c r="X976" s="161"/>
      <c r="Y976" s="161"/>
      <c r="Z976" s="161"/>
      <c r="AA976" s="225"/>
      <c r="AB976" s="1"/>
      <c r="AC976" s="1"/>
      <c r="AD976" s="1"/>
      <c r="AE976" s="1"/>
      <c r="AF976" s="1"/>
      <c r="AG976" s="1"/>
    </row>
    <row r="977" spans="1:33" ht="15.75" customHeight="1" x14ac:dyDescent="0.25">
      <c r="A977" s="1"/>
      <c r="B977" s="1"/>
      <c r="C977" s="2"/>
      <c r="D977" s="160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161"/>
      <c r="X977" s="161"/>
      <c r="Y977" s="161"/>
      <c r="Z977" s="161"/>
      <c r="AA977" s="225"/>
      <c r="AB977" s="1"/>
      <c r="AC977" s="1"/>
      <c r="AD977" s="1"/>
      <c r="AE977" s="1"/>
      <c r="AF977" s="1"/>
      <c r="AG977" s="1"/>
    </row>
    <row r="978" spans="1:33" ht="15.75" customHeight="1" x14ac:dyDescent="0.25">
      <c r="A978" s="1"/>
      <c r="B978" s="1"/>
      <c r="C978" s="2"/>
      <c r="D978" s="160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161"/>
      <c r="X978" s="161"/>
      <c r="Y978" s="161"/>
      <c r="Z978" s="161"/>
      <c r="AA978" s="225"/>
      <c r="AB978" s="1"/>
      <c r="AC978" s="1"/>
      <c r="AD978" s="1"/>
      <c r="AE978" s="1"/>
      <c r="AF978" s="1"/>
      <c r="AG978" s="1"/>
    </row>
    <row r="979" spans="1:33" ht="15.75" customHeight="1" x14ac:dyDescent="0.25">
      <c r="A979" s="1"/>
      <c r="B979" s="1"/>
      <c r="C979" s="2"/>
      <c r="D979" s="160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161"/>
      <c r="X979" s="161"/>
      <c r="Y979" s="161"/>
      <c r="Z979" s="161"/>
      <c r="AA979" s="225"/>
      <c r="AB979" s="1"/>
      <c r="AC979" s="1"/>
      <c r="AD979" s="1"/>
      <c r="AE979" s="1"/>
      <c r="AF979" s="1"/>
      <c r="AG979" s="1"/>
    </row>
    <row r="980" spans="1:33" ht="15.75" customHeight="1" x14ac:dyDescent="0.25">
      <c r="A980" s="1"/>
      <c r="B980" s="1"/>
      <c r="C980" s="2"/>
      <c r="D980" s="160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161"/>
      <c r="X980" s="161"/>
      <c r="Y980" s="161"/>
      <c r="Z980" s="161"/>
      <c r="AA980" s="225"/>
      <c r="AB980" s="1"/>
      <c r="AC980" s="1"/>
      <c r="AD980" s="1"/>
      <c r="AE980" s="1"/>
      <c r="AF980" s="1"/>
      <c r="AG980" s="1"/>
    </row>
    <row r="981" spans="1:33" ht="15.75" customHeight="1" x14ac:dyDescent="0.25">
      <c r="A981" s="1"/>
      <c r="B981" s="1"/>
      <c r="C981" s="2"/>
      <c r="D981" s="160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161"/>
      <c r="X981" s="161"/>
      <c r="Y981" s="161"/>
      <c r="Z981" s="161"/>
      <c r="AA981" s="225"/>
      <c r="AB981" s="1"/>
      <c r="AC981" s="1"/>
      <c r="AD981" s="1"/>
      <c r="AE981" s="1"/>
      <c r="AF981" s="1"/>
      <c r="AG981" s="1"/>
    </row>
    <row r="982" spans="1:33" ht="15.75" customHeight="1" x14ac:dyDescent="0.25">
      <c r="A982" s="1"/>
      <c r="B982" s="1"/>
      <c r="C982" s="2"/>
      <c r="D982" s="160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161"/>
      <c r="X982" s="161"/>
      <c r="Y982" s="161"/>
      <c r="Z982" s="161"/>
      <c r="AA982" s="225"/>
      <c r="AB982" s="1"/>
      <c r="AC982" s="1"/>
      <c r="AD982" s="1"/>
      <c r="AE982" s="1"/>
      <c r="AF982" s="1"/>
      <c r="AG982" s="1"/>
    </row>
    <row r="983" spans="1:33" ht="15.75" customHeight="1" x14ac:dyDescent="0.25">
      <c r="A983" s="1"/>
      <c r="B983" s="1"/>
      <c r="C983" s="2"/>
      <c r="D983" s="160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161"/>
      <c r="X983" s="161"/>
      <c r="Y983" s="161"/>
      <c r="Z983" s="161"/>
      <c r="AA983" s="225"/>
      <c r="AB983" s="1"/>
      <c r="AC983" s="1"/>
      <c r="AD983" s="1"/>
      <c r="AE983" s="1"/>
      <c r="AF983" s="1"/>
      <c r="AG983" s="1"/>
    </row>
    <row r="984" spans="1:33" ht="15.75" customHeight="1" x14ac:dyDescent="0.25">
      <c r="A984" s="1"/>
      <c r="B984" s="1"/>
      <c r="C984" s="2"/>
      <c r="D984" s="160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161"/>
      <c r="X984" s="161"/>
      <c r="Y984" s="161"/>
      <c r="Z984" s="161"/>
      <c r="AA984" s="225"/>
      <c r="AB984" s="1"/>
      <c r="AC984" s="1"/>
      <c r="AD984" s="1"/>
      <c r="AE984" s="1"/>
      <c r="AF984" s="1"/>
      <c r="AG984" s="1"/>
    </row>
    <row r="985" spans="1:33" ht="15.75" customHeight="1" x14ac:dyDescent="0.25">
      <c r="A985" s="1"/>
      <c r="B985" s="1"/>
      <c r="C985" s="2"/>
      <c r="D985" s="160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161"/>
      <c r="X985" s="161"/>
      <c r="Y985" s="161"/>
      <c r="Z985" s="161"/>
      <c r="AA985" s="225"/>
      <c r="AB985" s="1"/>
      <c r="AC985" s="1"/>
      <c r="AD985" s="1"/>
      <c r="AE985" s="1"/>
      <c r="AF985" s="1"/>
      <c r="AG985" s="1"/>
    </row>
    <row r="986" spans="1:33" ht="15.75" customHeight="1" x14ac:dyDescent="0.25">
      <c r="A986" s="1"/>
      <c r="B986" s="1"/>
      <c r="C986" s="2"/>
      <c r="D986" s="160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161"/>
      <c r="X986" s="161"/>
      <c r="Y986" s="161"/>
      <c r="Z986" s="161"/>
      <c r="AA986" s="225"/>
      <c r="AB986" s="1"/>
      <c r="AC986" s="1"/>
      <c r="AD986" s="1"/>
      <c r="AE986" s="1"/>
      <c r="AF986" s="1"/>
      <c r="AG986" s="1"/>
    </row>
    <row r="987" spans="1:33" ht="15.75" customHeight="1" x14ac:dyDescent="0.25">
      <c r="A987" s="1"/>
      <c r="B987" s="1"/>
      <c r="C987" s="2"/>
      <c r="D987" s="160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161"/>
      <c r="X987" s="161"/>
      <c r="Y987" s="161"/>
      <c r="Z987" s="161"/>
      <c r="AA987" s="225"/>
      <c r="AB987" s="1"/>
      <c r="AC987" s="1"/>
      <c r="AD987" s="1"/>
      <c r="AE987" s="1"/>
      <c r="AF987" s="1"/>
      <c r="AG987" s="1"/>
    </row>
    <row r="988" spans="1:33" ht="15.75" customHeight="1" x14ac:dyDescent="0.25">
      <c r="A988" s="1"/>
      <c r="B988" s="1"/>
      <c r="C988" s="2"/>
      <c r="D988" s="160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161"/>
      <c r="X988" s="161"/>
      <c r="Y988" s="161"/>
      <c r="Z988" s="161"/>
      <c r="AA988" s="225"/>
      <c r="AB988" s="1"/>
      <c r="AC988" s="1"/>
      <c r="AD988" s="1"/>
      <c r="AE988" s="1"/>
      <c r="AF988" s="1"/>
      <c r="AG988" s="1"/>
    </row>
    <row r="989" spans="1:33" ht="15.75" customHeight="1" x14ac:dyDescent="0.25">
      <c r="A989" s="1"/>
      <c r="B989" s="1"/>
      <c r="C989" s="2"/>
      <c r="D989" s="160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161"/>
      <c r="X989" s="161"/>
      <c r="Y989" s="161"/>
      <c r="Z989" s="161"/>
      <c r="AA989" s="225"/>
      <c r="AB989" s="1"/>
      <c r="AC989" s="1"/>
      <c r="AD989" s="1"/>
      <c r="AE989" s="1"/>
      <c r="AF989" s="1"/>
      <c r="AG989" s="1"/>
    </row>
    <row r="990" spans="1:33" ht="15.75" customHeight="1" x14ac:dyDescent="0.25">
      <c r="A990" s="1"/>
      <c r="B990" s="1"/>
      <c r="C990" s="2"/>
      <c r="D990" s="160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161"/>
      <c r="X990" s="161"/>
      <c r="Y990" s="161"/>
      <c r="Z990" s="161"/>
      <c r="AA990" s="225"/>
      <c r="AB990" s="1"/>
      <c r="AC990" s="1"/>
      <c r="AD990" s="1"/>
      <c r="AE990" s="1"/>
      <c r="AF990" s="1"/>
      <c r="AG990" s="1"/>
    </row>
    <row r="991" spans="1:33" ht="15.75" customHeight="1" x14ac:dyDescent="0.25">
      <c r="A991" s="1"/>
      <c r="B991" s="1"/>
      <c r="C991" s="2"/>
      <c r="D991" s="160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161"/>
      <c r="X991" s="161"/>
      <c r="Y991" s="161"/>
      <c r="Z991" s="161"/>
      <c r="AA991" s="225"/>
      <c r="AB991" s="1"/>
      <c r="AC991" s="1"/>
      <c r="AD991" s="1"/>
      <c r="AE991" s="1"/>
      <c r="AF991" s="1"/>
      <c r="AG991" s="1"/>
    </row>
    <row r="992" spans="1:33" ht="15.75" customHeight="1" x14ac:dyDescent="0.25">
      <c r="A992" s="1"/>
      <c r="B992" s="1"/>
      <c r="C992" s="2"/>
      <c r="D992" s="160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161"/>
      <c r="X992" s="161"/>
      <c r="Y992" s="161"/>
      <c r="Z992" s="161"/>
      <c r="AA992" s="225"/>
      <c r="AB992" s="1"/>
      <c r="AC992" s="1"/>
      <c r="AD992" s="1"/>
      <c r="AE992" s="1"/>
      <c r="AF992" s="1"/>
      <c r="AG992" s="1"/>
    </row>
    <row r="993" spans="1:33" ht="15.75" customHeight="1" x14ac:dyDescent="0.25">
      <c r="A993" s="1"/>
      <c r="B993" s="1"/>
      <c r="C993" s="2"/>
      <c r="D993" s="160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161"/>
      <c r="X993" s="161"/>
      <c r="Y993" s="161"/>
      <c r="Z993" s="161"/>
      <c r="AA993" s="225"/>
      <c r="AB993" s="1"/>
      <c r="AC993" s="1"/>
      <c r="AD993" s="1"/>
      <c r="AE993" s="1"/>
      <c r="AF993" s="1"/>
      <c r="AG993" s="1"/>
    </row>
    <row r="994" spans="1:33" ht="15.75" customHeight="1" x14ac:dyDescent="0.25">
      <c r="A994" s="1"/>
      <c r="B994" s="1"/>
      <c r="C994" s="2"/>
      <c r="D994" s="160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161"/>
      <c r="X994" s="161"/>
      <c r="Y994" s="161"/>
      <c r="Z994" s="161"/>
      <c r="AA994" s="225"/>
      <c r="AB994" s="1"/>
      <c r="AC994" s="1"/>
      <c r="AD994" s="1"/>
      <c r="AE994" s="1"/>
      <c r="AF994" s="1"/>
      <c r="AG994" s="1"/>
    </row>
    <row r="995" spans="1:33" ht="15.75" customHeight="1" x14ac:dyDescent="0.25">
      <c r="A995" s="1"/>
      <c r="B995" s="1"/>
      <c r="C995" s="2"/>
      <c r="D995" s="160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161"/>
      <c r="X995" s="161"/>
      <c r="Y995" s="161"/>
      <c r="Z995" s="161"/>
      <c r="AA995" s="225"/>
      <c r="AB995" s="1"/>
      <c r="AC995" s="1"/>
      <c r="AD995" s="1"/>
      <c r="AE995" s="1"/>
      <c r="AF995" s="1"/>
      <c r="AG995" s="1"/>
    </row>
    <row r="996" spans="1:33" ht="15.75" customHeight="1" x14ac:dyDescent="0.25">
      <c r="A996" s="1"/>
      <c r="B996" s="1"/>
      <c r="C996" s="2"/>
      <c r="D996" s="160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161"/>
      <c r="X996" s="161"/>
      <c r="Y996" s="161"/>
      <c r="Z996" s="161"/>
      <c r="AA996" s="225"/>
      <c r="AB996" s="1"/>
      <c r="AC996" s="1"/>
      <c r="AD996" s="1"/>
      <c r="AE996" s="1"/>
      <c r="AF996" s="1"/>
      <c r="AG996" s="1"/>
    </row>
    <row r="997" spans="1:33" ht="15.75" customHeight="1" x14ac:dyDescent="0.25">
      <c r="A997" s="1"/>
      <c r="B997" s="1"/>
      <c r="C997" s="2"/>
      <c r="D997" s="160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161"/>
      <c r="X997" s="161"/>
      <c r="Y997" s="161"/>
      <c r="Z997" s="161"/>
      <c r="AA997" s="225"/>
      <c r="AB997" s="1"/>
      <c r="AC997" s="1"/>
      <c r="AD997" s="1"/>
      <c r="AE997" s="1"/>
      <c r="AF997" s="1"/>
      <c r="AG997" s="1"/>
    </row>
    <row r="998" spans="1:33" ht="15.75" customHeight="1" x14ac:dyDescent="0.25">
      <c r="A998" s="1"/>
      <c r="B998" s="1"/>
      <c r="C998" s="2"/>
      <c r="D998" s="160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161"/>
      <c r="X998" s="161"/>
      <c r="Y998" s="161"/>
      <c r="Z998" s="161"/>
      <c r="AA998" s="225"/>
      <c r="AB998" s="1"/>
      <c r="AC998" s="1"/>
      <c r="AD998" s="1"/>
      <c r="AE998" s="1"/>
      <c r="AF998" s="1"/>
      <c r="AG998" s="1"/>
    </row>
    <row r="999" spans="1:33" ht="15.75" customHeight="1" x14ac:dyDescent="0.25">
      <c r="A999" s="1"/>
      <c r="B999" s="1"/>
      <c r="C999" s="2"/>
      <c r="D999" s="160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161"/>
      <c r="X999" s="161"/>
      <c r="Y999" s="161"/>
      <c r="Z999" s="161"/>
      <c r="AA999" s="225"/>
      <c r="AB999" s="1"/>
      <c r="AC999" s="1"/>
      <c r="AD999" s="1"/>
      <c r="AE999" s="1"/>
      <c r="AF999" s="1"/>
      <c r="AG999" s="1"/>
    </row>
    <row r="1000" spans="1:33" ht="15.75" customHeight="1" x14ac:dyDescent="0.25">
      <c r="A1000" s="1"/>
      <c r="B1000" s="1"/>
      <c r="C1000" s="2"/>
      <c r="D1000" s="160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161"/>
      <c r="X1000" s="161"/>
      <c r="Y1000" s="161"/>
      <c r="Z1000" s="161"/>
      <c r="AA1000" s="225"/>
      <c r="AB1000" s="1"/>
      <c r="AC1000" s="1"/>
      <c r="AD1000" s="1"/>
      <c r="AE1000" s="1"/>
      <c r="AF1000" s="1"/>
      <c r="AG1000" s="1"/>
    </row>
    <row r="1001" spans="1:33" ht="15.75" customHeight="1" x14ac:dyDescent="0.25">
      <c r="A1001" s="1"/>
      <c r="B1001" s="1"/>
      <c r="C1001" s="2"/>
      <c r="D1001" s="160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161"/>
      <c r="X1001" s="161"/>
      <c r="Y1001" s="161"/>
      <c r="Z1001" s="161"/>
      <c r="AA1001" s="225"/>
      <c r="AB1001" s="1"/>
      <c r="AC1001" s="1"/>
      <c r="AD1001" s="1"/>
      <c r="AE1001" s="1"/>
      <c r="AF1001" s="1"/>
      <c r="AG1001" s="1"/>
    </row>
    <row r="1002" spans="1:33" ht="15.75" customHeight="1" x14ac:dyDescent="0.25">
      <c r="A1002" s="1"/>
      <c r="B1002" s="1"/>
      <c r="C1002" s="2"/>
      <c r="D1002" s="160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161"/>
      <c r="X1002" s="161"/>
      <c r="Y1002" s="161"/>
      <c r="Z1002" s="161"/>
      <c r="AA1002" s="225"/>
      <c r="AB1002" s="1"/>
      <c r="AC1002" s="1"/>
      <c r="AD1002" s="1"/>
      <c r="AE1002" s="1"/>
      <c r="AF1002" s="1"/>
      <c r="AG1002" s="1"/>
    </row>
    <row r="1003" spans="1:33" ht="15.75" customHeight="1" x14ac:dyDescent="0.25">
      <c r="A1003" s="1"/>
      <c r="B1003" s="1"/>
      <c r="C1003" s="2"/>
      <c r="D1003" s="160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161"/>
      <c r="X1003" s="161"/>
      <c r="Y1003" s="161"/>
      <c r="Z1003" s="161"/>
      <c r="AA1003" s="225"/>
      <c r="AB1003" s="1"/>
      <c r="AC1003" s="1"/>
      <c r="AD1003" s="1"/>
      <c r="AE1003" s="1"/>
      <c r="AF1003" s="1"/>
      <c r="AG1003" s="1"/>
    </row>
    <row r="1004" spans="1:33" ht="15.75" customHeight="1" x14ac:dyDescent="0.25">
      <c r="A1004" s="1"/>
      <c r="B1004" s="1"/>
      <c r="C1004" s="2"/>
      <c r="D1004" s="160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161"/>
      <c r="X1004" s="161"/>
      <c r="Y1004" s="161"/>
      <c r="Z1004" s="161"/>
      <c r="AA1004" s="225"/>
      <c r="AB1004" s="1"/>
      <c r="AC1004" s="1"/>
      <c r="AD1004" s="1"/>
      <c r="AE1004" s="1"/>
      <c r="AF1004" s="1"/>
      <c r="AG1004" s="1"/>
    </row>
    <row r="1005" spans="1:33" ht="15.75" customHeight="1" x14ac:dyDescent="0.25">
      <c r="A1005" s="1"/>
      <c r="B1005" s="1"/>
      <c r="C1005" s="2"/>
      <c r="D1005" s="160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161"/>
      <c r="X1005" s="161"/>
      <c r="Y1005" s="161"/>
      <c r="Z1005" s="161"/>
      <c r="AA1005" s="225"/>
      <c r="AB1005" s="1"/>
      <c r="AC1005" s="1"/>
      <c r="AD1005" s="1"/>
      <c r="AE1005" s="1"/>
      <c r="AF1005" s="1"/>
      <c r="AG1005" s="1"/>
    </row>
    <row r="1006" spans="1:33" ht="15.75" customHeight="1" x14ac:dyDescent="0.25">
      <c r="A1006" s="1"/>
      <c r="B1006" s="1"/>
      <c r="C1006" s="2"/>
      <c r="D1006" s="160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161"/>
      <c r="X1006" s="161"/>
      <c r="Y1006" s="161"/>
      <c r="Z1006" s="161"/>
      <c r="AA1006" s="225"/>
      <c r="AB1006" s="1"/>
      <c r="AC1006" s="1"/>
      <c r="AD1006" s="1"/>
      <c r="AE1006" s="1"/>
      <c r="AF1006" s="1"/>
      <c r="AG1006" s="1"/>
    </row>
    <row r="1007" spans="1:33" ht="15.75" customHeight="1" x14ac:dyDescent="0.25">
      <c r="A1007" s="1"/>
      <c r="B1007" s="1"/>
      <c r="C1007" s="2"/>
      <c r="D1007" s="160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161"/>
      <c r="X1007" s="161"/>
      <c r="Y1007" s="161"/>
      <c r="Z1007" s="161"/>
      <c r="AA1007" s="225"/>
      <c r="AB1007" s="1"/>
      <c r="AC1007" s="1"/>
      <c r="AD1007" s="1"/>
      <c r="AE1007" s="1"/>
      <c r="AF1007" s="1"/>
      <c r="AG1007" s="1"/>
    </row>
    <row r="1008" spans="1:33" ht="15.75" customHeight="1" x14ac:dyDescent="0.25">
      <c r="A1008" s="1"/>
      <c r="B1008" s="1"/>
      <c r="C1008" s="2"/>
      <c r="D1008" s="160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161"/>
      <c r="X1008" s="161"/>
      <c r="Y1008" s="161"/>
      <c r="Z1008" s="161"/>
      <c r="AA1008" s="225"/>
      <c r="AB1008" s="1"/>
      <c r="AC1008" s="1"/>
      <c r="AD1008" s="1"/>
      <c r="AE1008" s="1"/>
      <c r="AF1008" s="1"/>
      <c r="AG1008" s="1"/>
    </row>
    <row r="1009" spans="1:33" ht="15.75" customHeight="1" x14ac:dyDescent="0.25">
      <c r="A1009" s="1"/>
      <c r="B1009" s="1"/>
      <c r="C1009" s="2"/>
      <c r="D1009" s="160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161"/>
      <c r="X1009" s="161"/>
      <c r="Y1009" s="161"/>
      <c r="Z1009" s="161"/>
      <c r="AA1009" s="225"/>
      <c r="AB1009" s="1"/>
      <c r="AC1009" s="1"/>
      <c r="AD1009" s="1"/>
      <c r="AE1009" s="1"/>
      <c r="AF1009" s="1"/>
      <c r="AG1009" s="1"/>
    </row>
    <row r="1010" spans="1:33" ht="15.75" customHeight="1" x14ac:dyDescent="0.25">
      <c r="A1010" s="1"/>
      <c r="B1010" s="1"/>
      <c r="C1010" s="2"/>
      <c r="D1010" s="160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161"/>
      <c r="X1010" s="161"/>
      <c r="Y1010" s="161"/>
      <c r="Z1010" s="161"/>
      <c r="AA1010" s="225"/>
      <c r="AB1010" s="1"/>
      <c r="AC1010" s="1"/>
      <c r="AD1010" s="1"/>
      <c r="AE1010" s="1"/>
      <c r="AF1010" s="1"/>
      <c r="AG1010" s="1"/>
    </row>
    <row r="1011" spans="1:33" ht="15.75" customHeight="1" x14ac:dyDescent="0.25">
      <c r="A1011" s="1"/>
      <c r="B1011" s="1"/>
      <c r="C1011" s="2"/>
      <c r="D1011" s="160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161"/>
      <c r="X1011" s="161"/>
      <c r="Y1011" s="161"/>
      <c r="Z1011" s="161"/>
      <c r="AA1011" s="225"/>
      <c r="AB1011" s="1"/>
      <c r="AC1011" s="1"/>
      <c r="AD1011" s="1"/>
      <c r="AE1011" s="1"/>
      <c r="AF1011" s="1"/>
      <c r="AG1011" s="1"/>
    </row>
    <row r="1012" spans="1:33" ht="15.75" customHeight="1" x14ac:dyDescent="0.25">
      <c r="A1012" s="1"/>
      <c r="B1012" s="1"/>
      <c r="C1012" s="2"/>
      <c r="D1012" s="160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161"/>
      <c r="X1012" s="161"/>
      <c r="Y1012" s="161"/>
      <c r="Z1012" s="161"/>
      <c r="AA1012" s="225"/>
      <c r="AB1012" s="1"/>
      <c r="AC1012" s="1"/>
      <c r="AD1012" s="1"/>
      <c r="AE1012" s="1"/>
      <c r="AF1012" s="1"/>
      <c r="AG1012" s="1"/>
    </row>
    <row r="1013" spans="1:33" ht="15.75" customHeight="1" x14ac:dyDescent="0.25">
      <c r="A1013" s="1"/>
      <c r="B1013" s="1"/>
      <c r="C1013" s="2"/>
      <c r="D1013" s="160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161"/>
      <c r="X1013" s="161"/>
      <c r="Y1013" s="161"/>
      <c r="Z1013" s="161"/>
      <c r="AA1013" s="225"/>
      <c r="AB1013" s="1"/>
      <c r="AC1013" s="1"/>
      <c r="AD1013" s="1"/>
      <c r="AE1013" s="1"/>
      <c r="AF1013" s="1"/>
      <c r="AG1013" s="1"/>
    </row>
  </sheetData>
  <mergeCells count="33">
    <mergeCell ref="A1:E1"/>
    <mergeCell ref="A7:A9"/>
    <mergeCell ref="B7:B9"/>
    <mergeCell ref="C7:C9"/>
    <mergeCell ref="D7:D9"/>
    <mergeCell ref="A147:D147"/>
    <mergeCell ref="A180:C180"/>
    <mergeCell ref="A181:C181"/>
    <mergeCell ref="E55:G56"/>
    <mergeCell ref="A93:D93"/>
    <mergeCell ref="H55:J56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G189:H189"/>
    <mergeCell ref="J189:N189"/>
    <mergeCell ref="C185:E185"/>
    <mergeCell ref="J185:N185"/>
    <mergeCell ref="G186:H186"/>
    <mergeCell ref="J186:N186"/>
    <mergeCell ref="C188:E188"/>
    <mergeCell ref="J188:N188"/>
  </mergeCells>
  <pageMargins left="0" right="0" top="0.35433070866141736" bottom="0.35433070866141736" header="0" footer="0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topLeftCell="B1" workbookViewId="0">
      <selection activeCell="E33" sqref="E33"/>
    </sheetView>
  </sheetViews>
  <sheetFormatPr defaultColWidth="12.59765625" defaultRowHeight="13.8" x14ac:dyDescent="0.25"/>
  <cols>
    <col min="1" max="1" width="16.8984375" style="382" hidden="1" customWidth="1"/>
    <col min="2" max="2" width="9.59765625" style="382" customWidth="1"/>
    <col min="3" max="3" width="38.09765625" style="382" customWidth="1"/>
    <col min="4" max="4" width="16.3984375" style="382" customWidth="1"/>
    <col min="5" max="5" width="17.8984375" style="382" customWidth="1"/>
    <col min="6" max="6" width="16.3984375" style="382" customWidth="1"/>
    <col min="7" max="7" width="13.5" style="382" customWidth="1"/>
    <col min="8" max="8" width="14" style="382" customWidth="1"/>
    <col min="9" max="9" width="13.69921875" style="382" customWidth="1"/>
    <col min="10" max="10" width="15.5" style="382" customWidth="1"/>
    <col min="11" max="23" width="7.59765625" style="382" customWidth="1"/>
    <col min="24" max="16384" width="12.59765625" style="382"/>
  </cols>
  <sheetData>
    <row r="1" spans="1:23" ht="25.8" customHeight="1" x14ac:dyDescent="0.3">
      <c r="A1" s="384"/>
      <c r="B1" s="384"/>
      <c r="C1" s="384"/>
      <c r="D1" s="271"/>
      <c r="E1" s="384"/>
      <c r="F1" s="271"/>
      <c r="G1" s="384"/>
      <c r="H1" s="384"/>
      <c r="I1" s="281"/>
      <c r="J1" s="385" t="s">
        <v>313</v>
      </c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1:23" ht="25.8" customHeight="1" x14ac:dyDescent="0.3">
      <c r="A2" s="384"/>
      <c r="B2" s="384"/>
      <c r="C2" s="384"/>
      <c r="D2" s="271"/>
      <c r="E2" s="384"/>
      <c r="F2" s="271"/>
      <c r="G2" s="384"/>
      <c r="H2" s="557" t="s">
        <v>314</v>
      </c>
      <c r="I2" s="488"/>
      <c r="J2" s="488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</row>
    <row r="3" spans="1:23" ht="25.8" customHeight="1" x14ac:dyDescent="0.3">
      <c r="A3" s="384"/>
      <c r="B3" s="384"/>
      <c r="C3" s="384"/>
      <c r="D3" s="271"/>
      <c r="E3" s="384"/>
      <c r="F3" s="271"/>
      <c r="G3" s="384"/>
      <c r="H3" s="384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</row>
    <row r="4" spans="1:23" ht="25.8" customHeight="1" x14ac:dyDescent="0.35">
      <c r="A4" s="384"/>
      <c r="B4" s="558" t="s">
        <v>315</v>
      </c>
      <c r="C4" s="488"/>
      <c r="D4" s="488"/>
      <c r="E4" s="488"/>
      <c r="F4" s="488"/>
      <c r="G4" s="488"/>
      <c r="H4" s="488"/>
      <c r="I4" s="488"/>
      <c r="J4" s="488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</row>
    <row r="5" spans="1:23" ht="25.8" customHeight="1" x14ac:dyDescent="0.35">
      <c r="A5" s="384"/>
      <c r="B5" s="558" t="s">
        <v>363</v>
      </c>
      <c r="C5" s="488"/>
      <c r="D5" s="488"/>
      <c r="E5" s="488"/>
      <c r="F5" s="488"/>
      <c r="G5" s="488"/>
      <c r="H5" s="488"/>
      <c r="I5" s="488"/>
      <c r="J5" s="488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</row>
    <row r="6" spans="1:23" ht="25.8" customHeight="1" x14ac:dyDescent="0.35">
      <c r="A6" s="384"/>
      <c r="B6" s="559" t="s">
        <v>316</v>
      </c>
      <c r="C6" s="488"/>
      <c r="D6" s="488"/>
      <c r="E6" s="488"/>
      <c r="F6" s="488"/>
      <c r="G6" s="488"/>
      <c r="H6" s="488"/>
      <c r="I6" s="488"/>
      <c r="J6" s="488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</row>
    <row r="7" spans="1:23" ht="25.8" customHeight="1" x14ac:dyDescent="0.35">
      <c r="A7" s="384"/>
      <c r="B7" s="558" t="s">
        <v>497</v>
      </c>
      <c r="C7" s="488"/>
      <c r="D7" s="488"/>
      <c r="E7" s="488"/>
      <c r="F7" s="488"/>
      <c r="G7" s="488"/>
      <c r="H7" s="488"/>
      <c r="I7" s="488"/>
      <c r="J7" s="488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</row>
    <row r="8" spans="1:23" ht="25.8" customHeight="1" x14ac:dyDescent="0.3">
      <c r="A8" s="384"/>
      <c r="B8" s="384"/>
      <c r="C8" s="384"/>
      <c r="D8" s="271"/>
      <c r="E8" s="384"/>
      <c r="F8" s="271"/>
      <c r="G8" s="384"/>
      <c r="H8" s="384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</row>
    <row r="9" spans="1:23" ht="14.4" x14ac:dyDescent="0.25">
      <c r="A9" s="272"/>
      <c r="B9" s="560" t="s">
        <v>317</v>
      </c>
      <c r="C9" s="561"/>
      <c r="D9" s="562"/>
      <c r="E9" s="563" t="s">
        <v>318</v>
      </c>
      <c r="F9" s="561"/>
      <c r="G9" s="561"/>
      <c r="H9" s="561"/>
      <c r="I9" s="561"/>
      <c r="J9" s="56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</row>
    <row r="10" spans="1:23" s="423" customFormat="1" ht="72" x14ac:dyDescent="0.25">
      <c r="A10" s="420" t="s">
        <v>319</v>
      </c>
      <c r="B10" s="420" t="s">
        <v>320</v>
      </c>
      <c r="C10" s="420" t="s">
        <v>4</v>
      </c>
      <c r="D10" s="421" t="s">
        <v>321</v>
      </c>
      <c r="E10" s="420" t="s">
        <v>322</v>
      </c>
      <c r="F10" s="421" t="s">
        <v>321</v>
      </c>
      <c r="G10" s="420" t="s">
        <v>323</v>
      </c>
      <c r="H10" s="420" t="s">
        <v>324</v>
      </c>
      <c r="I10" s="420" t="s">
        <v>325</v>
      </c>
      <c r="J10" s="420" t="s">
        <v>326</v>
      </c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</row>
    <row r="11" spans="1:23" s="423" customFormat="1" ht="86.4" x14ac:dyDescent="0.25">
      <c r="A11" s="424"/>
      <c r="B11" s="425" t="s">
        <v>41</v>
      </c>
      <c r="C11" s="426" t="s">
        <v>342</v>
      </c>
      <c r="D11" s="427">
        <v>75000</v>
      </c>
      <c r="E11" s="428" t="s">
        <v>364</v>
      </c>
      <c r="F11" s="427">
        <v>75000</v>
      </c>
      <c r="G11" s="428" t="s">
        <v>365</v>
      </c>
      <c r="H11" s="428" t="s">
        <v>366</v>
      </c>
      <c r="I11" s="427">
        <v>75000</v>
      </c>
      <c r="J11" s="428" t="s">
        <v>367</v>
      </c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</row>
    <row r="12" spans="1:23" s="437" customFormat="1" ht="66.599999999999994" customHeight="1" x14ac:dyDescent="0.25">
      <c r="A12" s="431"/>
      <c r="B12" s="432" t="s">
        <v>42</v>
      </c>
      <c r="C12" s="433" t="s">
        <v>362</v>
      </c>
      <c r="D12" s="434">
        <v>72098</v>
      </c>
      <c r="E12" s="435" t="s">
        <v>370</v>
      </c>
      <c r="F12" s="434">
        <v>72098</v>
      </c>
      <c r="G12" s="435" t="s">
        <v>368</v>
      </c>
      <c r="H12" s="435" t="s">
        <v>369</v>
      </c>
      <c r="I12" s="434">
        <v>72098</v>
      </c>
      <c r="J12" s="435" t="s">
        <v>478</v>
      </c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</row>
    <row r="13" spans="1:23" s="423" customFormat="1" ht="85.8" customHeight="1" x14ac:dyDescent="0.25">
      <c r="A13" s="424"/>
      <c r="B13" s="438" t="s">
        <v>122</v>
      </c>
      <c r="C13" s="439" t="s">
        <v>344</v>
      </c>
      <c r="D13" s="427">
        <v>30000</v>
      </c>
      <c r="E13" s="428" t="s">
        <v>371</v>
      </c>
      <c r="F13" s="427">
        <v>30000</v>
      </c>
      <c r="G13" s="428" t="s">
        <v>374</v>
      </c>
      <c r="H13" s="428" t="s">
        <v>372</v>
      </c>
      <c r="I13" s="427">
        <v>30000</v>
      </c>
      <c r="J13" s="428" t="s">
        <v>373</v>
      </c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</row>
    <row r="14" spans="1:23" s="423" customFormat="1" ht="67.8" customHeight="1" x14ac:dyDescent="0.25">
      <c r="A14" s="424"/>
      <c r="B14" s="440" t="s">
        <v>129</v>
      </c>
      <c r="C14" s="439" t="s">
        <v>345</v>
      </c>
      <c r="D14" s="427">
        <v>9000</v>
      </c>
      <c r="E14" s="546" t="s">
        <v>375</v>
      </c>
      <c r="F14" s="564">
        <v>69000</v>
      </c>
      <c r="G14" s="546" t="s">
        <v>376</v>
      </c>
      <c r="H14" s="546" t="s">
        <v>377</v>
      </c>
      <c r="I14" s="564">
        <v>69000</v>
      </c>
      <c r="J14" s="546" t="s">
        <v>378</v>
      </c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</row>
    <row r="15" spans="1:23" s="423" customFormat="1" ht="60" customHeight="1" x14ac:dyDescent="0.25">
      <c r="A15" s="424"/>
      <c r="B15" s="440" t="s">
        <v>131</v>
      </c>
      <c r="C15" s="439" t="s">
        <v>346</v>
      </c>
      <c r="D15" s="427">
        <v>60000</v>
      </c>
      <c r="E15" s="547"/>
      <c r="F15" s="565"/>
      <c r="G15" s="547"/>
      <c r="H15" s="547"/>
      <c r="I15" s="565"/>
      <c r="J15" s="54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</row>
    <row r="16" spans="1:23" s="423" customFormat="1" ht="69.599999999999994" customHeight="1" x14ac:dyDescent="0.25">
      <c r="A16" s="443"/>
      <c r="B16" s="441" t="s">
        <v>135</v>
      </c>
      <c r="C16" s="442" t="s">
        <v>347</v>
      </c>
      <c r="D16" s="444">
        <v>28800</v>
      </c>
      <c r="E16" s="445" t="s">
        <v>380</v>
      </c>
      <c r="F16" s="444">
        <v>28800</v>
      </c>
      <c r="G16" s="445" t="s">
        <v>379</v>
      </c>
      <c r="H16" s="446" t="s">
        <v>481</v>
      </c>
      <c r="I16" s="444">
        <v>28800</v>
      </c>
      <c r="J16" s="445" t="s">
        <v>381</v>
      </c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</row>
    <row r="17" spans="1:23" s="423" customFormat="1" ht="39.6" customHeight="1" x14ac:dyDescent="0.25">
      <c r="A17" s="443"/>
      <c r="B17" s="441" t="s">
        <v>135</v>
      </c>
      <c r="C17" s="442" t="s">
        <v>347</v>
      </c>
      <c r="D17" s="444">
        <v>5760</v>
      </c>
      <c r="E17" s="550" t="s">
        <v>382</v>
      </c>
      <c r="F17" s="444">
        <v>5760</v>
      </c>
      <c r="G17" s="445" t="s">
        <v>484</v>
      </c>
      <c r="H17" s="446" t="s">
        <v>500</v>
      </c>
      <c r="I17" s="444">
        <v>5760</v>
      </c>
      <c r="J17" s="445" t="s">
        <v>383</v>
      </c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</row>
    <row r="18" spans="1:23" s="423" customFormat="1" ht="39.6" customHeight="1" x14ac:dyDescent="0.25">
      <c r="A18" s="443"/>
      <c r="B18" s="441" t="s">
        <v>135</v>
      </c>
      <c r="C18" s="442" t="s">
        <v>347</v>
      </c>
      <c r="D18" s="444">
        <v>17280</v>
      </c>
      <c r="E18" s="551"/>
      <c r="F18" s="444">
        <v>17280</v>
      </c>
      <c r="G18" s="445" t="s">
        <v>482</v>
      </c>
      <c r="H18" s="446" t="s">
        <v>502</v>
      </c>
      <c r="I18" s="444">
        <v>17280</v>
      </c>
      <c r="J18" s="445" t="s">
        <v>384</v>
      </c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</row>
    <row r="19" spans="1:23" s="423" customFormat="1" ht="48" customHeight="1" x14ac:dyDescent="0.25">
      <c r="A19" s="443"/>
      <c r="B19" s="441" t="s">
        <v>135</v>
      </c>
      <c r="C19" s="442" t="s">
        <v>347</v>
      </c>
      <c r="D19" s="444">
        <v>11520</v>
      </c>
      <c r="E19" s="552"/>
      <c r="F19" s="444">
        <v>11520</v>
      </c>
      <c r="G19" s="445" t="s">
        <v>483</v>
      </c>
      <c r="H19" s="446" t="s">
        <v>501</v>
      </c>
      <c r="I19" s="444">
        <v>11520</v>
      </c>
      <c r="J19" s="445" t="s">
        <v>385</v>
      </c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</row>
    <row r="20" spans="1:23" s="423" customFormat="1" ht="115.2" customHeight="1" x14ac:dyDescent="0.25">
      <c r="A20" s="424"/>
      <c r="B20" s="425" t="s">
        <v>152</v>
      </c>
      <c r="C20" s="447" t="s">
        <v>348</v>
      </c>
      <c r="D20" s="445">
        <v>375</v>
      </c>
      <c r="E20" s="449" t="s">
        <v>498</v>
      </c>
      <c r="F20" s="445">
        <v>375</v>
      </c>
      <c r="G20" s="449" t="s">
        <v>499</v>
      </c>
      <c r="H20" s="449" t="s">
        <v>510</v>
      </c>
      <c r="I20" s="445">
        <v>375</v>
      </c>
      <c r="J20" s="445" t="s">
        <v>462</v>
      </c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</row>
    <row r="21" spans="1:23" s="423" customFormat="1" ht="121.8" customHeight="1" x14ac:dyDescent="0.25">
      <c r="A21" s="424"/>
      <c r="B21" s="425" t="s">
        <v>152</v>
      </c>
      <c r="C21" s="447" t="s">
        <v>348</v>
      </c>
      <c r="D21" s="445">
        <v>3999.74</v>
      </c>
      <c r="E21" s="448" t="s">
        <v>485</v>
      </c>
      <c r="F21" s="445">
        <v>3999.74</v>
      </c>
      <c r="G21" s="449" t="s">
        <v>493</v>
      </c>
      <c r="H21" s="449" t="s">
        <v>510</v>
      </c>
      <c r="I21" s="445">
        <v>3999.74</v>
      </c>
      <c r="J21" s="445" t="s">
        <v>464</v>
      </c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</row>
    <row r="22" spans="1:23" s="423" customFormat="1" ht="115.8" customHeight="1" x14ac:dyDescent="0.25">
      <c r="A22" s="424"/>
      <c r="B22" s="425" t="s">
        <v>152</v>
      </c>
      <c r="C22" s="447" t="s">
        <v>348</v>
      </c>
      <c r="D22" s="445">
        <v>754.14</v>
      </c>
      <c r="E22" s="448" t="s">
        <v>485</v>
      </c>
      <c r="F22" s="445">
        <v>754.14</v>
      </c>
      <c r="G22" s="449" t="s">
        <v>491</v>
      </c>
      <c r="H22" s="449" t="s">
        <v>510</v>
      </c>
      <c r="I22" s="445">
        <v>754.14</v>
      </c>
      <c r="J22" s="445" t="s">
        <v>465</v>
      </c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</row>
    <row r="23" spans="1:23" s="423" customFormat="1" ht="119.4" customHeight="1" x14ac:dyDescent="0.25">
      <c r="A23" s="424"/>
      <c r="B23" s="425" t="s">
        <v>152</v>
      </c>
      <c r="C23" s="447" t="s">
        <v>348</v>
      </c>
      <c r="D23" s="445">
        <v>412.02</v>
      </c>
      <c r="E23" s="448" t="s">
        <v>485</v>
      </c>
      <c r="F23" s="445">
        <v>412.02</v>
      </c>
      <c r="G23" s="449" t="s">
        <v>490</v>
      </c>
      <c r="H23" s="449" t="s">
        <v>510</v>
      </c>
      <c r="I23" s="445">
        <v>412.02</v>
      </c>
      <c r="J23" s="445" t="s">
        <v>466</v>
      </c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</row>
    <row r="24" spans="1:23" s="423" customFormat="1" ht="124.2" customHeight="1" x14ac:dyDescent="0.25">
      <c r="A24" s="424"/>
      <c r="B24" s="425" t="s">
        <v>152</v>
      </c>
      <c r="C24" s="447" t="s">
        <v>348</v>
      </c>
      <c r="D24" s="445">
        <v>68</v>
      </c>
      <c r="E24" s="448" t="s">
        <v>488</v>
      </c>
      <c r="F24" s="445">
        <v>68</v>
      </c>
      <c r="G24" s="449" t="s">
        <v>489</v>
      </c>
      <c r="H24" s="449" t="s">
        <v>510</v>
      </c>
      <c r="I24" s="445">
        <v>68</v>
      </c>
      <c r="J24" s="445" t="s">
        <v>467</v>
      </c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</row>
    <row r="25" spans="1:23" s="423" customFormat="1" ht="111" customHeight="1" x14ac:dyDescent="0.25">
      <c r="A25" s="424"/>
      <c r="B25" s="425" t="s">
        <v>152</v>
      </c>
      <c r="C25" s="447" t="s">
        <v>348</v>
      </c>
      <c r="D25" s="445">
        <v>300</v>
      </c>
      <c r="E25" s="448" t="s">
        <v>486</v>
      </c>
      <c r="F25" s="445">
        <v>300</v>
      </c>
      <c r="G25" s="449" t="s">
        <v>487</v>
      </c>
      <c r="H25" s="449" t="s">
        <v>510</v>
      </c>
      <c r="I25" s="445">
        <v>300</v>
      </c>
      <c r="J25" s="445" t="s">
        <v>468</v>
      </c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</row>
    <row r="26" spans="1:23" s="423" customFormat="1" ht="107.4" customHeight="1" thickBot="1" x14ac:dyDescent="0.3">
      <c r="A26" s="424"/>
      <c r="B26" s="425" t="s">
        <v>152</v>
      </c>
      <c r="C26" s="447" t="s">
        <v>348</v>
      </c>
      <c r="D26" s="445">
        <v>1537.92</v>
      </c>
      <c r="E26" s="448" t="s">
        <v>485</v>
      </c>
      <c r="F26" s="445">
        <v>1537.92</v>
      </c>
      <c r="G26" s="449" t="s">
        <v>492</v>
      </c>
      <c r="H26" s="449" t="s">
        <v>510</v>
      </c>
      <c r="I26" s="445">
        <v>1537.92</v>
      </c>
      <c r="J26" s="445" t="s">
        <v>463</v>
      </c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</row>
    <row r="27" spans="1:23" s="423" customFormat="1" ht="87" thickBot="1" x14ac:dyDescent="0.3">
      <c r="A27" s="424"/>
      <c r="B27" s="451">
        <v>43839</v>
      </c>
      <c r="C27" s="452" t="s">
        <v>350</v>
      </c>
      <c r="D27" s="457">
        <v>17100</v>
      </c>
      <c r="E27" s="428" t="s">
        <v>459</v>
      </c>
      <c r="F27" s="427">
        <v>17100</v>
      </c>
      <c r="G27" s="428" t="s">
        <v>460</v>
      </c>
      <c r="H27" s="453" t="s">
        <v>507</v>
      </c>
      <c r="I27" s="457">
        <v>14972.17</v>
      </c>
      <c r="J27" s="460" t="s">
        <v>505</v>
      </c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</row>
    <row r="28" spans="1:23" s="462" customFormat="1" ht="86.4" x14ac:dyDescent="0.25">
      <c r="A28" s="454"/>
      <c r="B28" s="455">
        <v>43870</v>
      </c>
      <c r="C28" s="456" t="s">
        <v>352</v>
      </c>
      <c r="D28" s="457">
        <v>24000</v>
      </c>
      <c r="E28" s="458" t="s">
        <v>459</v>
      </c>
      <c r="F28" s="457">
        <v>24000</v>
      </c>
      <c r="G28" s="458" t="s">
        <v>460</v>
      </c>
      <c r="H28" s="459" t="s">
        <v>507</v>
      </c>
      <c r="I28" s="427">
        <v>20000</v>
      </c>
      <c r="J28" s="428" t="s">
        <v>461</v>
      </c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</row>
    <row r="29" spans="1:23" s="462" customFormat="1" ht="45.6" customHeight="1" thickBot="1" x14ac:dyDescent="0.3">
      <c r="A29" s="454"/>
      <c r="B29" s="455">
        <v>43899</v>
      </c>
      <c r="C29" s="480" t="s">
        <v>353</v>
      </c>
      <c r="D29" s="457">
        <v>9000</v>
      </c>
      <c r="E29" s="553" t="s">
        <v>386</v>
      </c>
      <c r="F29" s="457">
        <v>9000</v>
      </c>
      <c r="G29" s="553" t="s">
        <v>387</v>
      </c>
      <c r="H29" s="553" t="s">
        <v>388</v>
      </c>
      <c r="I29" s="457">
        <v>9000</v>
      </c>
      <c r="J29" s="548" t="s">
        <v>503</v>
      </c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</row>
    <row r="30" spans="1:23" s="462" customFormat="1" ht="45.6" customHeight="1" x14ac:dyDescent="0.25">
      <c r="A30" s="454"/>
      <c r="B30" s="464">
        <v>43930</v>
      </c>
      <c r="C30" s="479" t="s">
        <v>355</v>
      </c>
      <c r="D30" s="457">
        <v>60000</v>
      </c>
      <c r="E30" s="554"/>
      <c r="F30" s="457">
        <v>60000</v>
      </c>
      <c r="G30" s="554"/>
      <c r="H30" s="554"/>
      <c r="I30" s="457">
        <v>60000</v>
      </c>
      <c r="J30" s="549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</row>
    <row r="31" spans="1:23" s="462" customFormat="1" ht="91.2" customHeight="1" x14ac:dyDescent="0.25">
      <c r="A31" s="454"/>
      <c r="B31" s="465">
        <v>43960</v>
      </c>
      <c r="C31" s="466" t="s">
        <v>356</v>
      </c>
      <c r="D31" s="457">
        <v>19654.400000000001</v>
      </c>
      <c r="E31" s="460" t="s">
        <v>395</v>
      </c>
      <c r="F31" s="457">
        <v>19654.400000000001</v>
      </c>
      <c r="G31" s="460" t="s">
        <v>396</v>
      </c>
      <c r="H31" s="460" t="s">
        <v>397</v>
      </c>
      <c r="I31" s="457">
        <v>19654.400000000001</v>
      </c>
      <c r="J31" s="460" t="s">
        <v>479</v>
      </c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</row>
    <row r="32" spans="1:23" s="462" customFormat="1" ht="91.8" customHeight="1" x14ac:dyDescent="0.25">
      <c r="A32" s="454"/>
      <c r="B32" s="468" t="s">
        <v>211</v>
      </c>
      <c r="C32" s="469" t="s">
        <v>212</v>
      </c>
      <c r="D32" s="467">
        <v>50000</v>
      </c>
      <c r="E32" s="460" t="s">
        <v>390</v>
      </c>
      <c r="F32" s="457">
        <v>50000</v>
      </c>
      <c r="G32" s="460" t="s">
        <v>389</v>
      </c>
      <c r="H32" s="460" t="s">
        <v>391</v>
      </c>
      <c r="I32" s="457">
        <v>15000</v>
      </c>
      <c r="J32" s="460" t="s">
        <v>504</v>
      </c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</row>
    <row r="33" spans="1:23" s="462" customFormat="1" ht="28.8" x14ac:dyDescent="0.25">
      <c r="A33" s="454"/>
      <c r="B33" s="470" t="s">
        <v>236</v>
      </c>
      <c r="C33" s="463" t="s">
        <v>237</v>
      </c>
      <c r="D33" s="457">
        <v>288.86</v>
      </c>
      <c r="E33" s="460" t="s">
        <v>494</v>
      </c>
      <c r="F33" s="457">
        <v>288.86</v>
      </c>
      <c r="G33" s="460" t="s">
        <v>508</v>
      </c>
      <c r="H33" s="460" t="s">
        <v>480</v>
      </c>
      <c r="I33" s="457">
        <v>288.86</v>
      </c>
      <c r="J33" s="460" t="s">
        <v>480</v>
      </c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</row>
    <row r="34" spans="1:23" s="462" customFormat="1" ht="54.6" customHeight="1" x14ac:dyDescent="0.25">
      <c r="A34" s="454"/>
      <c r="B34" s="470" t="s">
        <v>240</v>
      </c>
      <c r="C34" s="471" t="s">
        <v>359</v>
      </c>
      <c r="D34" s="457">
        <v>49903.75</v>
      </c>
      <c r="E34" s="460" t="s">
        <v>469</v>
      </c>
      <c r="F34" s="457">
        <v>49903.75</v>
      </c>
      <c r="G34" s="460" t="s">
        <v>506</v>
      </c>
      <c r="H34" s="460" t="s">
        <v>397</v>
      </c>
      <c r="I34" s="457">
        <v>49903.75</v>
      </c>
      <c r="J34" s="472" t="s">
        <v>477</v>
      </c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</row>
    <row r="35" spans="1:23" s="423" customFormat="1" ht="86.4" x14ac:dyDescent="0.25">
      <c r="A35" s="473"/>
      <c r="B35" s="474" t="s">
        <v>241</v>
      </c>
      <c r="C35" s="475" t="s">
        <v>360</v>
      </c>
      <c r="D35" s="427">
        <v>20000</v>
      </c>
      <c r="E35" s="428" t="s">
        <v>392</v>
      </c>
      <c r="F35" s="427">
        <v>20000</v>
      </c>
      <c r="G35" s="428" t="s">
        <v>393</v>
      </c>
      <c r="H35" s="428" t="s">
        <v>394</v>
      </c>
      <c r="I35" s="427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</row>
    <row r="36" spans="1:23" s="423" customFormat="1" ht="15" customHeight="1" x14ac:dyDescent="0.25">
      <c r="A36" s="422"/>
      <c r="B36" s="555" t="s">
        <v>327</v>
      </c>
      <c r="C36" s="556"/>
      <c r="D36" s="421">
        <f>SUM(D11:D35)</f>
        <v>566851.83000000007</v>
      </c>
      <c r="E36" s="421"/>
      <c r="F36" s="421">
        <f>SUM(F11:F35)</f>
        <v>566851.83000000007</v>
      </c>
      <c r="G36" s="421"/>
      <c r="H36" s="421"/>
      <c r="I36" s="421">
        <f>SUM(I11:I35)</f>
        <v>505724</v>
      </c>
      <c r="J36" s="420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</row>
    <row r="37" spans="1:23" s="423" customFormat="1" ht="14.4" x14ac:dyDescent="0.25">
      <c r="A37" s="450"/>
      <c r="B37" s="450"/>
      <c r="C37" s="450"/>
      <c r="D37" s="430"/>
      <c r="E37" s="450"/>
      <c r="F37" s="430"/>
      <c r="G37" s="450"/>
      <c r="H37" s="450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</row>
    <row r="38" spans="1:23" s="423" customFormat="1" ht="15.75" customHeight="1" x14ac:dyDescent="0.25">
      <c r="A38" s="450"/>
      <c r="B38" s="450"/>
      <c r="C38" s="450"/>
      <c r="D38" s="430"/>
      <c r="E38" s="450"/>
      <c r="F38" s="430"/>
      <c r="G38" s="450"/>
      <c r="H38" s="450"/>
      <c r="I38" s="430"/>
      <c r="J38" s="430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</row>
    <row r="39" spans="1:23" s="423" customFormat="1" ht="15.75" customHeight="1" x14ac:dyDescent="0.25">
      <c r="A39" s="477"/>
      <c r="B39" s="477" t="s">
        <v>328</v>
      </c>
      <c r="C39" s="477"/>
      <c r="D39" s="478"/>
      <c r="E39" s="477"/>
      <c r="F39" s="478"/>
      <c r="G39" s="477"/>
      <c r="H39" s="477"/>
      <c r="I39" s="478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</row>
    <row r="40" spans="1:23" s="423" customFormat="1" ht="15.75" customHeight="1" x14ac:dyDescent="0.25">
      <c r="A40" s="450"/>
      <c r="B40" s="450"/>
      <c r="C40" s="450"/>
      <c r="D40" s="430"/>
      <c r="E40" s="450"/>
      <c r="F40" s="430"/>
      <c r="G40" s="450"/>
      <c r="H40" s="450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</row>
    <row r="41" spans="1:23" s="423" customFormat="1" ht="15.75" customHeight="1" x14ac:dyDescent="0.25">
      <c r="A41" s="450"/>
      <c r="B41" s="450"/>
      <c r="C41" s="450"/>
      <c r="D41" s="430"/>
      <c r="E41" s="450"/>
      <c r="F41" s="430"/>
      <c r="G41" s="450"/>
      <c r="H41" s="450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</row>
    <row r="42" spans="1:23" s="423" customFormat="1" ht="15.75" customHeight="1" x14ac:dyDescent="0.25">
      <c r="A42" s="450"/>
      <c r="B42" s="450"/>
      <c r="C42" s="450"/>
      <c r="D42" s="430"/>
      <c r="E42" s="450"/>
      <c r="F42" s="430"/>
      <c r="G42" s="450"/>
      <c r="H42" s="450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</row>
    <row r="43" spans="1:23" s="423" customFormat="1" ht="15.75" customHeight="1" x14ac:dyDescent="0.25">
      <c r="A43" s="450"/>
      <c r="B43" s="450"/>
      <c r="C43" s="450"/>
      <c r="D43" s="430"/>
      <c r="E43" s="450"/>
      <c r="F43" s="430"/>
      <c r="G43" s="450"/>
      <c r="H43" s="450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</row>
    <row r="44" spans="1:23" s="423" customFormat="1" ht="15.75" customHeight="1" x14ac:dyDescent="0.25">
      <c r="A44" s="450"/>
      <c r="B44" s="450"/>
      <c r="C44" s="450"/>
      <c r="D44" s="430"/>
      <c r="E44" s="450"/>
      <c r="F44" s="430"/>
      <c r="G44" s="450"/>
      <c r="H44" s="450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</row>
    <row r="45" spans="1:23" s="423" customFormat="1" ht="15.75" customHeight="1" x14ac:dyDescent="0.25">
      <c r="A45" s="450"/>
      <c r="B45" s="450"/>
      <c r="C45" s="450"/>
      <c r="D45" s="430"/>
      <c r="E45" s="450"/>
      <c r="F45" s="430"/>
      <c r="G45" s="450"/>
      <c r="H45" s="450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</row>
    <row r="46" spans="1:23" s="423" customFormat="1" ht="15.75" customHeight="1" x14ac:dyDescent="0.25">
      <c r="A46" s="450"/>
      <c r="B46" s="450"/>
      <c r="C46" s="450"/>
      <c r="D46" s="430"/>
      <c r="E46" s="450"/>
      <c r="F46" s="430"/>
      <c r="G46" s="450"/>
      <c r="H46" s="450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</row>
    <row r="47" spans="1:23" s="423" customFormat="1" ht="15.75" customHeight="1" x14ac:dyDescent="0.25">
      <c r="A47" s="450"/>
      <c r="B47" s="450"/>
      <c r="C47" s="450"/>
      <c r="D47" s="430"/>
      <c r="E47" s="450"/>
      <c r="F47" s="430"/>
      <c r="G47" s="450"/>
      <c r="H47" s="450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</row>
    <row r="48" spans="1:23" s="423" customFormat="1" ht="15.75" customHeight="1" x14ac:dyDescent="0.25">
      <c r="A48" s="450"/>
      <c r="B48" s="450"/>
      <c r="C48" s="450"/>
      <c r="D48" s="430"/>
      <c r="E48" s="450"/>
      <c r="F48" s="430"/>
      <c r="G48" s="450"/>
      <c r="H48" s="450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</row>
    <row r="49" spans="1:23" s="423" customFormat="1" ht="15.75" customHeight="1" x14ac:dyDescent="0.25">
      <c r="A49" s="450"/>
      <c r="B49" s="450"/>
      <c r="C49" s="450"/>
      <c r="D49" s="430"/>
      <c r="E49" s="450"/>
      <c r="F49" s="430"/>
      <c r="G49" s="450"/>
      <c r="H49" s="450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</row>
    <row r="50" spans="1:23" s="423" customFormat="1" ht="15.75" customHeight="1" x14ac:dyDescent="0.25">
      <c r="A50" s="450"/>
      <c r="B50" s="450"/>
      <c r="C50" s="450"/>
      <c r="D50" s="430"/>
      <c r="E50" s="450"/>
      <c r="F50" s="430"/>
      <c r="G50" s="450"/>
      <c r="H50" s="450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</row>
    <row r="51" spans="1:23" s="423" customFormat="1" ht="15.75" customHeight="1" x14ac:dyDescent="0.25">
      <c r="A51" s="450"/>
      <c r="B51" s="450"/>
      <c r="C51" s="450"/>
      <c r="D51" s="430"/>
      <c r="E51" s="450"/>
      <c r="F51" s="430"/>
      <c r="G51" s="450"/>
      <c r="H51" s="450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</row>
    <row r="52" spans="1:23" s="423" customFormat="1" ht="15.75" customHeight="1" x14ac:dyDescent="0.25">
      <c r="A52" s="450"/>
      <c r="B52" s="450"/>
      <c r="C52" s="450"/>
      <c r="D52" s="430"/>
      <c r="E52" s="450"/>
      <c r="F52" s="430"/>
      <c r="G52" s="450"/>
      <c r="H52" s="450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</row>
    <row r="53" spans="1:23" s="423" customFormat="1" ht="15.75" customHeight="1" x14ac:dyDescent="0.25">
      <c r="A53" s="450"/>
      <c r="B53" s="450"/>
      <c r="C53" s="450"/>
      <c r="D53" s="430"/>
      <c r="E53" s="450"/>
      <c r="F53" s="430"/>
      <c r="G53" s="450"/>
      <c r="H53" s="450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</row>
    <row r="54" spans="1:23" s="423" customFormat="1" ht="15.75" customHeight="1" x14ac:dyDescent="0.25">
      <c r="A54" s="450"/>
      <c r="B54" s="450"/>
      <c r="C54" s="450"/>
      <c r="D54" s="430"/>
      <c r="E54" s="450"/>
      <c r="F54" s="430"/>
      <c r="G54" s="450"/>
      <c r="H54" s="450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</row>
    <row r="55" spans="1:23" s="423" customFormat="1" ht="15.75" customHeight="1" x14ac:dyDescent="0.25">
      <c r="A55" s="450"/>
      <c r="B55" s="450"/>
      <c r="C55" s="450"/>
      <c r="D55" s="430"/>
      <c r="E55" s="450"/>
      <c r="F55" s="430"/>
      <c r="G55" s="450"/>
      <c r="H55" s="450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</row>
    <row r="56" spans="1:23" s="423" customFormat="1" ht="15.75" customHeight="1" x14ac:dyDescent="0.25">
      <c r="A56" s="450"/>
      <c r="B56" s="450"/>
      <c r="C56" s="450"/>
      <c r="D56" s="430"/>
      <c r="E56" s="450"/>
      <c r="F56" s="430"/>
      <c r="G56" s="450"/>
      <c r="H56" s="450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</row>
    <row r="57" spans="1:23" s="423" customFormat="1" ht="15.75" customHeight="1" x14ac:dyDescent="0.25">
      <c r="A57" s="450"/>
      <c r="B57" s="450"/>
      <c r="C57" s="450"/>
      <c r="D57" s="430"/>
      <c r="E57" s="450"/>
      <c r="F57" s="430"/>
      <c r="G57" s="450"/>
      <c r="H57" s="450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</row>
    <row r="58" spans="1:23" s="423" customFormat="1" ht="15.75" customHeight="1" x14ac:dyDescent="0.25">
      <c r="A58" s="450"/>
      <c r="B58" s="450"/>
      <c r="C58" s="450"/>
      <c r="D58" s="430"/>
      <c r="E58" s="450"/>
      <c r="F58" s="430"/>
      <c r="G58" s="450"/>
      <c r="H58" s="450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</row>
    <row r="59" spans="1:23" s="423" customFormat="1" ht="15.75" customHeight="1" x14ac:dyDescent="0.25">
      <c r="A59" s="450"/>
      <c r="B59" s="450"/>
      <c r="C59" s="450"/>
      <c r="D59" s="430"/>
      <c r="E59" s="450"/>
      <c r="F59" s="430"/>
      <c r="G59" s="450"/>
      <c r="H59" s="450"/>
      <c r="I59" s="429"/>
      <c r="J59" s="429"/>
      <c r="K59" s="429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</row>
    <row r="60" spans="1:23" s="423" customFormat="1" ht="15.75" customHeight="1" x14ac:dyDescent="0.25">
      <c r="A60" s="450"/>
      <c r="B60" s="450"/>
      <c r="C60" s="450"/>
      <c r="D60" s="430"/>
      <c r="E60" s="450"/>
      <c r="F60" s="430"/>
      <c r="G60" s="450"/>
      <c r="H60" s="450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</row>
    <row r="61" spans="1:23" s="423" customFormat="1" ht="15.75" customHeight="1" x14ac:dyDescent="0.25">
      <c r="A61" s="450"/>
      <c r="B61" s="450"/>
      <c r="C61" s="450"/>
      <c r="D61" s="430"/>
      <c r="E61" s="450"/>
      <c r="F61" s="430"/>
      <c r="G61" s="450"/>
      <c r="H61" s="450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</row>
    <row r="62" spans="1:23" s="423" customFormat="1" ht="15.75" customHeight="1" x14ac:dyDescent="0.25">
      <c r="A62" s="450"/>
      <c r="B62" s="450"/>
      <c r="C62" s="450"/>
      <c r="D62" s="430"/>
      <c r="E62" s="450"/>
      <c r="F62" s="430"/>
      <c r="G62" s="450"/>
      <c r="H62" s="450"/>
      <c r="I62" s="429"/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</row>
    <row r="63" spans="1:23" s="423" customFormat="1" ht="15.75" customHeight="1" x14ac:dyDescent="0.25">
      <c r="A63" s="450"/>
      <c r="B63" s="450"/>
      <c r="C63" s="450"/>
      <c r="D63" s="430"/>
      <c r="E63" s="450"/>
      <c r="F63" s="430"/>
      <c r="G63" s="450"/>
      <c r="H63" s="450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</row>
    <row r="64" spans="1:23" s="423" customFormat="1" ht="15.75" customHeight="1" x14ac:dyDescent="0.25">
      <c r="A64" s="450"/>
      <c r="B64" s="450"/>
      <c r="C64" s="450"/>
      <c r="D64" s="430"/>
      <c r="E64" s="450"/>
      <c r="F64" s="430"/>
      <c r="G64" s="450"/>
      <c r="H64" s="450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</row>
    <row r="65" spans="1:23" s="423" customFormat="1" ht="15.75" customHeight="1" x14ac:dyDescent="0.25">
      <c r="A65" s="450"/>
      <c r="B65" s="450"/>
      <c r="C65" s="450"/>
      <c r="D65" s="430"/>
      <c r="E65" s="450"/>
      <c r="F65" s="430"/>
      <c r="G65" s="450"/>
      <c r="H65" s="450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</row>
    <row r="66" spans="1:23" s="423" customFormat="1" ht="15.75" customHeight="1" x14ac:dyDescent="0.25">
      <c r="A66" s="450"/>
      <c r="B66" s="450"/>
      <c r="C66" s="450"/>
      <c r="D66" s="430"/>
      <c r="E66" s="450"/>
      <c r="F66" s="430"/>
      <c r="G66" s="450"/>
      <c r="H66" s="450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</row>
    <row r="67" spans="1:23" s="423" customFormat="1" ht="15.75" customHeight="1" x14ac:dyDescent="0.25">
      <c r="A67" s="450"/>
      <c r="B67" s="450"/>
      <c r="C67" s="450"/>
      <c r="D67" s="430"/>
      <c r="E67" s="450"/>
      <c r="F67" s="430"/>
      <c r="G67" s="450"/>
      <c r="H67" s="450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</row>
    <row r="68" spans="1:23" s="423" customFormat="1" ht="15.75" customHeight="1" x14ac:dyDescent="0.25">
      <c r="A68" s="450"/>
      <c r="B68" s="450"/>
      <c r="C68" s="450"/>
      <c r="D68" s="430"/>
      <c r="E68" s="450"/>
      <c r="F68" s="430"/>
      <c r="G68" s="450"/>
      <c r="H68" s="450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</row>
    <row r="69" spans="1:23" s="423" customFormat="1" ht="15.75" customHeight="1" x14ac:dyDescent="0.25">
      <c r="A69" s="450"/>
      <c r="B69" s="450"/>
      <c r="C69" s="450"/>
      <c r="D69" s="430"/>
      <c r="E69" s="450"/>
      <c r="F69" s="430"/>
      <c r="G69" s="450"/>
      <c r="H69" s="450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</row>
    <row r="70" spans="1:23" s="423" customFormat="1" ht="15.75" customHeight="1" x14ac:dyDescent="0.25">
      <c r="A70" s="450"/>
      <c r="B70" s="450"/>
      <c r="C70" s="450"/>
      <c r="D70" s="430"/>
      <c r="E70" s="450"/>
      <c r="F70" s="430"/>
      <c r="G70" s="450"/>
      <c r="H70" s="450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</row>
    <row r="71" spans="1:23" s="423" customFormat="1" ht="15.75" customHeight="1" x14ac:dyDescent="0.25">
      <c r="A71" s="450"/>
      <c r="B71" s="450"/>
      <c r="C71" s="450"/>
      <c r="D71" s="430"/>
      <c r="E71" s="450"/>
      <c r="F71" s="430"/>
      <c r="G71" s="450"/>
      <c r="H71" s="450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</row>
    <row r="72" spans="1:23" s="423" customFormat="1" ht="15.75" customHeight="1" x14ac:dyDescent="0.25">
      <c r="A72" s="450"/>
      <c r="B72" s="450"/>
      <c r="C72" s="450"/>
      <c r="D72" s="430"/>
      <c r="E72" s="450"/>
      <c r="F72" s="430"/>
      <c r="G72" s="450"/>
      <c r="H72" s="450"/>
      <c r="I72" s="429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</row>
    <row r="73" spans="1:23" s="423" customFormat="1" ht="15.75" customHeight="1" x14ac:dyDescent="0.25">
      <c r="A73" s="450"/>
      <c r="B73" s="450"/>
      <c r="C73" s="450"/>
      <c r="D73" s="430"/>
      <c r="E73" s="450"/>
      <c r="F73" s="430"/>
      <c r="G73" s="450"/>
      <c r="H73" s="450"/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</row>
    <row r="74" spans="1:23" s="423" customFormat="1" ht="15.75" customHeight="1" x14ac:dyDescent="0.25">
      <c r="A74" s="450"/>
      <c r="B74" s="450"/>
      <c r="C74" s="450"/>
      <c r="D74" s="430"/>
      <c r="E74" s="450"/>
      <c r="F74" s="430"/>
      <c r="G74" s="450"/>
      <c r="H74" s="450"/>
      <c r="I74" s="429"/>
      <c r="J74" s="429"/>
      <c r="K74" s="429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</row>
    <row r="75" spans="1:23" s="423" customFormat="1" ht="15.75" customHeight="1" x14ac:dyDescent="0.25">
      <c r="A75" s="450"/>
      <c r="B75" s="450"/>
      <c r="C75" s="450"/>
      <c r="D75" s="430"/>
      <c r="E75" s="450"/>
      <c r="F75" s="430"/>
      <c r="G75" s="450"/>
      <c r="H75" s="450"/>
      <c r="I75" s="429"/>
      <c r="J75" s="429"/>
      <c r="K75" s="429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</row>
    <row r="76" spans="1:23" s="423" customFormat="1" ht="15.75" customHeight="1" x14ac:dyDescent="0.25">
      <c r="A76" s="450"/>
      <c r="B76" s="450"/>
      <c r="C76" s="450"/>
      <c r="D76" s="430"/>
      <c r="E76" s="450"/>
      <c r="F76" s="430"/>
      <c r="G76" s="450"/>
      <c r="H76" s="450"/>
      <c r="I76" s="429"/>
      <c r="J76" s="429"/>
      <c r="K76" s="429"/>
      <c r="L76" s="429"/>
      <c r="M76" s="429"/>
      <c r="N76" s="429"/>
      <c r="O76" s="429"/>
      <c r="P76" s="429"/>
      <c r="Q76" s="429"/>
      <c r="R76" s="429"/>
      <c r="S76" s="429"/>
      <c r="T76" s="429"/>
      <c r="U76" s="429"/>
      <c r="V76" s="429"/>
      <c r="W76" s="429"/>
    </row>
    <row r="77" spans="1:23" s="423" customFormat="1" ht="15.75" customHeight="1" x14ac:dyDescent="0.25">
      <c r="A77" s="450"/>
      <c r="B77" s="450"/>
      <c r="C77" s="450"/>
      <c r="D77" s="430"/>
      <c r="E77" s="450"/>
      <c r="F77" s="430"/>
      <c r="G77" s="450"/>
      <c r="H77" s="450"/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</row>
    <row r="78" spans="1:23" s="423" customFormat="1" ht="15.75" customHeight="1" x14ac:dyDescent="0.25">
      <c r="A78" s="450"/>
      <c r="B78" s="450"/>
      <c r="C78" s="450"/>
      <c r="D78" s="430"/>
      <c r="E78" s="450"/>
      <c r="F78" s="430"/>
      <c r="G78" s="450"/>
      <c r="H78" s="450"/>
      <c r="I78" s="429"/>
      <c r="J78" s="429"/>
      <c r="K78" s="429"/>
      <c r="L78" s="429"/>
      <c r="M78" s="429"/>
      <c r="N78" s="429"/>
      <c r="O78" s="429"/>
      <c r="P78" s="429"/>
      <c r="Q78" s="429"/>
      <c r="R78" s="429"/>
      <c r="S78" s="429"/>
      <c r="T78" s="429"/>
      <c r="U78" s="429"/>
      <c r="V78" s="429"/>
      <c r="W78" s="429"/>
    </row>
    <row r="79" spans="1:23" s="423" customFormat="1" ht="15.75" customHeight="1" x14ac:dyDescent="0.25">
      <c r="A79" s="450"/>
      <c r="B79" s="450"/>
      <c r="C79" s="450"/>
      <c r="D79" s="430"/>
      <c r="E79" s="450"/>
      <c r="F79" s="430"/>
      <c r="G79" s="450"/>
      <c r="H79" s="450"/>
      <c r="I79" s="429"/>
      <c r="J79" s="429"/>
      <c r="K79" s="429"/>
      <c r="L79" s="429"/>
      <c r="M79" s="429"/>
      <c r="N79" s="429"/>
      <c r="O79" s="429"/>
      <c r="P79" s="429"/>
      <c r="Q79" s="429"/>
      <c r="R79" s="429"/>
      <c r="S79" s="429"/>
      <c r="T79" s="429"/>
      <c r="U79" s="429"/>
      <c r="V79" s="429"/>
      <c r="W79" s="429"/>
    </row>
    <row r="80" spans="1:23" s="423" customFormat="1" ht="15.75" customHeight="1" x14ac:dyDescent="0.25">
      <c r="A80" s="450"/>
      <c r="B80" s="450"/>
      <c r="C80" s="450"/>
      <c r="D80" s="430"/>
      <c r="E80" s="450"/>
      <c r="F80" s="430"/>
      <c r="G80" s="450"/>
      <c r="H80" s="450"/>
      <c r="I80" s="429"/>
      <c r="J80" s="429"/>
      <c r="K80" s="429"/>
      <c r="L80" s="429"/>
      <c r="M80" s="429"/>
      <c r="N80" s="429"/>
      <c r="O80" s="429"/>
      <c r="P80" s="429"/>
      <c r="Q80" s="429"/>
      <c r="R80" s="429"/>
      <c r="S80" s="429"/>
      <c r="T80" s="429"/>
      <c r="U80" s="429"/>
      <c r="V80" s="429"/>
      <c r="W80" s="429"/>
    </row>
    <row r="81" spans="1:23" s="423" customFormat="1" ht="15.75" customHeight="1" x14ac:dyDescent="0.25">
      <c r="A81" s="450"/>
      <c r="B81" s="450"/>
      <c r="C81" s="450"/>
      <c r="D81" s="430"/>
      <c r="E81" s="450"/>
      <c r="F81" s="430"/>
      <c r="G81" s="450"/>
      <c r="H81" s="450"/>
      <c r="I81" s="429"/>
      <c r="J81" s="429"/>
      <c r="K81" s="429"/>
      <c r="L81" s="429"/>
      <c r="M81" s="429"/>
      <c r="N81" s="429"/>
      <c r="O81" s="429"/>
      <c r="P81" s="429"/>
      <c r="Q81" s="429"/>
      <c r="R81" s="429"/>
      <c r="S81" s="429"/>
      <c r="T81" s="429"/>
      <c r="U81" s="429"/>
      <c r="V81" s="429"/>
      <c r="W81" s="429"/>
    </row>
    <row r="82" spans="1:23" s="423" customFormat="1" ht="15.75" customHeight="1" x14ac:dyDescent="0.25">
      <c r="A82" s="450"/>
      <c r="B82" s="450"/>
      <c r="C82" s="450"/>
      <c r="D82" s="430"/>
      <c r="E82" s="450"/>
      <c r="F82" s="430"/>
      <c r="G82" s="450"/>
      <c r="H82" s="450"/>
      <c r="I82" s="429"/>
      <c r="J82" s="429"/>
      <c r="K82" s="429"/>
      <c r="L82" s="429"/>
      <c r="M82" s="429"/>
      <c r="N82" s="429"/>
      <c r="O82" s="429"/>
      <c r="P82" s="429"/>
      <c r="Q82" s="429"/>
      <c r="R82" s="429"/>
      <c r="S82" s="429"/>
      <c r="T82" s="429"/>
      <c r="U82" s="429"/>
      <c r="V82" s="429"/>
      <c r="W82" s="429"/>
    </row>
    <row r="83" spans="1:23" s="423" customFormat="1" ht="15.75" customHeight="1" x14ac:dyDescent="0.25">
      <c r="A83" s="450"/>
      <c r="B83" s="450"/>
      <c r="C83" s="450"/>
      <c r="D83" s="430"/>
      <c r="E83" s="450"/>
      <c r="F83" s="430"/>
      <c r="G83" s="450"/>
      <c r="H83" s="450"/>
      <c r="I83" s="429"/>
      <c r="J83" s="429"/>
      <c r="K83" s="429"/>
      <c r="L83" s="429"/>
      <c r="M83" s="429"/>
      <c r="N83" s="429"/>
      <c r="O83" s="429"/>
      <c r="P83" s="429"/>
      <c r="Q83" s="429"/>
      <c r="R83" s="429"/>
      <c r="S83" s="429"/>
      <c r="T83" s="429"/>
      <c r="U83" s="429"/>
      <c r="V83" s="429"/>
      <c r="W83" s="429"/>
    </row>
    <row r="84" spans="1:23" s="423" customFormat="1" ht="15.75" customHeight="1" x14ac:dyDescent="0.25">
      <c r="A84" s="450"/>
      <c r="B84" s="450"/>
      <c r="C84" s="450"/>
      <c r="D84" s="430"/>
      <c r="E84" s="450"/>
      <c r="F84" s="430"/>
      <c r="G84" s="450"/>
      <c r="H84" s="450"/>
      <c r="I84" s="429"/>
      <c r="J84" s="429"/>
      <c r="K84" s="429"/>
      <c r="L84" s="429"/>
      <c r="M84" s="429"/>
      <c r="N84" s="429"/>
      <c r="O84" s="429"/>
      <c r="P84" s="429"/>
      <c r="Q84" s="429"/>
      <c r="R84" s="429"/>
      <c r="S84" s="429"/>
      <c r="T84" s="429"/>
      <c r="U84" s="429"/>
      <c r="V84" s="429"/>
      <c r="W84" s="429"/>
    </row>
    <row r="85" spans="1:23" s="423" customFormat="1" ht="15.75" customHeight="1" x14ac:dyDescent="0.25">
      <c r="A85" s="450"/>
      <c r="B85" s="450"/>
      <c r="C85" s="450"/>
      <c r="D85" s="430"/>
      <c r="E85" s="450"/>
      <c r="F85" s="430"/>
      <c r="G85" s="450"/>
      <c r="H85" s="450"/>
      <c r="I85" s="429"/>
      <c r="J85" s="429"/>
      <c r="K85" s="429"/>
      <c r="L85" s="429"/>
      <c r="M85" s="429"/>
      <c r="N85" s="429"/>
      <c r="O85" s="429"/>
      <c r="P85" s="429"/>
      <c r="Q85" s="429"/>
      <c r="R85" s="429"/>
      <c r="S85" s="429"/>
      <c r="T85" s="429"/>
      <c r="U85" s="429"/>
      <c r="V85" s="429"/>
      <c r="W85" s="429"/>
    </row>
    <row r="86" spans="1:23" s="423" customFormat="1" ht="15.75" customHeight="1" x14ac:dyDescent="0.25">
      <c r="A86" s="450"/>
      <c r="B86" s="450"/>
      <c r="C86" s="450"/>
      <c r="D86" s="430"/>
      <c r="E86" s="450"/>
      <c r="F86" s="430"/>
      <c r="G86" s="450"/>
      <c r="H86" s="450"/>
      <c r="I86" s="429"/>
      <c r="J86" s="429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29"/>
    </row>
    <row r="87" spans="1:23" s="423" customFormat="1" ht="15.75" customHeight="1" x14ac:dyDescent="0.25">
      <c r="A87" s="450"/>
      <c r="B87" s="450"/>
      <c r="C87" s="450"/>
      <c r="D87" s="430"/>
      <c r="E87" s="450"/>
      <c r="F87" s="430"/>
      <c r="G87" s="450"/>
      <c r="H87" s="450"/>
      <c r="I87" s="429"/>
      <c r="J87" s="429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29"/>
    </row>
    <row r="88" spans="1:23" s="423" customFormat="1" ht="15.75" customHeight="1" x14ac:dyDescent="0.25">
      <c r="A88" s="450"/>
      <c r="B88" s="450"/>
      <c r="C88" s="450"/>
      <c r="D88" s="430"/>
      <c r="E88" s="450"/>
      <c r="F88" s="430"/>
      <c r="G88" s="450"/>
      <c r="H88" s="450"/>
      <c r="I88" s="429"/>
      <c r="J88" s="429"/>
      <c r="K88" s="429"/>
      <c r="L88" s="429"/>
      <c r="M88" s="429"/>
      <c r="N88" s="429"/>
      <c r="O88" s="429"/>
      <c r="P88" s="429"/>
      <c r="Q88" s="429"/>
      <c r="R88" s="429"/>
      <c r="S88" s="429"/>
      <c r="T88" s="429"/>
      <c r="U88" s="429"/>
      <c r="V88" s="429"/>
      <c r="W88" s="429"/>
    </row>
    <row r="89" spans="1:23" s="423" customFormat="1" ht="15.75" customHeight="1" x14ac:dyDescent="0.25">
      <c r="A89" s="450"/>
      <c r="B89" s="450"/>
      <c r="C89" s="450"/>
      <c r="D89" s="430"/>
      <c r="E89" s="450"/>
      <c r="F89" s="430"/>
      <c r="G89" s="450"/>
      <c r="H89" s="450"/>
      <c r="I89" s="429"/>
      <c r="J89" s="429"/>
      <c r="K89" s="429"/>
      <c r="L89" s="429"/>
      <c r="M89" s="429"/>
      <c r="N89" s="429"/>
      <c r="O89" s="429"/>
      <c r="P89" s="429"/>
      <c r="Q89" s="429"/>
      <c r="R89" s="429"/>
      <c r="S89" s="429"/>
      <c r="T89" s="429"/>
      <c r="U89" s="429"/>
      <c r="V89" s="429"/>
      <c r="W89" s="429"/>
    </row>
    <row r="90" spans="1:23" s="423" customFormat="1" ht="15.75" customHeight="1" x14ac:dyDescent="0.25">
      <c r="A90" s="450"/>
      <c r="B90" s="450"/>
      <c r="C90" s="450"/>
      <c r="D90" s="430"/>
      <c r="E90" s="450"/>
      <c r="F90" s="430"/>
      <c r="G90" s="450"/>
      <c r="H90" s="450"/>
      <c r="I90" s="429"/>
      <c r="J90" s="429"/>
      <c r="K90" s="429"/>
      <c r="L90" s="429"/>
      <c r="M90" s="429"/>
      <c r="N90" s="429"/>
      <c r="O90" s="429"/>
      <c r="P90" s="429"/>
      <c r="Q90" s="429"/>
      <c r="R90" s="429"/>
      <c r="S90" s="429"/>
      <c r="T90" s="429"/>
      <c r="U90" s="429"/>
      <c r="V90" s="429"/>
      <c r="W90" s="429"/>
    </row>
    <row r="91" spans="1:23" s="423" customFormat="1" ht="15.75" customHeight="1" x14ac:dyDescent="0.25">
      <c r="A91" s="450"/>
      <c r="B91" s="450"/>
      <c r="C91" s="450"/>
      <c r="D91" s="430"/>
      <c r="E91" s="450"/>
      <c r="F91" s="430"/>
      <c r="G91" s="450"/>
      <c r="H91" s="450"/>
      <c r="I91" s="429"/>
      <c r="J91" s="429"/>
      <c r="K91" s="429"/>
      <c r="L91" s="429"/>
      <c r="M91" s="429"/>
      <c r="N91" s="429"/>
      <c r="O91" s="429"/>
      <c r="P91" s="429"/>
      <c r="Q91" s="429"/>
      <c r="R91" s="429"/>
      <c r="S91" s="429"/>
      <c r="T91" s="429"/>
      <c r="U91" s="429"/>
      <c r="V91" s="429"/>
      <c r="W91" s="429"/>
    </row>
    <row r="92" spans="1:23" s="423" customFormat="1" ht="15.75" customHeight="1" x14ac:dyDescent="0.25">
      <c r="A92" s="450"/>
      <c r="B92" s="450"/>
      <c r="C92" s="450"/>
      <c r="D92" s="430"/>
      <c r="E92" s="450"/>
      <c r="F92" s="430"/>
      <c r="G92" s="450"/>
      <c r="H92" s="450"/>
      <c r="I92" s="429"/>
      <c r="J92" s="429"/>
      <c r="K92" s="429"/>
      <c r="L92" s="429"/>
      <c r="M92" s="429"/>
      <c r="N92" s="429"/>
      <c r="O92" s="429"/>
      <c r="P92" s="429"/>
      <c r="Q92" s="429"/>
      <c r="R92" s="429"/>
      <c r="S92" s="429"/>
      <c r="T92" s="429"/>
      <c r="U92" s="429"/>
      <c r="V92" s="429"/>
      <c r="W92" s="429"/>
    </row>
    <row r="93" spans="1:23" s="423" customFormat="1" ht="15.75" customHeight="1" x14ac:dyDescent="0.25">
      <c r="A93" s="450"/>
      <c r="B93" s="450"/>
      <c r="C93" s="450"/>
      <c r="D93" s="430"/>
      <c r="E93" s="450"/>
      <c r="F93" s="430"/>
      <c r="G93" s="450"/>
      <c r="H93" s="450"/>
      <c r="I93" s="429"/>
      <c r="J93" s="429"/>
      <c r="K93" s="429"/>
      <c r="L93" s="429"/>
      <c r="M93" s="429"/>
      <c r="N93" s="429"/>
      <c r="O93" s="429"/>
      <c r="P93" s="429"/>
      <c r="Q93" s="429"/>
      <c r="R93" s="429"/>
      <c r="S93" s="429"/>
      <c r="T93" s="429"/>
      <c r="U93" s="429"/>
      <c r="V93" s="429"/>
      <c r="W93" s="429"/>
    </row>
    <row r="94" spans="1:23" s="423" customFormat="1" ht="15.75" customHeight="1" x14ac:dyDescent="0.25">
      <c r="A94" s="450"/>
      <c r="B94" s="450"/>
      <c r="C94" s="450"/>
      <c r="D94" s="430"/>
      <c r="E94" s="450"/>
      <c r="F94" s="430"/>
      <c r="G94" s="450"/>
      <c r="H94" s="450"/>
      <c r="I94" s="429"/>
      <c r="J94" s="429"/>
      <c r="K94" s="429"/>
      <c r="L94" s="429"/>
      <c r="M94" s="429"/>
      <c r="N94" s="429"/>
      <c r="O94" s="429"/>
      <c r="P94" s="429"/>
      <c r="Q94" s="429"/>
      <c r="R94" s="429"/>
      <c r="S94" s="429"/>
      <c r="T94" s="429"/>
      <c r="U94" s="429"/>
      <c r="V94" s="429"/>
      <c r="W94" s="429"/>
    </row>
    <row r="95" spans="1:23" s="423" customFormat="1" ht="15.75" customHeight="1" x14ac:dyDescent="0.25">
      <c r="A95" s="450"/>
      <c r="B95" s="450"/>
      <c r="C95" s="450"/>
      <c r="D95" s="430"/>
      <c r="E95" s="450"/>
      <c r="F95" s="430"/>
      <c r="G95" s="450"/>
      <c r="H95" s="450"/>
      <c r="I95" s="429"/>
      <c r="J95" s="429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29"/>
    </row>
    <row r="96" spans="1:23" s="423" customFormat="1" ht="15.75" customHeight="1" x14ac:dyDescent="0.25">
      <c r="A96" s="450"/>
      <c r="B96" s="450"/>
      <c r="C96" s="450"/>
      <c r="D96" s="430"/>
      <c r="E96" s="450"/>
      <c r="F96" s="430"/>
      <c r="G96" s="450"/>
      <c r="H96" s="450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</row>
    <row r="97" spans="1:23" s="423" customFormat="1" ht="15.75" customHeight="1" x14ac:dyDescent="0.25">
      <c r="A97" s="450"/>
      <c r="B97" s="450"/>
      <c r="C97" s="450"/>
      <c r="D97" s="430"/>
      <c r="E97" s="450"/>
      <c r="F97" s="430"/>
      <c r="G97" s="450"/>
      <c r="H97" s="450"/>
      <c r="I97" s="429"/>
      <c r="J97" s="429"/>
      <c r="K97" s="429"/>
      <c r="L97" s="429"/>
      <c r="M97" s="429"/>
      <c r="N97" s="429"/>
      <c r="O97" s="429"/>
      <c r="P97" s="429"/>
      <c r="Q97" s="429"/>
      <c r="R97" s="429"/>
      <c r="S97" s="429"/>
      <c r="T97" s="429"/>
      <c r="U97" s="429"/>
      <c r="V97" s="429"/>
      <c r="W97" s="429"/>
    </row>
    <row r="98" spans="1:23" s="423" customFormat="1" ht="15.75" customHeight="1" x14ac:dyDescent="0.25">
      <c r="A98" s="450"/>
      <c r="B98" s="450"/>
      <c r="C98" s="450"/>
      <c r="D98" s="430"/>
      <c r="E98" s="450"/>
      <c r="F98" s="430"/>
      <c r="G98" s="450"/>
      <c r="H98" s="450"/>
      <c r="I98" s="429"/>
      <c r="J98" s="429"/>
      <c r="K98" s="429"/>
      <c r="L98" s="429"/>
      <c r="M98" s="429"/>
      <c r="N98" s="429"/>
      <c r="O98" s="429"/>
      <c r="P98" s="429"/>
      <c r="Q98" s="429"/>
      <c r="R98" s="429"/>
      <c r="S98" s="429"/>
      <c r="T98" s="429"/>
      <c r="U98" s="429"/>
      <c r="V98" s="429"/>
      <c r="W98" s="429"/>
    </row>
    <row r="99" spans="1:23" s="423" customFormat="1" ht="15.75" customHeight="1" x14ac:dyDescent="0.25">
      <c r="A99" s="450"/>
      <c r="B99" s="450"/>
      <c r="C99" s="450"/>
      <c r="D99" s="430"/>
      <c r="E99" s="450"/>
      <c r="F99" s="430"/>
      <c r="G99" s="450"/>
      <c r="H99" s="450"/>
      <c r="I99" s="429"/>
      <c r="J99" s="429"/>
      <c r="K99" s="429"/>
      <c r="L99" s="429"/>
      <c r="M99" s="429"/>
      <c r="N99" s="429"/>
      <c r="O99" s="429"/>
      <c r="P99" s="429"/>
      <c r="Q99" s="429"/>
      <c r="R99" s="429"/>
      <c r="S99" s="429"/>
      <c r="T99" s="429"/>
      <c r="U99" s="429"/>
      <c r="V99" s="429"/>
      <c r="W99" s="429"/>
    </row>
    <row r="100" spans="1:23" s="423" customFormat="1" ht="15.75" customHeight="1" x14ac:dyDescent="0.25">
      <c r="A100" s="450"/>
      <c r="B100" s="450"/>
      <c r="C100" s="450"/>
      <c r="D100" s="430"/>
      <c r="E100" s="450"/>
      <c r="F100" s="430"/>
      <c r="G100" s="450"/>
      <c r="H100" s="450"/>
      <c r="I100" s="429"/>
      <c r="J100" s="429"/>
      <c r="K100" s="429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</row>
    <row r="101" spans="1:23" s="423" customFormat="1" ht="15.75" customHeight="1" x14ac:dyDescent="0.25">
      <c r="A101" s="450"/>
      <c r="B101" s="450"/>
      <c r="C101" s="450"/>
      <c r="D101" s="430"/>
      <c r="E101" s="450"/>
      <c r="F101" s="430"/>
      <c r="G101" s="450"/>
      <c r="H101" s="450"/>
      <c r="I101" s="429"/>
      <c r="J101" s="429"/>
      <c r="K101" s="429"/>
      <c r="L101" s="429"/>
      <c r="M101" s="429"/>
      <c r="N101" s="429"/>
      <c r="O101" s="429"/>
      <c r="P101" s="429"/>
      <c r="Q101" s="429"/>
      <c r="R101" s="429"/>
      <c r="S101" s="429"/>
      <c r="T101" s="429"/>
      <c r="U101" s="429"/>
      <c r="V101" s="429"/>
      <c r="W101" s="429"/>
    </row>
    <row r="102" spans="1:23" s="423" customFormat="1" ht="15.75" customHeight="1" x14ac:dyDescent="0.25">
      <c r="A102" s="450"/>
      <c r="B102" s="450"/>
      <c r="C102" s="450"/>
      <c r="D102" s="430"/>
      <c r="E102" s="450"/>
      <c r="F102" s="430"/>
      <c r="G102" s="450"/>
      <c r="H102" s="450"/>
      <c r="I102" s="429"/>
      <c r="J102" s="429"/>
      <c r="K102" s="429"/>
      <c r="L102" s="429"/>
      <c r="M102" s="429"/>
      <c r="N102" s="429"/>
      <c r="O102" s="429"/>
      <c r="P102" s="429"/>
      <c r="Q102" s="429"/>
      <c r="R102" s="429"/>
      <c r="S102" s="429"/>
      <c r="T102" s="429"/>
      <c r="U102" s="429"/>
      <c r="V102" s="429"/>
      <c r="W102" s="429"/>
    </row>
    <row r="103" spans="1:23" s="423" customFormat="1" ht="15.75" customHeight="1" x14ac:dyDescent="0.25">
      <c r="A103" s="450"/>
      <c r="B103" s="450"/>
      <c r="C103" s="450"/>
      <c r="D103" s="430"/>
      <c r="E103" s="450"/>
      <c r="F103" s="430"/>
      <c r="G103" s="450"/>
      <c r="H103" s="450"/>
      <c r="I103" s="429"/>
      <c r="J103" s="429"/>
      <c r="K103" s="429"/>
      <c r="L103" s="429"/>
      <c r="M103" s="429"/>
      <c r="N103" s="429"/>
      <c r="O103" s="429"/>
      <c r="P103" s="429"/>
      <c r="Q103" s="429"/>
      <c r="R103" s="429"/>
      <c r="S103" s="429"/>
      <c r="T103" s="429"/>
      <c r="U103" s="429"/>
      <c r="V103" s="429"/>
      <c r="W103" s="429"/>
    </row>
    <row r="104" spans="1:23" s="423" customFormat="1" ht="15.75" customHeight="1" x14ac:dyDescent="0.25">
      <c r="A104" s="450"/>
      <c r="B104" s="450"/>
      <c r="C104" s="450"/>
      <c r="D104" s="430"/>
      <c r="E104" s="450"/>
      <c r="F104" s="430"/>
      <c r="G104" s="450"/>
      <c r="H104" s="450"/>
      <c r="I104" s="429"/>
      <c r="J104" s="429"/>
      <c r="K104" s="429"/>
      <c r="L104" s="429"/>
      <c r="M104" s="429"/>
      <c r="N104" s="429"/>
      <c r="O104" s="429"/>
      <c r="P104" s="429"/>
      <c r="Q104" s="429"/>
      <c r="R104" s="429"/>
      <c r="S104" s="429"/>
      <c r="T104" s="429"/>
      <c r="U104" s="429"/>
      <c r="V104" s="429"/>
      <c r="W104" s="429"/>
    </row>
    <row r="105" spans="1:23" s="423" customFormat="1" ht="15.75" customHeight="1" x14ac:dyDescent="0.25">
      <c r="A105" s="450"/>
      <c r="B105" s="450"/>
      <c r="C105" s="450"/>
      <c r="D105" s="430"/>
      <c r="E105" s="450"/>
      <c r="F105" s="430"/>
      <c r="G105" s="450"/>
      <c r="H105" s="450"/>
      <c r="I105" s="429"/>
      <c r="J105" s="429"/>
      <c r="K105" s="429"/>
      <c r="L105" s="429"/>
      <c r="M105" s="429"/>
      <c r="N105" s="429"/>
      <c r="O105" s="429"/>
      <c r="P105" s="429"/>
      <c r="Q105" s="429"/>
      <c r="R105" s="429"/>
      <c r="S105" s="429"/>
      <c r="T105" s="429"/>
      <c r="U105" s="429"/>
      <c r="V105" s="429"/>
      <c r="W105" s="429"/>
    </row>
    <row r="106" spans="1:23" s="423" customFormat="1" ht="15.75" customHeight="1" x14ac:dyDescent="0.25">
      <c r="A106" s="450"/>
      <c r="B106" s="450"/>
      <c r="C106" s="450"/>
      <c r="D106" s="430"/>
      <c r="E106" s="450"/>
      <c r="F106" s="430"/>
      <c r="G106" s="450"/>
      <c r="H106" s="450"/>
      <c r="I106" s="429"/>
      <c r="J106" s="429"/>
      <c r="K106" s="429"/>
      <c r="L106" s="429"/>
      <c r="M106" s="429"/>
      <c r="N106" s="429"/>
      <c r="O106" s="429"/>
      <c r="P106" s="429"/>
      <c r="Q106" s="429"/>
      <c r="R106" s="429"/>
      <c r="S106" s="429"/>
      <c r="T106" s="429"/>
      <c r="U106" s="429"/>
      <c r="V106" s="429"/>
      <c r="W106" s="429"/>
    </row>
    <row r="107" spans="1:23" s="423" customFormat="1" ht="15.75" customHeight="1" x14ac:dyDescent="0.25">
      <c r="A107" s="450"/>
      <c r="B107" s="450"/>
      <c r="C107" s="450"/>
      <c r="D107" s="430"/>
      <c r="E107" s="450"/>
      <c r="F107" s="430"/>
      <c r="G107" s="450"/>
      <c r="H107" s="450"/>
      <c r="I107" s="429"/>
      <c r="J107" s="429"/>
      <c r="K107" s="429"/>
      <c r="L107" s="429"/>
      <c r="M107" s="429"/>
      <c r="N107" s="429"/>
      <c r="O107" s="429"/>
      <c r="P107" s="429"/>
      <c r="Q107" s="429"/>
      <c r="R107" s="429"/>
      <c r="S107" s="429"/>
      <c r="T107" s="429"/>
      <c r="U107" s="429"/>
      <c r="V107" s="429"/>
      <c r="W107" s="429"/>
    </row>
    <row r="108" spans="1:23" s="423" customFormat="1" ht="15.75" customHeight="1" x14ac:dyDescent="0.25">
      <c r="A108" s="450"/>
      <c r="B108" s="450"/>
      <c r="C108" s="450"/>
      <c r="D108" s="430"/>
      <c r="E108" s="450"/>
      <c r="F108" s="430"/>
      <c r="G108" s="450"/>
      <c r="H108" s="450"/>
      <c r="I108" s="429"/>
      <c r="J108" s="429"/>
      <c r="K108" s="429"/>
      <c r="L108" s="429"/>
      <c r="M108" s="429"/>
      <c r="N108" s="429"/>
      <c r="O108" s="429"/>
      <c r="P108" s="429"/>
      <c r="Q108" s="429"/>
      <c r="R108" s="429"/>
      <c r="S108" s="429"/>
      <c r="T108" s="429"/>
      <c r="U108" s="429"/>
      <c r="V108" s="429"/>
      <c r="W108" s="429"/>
    </row>
    <row r="109" spans="1:23" s="423" customFormat="1" ht="15.75" customHeight="1" x14ac:dyDescent="0.25">
      <c r="A109" s="450"/>
      <c r="B109" s="450"/>
      <c r="C109" s="450"/>
      <c r="D109" s="430"/>
      <c r="E109" s="450"/>
      <c r="F109" s="430"/>
      <c r="G109" s="450"/>
      <c r="H109" s="450"/>
      <c r="I109" s="429"/>
      <c r="J109" s="429"/>
      <c r="K109" s="429"/>
      <c r="L109" s="429"/>
      <c r="M109" s="429"/>
      <c r="N109" s="429"/>
      <c r="O109" s="429"/>
      <c r="P109" s="429"/>
      <c r="Q109" s="429"/>
      <c r="R109" s="429"/>
      <c r="S109" s="429"/>
      <c r="T109" s="429"/>
      <c r="U109" s="429"/>
      <c r="V109" s="429"/>
      <c r="W109" s="429"/>
    </row>
    <row r="110" spans="1:23" s="423" customFormat="1" ht="15.75" customHeight="1" x14ac:dyDescent="0.25">
      <c r="A110" s="450"/>
      <c r="B110" s="450"/>
      <c r="C110" s="450"/>
      <c r="D110" s="430"/>
      <c r="E110" s="450"/>
      <c r="F110" s="430"/>
      <c r="G110" s="450"/>
      <c r="H110" s="450"/>
      <c r="I110" s="429"/>
      <c r="J110" s="429"/>
      <c r="K110" s="429"/>
      <c r="L110" s="429"/>
      <c r="M110" s="429"/>
      <c r="N110" s="429"/>
      <c r="O110" s="429"/>
      <c r="P110" s="429"/>
      <c r="Q110" s="429"/>
      <c r="R110" s="429"/>
      <c r="S110" s="429"/>
      <c r="T110" s="429"/>
      <c r="U110" s="429"/>
      <c r="V110" s="429"/>
      <c r="W110" s="429"/>
    </row>
    <row r="111" spans="1:23" s="423" customFormat="1" ht="15.75" customHeight="1" x14ac:dyDescent="0.25">
      <c r="A111" s="450"/>
      <c r="B111" s="450"/>
      <c r="C111" s="450"/>
      <c r="D111" s="430"/>
      <c r="E111" s="450"/>
      <c r="F111" s="430"/>
      <c r="G111" s="450"/>
      <c r="H111" s="450"/>
      <c r="I111" s="429"/>
      <c r="J111" s="429"/>
      <c r="K111" s="429"/>
      <c r="L111" s="429"/>
      <c r="M111" s="429"/>
      <c r="N111" s="429"/>
      <c r="O111" s="429"/>
      <c r="P111" s="429"/>
      <c r="Q111" s="429"/>
      <c r="R111" s="429"/>
      <c r="S111" s="429"/>
      <c r="T111" s="429"/>
      <c r="U111" s="429"/>
      <c r="V111" s="429"/>
      <c r="W111" s="429"/>
    </row>
    <row r="112" spans="1:23" s="423" customFormat="1" ht="15.75" customHeight="1" x14ac:dyDescent="0.25">
      <c r="A112" s="450"/>
      <c r="B112" s="450"/>
      <c r="C112" s="450"/>
      <c r="D112" s="430"/>
      <c r="E112" s="450"/>
      <c r="F112" s="430"/>
      <c r="G112" s="450"/>
      <c r="H112" s="450"/>
      <c r="I112" s="429"/>
      <c r="J112" s="429"/>
      <c r="K112" s="429"/>
      <c r="L112" s="429"/>
      <c r="M112" s="429"/>
      <c r="N112" s="429"/>
      <c r="O112" s="429"/>
      <c r="P112" s="429"/>
      <c r="Q112" s="429"/>
      <c r="R112" s="429"/>
      <c r="S112" s="429"/>
      <c r="T112" s="429"/>
      <c r="U112" s="429"/>
      <c r="V112" s="429"/>
      <c r="W112" s="429"/>
    </row>
    <row r="113" spans="1:23" s="423" customFormat="1" ht="15.75" customHeight="1" x14ac:dyDescent="0.25">
      <c r="A113" s="450"/>
      <c r="B113" s="450"/>
      <c r="C113" s="450"/>
      <c r="D113" s="430"/>
      <c r="E113" s="450"/>
      <c r="F113" s="430"/>
      <c r="G113" s="450"/>
      <c r="H113" s="450"/>
      <c r="I113" s="429"/>
      <c r="J113" s="429"/>
      <c r="K113" s="429"/>
      <c r="L113" s="429"/>
      <c r="M113" s="429"/>
      <c r="N113" s="429"/>
      <c r="O113" s="429"/>
      <c r="P113" s="429"/>
      <c r="Q113" s="429"/>
      <c r="R113" s="429"/>
      <c r="S113" s="429"/>
      <c r="T113" s="429"/>
      <c r="U113" s="429"/>
      <c r="V113" s="429"/>
      <c r="W113" s="429"/>
    </row>
    <row r="114" spans="1:23" s="423" customFormat="1" ht="15.75" customHeight="1" x14ac:dyDescent="0.25">
      <c r="A114" s="450"/>
      <c r="B114" s="450"/>
      <c r="C114" s="450"/>
      <c r="D114" s="430"/>
      <c r="E114" s="450"/>
      <c r="F114" s="430"/>
      <c r="G114" s="450"/>
      <c r="H114" s="450"/>
      <c r="I114" s="429"/>
      <c r="J114" s="429"/>
      <c r="K114" s="429"/>
      <c r="L114" s="429"/>
      <c r="M114" s="429"/>
      <c r="N114" s="429"/>
      <c r="O114" s="429"/>
      <c r="P114" s="429"/>
      <c r="Q114" s="429"/>
      <c r="R114" s="429"/>
      <c r="S114" s="429"/>
      <c r="T114" s="429"/>
      <c r="U114" s="429"/>
      <c r="V114" s="429"/>
      <c r="W114" s="429"/>
    </row>
    <row r="115" spans="1:23" s="423" customFormat="1" ht="15.75" customHeight="1" x14ac:dyDescent="0.25">
      <c r="A115" s="450"/>
      <c r="B115" s="450"/>
      <c r="C115" s="450"/>
      <c r="D115" s="430"/>
      <c r="E115" s="450"/>
      <c r="F115" s="430"/>
      <c r="G115" s="450"/>
      <c r="H115" s="450"/>
      <c r="I115" s="429"/>
      <c r="J115" s="429"/>
      <c r="K115" s="429"/>
      <c r="L115" s="429"/>
      <c r="M115" s="429"/>
      <c r="N115" s="429"/>
      <c r="O115" s="429"/>
      <c r="P115" s="429"/>
      <c r="Q115" s="429"/>
      <c r="R115" s="429"/>
      <c r="S115" s="429"/>
      <c r="T115" s="429"/>
      <c r="U115" s="429"/>
      <c r="V115" s="429"/>
      <c r="W115" s="429"/>
    </row>
    <row r="116" spans="1:23" s="423" customFormat="1" ht="15.75" customHeight="1" x14ac:dyDescent="0.25">
      <c r="A116" s="450"/>
      <c r="B116" s="450"/>
      <c r="C116" s="450"/>
      <c r="D116" s="430"/>
      <c r="E116" s="450"/>
      <c r="F116" s="430"/>
      <c r="G116" s="450"/>
      <c r="H116" s="450"/>
      <c r="I116" s="429"/>
      <c r="J116" s="429"/>
      <c r="K116" s="429"/>
      <c r="L116" s="429"/>
      <c r="M116" s="429"/>
      <c r="N116" s="429"/>
      <c r="O116" s="429"/>
      <c r="P116" s="429"/>
      <c r="Q116" s="429"/>
      <c r="R116" s="429"/>
      <c r="S116" s="429"/>
      <c r="T116" s="429"/>
      <c r="U116" s="429"/>
      <c r="V116" s="429"/>
      <c r="W116" s="429"/>
    </row>
    <row r="117" spans="1:23" s="423" customFormat="1" ht="15.75" customHeight="1" x14ac:dyDescent="0.25">
      <c r="A117" s="450"/>
      <c r="B117" s="450"/>
      <c r="C117" s="450"/>
      <c r="D117" s="430"/>
      <c r="E117" s="450"/>
      <c r="F117" s="430"/>
      <c r="G117" s="450"/>
      <c r="H117" s="450"/>
      <c r="I117" s="429"/>
      <c r="J117" s="429"/>
      <c r="K117" s="429"/>
      <c r="L117" s="429"/>
      <c r="M117" s="429"/>
      <c r="N117" s="429"/>
      <c r="O117" s="429"/>
      <c r="P117" s="429"/>
      <c r="Q117" s="429"/>
      <c r="R117" s="429"/>
      <c r="S117" s="429"/>
      <c r="T117" s="429"/>
      <c r="U117" s="429"/>
      <c r="V117" s="429"/>
      <c r="W117" s="429"/>
    </row>
    <row r="118" spans="1:23" s="423" customFormat="1" ht="15.75" customHeight="1" x14ac:dyDescent="0.25">
      <c r="A118" s="450"/>
      <c r="B118" s="450"/>
      <c r="C118" s="450"/>
      <c r="D118" s="430"/>
      <c r="E118" s="450"/>
      <c r="F118" s="430"/>
      <c r="G118" s="450"/>
      <c r="H118" s="450"/>
      <c r="I118" s="429"/>
      <c r="J118" s="429"/>
      <c r="K118" s="429"/>
      <c r="L118" s="429"/>
      <c r="M118" s="429"/>
      <c r="N118" s="429"/>
      <c r="O118" s="429"/>
      <c r="P118" s="429"/>
      <c r="Q118" s="429"/>
      <c r="R118" s="429"/>
      <c r="S118" s="429"/>
      <c r="T118" s="429"/>
      <c r="U118" s="429"/>
      <c r="V118" s="429"/>
      <c r="W118" s="429"/>
    </row>
    <row r="119" spans="1:23" s="423" customFormat="1" ht="15.75" customHeight="1" x14ac:dyDescent="0.25">
      <c r="A119" s="450"/>
      <c r="B119" s="450"/>
      <c r="C119" s="450"/>
      <c r="D119" s="430"/>
      <c r="E119" s="450"/>
      <c r="F119" s="430"/>
      <c r="G119" s="450"/>
      <c r="H119" s="450"/>
      <c r="I119" s="429"/>
      <c r="J119" s="429"/>
      <c r="K119" s="429"/>
      <c r="L119" s="429"/>
      <c r="M119" s="429"/>
      <c r="N119" s="429"/>
      <c r="O119" s="429"/>
      <c r="P119" s="429"/>
      <c r="Q119" s="429"/>
      <c r="R119" s="429"/>
      <c r="S119" s="429"/>
      <c r="T119" s="429"/>
      <c r="U119" s="429"/>
      <c r="V119" s="429"/>
      <c r="W119" s="429"/>
    </row>
    <row r="120" spans="1:23" s="423" customFormat="1" ht="15.75" customHeight="1" x14ac:dyDescent="0.25">
      <c r="A120" s="450"/>
      <c r="B120" s="450"/>
      <c r="C120" s="450"/>
      <c r="D120" s="430"/>
      <c r="E120" s="450"/>
      <c r="F120" s="430"/>
      <c r="G120" s="450"/>
      <c r="H120" s="450"/>
      <c r="I120" s="429"/>
      <c r="J120" s="429"/>
      <c r="K120" s="429"/>
      <c r="L120" s="429"/>
      <c r="M120" s="429"/>
      <c r="N120" s="429"/>
      <c r="O120" s="429"/>
      <c r="P120" s="429"/>
      <c r="Q120" s="429"/>
      <c r="R120" s="429"/>
      <c r="S120" s="429"/>
      <c r="T120" s="429"/>
      <c r="U120" s="429"/>
      <c r="V120" s="429"/>
      <c r="W120" s="429"/>
    </row>
    <row r="121" spans="1:23" s="423" customFormat="1" ht="15.75" customHeight="1" x14ac:dyDescent="0.25">
      <c r="A121" s="450"/>
      <c r="B121" s="450"/>
      <c r="C121" s="450"/>
      <c r="D121" s="430"/>
      <c r="E121" s="450"/>
      <c r="F121" s="430"/>
      <c r="G121" s="450"/>
      <c r="H121" s="450"/>
      <c r="I121" s="429"/>
      <c r="J121" s="429"/>
      <c r="K121" s="429"/>
      <c r="L121" s="429"/>
      <c r="M121" s="429"/>
      <c r="N121" s="429"/>
      <c r="O121" s="429"/>
      <c r="P121" s="429"/>
      <c r="Q121" s="429"/>
      <c r="R121" s="429"/>
      <c r="S121" s="429"/>
      <c r="T121" s="429"/>
      <c r="U121" s="429"/>
      <c r="V121" s="429"/>
      <c r="W121" s="429"/>
    </row>
    <row r="122" spans="1:23" s="423" customFormat="1" ht="15.75" customHeight="1" x14ac:dyDescent="0.25">
      <c r="A122" s="450"/>
      <c r="B122" s="450"/>
      <c r="C122" s="450"/>
      <c r="D122" s="430"/>
      <c r="E122" s="450"/>
      <c r="F122" s="430"/>
      <c r="G122" s="450"/>
      <c r="H122" s="450"/>
      <c r="I122" s="429"/>
      <c r="J122" s="429"/>
      <c r="K122" s="429"/>
      <c r="L122" s="429"/>
      <c r="M122" s="429"/>
      <c r="N122" s="429"/>
      <c r="O122" s="429"/>
      <c r="P122" s="429"/>
      <c r="Q122" s="429"/>
      <c r="R122" s="429"/>
      <c r="S122" s="429"/>
      <c r="T122" s="429"/>
      <c r="U122" s="429"/>
      <c r="V122" s="429"/>
      <c r="W122" s="429"/>
    </row>
    <row r="123" spans="1:23" s="423" customFormat="1" ht="15.75" customHeight="1" x14ac:dyDescent="0.25">
      <c r="A123" s="450"/>
      <c r="B123" s="450"/>
      <c r="C123" s="450"/>
      <c r="D123" s="430"/>
      <c r="E123" s="450"/>
      <c r="F123" s="430"/>
      <c r="G123" s="450"/>
      <c r="H123" s="450"/>
      <c r="I123" s="429"/>
      <c r="J123" s="429"/>
      <c r="K123" s="429"/>
      <c r="L123" s="429"/>
      <c r="M123" s="429"/>
      <c r="N123" s="429"/>
      <c r="O123" s="429"/>
      <c r="P123" s="429"/>
      <c r="Q123" s="429"/>
      <c r="R123" s="429"/>
      <c r="S123" s="429"/>
      <c r="T123" s="429"/>
      <c r="U123" s="429"/>
      <c r="V123" s="429"/>
      <c r="W123" s="429"/>
    </row>
    <row r="124" spans="1:23" s="423" customFormat="1" ht="15.75" customHeight="1" x14ac:dyDescent="0.25">
      <c r="A124" s="450"/>
      <c r="B124" s="450"/>
      <c r="C124" s="450"/>
      <c r="D124" s="430"/>
      <c r="E124" s="450"/>
      <c r="F124" s="430"/>
      <c r="G124" s="450"/>
      <c r="H124" s="450"/>
      <c r="I124" s="429"/>
      <c r="J124" s="429"/>
      <c r="K124" s="429"/>
      <c r="L124" s="429"/>
      <c r="M124" s="429"/>
      <c r="N124" s="429"/>
      <c r="O124" s="429"/>
      <c r="P124" s="429"/>
      <c r="Q124" s="429"/>
      <c r="R124" s="429"/>
      <c r="S124" s="429"/>
      <c r="T124" s="429"/>
      <c r="U124" s="429"/>
      <c r="V124" s="429"/>
      <c r="W124" s="429"/>
    </row>
    <row r="125" spans="1:23" s="423" customFormat="1" ht="15.75" customHeight="1" x14ac:dyDescent="0.25">
      <c r="A125" s="450"/>
      <c r="B125" s="450"/>
      <c r="C125" s="450"/>
      <c r="D125" s="430"/>
      <c r="E125" s="450"/>
      <c r="F125" s="430"/>
      <c r="G125" s="450"/>
      <c r="H125" s="450"/>
      <c r="I125" s="429"/>
      <c r="J125" s="429"/>
      <c r="K125" s="429"/>
      <c r="L125" s="429"/>
      <c r="M125" s="429"/>
      <c r="N125" s="429"/>
      <c r="O125" s="429"/>
      <c r="P125" s="429"/>
      <c r="Q125" s="429"/>
      <c r="R125" s="429"/>
      <c r="S125" s="429"/>
      <c r="T125" s="429"/>
      <c r="U125" s="429"/>
      <c r="V125" s="429"/>
      <c r="W125" s="429"/>
    </row>
    <row r="126" spans="1:23" s="423" customFormat="1" ht="15.75" customHeight="1" x14ac:dyDescent="0.25">
      <c r="A126" s="450"/>
      <c r="B126" s="450"/>
      <c r="C126" s="450"/>
      <c r="D126" s="430"/>
      <c r="E126" s="450"/>
      <c r="F126" s="430"/>
      <c r="G126" s="450"/>
      <c r="H126" s="450"/>
      <c r="I126" s="429"/>
      <c r="J126" s="429"/>
      <c r="K126" s="429"/>
      <c r="L126" s="429"/>
      <c r="M126" s="429"/>
      <c r="N126" s="429"/>
      <c r="O126" s="429"/>
      <c r="P126" s="429"/>
      <c r="Q126" s="429"/>
      <c r="R126" s="429"/>
      <c r="S126" s="429"/>
      <c r="T126" s="429"/>
      <c r="U126" s="429"/>
      <c r="V126" s="429"/>
      <c r="W126" s="429"/>
    </row>
    <row r="127" spans="1:23" ht="15.75" customHeight="1" x14ac:dyDescent="0.3">
      <c r="A127" s="384"/>
      <c r="B127" s="384"/>
      <c r="C127" s="384"/>
      <c r="D127" s="271"/>
      <c r="E127" s="384"/>
      <c r="F127" s="271"/>
      <c r="G127" s="384"/>
      <c r="H127" s="384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  <c r="V127" s="281"/>
      <c r="W127" s="281"/>
    </row>
    <row r="128" spans="1:23" ht="15.75" customHeight="1" x14ac:dyDescent="0.3">
      <c r="A128" s="384"/>
      <c r="B128" s="384"/>
      <c r="C128" s="384"/>
      <c r="D128" s="271"/>
      <c r="E128" s="384"/>
      <c r="F128" s="271"/>
      <c r="G128" s="384"/>
      <c r="H128" s="384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  <c r="V128" s="281"/>
      <c r="W128" s="281"/>
    </row>
    <row r="129" spans="1:23" ht="15.75" customHeight="1" x14ac:dyDescent="0.3">
      <c r="A129" s="384"/>
      <c r="B129" s="384"/>
      <c r="C129" s="384"/>
      <c r="D129" s="271"/>
      <c r="E129" s="384"/>
      <c r="F129" s="271"/>
      <c r="G129" s="384"/>
      <c r="H129" s="384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  <c r="V129" s="281"/>
      <c r="W129" s="281"/>
    </row>
    <row r="130" spans="1:23" ht="15.75" customHeight="1" x14ac:dyDescent="0.3">
      <c r="A130" s="384"/>
      <c r="B130" s="384"/>
      <c r="C130" s="384"/>
      <c r="D130" s="271"/>
      <c r="E130" s="384"/>
      <c r="F130" s="271"/>
      <c r="G130" s="384"/>
      <c r="H130" s="384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  <c r="V130" s="281"/>
      <c r="W130" s="281"/>
    </row>
    <row r="131" spans="1:23" ht="15.75" customHeight="1" x14ac:dyDescent="0.3">
      <c r="A131" s="384"/>
      <c r="B131" s="384"/>
      <c r="C131" s="384"/>
      <c r="D131" s="271"/>
      <c r="E131" s="384"/>
      <c r="F131" s="271"/>
      <c r="G131" s="384"/>
      <c r="H131" s="384"/>
      <c r="I131" s="281"/>
      <c r="J131" s="281"/>
      <c r="K131" s="281"/>
      <c r="L131" s="281"/>
      <c r="M131" s="281"/>
      <c r="N131" s="281"/>
      <c r="O131" s="281"/>
      <c r="P131" s="281"/>
      <c r="Q131" s="281"/>
      <c r="R131" s="281"/>
      <c r="S131" s="281"/>
      <c r="T131" s="281"/>
      <c r="U131" s="281"/>
      <c r="V131" s="281"/>
      <c r="W131" s="281"/>
    </row>
    <row r="132" spans="1:23" ht="15.75" customHeight="1" x14ac:dyDescent="0.3">
      <c r="A132" s="384"/>
      <c r="B132" s="384"/>
      <c r="C132" s="384"/>
      <c r="D132" s="271"/>
      <c r="E132" s="384"/>
      <c r="F132" s="271"/>
      <c r="G132" s="384"/>
      <c r="H132" s="384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  <c r="V132" s="281"/>
      <c r="W132" s="281"/>
    </row>
    <row r="133" spans="1:23" ht="15.75" customHeight="1" x14ac:dyDescent="0.3">
      <c r="A133" s="384"/>
      <c r="B133" s="384"/>
      <c r="C133" s="384"/>
      <c r="D133" s="271"/>
      <c r="E133" s="384"/>
      <c r="F133" s="271"/>
      <c r="G133" s="384"/>
      <c r="H133" s="384"/>
      <c r="I133" s="281"/>
      <c r="J133" s="281"/>
      <c r="K133" s="281"/>
      <c r="L133" s="281"/>
      <c r="M133" s="281"/>
      <c r="N133" s="281"/>
      <c r="O133" s="281"/>
      <c r="P133" s="281"/>
      <c r="Q133" s="281"/>
      <c r="R133" s="281"/>
      <c r="S133" s="281"/>
      <c r="T133" s="281"/>
      <c r="U133" s="281"/>
      <c r="V133" s="281"/>
      <c r="W133" s="281"/>
    </row>
    <row r="134" spans="1:23" ht="15.75" customHeight="1" x14ac:dyDescent="0.3">
      <c r="A134" s="384"/>
      <c r="B134" s="384"/>
      <c r="C134" s="384"/>
      <c r="D134" s="271"/>
      <c r="E134" s="384"/>
      <c r="F134" s="271"/>
      <c r="G134" s="384"/>
      <c r="H134" s="384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</row>
    <row r="135" spans="1:23" ht="15.75" customHeight="1" x14ac:dyDescent="0.3">
      <c r="A135" s="384"/>
      <c r="B135" s="384"/>
      <c r="C135" s="384"/>
      <c r="D135" s="271"/>
      <c r="E135" s="384"/>
      <c r="F135" s="271"/>
      <c r="G135" s="384"/>
      <c r="H135" s="384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281"/>
      <c r="V135" s="281"/>
      <c r="W135" s="281"/>
    </row>
    <row r="136" spans="1:23" ht="15.75" customHeight="1" x14ac:dyDescent="0.3">
      <c r="A136" s="384"/>
      <c r="B136" s="384"/>
      <c r="C136" s="384"/>
      <c r="D136" s="271"/>
      <c r="E136" s="384"/>
      <c r="F136" s="271"/>
      <c r="G136" s="384"/>
      <c r="H136" s="384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</row>
    <row r="137" spans="1:23" ht="15.75" customHeight="1" x14ac:dyDescent="0.3">
      <c r="A137" s="384"/>
      <c r="B137" s="384"/>
      <c r="C137" s="384"/>
      <c r="D137" s="271"/>
      <c r="E137" s="384"/>
      <c r="F137" s="271"/>
      <c r="G137" s="384"/>
      <c r="H137" s="384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</row>
    <row r="138" spans="1:23" ht="15.75" customHeight="1" x14ac:dyDescent="0.3">
      <c r="A138" s="384"/>
      <c r="B138" s="384"/>
      <c r="C138" s="384"/>
      <c r="D138" s="271"/>
      <c r="E138" s="384"/>
      <c r="F138" s="271"/>
      <c r="G138" s="384"/>
      <c r="H138" s="384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</row>
    <row r="139" spans="1:23" ht="15.75" customHeight="1" x14ac:dyDescent="0.3">
      <c r="A139" s="384"/>
      <c r="B139" s="384"/>
      <c r="C139" s="384"/>
      <c r="D139" s="271"/>
      <c r="E139" s="384"/>
      <c r="F139" s="271"/>
      <c r="G139" s="384"/>
      <c r="H139" s="384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  <c r="S139" s="281"/>
      <c r="T139" s="281"/>
      <c r="U139" s="281"/>
      <c r="V139" s="281"/>
      <c r="W139" s="281"/>
    </row>
    <row r="140" spans="1:23" ht="15.75" customHeight="1" x14ac:dyDescent="0.3">
      <c r="A140" s="384"/>
      <c r="B140" s="384"/>
      <c r="C140" s="384"/>
      <c r="D140" s="271"/>
      <c r="E140" s="384"/>
      <c r="F140" s="271"/>
      <c r="G140" s="384"/>
      <c r="H140" s="384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</row>
    <row r="141" spans="1:23" ht="15.75" customHeight="1" x14ac:dyDescent="0.3">
      <c r="A141" s="384"/>
      <c r="B141" s="384"/>
      <c r="C141" s="384"/>
      <c r="D141" s="271"/>
      <c r="E141" s="384"/>
      <c r="F141" s="271"/>
      <c r="G141" s="384"/>
      <c r="H141" s="384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</row>
    <row r="142" spans="1:23" ht="15.75" customHeight="1" x14ac:dyDescent="0.3">
      <c r="A142" s="384"/>
      <c r="B142" s="384"/>
      <c r="C142" s="384"/>
      <c r="D142" s="271"/>
      <c r="E142" s="384"/>
      <c r="F142" s="271"/>
      <c r="G142" s="384"/>
      <c r="H142" s="384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</row>
    <row r="143" spans="1:23" ht="15.75" customHeight="1" x14ac:dyDescent="0.3">
      <c r="A143" s="384"/>
      <c r="B143" s="384"/>
      <c r="C143" s="384"/>
      <c r="D143" s="271"/>
      <c r="E143" s="384"/>
      <c r="F143" s="271"/>
      <c r="G143" s="384"/>
      <c r="H143" s="384"/>
      <c r="I143" s="281"/>
      <c r="J143" s="281"/>
      <c r="K143" s="281"/>
      <c r="L143" s="281"/>
      <c r="M143" s="281"/>
      <c r="N143" s="281"/>
      <c r="O143" s="281"/>
      <c r="P143" s="281"/>
      <c r="Q143" s="281"/>
      <c r="R143" s="281"/>
      <c r="S143" s="281"/>
      <c r="T143" s="281"/>
      <c r="U143" s="281"/>
      <c r="V143" s="281"/>
      <c r="W143" s="281"/>
    </row>
    <row r="144" spans="1:23" ht="15.75" customHeight="1" x14ac:dyDescent="0.3">
      <c r="A144" s="384"/>
      <c r="B144" s="384"/>
      <c r="C144" s="384"/>
      <c r="D144" s="271"/>
      <c r="E144" s="384"/>
      <c r="F144" s="271"/>
      <c r="G144" s="384"/>
      <c r="H144" s="384"/>
      <c r="I144" s="281"/>
      <c r="J144" s="281"/>
      <c r="K144" s="281"/>
      <c r="L144" s="281"/>
      <c r="M144" s="281"/>
      <c r="N144" s="281"/>
      <c r="O144" s="281"/>
      <c r="P144" s="281"/>
      <c r="Q144" s="281"/>
      <c r="R144" s="281"/>
      <c r="S144" s="281"/>
      <c r="T144" s="281"/>
      <c r="U144" s="281"/>
      <c r="V144" s="281"/>
      <c r="W144" s="281"/>
    </row>
    <row r="145" spans="1:23" ht="15.75" customHeight="1" x14ac:dyDescent="0.3">
      <c r="A145" s="384"/>
      <c r="B145" s="384"/>
      <c r="C145" s="384"/>
      <c r="D145" s="271"/>
      <c r="E145" s="384"/>
      <c r="F145" s="271"/>
      <c r="G145" s="384"/>
      <c r="H145" s="384"/>
      <c r="I145" s="281"/>
      <c r="J145" s="281"/>
      <c r="K145" s="281"/>
      <c r="L145" s="281"/>
      <c r="M145" s="281"/>
      <c r="N145" s="281"/>
      <c r="O145" s="281"/>
      <c r="P145" s="281"/>
      <c r="Q145" s="281"/>
      <c r="R145" s="281"/>
      <c r="S145" s="281"/>
      <c r="T145" s="281"/>
      <c r="U145" s="281"/>
      <c r="V145" s="281"/>
      <c r="W145" s="281"/>
    </row>
    <row r="146" spans="1:23" ht="15.75" customHeight="1" x14ac:dyDescent="0.3">
      <c r="A146" s="384"/>
      <c r="B146" s="384"/>
      <c r="C146" s="384"/>
      <c r="D146" s="271"/>
      <c r="E146" s="384"/>
      <c r="F146" s="271"/>
      <c r="G146" s="384"/>
      <c r="H146" s="384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</row>
    <row r="147" spans="1:23" ht="15.75" customHeight="1" x14ac:dyDescent="0.3">
      <c r="A147" s="384"/>
      <c r="B147" s="384"/>
      <c r="C147" s="384"/>
      <c r="D147" s="271"/>
      <c r="E147" s="384"/>
      <c r="F147" s="271"/>
      <c r="G147" s="384"/>
      <c r="H147" s="384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</row>
    <row r="148" spans="1:23" ht="15.75" customHeight="1" x14ac:dyDescent="0.3">
      <c r="A148" s="384"/>
      <c r="B148" s="384"/>
      <c r="C148" s="384"/>
      <c r="D148" s="271"/>
      <c r="E148" s="384"/>
      <c r="F148" s="271"/>
      <c r="G148" s="384"/>
      <c r="H148" s="384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</row>
    <row r="149" spans="1:23" ht="15.75" customHeight="1" x14ac:dyDescent="0.3">
      <c r="A149" s="384"/>
      <c r="B149" s="384"/>
      <c r="C149" s="384"/>
      <c r="D149" s="271"/>
      <c r="E149" s="384"/>
      <c r="F149" s="271"/>
      <c r="G149" s="384"/>
      <c r="H149" s="384"/>
      <c r="I149" s="281"/>
      <c r="J149" s="281"/>
      <c r="K149" s="281"/>
      <c r="L149" s="281"/>
      <c r="M149" s="281"/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</row>
    <row r="150" spans="1:23" ht="15.75" customHeight="1" x14ac:dyDescent="0.3">
      <c r="A150" s="384"/>
      <c r="B150" s="384"/>
      <c r="C150" s="384"/>
      <c r="D150" s="271"/>
      <c r="E150" s="384"/>
      <c r="F150" s="271"/>
      <c r="G150" s="384"/>
      <c r="H150" s="384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</row>
    <row r="151" spans="1:23" ht="15.75" customHeight="1" x14ac:dyDescent="0.3">
      <c r="A151" s="384"/>
      <c r="B151" s="384"/>
      <c r="C151" s="384"/>
      <c r="D151" s="271"/>
      <c r="E151" s="384"/>
      <c r="F151" s="271"/>
      <c r="G151" s="384"/>
      <c r="H151" s="384"/>
      <c r="I151" s="281"/>
      <c r="J151" s="281"/>
      <c r="K151" s="281"/>
      <c r="L151" s="281"/>
      <c r="M151" s="281"/>
      <c r="N151" s="281"/>
      <c r="O151" s="281"/>
      <c r="P151" s="281"/>
      <c r="Q151" s="281"/>
      <c r="R151" s="281"/>
      <c r="S151" s="281"/>
      <c r="T151" s="281"/>
      <c r="U151" s="281"/>
      <c r="V151" s="281"/>
      <c r="W151" s="281"/>
    </row>
    <row r="152" spans="1:23" ht="15.75" customHeight="1" x14ac:dyDescent="0.3">
      <c r="A152" s="384"/>
      <c r="B152" s="384"/>
      <c r="C152" s="384"/>
      <c r="D152" s="271"/>
      <c r="E152" s="384"/>
      <c r="F152" s="271"/>
      <c r="G152" s="384"/>
      <c r="H152" s="384"/>
      <c r="I152" s="281"/>
      <c r="J152" s="281"/>
      <c r="K152" s="281"/>
      <c r="L152" s="281"/>
      <c r="M152" s="281"/>
      <c r="N152" s="281"/>
      <c r="O152" s="281"/>
      <c r="P152" s="281"/>
      <c r="Q152" s="281"/>
      <c r="R152" s="281"/>
      <c r="S152" s="281"/>
      <c r="T152" s="281"/>
      <c r="U152" s="281"/>
      <c r="V152" s="281"/>
      <c r="W152" s="281"/>
    </row>
    <row r="153" spans="1:23" ht="15.75" customHeight="1" x14ac:dyDescent="0.3">
      <c r="A153" s="384"/>
      <c r="B153" s="384"/>
      <c r="C153" s="384"/>
      <c r="D153" s="271"/>
      <c r="E153" s="384"/>
      <c r="F153" s="271"/>
      <c r="G153" s="384"/>
      <c r="H153" s="384"/>
      <c r="I153" s="281"/>
      <c r="J153" s="281"/>
      <c r="K153" s="281"/>
      <c r="L153" s="281"/>
      <c r="M153" s="281"/>
      <c r="N153" s="281"/>
      <c r="O153" s="281"/>
      <c r="P153" s="281"/>
      <c r="Q153" s="281"/>
      <c r="R153" s="281"/>
      <c r="S153" s="281"/>
      <c r="T153" s="281"/>
      <c r="U153" s="281"/>
      <c r="V153" s="281"/>
      <c r="W153" s="281"/>
    </row>
    <row r="154" spans="1:23" ht="15.75" customHeight="1" x14ac:dyDescent="0.3">
      <c r="A154" s="384"/>
      <c r="B154" s="384"/>
      <c r="C154" s="384"/>
      <c r="D154" s="271"/>
      <c r="E154" s="384"/>
      <c r="F154" s="271"/>
      <c r="G154" s="384"/>
      <c r="H154" s="384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  <c r="S154" s="281"/>
      <c r="T154" s="281"/>
      <c r="U154" s="281"/>
      <c r="V154" s="281"/>
      <c r="W154" s="281"/>
    </row>
    <row r="155" spans="1:23" ht="15.75" customHeight="1" x14ac:dyDescent="0.3">
      <c r="A155" s="384"/>
      <c r="B155" s="384"/>
      <c r="C155" s="384"/>
      <c r="D155" s="271"/>
      <c r="E155" s="384"/>
      <c r="F155" s="271"/>
      <c r="G155" s="384"/>
      <c r="H155" s="384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</row>
    <row r="156" spans="1:23" ht="15.75" customHeight="1" x14ac:dyDescent="0.3">
      <c r="A156" s="384"/>
      <c r="B156" s="384"/>
      <c r="C156" s="384"/>
      <c r="D156" s="271"/>
      <c r="E156" s="384"/>
      <c r="F156" s="271"/>
      <c r="G156" s="384"/>
      <c r="H156" s="384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1"/>
    </row>
    <row r="157" spans="1:23" ht="15.75" customHeight="1" x14ac:dyDescent="0.3">
      <c r="A157" s="384"/>
      <c r="B157" s="384"/>
      <c r="C157" s="384"/>
      <c r="D157" s="271"/>
      <c r="E157" s="384"/>
      <c r="F157" s="271"/>
      <c r="G157" s="384"/>
      <c r="H157" s="384"/>
      <c r="I157" s="281"/>
      <c r="J157" s="281"/>
      <c r="K157" s="281"/>
      <c r="L157" s="281"/>
      <c r="M157" s="281"/>
      <c r="N157" s="281"/>
      <c r="O157" s="281"/>
      <c r="P157" s="281"/>
      <c r="Q157" s="281"/>
      <c r="R157" s="281"/>
      <c r="S157" s="281"/>
      <c r="T157" s="281"/>
      <c r="U157" s="281"/>
      <c r="V157" s="281"/>
      <c r="W157" s="281"/>
    </row>
    <row r="158" spans="1:23" ht="15.75" customHeight="1" x14ac:dyDescent="0.3">
      <c r="A158" s="384"/>
      <c r="B158" s="384"/>
      <c r="C158" s="384"/>
      <c r="D158" s="271"/>
      <c r="E158" s="384"/>
      <c r="F158" s="271"/>
      <c r="G158" s="384"/>
      <c r="H158" s="384"/>
      <c r="I158" s="281"/>
      <c r="J158" s="281"/>
      <c r="K158" s="281"/>
      <c r="L158" s="281"/>
      <c r="M158" s="281"/>
      <c r="N158" s="281"/>
      <c r="O158" s="281"/>
      <c r="P158" s="281"/>
      <c r="Q158" s="281"/>
      <c r="R158" s="281"/>
      <c r="S158" s="281"/>
      <c r="T158" s="281"/>
      <c r="U158" s="281"/>
      <c r="V158" s="281"/>
      <c r="W158" s="281"/>
    </row>
    <row r="159" spans="1:23" ht="15.75" customHeight="1" x14ac:dyDescent="0.3">
      <c r="A159" s="384"/>
      <c r="B159" s="384"/>
      <c r="C159" s="384"/>
      <c r="D159" s="271"/>
      <c r="E159" s="384"/>
      <c r="F159" s="271"/>
      <c r="G159" s="384"/>
      <c r="H159" s="384"/>
      <c r="I159" s="281"/>
      <c r="J159" s="281"/>
      <c r="K159" s="281"/>
      <c r="L159" s="281"/>
      <c r="M159" s="281"/>
      <c r="N159" s="281"/>
      <c r="O159" s="281"/>
      <c r="P159" s="281"/>
      <c r="Q159" s="281"/>
      <c r="R159" s="281"/>
      <c r="S159" s="281"/>
      <c r="T159" s="281"/>
      <c r="U159" s="281"/>
      <c r="V159" s="281"/>
      <c r="W159" s="281"/>
    </row>
    <row r="160" spans="1:23" ht="15.75" customHeight="1" x14ac:dyDescent="0.3">
      <c r="A160" s="384"/>
      <c r="B160" s="384"/>
      <c r="C160" s="384"/>
      <c r="D160" s="271"/>
      <c r="E160" s="384"/>
      <c r="F160" s="271"/>
      <c r="G160" s="384"/>
      <c r="H160" s="384"/>
      <c r="I160" s="281"/>
      <c r="J160" s="281"/>
      <c r="K160" s="281"/>
      <c r="L160" s="281"/>
      <c r="M160" s="281"/>
      <c r="N160" s="281"/>
      <c r="O160" s="281"/>
      <c r="P160" s="281"/>
      <c r="Q160" s="281"/>
      <c r="R160" s="281"/>
      <c r="S160" s="281"/>
      <c r="T160" s="281"/>
      <c r="U160" s="281"/>
      <c r="V160" s="281"/>
      <c r="W160" s="281"/>
    </row>
    <row r="161" spans="1:23" ht="15.75" customHeight="1" x14ac:dyDescent="0.3">
      <c r="A161" s="384"/>
      <c r="B161" s="384"/>
      <c r="C161" s="384"/>
      <c r="D161" s="271"/>
      <c r="E161" s="384"/>
      <c r="F161" s="271"/>
      <c r="G161" s="384"/>
      <c r="H161" s="384"/>
      <c r="I161" s="281"/>
      <c r="J161" s="281"/>
      <c r="K161" s="281"/>
      <c r="L161" s="281"/>
      <c r="M161" s="281"/>
      <c r="N161" s="281"/>
      <c r="O161" s="281"/>
      <c r="P161" s="281"/>
      <c r="Q161" s="281"/>
      <c r="R161" s="281"/>
      <c r="S161" s="281"/>
      <c r="T161" s="281"/>
      <c r="U161" s="281"/>
      <c r="V161" s="281"/>
      <c r="W161" s="281"/>
    </row>
    <row r="162" spans="1:23" ht="15.75" customHeight="1" x14ac:dyDescent="0.3">
      <c r="A162" s="384"/>
      <c r="B162" s="384"/>
      <c r="C162" s="384"/>
      <c r="D162" s="271"/>
      <c r="E162" s="384"/>
      <c r="F162" s="271"/>
      <c r="G162" s="384"/>
      <c r="H162" s="384"/>
      <c r="I162" s="281"/>
      <c r="J162" s="281"/>
      <c r="K162" s="281"/>
      <c r="L162" s="281"/>
      <c r="M162" s="281"/>
      <c r="N162" s="281"/>
      <c r="O162" s="281"/>
      <c r="P162" s="281"/>
      <c r="Q162" s="281"/>
      <c r="R162" s="281"/>
      <c r="S162" s="281"/>
      <c r="T162" s="281"/>
      <c r="U162" s="281"/>
      <c r="V162" s="281"/>
      <c r="W162" s="281"/>
    </row>
    <row r="163" spans="1:23" ht="15.75" customHeight="1" x14ac:dyDescent="0.3">
      <c r="A163" s="384"/>
      <c r="B163" s="384"/>
      <c r="C163" s="384"/>
      <c r="D163" s="271"/>
      <c r="E163" s="384"/>
      <c r="F163" s="271"/>
      <c r="G163" s="384"/>
      <c r="H163" s="384"/>
      <c r="I163" s="281"/>
      <c r="J163" s="281"/>
      <c r="K163" s="281"/>
      <c r="L163" s="281"/>
      <c r="M163" s="281"/>
      <c r="N163" s="281"/>
      <c r="O163" s="281"/>
      <c r="P163" s="281"/>
      <c r="Q163" s="281"/>
      <c r="R163" s="281"/>
      <c r="S163" s="281"/>
      <c r="T163" s="281"/>
      <c r="U163" s="281"/>
      <c r="V163" s="281"/>
      <c r="W163" s="281"/>
    </row>
    <row r="164" spans="1:23" ht="15.75" customHeight="1" x14ac:dyDescent="0.3">
      <c r="A164" s="384"/>
      <c r="B164" s="384"/>
      <c r="C164" s="384"/>
      <c r="D164" s="271"/>
      <c r="E164" s="384"/>
      <c r="F164" s="271"/>
      <c r="G164" s="384"/>
      <c r="H164" s="384"/>
      <c r="I164" s="281"/>
      <c r="J164" s="281"/>
      <c r="K164" s="281"/>
      <c r="L164" s="281"/>
      <c r="M164" s="281"/>
      <c r="N164" s="281"/>
      <c r="O164" s="281"/>
      <c r="P164" s="281"/>
      <c r="Q164" s="281"/>
      <c r="R164" s="281"/>
      <c r="S164" s="281"/>
      <c r="T164" s="281"/>
      <c r="U164" s="281"/>
      <c r="V164" s="281"/>
      <c r="W164" s="281"/>
    </row>
    <row r="165" spans="1:23" ht="15.75" customHeight="1" x14ac:dyDescent="0.3">
      <c r="A165" s="384"/>
      <c r="B165" s="384"/>
      <c r="C165" s="384"/>
      <c r="D165" s="271"/>
      <c r="E165" s="384"/>
      <c r="F165" s="271"/>
      <c r="G165" s="384"/>
      <c r="H165" s="384"/>
      <c r="I165" s="281"/>
      <c r="J165" s="281"/>
      <c r="K165" s="281"/>
      <c r="L165" s="281"/>
      <c r="M165" s="281"/>
      <c r="N165" s="281"/>
      <c r="O165" s="281"/>
      <c r="P165" s="281"/>
      <c r="Q165" s="281"/>
      <c r="R165" s="281"/>
      <c r="S165" s="281"/>
      <c r="T165" s="281"/>
      <c r="U165" s="281"/>
      <c r="V165" s="281"/>
      <c r="W165" s="281"/>
    </row>
    <row r="166" spans="1:23" ht="15.75" customHeight="1" x14ac:dyDescent="0.3">
      <c r="A166" s="384"/>
      <c r="B166" s="384"/>
      <c r="C166" s="384"/>
      <c r="D166" s="271"/>
      <c r="E166" s="384"/>
      <c r="F166" s="271"/>
      <c r="G166" s="384"/>
      <c r="H166" s="384"/>
      <c r="I166" s="281"/>
      <c r="J166" s="281"/>
      <c r="K166" s="281"/>
      <c r="L166" s="281"/>
      <c r="M166" s="281"/>
      <c r="N166" s="281"/>
      <c r="O166" s="281"/>
      <c r="P166" s="281"/>
      <c r="Q166" s="281"/>
      <c r="R166" s="281"/>
      <c r="S166" s="281"/>
      <c r="T166" s="281"/>
      <c r="U166" s="281"/>
      <c r="V166" s="281"/>
      <c r="W166" s="281"/>
    </row>
    <row r="167" spans="1:23" ht="15.75" customHeight="1" x14ac:dyDescent="0.3">
      <c r="A167" s="384"/>
      <c r="B167" s="384"/>
      <c r="C167" s="384"/>
      <c r="D167" s="271"/>
      <c r="E167" s="384"/>
      <c r="F167" s="271"/>
      <c r="G167" s="384"/>
      <c r="H167" s="384"/>
      <c r="I167" s="281"/>
      <c r="J167" s="281"/>
      <c r="K167" s="281"/>
      <c r="L167" s="281"/>
      <c r="M167" s="281"/>
      <c r="N167" s="281"/>
      <c r="O167" s="281"/>
      <c r="P167" s="281"/>
      <c r="Q167" s="281"/>
      <c r="R167" s="281"/>
      <c r="S167" s="281"/>
      <c r="T167" s="281"/>
      <c r="U167" s="281"/>
      <c r="V167" s="281"/>
      <c r="W167" s="281"/>
    </row>
    <row r="168" spans="1:23" ht="15.75" customHeight="1" x14ac:dyDescent="0.3">
      <c r="A168" s="384"/>
      <c r="B168" s="384"/>
      <c r="C168" s="384"/>
      <c r="D168" s="271"/>
      <c r="E168" s="384"/>
      <c r="F168" s="271"/>
      <c r="G168" s="384"/>
      <c r="H168" s="384"/>
      <c r="I168" s="281"/>
      <c r="J168" s="281"/>
      <c r="K168" s="281"/>
      <c r="L168" s="281"/>
      <c r="M168" s="281"/>
      <c r="N168" s="281"/>
      <c r="O168" s="281"/>
      <c r="P168" s="281"/>
      <c r="Q168" s="281"/>
      <c r="R168" s="281"/>
      <c r="S168" s="281"/>
      <c r="T168" s="281"/>
      <c r="U168" s="281"/>
      <c r="V168" s="281"/>
      <c r="W168" s="281"/>
    </row>
    <row r="169" spans="1:23" ht="15.75" customHeight="1" x14ac:dyDescent="0.3">
      <c r="A169" s="384"/>
      <c r="B169" s="384"/>
      <c r="C169" s="384"/>
      <c r="D169" s="271"/>
      <c r="E169" s="384"/>
      <c r="F169" s="271"/>
      <c r="G169" s="384"/>
      <c r="H169" s="384"/>
      <c r="I169" s="281"/>
      <c r="J169" s="281"/>
      <c r="K169" s="281"/>
      <c r="L169" s="281"/>
      <c r="M169" s="281"/>
      <c r="N169" s="281"/>
      <c r="O169" s="281"/>
      <c r="P169" s="281"/>
      <c r="Q169" s="281"/>
      <c r="R169" s="281"/>
      <c r="S169" s="281"/>
      <c r="T169" s="281"/>
      <c r="U169" s="281"/>
      <c r="V169" s="281"/>
      <c r="W169" s="281"/>
    </row>
    <row r="170" spans="1:23" ht="15.75" customHeight="1" x14ac:dyDescent="0.3">
      <c r="A170" s="384"/>
      <c r="B170" s="384"/>
      <c r="C170" s="384"/>
      <c r="D170" s="271"/>
      <c r="E170" s="384"/>
      <c r="F170" s="271"/>
      <c r="G170" s="384"/>
      <c r="H170" s="384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1"/>
    </row>
    <row r="171" spans="1:23" ht="15.75" customHeight="1" x14ac:dyDescent="0.3">
      <c r="A171" s="384"/>
      <c r="B171" s="384"/>
      <c r="C171" s="384"/>
      <c r="D171" s="271"/>
      <c r="E171" s="384"/>
      <c r="F171" s="271"/>
      <c r="G171" s="384"/>
      <c r="H171" s="384"/>
      <c r="I171" s="281"/>
      <c r="J171" s="281"/>
      <c r="K171" s="281"/>
      <c r="L171" s="281"/>
      <c r="M171" s="281"/>
      <c r="N171" s="281"/>
      <c r="O171" s="281"/>
      <c r="P171" s="281"/>
      <c r="Q171" s="281"/>
      <c r="R171" s="281"/>
      <c r="S171" s="281"/>
      <c r="T171" s="281"/>
      <c r="U171" s="281"/>
      <c r="V171" s="281"/>
      <c r="W171" s="281"/>
    </row>
    <row r="172" spans="1:23" ht="15.75" customHeight="1" x14ac:dyDescent="0.3">
      <c r="A172" s="384"/>
      <c r="B172" s="384"/>
      <c r="C172" s="384"/>
      <c r="D172" s="271"/>
      <c r="E172" s="384"/>
      <c r="F172" s="271"/>
      <c r="G172" s="384"/>
      <c r="H172" s="384"/>
      <c r="I172" s="281"/>
      <c r="J172" s="281"/>
      <c r="K172" s="281"/>
      <c r="L172" s="281"/>
      <c r="M172" s="281"/>
      <c r="N172" s="281"/>
      <c r="O172" s="281"/>
      <c r="P172" s="281"/>
      <c r="Q172" s="281"/>
      <c r="R172" s="281"/>
      <c r="S172" s="281"/>
      <c r="T172" s="281"/>
      <c r="U172" s="281"/>
      <c r="V172" s="281"/>
      <c r="W172" s="281"/>
    </row>
    <row r="173" spans="1:23" ht="15.75" customHeight="1" x14ac:dyDescent="0.3">
      <c r="A173" s="384"/>
      <c r="B173" s="384"/>
      <c r="C173" s="384"/>
      <c r="D173" s="271"/>
      <c r="E173" s="384"/>
      <c r="F173" s="271"/>
      <c r="G173" s="384"/>
      <c r="H173" s="384"/>
      <c r="I173" s="281"/>
      <c r="J173" s="281"/>
      <c r="K173" s="281"/>
      <c r="L173" s="281"/>
      <c r="M173" s="281"/>
      <c r="N173" s="281"/>
      <c r="O173" s="281"/>
      <c r="P173" s="281"/>
      <c r="Q173" s="281"/>
      <c r="R173" s="281"/>
      <c r="S173" s="281"/>
      <c r="T173" s="281"/>
      <c r="U173" s="281"/>
      <c r="V173" s="281"/>
      <c r="W173" s="281"/>
    </row>
    <row r="174" spans="1:23" ht="15.75" customHeight="1" x14ac:dyDescent="0.3">
      <c r="A174" s="384"/>
      <c r="B174" s="384"/>
      <c r="C174" s="384"/>
      <c r="D174" s="271"/>
      <c r="E174" s="384"/>
      <c r="F174" s="271"/>
      <c r="G174" s="384"/>
      <c r="H174" s="384"/>
      <c r="I174" s="281"/>
      <c r="J174" s="281"/>
      <c r="K174" s="281"/>
      <c r="L174" s="281"/>
      <c r="M174" s="281"/>
      <c r="N174" s="281"/>
      <c r="O174" s="281"/>
      <c r="P174" s="281"/>
      <c r="Q174" s="281"/>
      <c r="R174" s="281"/>
      <c r="S174" s="281"/>
      <c r="T174" s="281"/>
      <c r="U174" s="281"/>
      <c r="V174" s="281"/>
      <c r="W174" s="281"/>
    </row>
    <row r="175" spans="1:23" ht="15.75" customHeight="1" x14ac:dyDescent="0.3">
      <c r="A175" s="384"/>
      <c r="B175" s="384"/>
      <c r="C175" s="384"/>
      <c r="D175" s="271"/>
      <c r="E175" s="384"/>
      <c r="F175" s="271"/>
      <c r="G175" s="384"/>
      <c r="H175" s="384"/>
      <c r="I175" s="281"/>
      <c r="J175" s="281"/>
      <c r="K175" s="281"/>
      <c r="L175" s="281"/>
      <c r="M175" s="281"/>
      <c r="N175" s="281"/>
      <c r="O175" s="281"/>
      <c r="P175" s="281"/>
      <c r="Q175" s="281"/>
      <c r="R175" s="281"/>
      <c r="S175" s="281"/>
      <c r="T175" s="281"/>
      <c r="U175" s="281"/>
      <c r="V175" s="281"/>
      <c r="W175" s="281"/>
    </row>
    <row r="176" spans="1:23" ht="15.75" customHeight="1" x14ac:dyDescent="0.3">
      <c r="A176" s="384"/>
      <c r="B176" s="384"/>
      <c r="C176" s="384"/>
      <c r="D176" s="271"/>
      <c r="E176" s="384"/>
      <c r="F176" s="271"/>
      <c r="G176" s="384"/>
      <c r="H176" s="384"/>
      <c r="I176" s="281"/>
      <c r="J176" s="281"/>
      <c r="K176" s="281"/>
      <c r="L176" s="281"/>
      <c r="M176" s="281"/>
      <c r="N176" s="281"/>
      <c r="O176" s="281"/>
      <c r="P176" s="281"/>
      <c r="Q176" s="281"/>
      <c r="R176" s="281"/>
      <c r="S176" s="281"/>
      <c r="T176" s="281"/>
      <c r="U176" s="281"/>
      <c r="V176" s="281"/>
      <c r="W176" s="281"/>
    </row>
    <row r="177" spans="1:23" ht="15.75" customHeight="1" x14ac:dyDescent="0.3">
      <c r="A177" s="384"/>
      <c r="B177" s="384"/>
      <c r="C177" s="384"/>
      <c r="D177" s="271"/>
      <c r="E177" s="384"/>
      <c r="F177" s="271"/>
      <c r="G177" s="384"/>
      <c r="H177" s="384"/>
      <c r="I177" s="281"/>
      <c r="J177" s="281"/>
      <c r="K177" s="281"/>
      <c r="L177" s="281"/>
      <c r="M177" s="281"/>
      <c r="N177" s="281"/>
      <c r="O177" s="281"/>
      <c r="P177" s="281"/>
      <c r="Q177" s="281"/>
      <c r="R177" s="281"/>
      <c r="S177" s="281"/>
      <c r="T177" s="281"/>
      <c r="U177" s="281"/>
      <c r="V177" s="281"/>
      <c r="W177" s="281"/>
    </row>
    <row r="178" spans="1:23" ht="15.75" customHeight="1" x14ac:dyDescent="0.3">
      <c r="A178" s="384"/>
      <c r="B178" s="384"/>
      <c r="C178" s="384"/>
      <c r="D178" s="271"/>
      <c r="E178" s="384"/>
      <c r="F178" s="271"/>
      <c r="G178" s="384"/>
      <c r="H178" s="384"/>
      <c r="I178" s="281"/>
      <c r="J178" s="281"/>
      <c r="K178" s="281"/>
      <c r="L178" s="281"/>
      <c r="M178" s="281"/>
      <c r="N178" s="281"/>
      <c r="O178" s="281"/>
      <c r="P178" s="281"/>
      <c r="Q178" s="281"/>
      <c r="R178" s="281"/>
      <c r="S178" s="281"/>
      <c r="T178" s="281"/>
      <c r="U178" s="281"/>
      <c r="V178" s="281"/>
      <c r="W178" s="281"/>
    </row>
    <row r="179" spans="1:23" ht="15.75" customHeight="1" x14ac:dyDescent="0.3">
      <c r="A179" s="384"/>
      <c r="B179" s="384"/>
      <c r="C179" s="384"/>
      <c r="D179" s="271"/>
      <c r="E179" s="384"/>
      <c r="F179" s="271"/>
      <c r="G179" s="384"/>
      <c r="H179" s="384"/>
      <c r="I179" s="281"/>
      <c r="J179" s="281"/>
      <c r="K179" s="281"/>
      <c r="L179" s="281"/>
      <c r="M179" s="281"/>
      <c r="N179" s="281"/>
      <c r="O179" s="281"/>
      <c r="P179" s="281"/>
      <c r="Q179" s="281"/>
      <c r="R179" s="281"/>
      <c r="S179" s="281"/>
      <c r="T179" s="281"/>
      <c r="U179" s="281"/>
      <c r="V179" s="281"/>
      <c r="W179" s="281"/>
    </row>
    <row r="180" spans="1:23" ht="15.75" customHeight="1" x14ac:dyDescent="0.3">
      <c r="A180" s="384"/>
      <c r="B180" s="384"/>
      <c r="C180" s="384"/>
      <c r="D180" s="271"/>
      <c r="E180" s="384"/>
      <c r="F180" s="271"/>
      <c r="G180" s="384"/>
      <c r="H180" s="384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  <c r="S180" s="281"/>
      <c r="T180" s="281"/>
      <c r="U180" s="281"/>
      <c r="V180" s="281"/>
      <c r="W180" s="281"/>
    </row>
    <row r="181" spans="1:23" ht="15.75" customHeight="1" x14ac:dyDescent="0.3">
      <c r="A181" s="384"/>
      <c r="B181" s="384"/>
      <c r="C181" s="384"/>
      <c r="D181" s="271"/>
      <c r="E181" s="384"/>
      <c r="F181" s="271"/>
      <c r="G181" s="384"/>
      <c r="H181" s="384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281"/>
    </row>
    <row r="182" spans="1:23" ht="15.75" customHeight="1" x14ac:dyDescent="0.3">
      <c r="A182" s="384"/>
      <c r="B182" s="384"/>
      <c r="C182" s="384"/>
      <c r="D182" s="271"/>
      <c r="E182" s="384"/>
      <c r="F182" s="271"/>
      <c r="G182" s="384"/>
      <c r="H182" s="384"/>
      <c r="I182" s="281"/>
      <c r="J182" s="281"/>
      <c r="K182" s="281"/>
      <c r="L182" s="281"/>
      <c r="M182" s="281"/>
      <c r="N182" s="281"/>
      <c r="O182" s="281"/>
      <c r="P182" s="281"/>
      <c r="Q182" s="281"/>
      <c r="R182" s="281"/>
      <c r="S182" s="281"/>
      <c r="T182" s="281"/>
      <c r="U182" s="281"/>
      <c r="V182" s="281"/>
      <c r="W182" s="281"/>
    </row>
    <row r="183" spans="1:23" ht="15.75" customHeight="1" x14ac:dyDescent="0.3">
      <c r="A183" s="384"/>
      <c r="B183" s="384"/>
      <c r="C183" s="384"/>
      <c r="D183" s="271"/>
      <c r="E183" s="384"/>
      <c r="F183" s="271"/>
      <c r="G183" s="384"/>
      <c r="H183" s="384"/>
      <c r="I183" s="281"/>
      <c r="J183" s="281"/>
      <c r="K183" s="281"/>
      <c r="L183" s="281"/>
      <c r="M183" s="281"/>
      <c r="N183" s="281"/>
      <c r="O183" s="281"/>
      <c r="P183" s="281"/>
      <c r="Q183" s="281"/>
      <c r="R183" s="281"/>
      <c r="S183" s="281"/>
      <c r="T183" s="281"/>
      <c r="U183" s="281"/>
      <c r="V183" s="281"/>
      <c r="W183" s="281"/>
    </row>
    <row r="184" spans="1:23" ht="15.75" customHeight="1" x14ac:dyDescent="0.3">
      <c r="A184" s="384"/>
      <c r="B184" s="384"/>
      <c r="C184" s="384"/>
      <c r="D184" s="271"/>
      <c r="E184" s="384"/>
      <c r="F184" s="271"/>
      <c r="G184" s="384"/>
      <c r="H184" s="384"/>
      <c r="I184" s="281"/>
      <c r="J184" s="281"/>
      <c r="K184" s="281"/>
      <c r="L184" s="281"/>
      <c r="M184" s="281"/>
      <c r="N184" s="281"/>
      <c r="O184" s="281"/>
      <c r="P184" s="281"/>
      <c r="Q184" s="281"/>
      <c r="R184" s="281"/>
      <c r="S184" s="281"/>
      <c r="T184" s="281"/>
      <c r="U184" s="281"/>
      <c r="V184" s="281"/>
      <c r="W184" s="281"/>
    </row>
    <row r="185" spans="1:23" ht="15.75" customHeight="1" x14ac:dyDescent="0.3">
      <c r="A185" s="384"/>
      <c r="B185" s="384"/>
      <c r="C185" s="384"/>
      <c r="D185" s="271"/>
      <c r="E185" s="384"/>
      <c r="F185" s="271"/>
      <c r="G185" s="384"/>
      <c r="H185" s="384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  <c r="S185" s="281"/>
      <c r="T185" s="281"/>
      <c r="U185" s="281"/>
      <c r="V185" s="281"/>
      <c r="W185" s="281"/>
    </row>
    <row r="186" spans="1:23" ht="15.75" customHeight="1" x14ac:dyDescent="0.3">
      <c r="A186" s="384"/>
      <c r="B186" s="384"/>
      <c r="C186" s="384"/>
      <c r="D186" s="271"/>
      <c r="E186" s="384"/>
      <c r="F186" s="271"/>
      <c r="G186" s="384"/>
      <c r="H186" s="384"/>
      <c r="I186" s="281"/>
      <c r="J186" s="281"/>
      <c r="K186" s="281"/>
      <c r="L186" s="281"/>
      <c r="M186" s="281"/>
      <c r="N186" s="281"/>
      <c r="O186" s="281"/>
      <c r="P186" s="281"/>
      <c r="Q186" s="281"/>
      <c r="R186" s="281"/>
      <c r="S186" s="281"/>
      <c r="T186" s="281"/>
      <c r="U186" s="281"/>
      <c r="V186" s="281"/>
      <c r="W186" s="281"/>
    </row>
    <row r="187" spans="1:23" ht="15.75" customHeight="1" x14ac:dyDescent="0.3">
      <c r="A187" s="384"/>
      <c r="B187" s="384"/>
      <c r="C187" s="384"/>
      <c r="D187" s="271"/>
      <c r="E187" s="384"/>
      <c r="F187" s="271"/>
      <c r="G187" s="384"/>
      <c r="H187" s="384"/>
      <c r="I187" s="281"/>
      <c r="J187" s="281"/>
      <c r="K187" s="281"/>
      <c r="L187" s="281"/>
      <c r="M187" s="281"/>
      <c r="N187" s="281"/>
      <c r="O187" s="281"/>
      <c r="P187" s="281"/>
      <c r="Q187" s="281"/>
      <c r="R187" s="281"/>
      <c r="S187" s="281"/>
      <c r="T187" s="281"/>
      <c r="U187" s="281"/>
      <c r="V187" s="281"/>
      <c r="W187" s="281"/>
    </row>
    <row r="188" spans="1:23" ht="15.75" customHeight="1" x14ac:dyDescent="0.3">
      <c r="A188" s="384"/>
      <c r="B188" s="384"/>
      <c r="C188" s="384"/>
      <c r="D188" s="271"/>
      <c r="E188" s="384"/>
      <c r="F188" s="271"/>
      <c r="G188" s="384"/>
      <c r="H188" s="384"/>
      <c r="I188" s="281"/>
      <c r="J188" s="281"/>
      <c r="K188" s="281"/>
      <c r="L188" s="281"/>
      <c r="M188" s="281"/>
      <c r="N188" s="281"/>
      <c r="O188" s="281"/>
      <c r="P188" s="281"/>
      <c r="Q188" s="281"/>
      <c r="R188" s="281"/>
      <c r="S188" s="281"/>
      <c r="T188" s="281"/>
      <c r="U188" s="281"/>
      <c r="V188" s="281"/>
      <c r="W188" s="281"/>
    </row>
    <row r="189" spans="1:23" ht="15.75" customHeight="1" x14ac:dyDescent="0.3">
      <c r="A189" s="384"/>
      <c r="B189" s="384"/>
      <c r="C189" s="384"/>
      <c r="D189" s="271"/>
      <c r="E189" s="384"/>
      <c r="F189" s="271"/>
      <c r="G189" s="384"/>
      <c r="H189" s="384"/>
      <c r="I189" s="281"/>
      <c r="J189" s="281"/>
      <c r="K189" s="281"/>
      <c r="L189" s="281"/>
      <c r="M189" s="281"/>
      <c r="N189" s="281"/>
      <c r="O189" s="281"/>
      <c r="P189" s="281"/>
      <c r="Q189" s="281"/>
      <c r="R189" s="281"/>
      <c r="S189" s="281"/>
      <c r="T189" s="281"/>
      <c r="U189" s="281"/>
      <c r="V189" s="281"/>
      <c r="W189" s="281"/>
    </row>
    <row r="190" spans="1:23" ht="15.75" customHeight="1" x14ac:dyDescent="0.3">
      <c r="A190" s="384"/>
      <c r="B190" s="384"/>
      <c r="C190" s="384"/>
      <c r="D190" s="271"/>
      <c r="E190" s="384"/>
      <c r="F190" s="271"/>
      <c r="G190" s="384"/>
      <c r="H190" s="384"/>
      <c r="I190" s="281"/>
      <c r="J190" s="281"/>
      <c r="K190" s="281"/>
      <c r="L190" s="281"/>
      <c r="M190" s="281"/>
      <c r="N190" s="281"/>
      <c r="O190" s="281"/>
      <c r="P190" s="281"/>
      <c r="Q190" s="281"/>
      <c r="R190" s="281"/>
      <c r="S190" s="281"/>
      <c r="T190" s="281"/>
      <c r="U190" s="281"/>
      <c r="V190" s="281"/>
      <c r="W190" s="281"/>
    </row>
    <row r="191" spans="1:23" ht="15.75" customHeight="1" x14ac:dyDescent="0.3">
      <c r="A191" s="384"/>
      <c r="B191" s="384"/>
      <c r="C191" s="384"/>
      <c r="D191" s="271"/>
      <c r="E191" s="384"/>
      <c r="F191" s="271"/>
      <c r="G191" s="384"/>
      <c r="H191" s="384"/>
      <c r="I191" s="281"/>
      <c r="J191" s="281"/>
      <c r="K191" s="281"/>
      <c r="L191" s="281"/>
      <c r="M191" s="281"/>
      <c r="N191" s="281"/>
      <c r="O191" s="281"/>
      <c r="P191" s="281"/>
      <c r="Q191" s="281"/>
      <c r="R191" s="281"/>
      <c r="S191" s="281"/>
      <c r="T191" s="281"/>
      <c r="U191" s="281"/>
      <c r="V191" s="281"/>
      <c r="W191" s="281"/>
    </row>
    <row r="192" spans="1:23" ht="15.75" customHeight="1" x14ac:dyDescent="0.3">
      <c r="A192" s="384"/>
      <c r="B192" s="384"/>
      <c r="C192" s="384"/>
      <c r="D192" s="271"/>
      <c r="E192" s="384"/>
      <c r="F192" s="271"/>
      <c r="G192" s="384"/>
      <c r="H192" s="384"/>
      <c r="I192" s="281"/>
      <c r="J192" s="281"/>
      <c r="K192" s="281"/>
      <c r="L192" s="281"/>
      <c r="M192" s="281"/>
      <c r="N192" s="281"/>
      <c r="O192" s="281"/>
      <c r="P192" s="281"/>
      <c r="Q192" s="281"/>
      <c r="R192" s="281"/>
      <c r="S192" s="281"/>
      <c r="T192" s="281"/>
      <c r="U192" s="281"/>
      <c r="V192" s="281"/>
      <c r="W192" s="281"/>
    </row>
    <row r="193" spans="1:23" ht="15.75" customHeight="1" x14ac:dyDescent="0.3">
      <c r="A193" s="384"/>
      <c r="B193" s="384"/>
      <c r="C193" s="384"/>
      <c r="D193" s="271"/>
      <c r="E193" s="384"/>
      <c r="F193" s="271"/>
      <c r="G193" s="384"/>
      <c r="H193" s="384"/>
      <c r="I193" s="281"/>
      <c r="J193" s="281"/>
      <c r="K193" s="281"/>
      <c r="L193" s="281"/>
      <c r="M193" s="281"/>
      <c r="N193" s="281"/>
      <c r="O193" s="281"/>
      <c r="P193" s="281"/>
      <c r="Q193" s="281"/>
      <c r="R193" s="281"/>
      <c r="S193" s="281"/>
      <c r="T193" s="281"/>
      <c r="U193" s="281"/>
      <c r="V193" s="281"/>
      <c r="W193" s="281"/>
    </row>
    <row r="194" spans="1:23" ht="15.75" customHeight="1" x14ac:dyDescent="0.3">
      <c r="A194" s="384"/>
      <c r="B194" s="384"/>
      <c r="C194" s="384"/>
      <c r="D194" s="271"/>
      <c r="E194" s="384"/>
      <c r="F194" s="271"/>
      <c r="G194" s="384"/>
      <c r="H194" s="384"/>
      <c r="I194" s="281"/>
      <c r="J194" s="281"/>
      <c r="K194" s="281"/>
      <c r="L194" s="281"/>
      <c r="M194" s="281"/>
      <c r="N194" s="281"/>
      <c r="O194" s="281"/>
      <c r="P194" s="281"/>
      <c r="Q194" s="281"/>
      <c r="R194" s="281"/>
      <c r="S194" s="281"/>
      <c r="T194" s="281"/>
      <c r="U194" s="281"/>
      <c r="V194" s="281"/>
      <c r="W194" s="281"/>
    </row>
    <row r="195" spans="1:23" ht="15.75" customHeight="1" x14ac:dyDescent="0.3">
      <c r="A195" s="384"/>
      <c r="B195" s="384"/>
      <c r="C195" s="384"/>
      <c r="D195" s="271"/>
      <c r="E195" s="384"/>
      <c r="F195" s="271"/>
      <c r="G195" s="384"/>
      <c r="H195" s="384"/>
      <c r="I195" s="281"/>
      <c r="J195" s="281"/>
      <c r="K195" s="281"/>
      <c r="L195" s="281"/>
      <c r="M195" s="281"/>
      <c r="N195" s="281"/>
      <c r="O195" s="281"/>
      <c r="P195" s="281"/>
      <c r="Q195" s="281"/>
      <c r="R195" s="281"/>
      <c r="S195" s="281"/>
      <c r="T195" s="281"/>
      <c r="U195" s="281"/>
      <c r="V195" s="281"/>
      <c r="W195" s="281"/>
    </row>
    <row r="196" spans="1:23" ht="15.75" customHeight="1" x14ac:dyDescent="0.3">
      <c r="A196" s="384"/>
      <c r="B196" s="384"/>
      <c r="C196" s="384"/>
      <c r="D196" s="271"/>
      <c r="E196" s="384"/>
      <c r="F196" s="271"/>
      <c r="G196" s="384"/>
      <c r="H196" s="384"/>
      <c r="I196" s="281"/>
      <c r="J196" s="281"/>
      <c r="K196" s="281"/>
      <c r="L196" s="281"/>
      <c r="M196" s="281"/>
      <c r="N196" s="281"/>
      <c r="O196" s="281"/>
      <c r="P196" s="281"/>
      <c r="Q196" s="281"/>
      <c r="R196" s="281"/>
      <c r="S196" s="281"/>
      <c r="T196" s="281"/>
      <c r="U196" s="281"/>
      <c r="V196" s="281"/>
      <c r="W196" s="281"/>
    </row>
    <row r="197" spans="1:23" ht="15.75" customHeight="1" x14ac:dyDescent="0.3">
      <c r="A197" s="384"/>
      <c r="B197" s="384"/>
      <c r="C197" s="384"/>
      <c r="D197" s="271"/>
      <c r="E197" s="384"/>
      <c r="F197" s="271"/>
      <c r="G197" s="384"/>
      <c r="H197" s="384"/>
      <c r="I197" s="281"/>
      <c r="J197" s="281"/>
      <c r="K197" s="281"/>
      <c r="L197" s="281"/>
      <c r="M197" s="281"/>
      <c r="N197" s="281"/>
      <c r="O197" s="281"/>
      <c r="P197" s="281"/>
      <c r="Q197" s="281"/>
      <c r="R197" s="281"/>
      <c r="S197" s="281"/>
      <c r="T197" s="281"/>
      <c r="U197" s="281"/>
      <c r="V197" s="281"/>
      <c r="W197" s="281"/>
    </row>
    <row r="198" spans="1:23" ht="15.75" customHeight="1" x14ac:dyDescent="0.3">
      <c r="A198" s="384"/>
      <c r="B198" s="384"/>
      <c r="C198" s="384"/>
      <c r="D198" s="271"/>
      <c r="E198" s="384"/>
      <c r="F198" s="271"/>
      <c r="G198" s="384"/>
      <c r="H198" s="384"/>
      <c r="I198" s="281"/>
      <c r="J198" s="281"/>
      <c r="K198" s="281"/>
      <c r="L198" s="281"/>
      <c r="M198" s="281"/>
      <c r="N198" s="281"/>
      <c r="O198" s="281"/>
      <c r="P198" s="281"/>
      <c r="Q198" s="281"/>
      <c r="R198" s="281"/>
      <c r="S198" s="281"/>
      <c r="T198" s="281"/>
      <c r="U198" s="281"/>
      <c r="V198" s="281"/>
      <c r="W198" s="281"/>
    </row>
    <row r="199" spans="1:23" ht="15.75" customHeight="1" x14ac:dyDescent="0.3">
      <c r="A199" s="384"/>
      <c r="B199" s="384"/>
      <c r="C199" s="384"/>
      <c r="D199" s="271"/>
      <c r="E199" s="384"/>
      <c r="F199" s="271"/>
      <c r="G199" s="384"/>
      <c r="H199" s="384"/>
      <c r="I199" s="281"/>
      <c r="J199" s="281"/>
      <c r="K199" s="281"/>
      <c r="L199" s="281"/>
      <c r="M199" s="281"/>
      <c r="N199" s="281"/>
      <c r="O199" s="281"/>
      <c r="P199" s="281"/>
      <c r="Q199" s="281"/>
      <c r="R199" s="281"/>
      <c r="S199" s="281"/>
      <c r="T199" s="281"/>
      <c r="U199" s="281"/>
      <c r="V199" s="281"/>
      <c r="W199" s="281"/>
    </row>
    <row r="200" spans="1:23" ht="15.75" customHeight="1" x14ac:dyDescent="0.3">
      <c r="A200" s="384"/>
      <c r="B200" s="384"/>
      <c r="C200" s="384"/>
      <c r="D200" s="271"/>
      <c r="E200" s="384"/>
      <c r="F200" s="271"/>
      <c r="G200" s="384"/>
      <c r="H200" s="384"/>
      <c r="I200" s="281"/>
      <c r="J200" s="281"/>
      <c r="K200" s="281"/>
      <c r="L200" s="281"/>
      <c r="M200" s="281"/>
      <c r="N200" s="281"/>
      <c r="O200" s="281"/>
      <c r="P200" s="281"/>
      <c r="Q200" s="281"/>
      <c r="R200" s="281"/>
      <c r="S200" s="281"/>
      <c r="T200" s="281"/>
      <c r="U200" s="281"/>
      <c r="V200" s="281"/>
      <c r="W200" s="281"/>
    </row>
    <row r="201" spans="1:23" ht="15.75" customHeight="1" x14ac:dyDescent="0.3">
      <c r="A201" s="384"/>
      <c r="B201" s="384"/>
      <c r="C201" s="384"/>
      <c r="D201" s="271"/>
      <c r="E201" s="384"/>
      <c r="F201" s="271"/>
      <c r="G201" s="384"/>
      <c r="H201" s="384"/>
      <c r="I201" s="281"/>
      <c r="J201" s="281"/>
      <c r="K201" s="281"/>
      <c r="L201" s="281"/>
      <c r="M201" s="281"/>
      <c r="N201" s="281"/>
      <c r="O201" s="281"/>
      <c r="P201" s="281"/>
      <c r="Q201" s="281"/>
      <c r="R201" s="281"/>
      <c r="S201" s="281"/>
      <c r="T201" s="281"/>
      <c r="U201" s="281"/>
      <c r="V201" s="281"/>
      <c r="W201" s="281"/>
    </row>
    <row r="202" spans="1:23" ht="15.75" customHeight="1" x14ac:dyDescent="0.3">
      <c r="A202" s="384"/>
      <c r="B202" s="384"/>
      <c r="C202" s="384"/>
      <c r="D202" s="271"/>
      <c r="E202" s="384"/>
      <c r="F202" s="271"/>
      <c r="G202" s="384"/>
      <c r="H202" s="384"/>
      <c r="I202" s="281"/>
      <c r="J202" s="281"/>
      <c r="K202" s="281"/>
      <c r="L202" s="281"/>
      <c r="M202" s="281"/>
      <c r="N202" s="281"/>
      <c r="O202" s="281"/>
      <c r="P202" s="281"/>
      <c r="Q202" s="281"/>
      <c r="R202" s="281"/>
      <c r="S202" s="281"/>
      <c r="T202" s="281"/>
      <c r="U202" s="281"/>
      <c r="V202" s="281"/>
      <c r="W202" s="281"/>
    </row>
    <row r="203" spans="1:23" ht="15.75" customHeight="1" x14ac:dyDescent="0.3">
      <c r="A203" s="384"/>
      <c r="B203" s="384"/>
      <c r="C203" s="384"/>
      <c r="D203" s="271"/>
      <c r="E203" s="384"/>
      <c r="F203" s="271"/>
      <c r="G203" s="384"/>
      <c r="H203" s="384"/>
      <c r="I203" s="281"/>
      <c r="J203" s="281"/>
      <c r="K203" s="281"/>
      <c r="L203" s="281"/>
      <c r="M203" s="281"/>
      <c r="N203" s="281"/>
      <c r="O203" s="281"/>
      <c r="P203" s="281"/>
      <c r="Q203" s="281"/>
      <c r="R203" s="281"/>
      <c r="S203" s="281"/>
      <c r="T203" s="281"/>
      <c r="U203" s="281"/>
      <c r="V203" s="281"/>
      <c r="W203" s="281"/>
    </row>
    <row r="204" spans="1:23" ht="15.75" customHeight="1" x14ac:dyDescent="0.3">
      <c r="A204" s="384"/>
      <c r="B204" s="384"/>
      <c r="C204" s="384"/>
      <c r="D204" s="271"/>
      <c r="E204" s="384"/>
      <c r="F204" s="271"/>
      <c r="G204" s="384"/>
      <c r="H204" s="384"/>
      <c r="I204" s="281"/>
      <c r="J204" s="281"/>
      <c r="K204" s="281"/>
      <c r="L204" s="281"/>
      <c r="M204" s="281"/>
      <c r="N204" s="281"/>
      <c r="O204" s="281"/>
      <c r="P204" s="281"/>
      <c r="Q204" s="281"/>
      <c r="R204" s="281"/>
      <c r="S204" s="281"/>
      <c r="T204" s="281"/>
      <c r="U204" s="281"/>
      <c r="V204" s="281"/>
      <c r="W204" s="281"/>
    </row>
    <row r="205" spans="1:23" ht="15.75" customHeight="1" x14ac:dyDescent="0.3">
      <c r="A205" s="384"/>
      <c r="B205" s="384"/>
      <c r="C205" s="384"/>
      <c r="D205" s="271"/>
      <c r="E205" s="384"/>
      <c r="F205" s="271"/>
      <c r="G205" s="384"/>
      <c r="H205" s="384"/>
      <c r="I205" s="281"/>
      <c r="J205" s="281"/>
      <c r="K205" s="281"/>
      <c r="L205" s="281"/>
      <c r="M205" s="281"/>
      <c r="N205" s="281"/>
      <c r="O205" s="281"/>
      <c r="P205" s="281"/>
      <c r="Q205" s="281"/>
      <c r="R205" s="281"/>
      <c r="S205" s="281"/>
      <c r="T205" s="281"/>
      <c r="U205" s="281"/>
      <c r="V205" s="281"/>
      <c r="W205" s="281"/>
    </row>
    <row r="206" spans="1:23" ht="15.75" customHeight="1" x14ac:dyDescent="0.3">
      <c r="A206" s="384"/>
      <c r="B206" s="384"/>
      <c r="C206" s="384"/>
      <c r="D206" s="271"/>
      <c r="E206" s="384"/>
      <c r="F206" s="271"/>
      <c r="G206" s="384"/>
      <c r="H206" s="384"/>
      <c r="I206" s="281"/>
      <c r="J206" s="281"/>
      <c r="K206" s="281"/>
      <c r="L206" s="281"/>
      <c r="M206" s="281"/>
      <c r="N206" s="281"/>
      <c r="O206" s="281"/>
      <c r="P206" s="281"/>
      <c r="Q206" s="281"/>
      <c r="R206" s="281"/>
      <c r="S206" s="281"/>
      <c r="T206" s="281"/>
      <c r="U206" s="281"/>
      <c r="V206" s="281"/>
      <c r="W206" s="281"/>
    </row>
    <row r="207" spans="1:23" ht="15.75" customHeight="1" x14ac:dyDescent="0.3">
      <c r="A207" s="384"/>
      <c r="B207" s="384"/>
      <c r="C207" s="384"/>
      <c r="D207" s="271"/>
      <c r="E207" s="384"/>
      <c r="F207" s="271"/>
      <c r="G207" s="384"/>
      <c r="H207" s="384"/>
      <c r="I207" s="281"/>
      <c r="J207" s="281"/>
      <c r="K207" s="281"/>
      <c r="L207" s="281"/>
      <c r="M207" s="281"/>
      <c r="N207" s="281"/>
      <c r="O207" s="281"/>
      <c r="P207" s="281"/>
      <c r="Q207" s="281"/>
      <c r="R207" s="281"/>
      <c r="S207" s="281"/>
      <c r="T207" s="281"/>
      <c r="U207" s="281"/>
      <c r="V207" s="281"/>
      <c r="W207" s="281"/>
    </row>
    <row r="208" spans="1:23" ht="15.75" customHeight="1" x14ac:dyDescent="0.3">
      <c r="A208" s="384"/>
      <c r="B208" s="384"/>
      <c r="C208" s="384"/>
      <c r="D208" s="271"/>
      <c r="E208" s="384"/>
      <c r="F208" s="271"/>
      <c r="G208" s="384"/>
      <c r="H208" s="384"/>
      <c r="I208" s="281"/>
      <c r="J208" s="281"/>
      <c r="K208" s="281"/>
      <c r="L208" s="281"/>
      <c r="M208" s="281"/>
      <c r="N208" s="281"/>
      <c r="O208" s="281"/>
      <c r="P208" s="281"/>
      <c r="Q208" s="281"/>
      <c r="R208" s="281"/>
      <c r="S208" s="281"/>
      <c r="T208" s="281"/>
      <c r="U208" s="281"/>
      <c r="V208" s="281"/>
      <c r="W208" s="281"/>
    </row>
    <row r="209" spans="1:23" ht="15.75" customHeight="1" x14ac:dyDescent="0.3">
      <c r="A209" s="384"/>
      <c r="B209" s="384"/>
      <c r="C209" s="384"/>
      <c r="D209" s="271"/>
      <c r="E209" s="384"/>
      <c r="F209" s="271"/>
      <c r="G209" s="384"/>
      <c r="H209" s="384"/>
      <c r="I209" s="281"/>
      <c r="J209" s="281"/>
      <c r="K209" s="281"/>
      <c r="L209" s="281"/>
      <c r="M209" s="281"/>
      <c r="N209" s="281"/>
      <c r="O209" s="281"/>
      <c r="P209" s="281"/>
      <c r="Q209" s="281"/>
      <c r="R209" s="281"/>
      <c r="S209" s="281"/>
      <c r="T209" s="281"/>
      <c r="U209" s="281"/>
      <c r="V209" s="281"/>
      <c r="W209" s="281"/>
    </row>
    <row r="210" spans="1:23" ht="15.75" customHeight="1" x14ac:dyDescent="0.3">
      <c r="A210" s="384"/>
      <c r="B210" s="384"/>
      <c r="C210" s="384"/>
      <c r="D210" s="271"/>
      <c r="E210" s="384"/>
      <c r="F210" s="271"/>
      <c r="G210" s="384"/>
      <c r="H210" s="384"/>
      <c r="I210" s="281"/>
      <c r="J210" s="281"/>
      <c r="K210" s="281"/>
      <c r="L210" s="281"/>
      <c r="M210" s="281"/>
      <c r="N210" s="281"/>
      <c r="O210" s="281"/>
      <c r="P210" s="281"/>
      <c r="Q210" s="281"/>
      <c r="R210" s="281"/>
      <c r="S210" s="281"/>
      <c r="T210" s="281"/>
      <c r="U210" s="281"/>
      <c r="V210" s="281"/>
      <c r="W210" s="281"/>
    </row>
    <row r="211" spans="1:23" ht="15.75" customHeight="1" x14ac:dyDescent="0.3">
      <c r="A211" s="384"/>
      <c r="B211" s="384"/>
      <c r="C211" s="384"/>
      <c r="D211" s="271"/>
      <c r="E211" s="384"/>
      <c r="F211" s="271"/>
      <c r="G211" s="384"/>
      <c r="H211" s="384"/>
      <c r="I211" s="281"/>
      <c r="J211" s="281"/>
      <c r="K211" s="281"/>
      <c r="L211" s="281"/>
      <c r="M211" s="281"/>
      <c r="N211" s="281"/>
      <c r="O211" s="281"/>
      <c r="P211" s="281"/>
      <c r="Q211" s="281"/>
      <c r="R211" s="281"/>
      <c r="S211" s="281"/>
      <c r="T211" s="281"/>
      <c r="U211" s="281"/>
      <c r="V211" s="281"/>
      <c r="W211" s="281"/>
    </row>
    <row r="212" spans="1:23" ht="15.75" customHeight="1" x14ac:dyDescent="0.3">
      <c r="A212" s="384"/>
      <c r="B212" s="384"/>
      <c r="C212" s="384"/>
      <c r="D212" s="271"/>
      <c r="E212" s="384"/>
      <c r="F212" s="271"/>
      <c r="G212" s="384"/>
      <c r="H212" s="384"/>
      <c r="I212" s="281"/>
      <c r="J212" s="281"/>
      <c r="K212" s="281"/>
      <c r="L212" s="281"/>
      <c r="M212" s="281"/>
      <c r="N212" s="281"/>
      <c r="O212" s="281"/>
      <c r="P212" s="281"/>
      <c r="Q212" s="281"/>
      <c r="R212" s="281"/>
      <c r="S212" s="281"/>
      <c r="T212" s="281"/>
      <c r="U212" s="281"/>
      <c r="V212" s="281"/>
      <c r="W212" s="281"/>
    </row>
    <row r="213" spans="1:23" ht="15.75" customHeight="1" x14ac:dyDescent="0.3">
      <c r="A213" s="384"/>
      <c r="B213" s="384"/>
      <c r="C213" s="384"/>
      <c r="D213" s="271"/>
      <c r="E213" s="384"/>
      <c r="F213" s="271"/>
      <c r="G213" s="384"/>
      <c r="H213" s="384"/>
      <c r="I213" s="281"/>
      <c r="J213" s="281"/>
      <c r="K213" s="281"/>
      <c r="L213" s="281"/>
      <c r="M213" s="281"/>
      <c r="N213" s="281"/>
      <c r="O213" s="281"/>
      <c r="P213" s="281"/>
      <c r="Q213" s="281"/>
      <c r="R213" s="281"/>
      <c r="S213" s="281"/>
      <c r="T213" s="281"/>
      <c r="U213" s="281"/>
      <c r="V213" s="281"/>
      <c r="W213" s="281"/>
    </row>
    <row r="214" spans="1:23" ht="15.75" customHeight="1" x14ac:dyDescent="0.3">
      <c r="A214" s="384"/>
      <c r="B214" s="384"/>
      <c r="C214" s="384"/>
      <c r="D214" s="271"/>
      <c r="E214" s="384"/>
      <c r="F214" s="271"/>
      <c r="G214" s="384"/>
      <c r="H214" s="384"/>
      <c r="I214" s="281"/>
      <c r="J214" s="281"/>
      <c r="K214" s="281"/>
      <c r="L214" s="281"/>
      <c r="M214" s="281"/>
      <c r="N214" s="281"/>
      <c r="O214" s="281"/>
      <c r="P214" s="281"/>
      <c r="Q214" s="281"/>
      <c r="R214" s="281"/>
      <c r="S214" s="281"/>
      <c r="T214" s="281"/>
      <c r="U214" s="281"/>
      <c r="V214" s="281"/>
      <c r="W214" s="281"/>
    </row>
    <row r="215" spans="1:23" ht="15.75" customHeight="1" x14ac:dyDescent="0.3">
      <c r="A215" s="384"/>
      <c r="B215" s="384"/>
      <c r="C215" s="384"/>
      <c r="D215" s="271"/>
      <c r="E215" s="384"/>
      <c r="F215" s="271"/>
      <c r="G215" s="384"/>
      <c r="H215" s="384"/>
      <c r="I215" s="281"/>
      <c r="J215" s="281"/>
      <c r="K215" s="281"/>
      <c r="L215" s="281"/>
      <c r="M215" s="281"/>
      <c r="N215" s="281"/>
      <c r="O215" s="281"/>
      <c r="P215" s="281"/>
      <c r="Q215" s="281"/>
      <c r="R215" s="281"/>
      <c r="S215" s="281"/>
      <c r="T215" s="281"/>
      <c r="U215" s="281"/>
      <c r="V215" s="281"/>
      <c r="W215" s="281"/>
    </row>
    <row r="216" spans="1:23" ht="15.75" customHeight="1" x14ac:dyDescent="0.3">
      <c r="A216" s="384"/>
      <c r="B216" s="384"/>
      <c r="C216" s="384"/>
      <c r="D216" s="271"/>
      <c r="E216" s="384"/>
      <c r="F216" s="271"/>
      <c r="G216" s="384"/>
      <c r="H216" s="384"/>
      <c r="I216" s="281"/>
      <c r="J216" s="281"/>
      <c r="K216" s="281"/>
      <c r="L216" s="281"/>
      <c r="M216" s="281"/>
      <c r="N216" s="281"/>
      <c r="O216" s="281"/>
      <c r="P216" s="281"/>
      <c r="Q216" s="281"/>
      <c r="R216" s="281"/>
      <c r="S216" s="281"/>
      <c r="T216" s="281"/>
      <c r="U216" s="281"/>
      <c r="V216" s="281"/>
      <c r="W216" s="281"/>
    </row>
    <row r="217" spans="1:23" ht="15.75" customHeight="1" x14ac:dyDescent="0.3">
      <c r="A217" s="384"/>
      <c r="B217" s="384"/>
      <c r="C217" s="384"/>
      <c r="D217" s="271"/>
      <c r="E217" s="384"/>
      <c r="F217" s="271"/>
      <c r="G217" s="384"/>
      <c r="H217" s="384"/>
      <c r="I217" s="281"/>
      <c r="J217" s="281"/>
      <c r="K217" s="281"/>
      <c r="L217" s="281"/>
      <c r="M217" s="281"/>
      <c r="N217" s="281"/>
      <c r="O217" s="281"/>
      <c r="P217" s="281"/>
      <c r="Q217" s="281"/>
      <c r="R217" s="281"/>
      <c r="S217" s="281"/>
      <c r="T217" s="281"/>
      <c r="U217" s="281"/>
      <c r="V217" s="281"/>
      <c r="W217" s="281"/>
    </row>
    <row r="218" spans="1:23" ht="15.75" customHeight="1" x14ac:dyDescent="0.3">
      <c r="A218" s="384"/>
      <c r="B218" s="384"/>
      <c r="C218" s="384"/>
      <c r="D218" s="271"/>
      <c r="E218" s="384"/>
      <c r="F218" s="271"/>
      <c r="G218" s="384"/>
      <c r="H218" s="384"/>
      <c r="I218" s="281"/>
      <c r="J218" s="281"/>
      <c r="K218" s="281"/>
      <c r="L218" s="281"/>
      <c r="M218" s="281"/>
      <c r="N218" s="281"/>
      <c r="O218" s="281"/>
      <c r="P218" s="281"/>
      <c r="Q218" s="281"/>
      <c r="R218" s="281"/>
      <c r="S218" s="281"/>
      <c r="T218" s="281"/>
      <c r="U218" s="281"/>
      <c r="V218" s="281"/>
      <c r="W218" s="281"/>
    </row>
    <row r="219" spans="1:23" ht="15.75" customHeight="1" x14ac:dyDescent="0.3">
      <c r="A219" s="384"/>
      <c r="B219" s="384"/>
      <c r="C219" s="384"/>
      <c r="D219" s="271"/>
      <c r="E219" s="384"/>
      <c r="F219" s="271"/>
      <c r="G219" s="384"/>
      <c r="H219" s="384"/>
      <c r="I219" s="281"/>
      <c r="J219" s="281"/>
      <c r="K219" s="281"/>
      <c r="L219" s="281"/>
      <c r="M219" s="281"/>
      <c r="N219" s="281"/>
      <c r="O219" s="281"/>
      <c r="P219" s="281"/>
      <c r="Q219" s="281"/>
      <c r="R219" s="281"/>
      <c r="S219" s="281"/>
      <c r="T219" s="281"/>
      <c r="U219" s="281"/>
      <c r="V219" s="281"/>
      <c r="W219" s="281"/>
    </row>
    <row r="220" spans="1:23" ht="15.75" customHeight="1" x14ac:dyDescent="0.3">
      <c r="A220" s="384"/>
      <c r="B220" s="384"/>
      <c r="C220" s="384"/>
      <c r="D220" s="271"/>
      <c r="E220" s="384"/>
      <c r="F220" s="271"/>
      <c r="G220" s="384"/>
      <c r="H220" s="384"/>
      <c r="I220" s="281"/>
      <c r="J220" s="281"/>
      <c r="K220" s="281"/>
      <c r="L220" s="281"/>
      <c r="M220" s="281"/>
      <c r="N220" s="281"/>
      <c r="O220" s="281"/>
      <c r="P220" s="281"/>
      <c r="Q220" s="281"/>
      <c r="R220" s="281"/>
      <c r="S220" s="281"/>
      <c r="T220" s="281"/>
      <c r="U220" s="281"/>
      <c r="V220" s="281"/>
      <c r="W220" s="281"/>
    </row>
    <row r="221" spans="1:23" ht="15.75" customHeight="1" x14ac:dyDescent="0.3">
      <c r="A221" s="384"/>
      <c r="B221" s="384"/>
      <c r="C221" s="384"/>
      <c r="D221" s="271"/>
      <c r="E221" s="384"/>
      <c r="F221" s="271"/>
      <c r="G221" s="384"/>
      <c r="H221" s="384"/>
      <c r="I221" s="281"/>
      <c r="J221" s="281"/>
      <c r="K221" s="281"/>
      <c r="L221" s="281"/>
      <c r="M221" s="281"/>
      <c r="N221" s="281"/>
      <c r="O221" s="281"/>
      <c r="P221" s="281"/>
      <c r="Q221" s="281"/>
      <c r="R221" s="281"/>
      <c r="S221" s="281"/>
      <c r="T221" s="281"/>
      <c r="U221" s="281"/>
      <c r="V221" s="281"/>
      <c r="W221" s="281"/>
    </row>
    <row r="222" spans="1:23" ht="15.75" customHeight="1" x14ac:dyDescent="0.3">
      <c r="A222" s="384"/>
      <c r="B222" s="384"/>
      <c r="C222" s="384"/>
      <c r="D222" s="271"/>
      <c r="E222" s="384"/>
      <c r="F222" s="271"/>
      <c r="G222" s="384"/>
      <c r="H222" s="384"/>
      <c r="I222" s="281"/>
      <c r="J222" s="281"/>
      <c r="K222" s="281"/>
      <c r="L222" s="281"/>
      <c r="M222" s="281"/>
      <c r="N222" s="281"/>
      <c r="O222" s="281"/>
      <c r="P222" s="281"/>
      <c r="Q222" s="281"/>
      <c r="R222" s="281"/>
      <c r="S222" s="281"/>
      <c r="T222" s="281"/>
      <c r="U222" s="281"/>
      <c r="V222" s="281"/>
      <c r="W222" s="281"/>
    </row>
    <row r="223" spans="1:23" ht="15.75" customHeight="1" x14ac:dyDescent="0.3">
      <c r="A223" s="384"/>
      <c r="B223" s="384"/>
      <c r="C223" s="384"/>
      <c r="D223" s="271"/>
      <c r="E223" s="384"/>
      <c r="F223" s="271"/>
      <c r="G223" s="384"/>
      <c r="H223" s="384"/>
      <c r="I223" s="281"/>
      <c r="J223" s="281"/>
      <c r="K223" s="281"/>
      <c r="L223" s="281"/>
      <c r="M223" s="281"/>
      <c r="N223" s="281"/>
      <c r="O223" s="281"/>
      <c r="P223" s="281"/>
      <c r="Q223" s="281"/>
      <c r="R223" s="281"/>
      <c r="S223" s="281"/>
      <c r="T223" s="281"/>
      <c r="U223" s="281"/>
      <c r="V223" s="281"/>
      <c r="W223" s="281"/>
    </row>
    <row r="224" spans="1:23" ht="15.75" customHeight="1" x14ac:dyDescent="0.3">
      <c r="A224" s="384"/>
      <c r="B224" s="384"/>
      <c r="C224" s="384"/>
      <c r="D224" s="271"/>
      <c r="E224" s="384"/>
      <c r="F224" s="271"/>
      <c r="G224" s="384"/>
      <c r="H224" s="384"/>
      <c r="I224" s="281"/>
      <c r="J224" s="281"/>
      <c r="K224" s="281"/>
      <c r="L224" s="281"/>
      <c r="M224" s="281"/>
      <c r="N224" s="281"/>
      <c r="O224" s="281"/>
      <c r="P224" s="281"/>
      <c r="Q224" s="281"/>
      <c r="R224" s="281"/>
      <c r="S224" s="281"/>
      <c r="T224" s="281"/>
      <c r="U224" s="281"/>
      <c r="V224" s="281"/>
      <c r="W224" s="281"/>
    </row>
    <row r="225" spans="1:23" ht="15.75" customHeight="1" x14ac:dyDescent="0.3">
      <c r="A225" s="384"/>
      <c r="B225" s="384"/>
      <c r="C225" s="384"/>
      <c r="D225" s="271"/>
      <c r="E225" s="384"/>
      <c r="F225" s="271"/>
      <c r="G225" s="384"/>
      <c r="H225" s="384"/>
      <c r="I225" s="281"/>
      <c r="J225" s="281"/>
      <c r="K225" s="281"/>
      <c r="L225" s="281"/>
      <c r="M225" s="281"/>
      <c r="N225" s="281"/>
      <c r="O225" s="281"/>
      <c r="P225" s="281"/>
      <c r="Q225" s="281"/>
      <c r="R225" s="281"/>
      <c r="S225" s="281"/>
      <c r="T225" s="281"/>
      <c r="U225" s="281"/>
      <c r="V225" s="281"/>
      <c r="W225" s="281"/>
    </row>
    <row r="226" spans="1:23" ht="15.75" customHeight="1" x14ac:dyDescent="0.3">
      <c r="A226" s="384"/>
      <c r="B226" s="384"/>
      <c r="C226" s="384"/>
      <c r="D226" s="271"/>
      <c r="E226" s="384"/>
      <c r="F226" s="271"/>
      <c r="G226" s="384"/>
      <c r="H226" s="384"/>
      <c r="I226" s="281"/>
      <c r="J226" s="281"/>
      <c r="K226" s="281"/>
      <c r="L226" s="281"/>
      <c r="M226" s="281"/>
      <c r="N226" s="281"/>
      <c r="O226" s="281"/>
      <c r="P226" s="281"/>
      <c r="Q226" s="281"/>
      <c r="R226" s="281"/>
      <c r="S226" s="281"/>
      <c r="T226" s="281"/>
      <c r="U226" s="281"/>
      <c r="V226" s="281"/>
      <c r="W226" s="281"/>
    </row>
    <row r="227" spans="1:23" ht="15.75" customHeight="1" x14ac:dyDescent="0.3">
      <c r="A227" s="384"/>
      <c r="B227" s="384"/>
      <c r="C227" s="384"/>
      <c r="D227" s="271"/>
      <c r="E227" s="384"/>
      <c r="F227" s="271"/>
      <c r="G227" s="384"/>
      <c r="H227" s="384"/>
      <c r="I227" s="281"/>
      <c r="J227" s="281"/>
      <c r="K227" s="281"/>
      <c r="L227" s="281"/>
      <c r="M227" s="281"/>
      <c r="N227" s="281"/>
      <c r="O227" s="281"/>
      <c r="P227" s="281"/>
      <c r="Q227" s="281"/>
      <c r="R227" s="281"/>
      <c r="S227" s="281"/>
      <c r="T227" s="281"/>
      <c r="U227" s="281"/>
      <c r="V227" s="281"/>
      <c r="W227" s="281"/>
    </row>
    <row r="228" spans="1:23" ht="15.75" customHeight="1" x14ac:dyDescent="0.3">
      <c r="A228" s="384"/>
      <c r="B228" s="384"/>
      <c r="C228" s="384"/>
      <c r="D228" s="271"/>
      <c r="E228" s="384"/>
      <c r="F228" s="271"/>
      <c r="G228" s="384"/>
      <c r="H228" s="384"/>
      <c r="I228" s="281"/>
      <c r="J228" s="281"/>
      <c r="K228" s="281"/>
      <c r="L228" s="281"/>
      <c r="M228" s="281"/>
      <c r="N228" s="281"/>
      <c r="O228" s="281"/>
      <c r="P228" s="281"/>
      <c r="Q228" s="281"/>
      <c r="R228" s="281"/>
      <c r="S228" s="281"/>
      <c r="T228" s="281"/>
      <c r="U228" s="281"/>
      <c r="V228" s="281"/>
      <c r="W228" s="281"/>
    </row>
    <row r="229" spans="1:23" ht="15.75" customHeight="1" x14ac:dyDescent="0.3">
      <c r="A229" s="384"/>
      <c r="B229" s="384"/>
      <c r="C229" s="384"/>
      <c r="D229" s="271"/>
      <c r="E229" s="384"/>
      <c r="F229" s="271"/>
      <c r="G229" s="384"/>
      <c r="H229" s="384"/>
      <c r="I229" s="281"/>
      <c r="J229" s="281"/>
      <c r="K229" s="281"/>
      <c r="L229" s="281"/>
      <c r="M229" s="281"/>
      <c r="N229" s="281"/>
      <c r="O229" s="281"/>
      <c r="P229" s="281"/>
      <c r="Q229" s="281"/>
      <c r="R229" s="281"/>
      <c r="S229" s="281"/>
      <c r="T229" s="281"/>
      <c r="U229" s="281"/>
      <c r="V229" s="281"/>
      <c r="W229" s="281"/>
    </row>
    <row r="230" spans="1:23" ht="15.75" customHeight="1" x14ac:dyDescent="0.3">
      <c r="A230" s="384"/>
      <c r="B230" s="384"/>
      <c r="C230" s="384"/>
      <c r="D230" s="271"/>
      <c r="E230" s="384"/>
      <c r="F230" s="271"/>
      <c r="G230" s="384"/>
      <c r="H230" s="384"/>
      <c r="I230" s="281"/>
      <c r="J230" s="281"/>
      <c r="K230" s="281"/>
      <c r="L230" s="281"/>
      <c r="M230" s="281"/>
      <c r="N230" s="281"/>
      <c r="O230" s="281"/>
      <c r="P230" s="281"/>
      <c r="Q230" s="281"/>
      <c r="R230" s="281"/>
      <c r="S230" s="281"/>
      <c r="T230" s="281"/>
      <c r="U230" s="281"/>
      <c r="V230" s="281"/>
      <c r="W230" s="281"/>
    </row>
    <row r="231" spans="1:23" ht="15.75" customHeight="1" x14ac:dyDescent="0.3">
      <c r="A231" s="384"/>
      <c r="B231" s="384"/>
      <c r="C231" s="384"/>
      <c r="D231" s="271"/>
      <c r="E231" s="384"/>
      <c r="F231" s="271"/>
      <c r="G231" s="384"/>
      <c r="H231" s="384"/>
      <c r="I231" s="281"/>
      <c r="J231" s="281"/>
      <c r="K231" s="281"/>
      <c r="L231" s="281"/>
      <c r="M231" s="281"/>
      <c r="N231" s="281"/>
      <c r="O231" s="281"/>
      <c r="P231" s="281"/>
      <c r="Q231" s="281"/>
      <c r="R231" s="281"/>
      <c r="S231" s="281"/>
      <c r="T231" s="281"/>
      <c r="U231" s="281"/>
      <c r="V231" s="281"/>
      <c r="W231" s="281"/>
    </row>
    <row r="232" spans="1:23" ht="15.75" customHeight="1" x14ac:dyDescent="0.3">
      <c r="A232" s="384"/>
      <c r="B232" s="384"/>
      <c r="C232" s="384"/>
      <c r="D232" s="271"/>
      <c r="E232" s="384"/>
      <c r="F232" s="271"/>
      <c r="G232" s="384"/>
      <c r="H232" s="384"/>
      <c r="I232" s="281"/>
      <c r="J232" s="281"/>
      <c r="K232" s="281"/>
      <c r="L232" s="281"/>
      <c r="M232" s="281"/>
      <c r="N232" s="281"/>
      <c r="O232" s="281"/>
      <c r="P232" s="281"/>
      <c r="Q232" s="281"/>
      <c r="R232" s="281"/>
      <c r="S232" s="281"/>
      <c r="T232" s="281"/>
      <c r="U232" s="281"/>
      <c r="V232" s="281"/>
      <c r="W232" s="281"/>
    </row>
    <row r="233" spans="1:23" ht="15.75" customHeight="1" x14ac:dyDescent="0.3">
      <c r="A233" s="384"/>
      <c r="B233" s="384"/>
      <c r="C233" s="384"/>
      <c r="D233" s="271"/>
      <c r="E233" s="384"/>
      <c r="F233" s="271"/>
      <c r="G233" s="384"/>
      <c r="H233" s="384"/>
      <c r="I233" s="281"/>
      <c r="J233" s="281"/>
      <c r="K233" s="281"/>
      <c r="L233" s="281"/>
      <c r="M233" s="281"/>
      <c r="N233" s="281"/>
      <c r="O233" s="281"/>
      <c r="P233" s="281"/>
      <c r="Q233" s="281"/>
      <c r="R233" s="281"/>
      <c r="S233" s="281"/>
      <c r="T233" s="281"/>
      <c r="U233" s="281"/>
      <c r="V233" s="281"/>
      <c r="W233" s="281"/>
    </row>
    <row r="234" spans="1:23" ht="15.75" customHeight="1" x14ac:dyDescent="0.3">
      <c r="A234" s="384"/>
      <c r="B234" s="384"/>
      <c r="C234" s="384"/>
      <c r="D234" s="271"/>
      <c r="E234" s="384"/>
      <c r="F234" s="271"/>
      <c r="G234" s="384"/>
      <c r="H234" s="384"/>
      <c r="I234" s="281"/>
      <c r="J234" s="281"/>
      <c r="K234" s="281"/>
      <c r="L234" s="281"/>
      <c r="M234" s="281"/>
      <c r="N234" s="281"/>
      <c r="O234" s="281"/>
      <c r="P234" s="281"/>
      <c r="Q234" s="281"/>
      <c r="R234" s="281"/>
      <c r="S234" s="281"/>
      <c r="T234" s="281"/>
      <c r="U234" s="281"/>
      <c r="V234" s="281"/>
      <c r="W234" s="281"/>
    </row>
    <row r="235" spans="1:23" ht="15.75" customHeight="1" x14ac:dyDescent="0.3">
      <c r="A235" s="384"/>
      <c r="B235" s="384"/>
      <c r="C235" s="384"/>
      <c r="D235" s="271"/>
      <c r="E235" s="384"/>
      <c r="F235" s="271"/>
      <c r="G235" s="384"/>
      <c r="H235" s="384"/>
      <c r="I235" s="281"/>
      <c r="J235" s="281"/>
      <c r="K235" s="281"/>
      <c r="L235" s="281"/>
      <c r="M235" s="281"/>
      <c r="N235" s="281"/>
      <c r="O235" s="281"/>
      <c r="P235" s="281"/>
      <c r="Q235" s="281"/>
      <c r="R235" s="281"/>
      <c r="S235" s="281"/>
      <c r="T235" s="281"/>
      <c r="U235" s="281"/>
      <c r="V235" s="281"/>
      <c r="W235" s="281"/>
    </row>
    <row r="236" spans="1:23" ht="15.75" customHeight="1" x14ac:dyDescent="0.3">
      <c r="A236" s="384"/>
      <c r="B236" s="384"/>
      <c r="C236" s="384"/>
      <c r="D236" s="271"/>
      <c r="E236" s="384"/>
      <c r="F236" s="271"/>
      <c r="G236" s="384"/>
      <c r="H236" s="384"/>
      <c r="I236" s="281"/>
      <c r="J236" s="281"/>
      <c r="K236" s="281"/>
      <c r="L236" s="281"/>
      <c r="M236" s="281"/>
      <c r="N236" s="281"/>
      <c r="O236" s="281"/>
      <c r="P236" s="281"/>
      <c r="Q236" s="281"/>
      <c r="R236" s="281"/>
      <c r="S236" s="281"/>
      <c r="T236" s="281"/>
      <c r="U236" s="281"/>
      <c r="V236" s="281"/>
      <c r="W236" s="281"/>
    </row>
    <row r="237" spans="1:23" ht="15.75" customHeight="1" x14ac:dyDescent="0.3">
      <c r="A237" s="384"/>
      <c r="B237" s="384"/>
      <c r="C237" s="384"/>
      <c r="D237" s="271"/>
      <c r="E237" s="384"/>
      <c r="F237" s="271"/>
      <c r="G237" s="384"/>
      <c r="H237" s="384"/>
      <c r="I237" s="281"/>
      <c r="J237" s="281"/>
      <c r="K237" s="281"/>
      <c r="L237" s="281"/>
      <c r="M237" s="281"/>
      <c r="N237" s="281"/>
      <c r="O237" s="281"/>
      <c r="P237" s="281"/>
      <c r="Q237" s="281"/>
      <c r="R237" s="281"/>
      <c r="S237" s="281"/>
      <c r="T237" s="281"/>
      <c r="U237" s="281"/>
      <c r="V237" s="281"/>
      <c r="W237" s="281"/>
    </row>
    <row r="238" spans="1:23" ht="15.75" customHeight="1" x14ac:dyDescent="0.3">
      <c r="A238" s="384"/>
      <c r="B238" s="384"/>
      <c r="C238" s="384"/>
      <c r="D238" s="271"/>
      <c r="E238" s="384"/>
      <c r="F238" s="271"/>
      <c r="G238" s="384"/>
      <c r="H238" s="384"/>
      <c r="I238" s="281"/>
      <c r="J238" s="281"/>
      <c r="K238" s="281"/>
      <c r="L238" s="281"/>
      <c r="M238" s="281"/>
      <c r="N238" s="281"/>
      <c r="O238" s="281"/>
      <c r="P238" s="281"/>
      <c r="Q238" s="281"/>
      <c r="R238" s="281"/>
      <c r="S238" s="281"/>
      <c r="T238" s="281"/>
      <c r="U238" s="281"/>
      <c r="V238" s="281"/>
      <c r="W238" s="281"/>
    </row>
    <row r="239" spans="1:23" ht="15.75" customHeight="1" x14ac:dyDescent="0.3">
      <c r="A239" s="384"/>
      <c r="B239" s="384"/>
      <c r="C239" s="384"/>
      <c r="D239" s="271"/>
      <c r="E239" s="384"/>
      <c r="F239" s="271"/>
      <c r="G239" s="384"/>
      <c r="H239" s="384"/>
      <c r="I239" s="281"/>
      <c r="J239" s="281"/>
      <c r="K239" s="281"/>
      <c r="L239" s="281"/>
      <c r="M239" s="281"/>
      <c r="N239" s="281"/>
      <c r="O239" s="281"/>
      <c r="P239" s="281"/>
      <c r="Q239" s="281"/>
      <c r="R239" s="281"/>
      <c r="S239" s="281"/>
      <c r="T239" s="281"/>
      <c r="U239" s="281"/>
      <c r="V239" s="281"/>
      <c r="W239" s="281"/>
    </row>
    <row r="240" spans="1:2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9">
    <mergeCell ref="B36:C36"/>
    <mergeCell ref="H2:J2"/>
    <mergeCell ref="B4:J4"/>
    <mergeCell ref="B5:J5"/>
    <mergeCell ref="B6:J6"/>
    <mergeCell ref="B7:J7"/>
    <mergeCell ref="B9:D9"/>
    <mergeCell ref="E9:J9"/>
    <mergeCell ref="I14:I15"/>
    <mergeCell ref="J14:J15"/>
    <mergeCell ref="F14:F15"/>
    <mergeCell ref="E14:E15"/>
    <mergeCell ref="G14:G15"/>
    <mergeCell ref="H14:H15"/>
    <mergeCell ref="J29:J30"/>
    <mergeCell ref="E17:E19"/>
    <mergeCell ref="E29:E30"/>
    <mergeCell ref="G29:G30"/>
    <mergeCell ref="H29:H30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opLeftCell="A4" workbookViewId="0">
      <selection activeCell="D16" sqref="D16"/>
    </sheetView>
  </sheetViews>
  <sheetFormatPr defaultRowHeight="13.8" x14ac:dyDescent="0.25"/>
  <cols>
    <col min="1" max="1" width="17.8984375" style="416" customWidth="1"/>
    <col min="2" max="2" width="14.5" style="416" customWidth="1"/>
    <col min="3" max="3" width="16.296875" style="416" customWidth="1"/>
    <col min="4" max="4" width="51.59765625" style="417" customWidth="1"/>
    <col min="5" max="5" width="17.3984375" style="416" customWidth="1"/>
    <col min="6" max="6" width="24.69921875" style="417" customWidth="1"/>
    <col min="7" max="259" width="8.796875" style="416"/>
    <col min="260" max="260" width="51.59765625" style="416" customWidth="1"/>
    <col min="261" max="261" width="17.3984375" style="416" customWidth="1"/>
    <col min="262" max="262" width="24.69921875" style="416" customWidth="1"/>
    <col min="263" max="515" width="8.796875" style="416"/>
    <col min="516" max="516" width="51.59765625" style="416" customWidth="1"/>
    <col min="517" max="517" width="17.3984375" style="416" customWidth="1"/>
    <col min="518" max="518" width="24.69921875" style="416" customWidth="1"/>
    <col min="519" max="771" width="8.796875" style="416"/>
    <col min="772" max="772" width="51.59765625" style="416" customWidth="1"/>
    <col min="773" max="773" width="17.3984375" style="416" customWidth="1"/>
    <col min="774" max="774" width="24.69921875" style="416" customWidth="1"/>
    <col min="775" max="1027" width="8.796875" style="416"/>
    <col min="1028" max="1028" width="51.59765625" style="416" customWidth="1"/>
    <col min="1029" max="1029" width="17.3984375" style="416" customWidth="1"/>
    <col min="1030" max="1030" width="24.69921875" style="416" customWidth="1"/>
    <col min="1031" max="1283" width="8.796875" style="416"/>
    <col min="1284" max="1284" width="51.59765625" style="416" customWidth="1"/>
    <col min="1285" max="1285" width="17.3984375" style="416" customWidth="1"/>
    <col min="1286" max="1286" width="24.69921875" style="416" customWidth="1"/>
    <col min="1287" max="1539" width="8.796875" style="416"/>
    <col min="1540" max="1540" width="51.59765625" style="416" customWidth="1"/>
    <col min="1541" max="1541" width="17.3984375" style="416" customWidth="1"/>
    <col min="1542" max="1542" width="24.69921875" style="416" customWidth="1"/>
    <col min="1543" max="1795" width="8.796875" style="416"/>
    <col min="1796" max="1796" width="51.59765625" style="416" customWidth="1"/>
    <col min="1797" max="1797" width="17.3984375" style="416" customWidth="1"/>
    <col min="1798" max="1798" width="24.69921875" style="416" customWidth="1"/>
    <col min="1799" max="2051" width="8.796875" style="416"/>
    <col min="2052" max="2052" width="51.59765625" style="416" customWidth="1"/>
    <col min="2053" max="2053" width="17.3984375" style="416" customWidth="1"/>
    <col min="2054" max="2054" width="24.69921875" style="416" customWidth="1"/>
    <col min="2055" max="2307" width="8.796875" style="416"/>
    <col min="2308" max="2308" width="51.59765625" style="416" customWidth="1"/>
    <col min="2309" max="2309" width="17.3984375" style="416" customWidth="1"/>
    <col min="2310" max="2310" width="24.69921875" style="416" customWidth="1"/>
    <col min="2311" max="2563" width="8.796875" style="416"/>
    <col min="2564" max="2564" width="51.59765625" style="416" customWidth="1"/>
    <col min="2565" max="2565" width="17.3984375" style="416" customWidth="1"/>
    <col min="2566" max="2566" width="24.69921875" style="416" customWidth="1"/>
    <col min="2567" max="2819" width="8.796875" style="416"/>
    <col min="2820" max="2820" width="51.59765625" style="416" customWidth="1"/>
    <col min="2821" max="2821" width="17.3984375" style="416" customWidth="1"/>
    <col min="2822" max="2822" width="24.69921875" style="416" customWidth="1"/>
    <col min="2823" max="3075" width="8.796875" style="416"/>
    <col min="3076" max="3076" width="51.59765625" style="416" customWidth="1"/>
    <col min="3077" max="3077" width="17.3984375" style="416" customWidth="1"/>
    <col min="3078" max="3078" width="24.69921875" style="416" customWidth="1"/>
    <col min="3079" max="3331" width="8.796875" style="416"/>
    <col min="3332" max="3332" width="51.59765625" style="416" customWidth="1"/>
    <col min="3333" max="3333" width="17.3984375" style="416" customWidth="1"/>
    <col min="3334" max="3334" width="24.69921875" style="416" customWidth="1"/>
    <col min="3335" max="3587" width="8.796875" style="416"/>
    <col min="3588" max="3588" width="51.59765625" style="416" customWidth="1"/>
    <col min="3589" max="3589" width="17.3984375" style="416" customWidth="1"/>
    <col min="3590" max="3590" width="24.69921875" style="416" customWidth="1"/>
    <col min="3591" max="3843" width="8.796875" style="416"/>
    <col min="3844" max="3844" width="51.59765625" style="416" customWidth="1"/>
    <col min="3845" max="3845" width="17.3984375" style="416" customWidth="1"/>
    <col min="3846" max="3846" width="24.69921875" style="416" customWidth="1"/>
    <col min="3847" max="4099" width="8.796875" style="416"/>
    <col min="4100" max="4100" width="51.59765625" style="416" customWidth="1"/>
    <col min="4101" max="4101" width="17.3984375" style="416" customWidth="1"/>
    <col min="4102" max="4102" width="24.69921875" style="416" customWidth="1"/>
    <col min="4103" max="4355" width="8.796875" style="416"/>
    <col min="4356" max="4356" width="51.59765625" style="416" customWidth="1"/>
    <col min="4357" max="4357" width="17.3984375" style="416" customWidth="1"/>
    <col min="4358" max="4358" width="24.69921875" style="416" customWidth="1"/>
    <col min="4359" max="4611" width="8.796875" style="416"/>
    <col min="4612" max="4612" width="51.59765625" style="416" customWidth="1"/>
    <col min="4613" max="4613" width="17.3984375" style="416" customWidth="1"/>
    <col min="4614" max="4614" width="24.69921875" style="416" customWidth="1"/>
    <col min="4615" max="4867" width="8.796875" style="416"/>
    <col min="4868" max="4868" width="51.59765625" style="416" customWidth="1"/>
    <col min="4869" max="4869" width="17.3984375" style="416" customWidth="1"/>
    <col min="4870" max="4870" width="24.69921875" style="416" customWidth="1"/>
    <col min="4871" max="5123" width="8.796875" style="416"/>
    <col min="5124" max="5124" width="51.59765625" style="416" customWidth="1"/>
    <col min="5125" max="5125" width="17.3984375" style="416" customWidth="1"/>
    <col min="5126" max="5126" width="24.69921875" style="416" customWidth="1"/>
    <col min="5127" max="5379" width="8.796875" style="416"/>
    <col min="5380" max="5380" width="51.59765625" style="416" customWidth="1"/>
    <col min="5381" max="5381" width="17.3984375" style="416" customWidth="1"/>
    <col min="5382" max="5382" width="24.69921875" style="416" customWidth="1"/>
    <col min="5383" max="5635" width="8.796875" style="416"/>
    <col min="5636" max="5636" width="51.59765625" style="416" customWidth="1"/>
    <col min="5637" max="5637" width="17.3984375" style="416" customWidth="1"/>
    <col min="5638" max="5638" width="24.69921875" style="416" customWidth="1"/>
    <col min="5639" max="5891" width="8.796875" style="416"/>
    <col min="5892" max="5892" width="51.59765625" style="416" customWidth="1"/>
    <col min="5893" max="5893" width="17.3984375" style="416" customWidth="1"/>
    <col min="5894" max="5894" width="24.69921875" style="416" customWidth="1"/>
    <col min="5895" max="6147" width="8.796875" style="416"/>
    <col min="6148" max="6148" width="51.59765625" style="416" customWidth="1"/>
    <col min="6149" max="6149" width="17.3984375" style="416" customWidth="1"/>
    <col min="6150" max="6150" width="24.69921875" style="416" customWidth="1"/>
    <col min="6151" max="6403" width="8.796875" style="416"/>
    <col min="6404" max="6404" width="51.59765625" style="416" customWidth="1"/>
    <col min="6405" max="6405" width="17.3984375" style="416" customWidth="1"/>
    <col min="6406" max="6406" width="24.69921875" style="416" customWidth="1"/>
    <col min="6407" max="6659" width="8.796875" style="416"/>
    <col min="6660" max="6660" width="51.59765625" style="416" customWidth="1"/>
    <col min="6661" max="6661" width="17.3984375" style="416" customWidth="1"/>
    <col min="6662" max="6662" width="24.69921875" style="416" customWidth="1"/>
    <col min="6663" max="6915" width="8.796875" style="416"/>
    <col min="6916" max="6916" width="51.59765625" style="416" customWidth="1"/>
    <col min="6917" max="6917" width="17.3984375" style="416" customWidth="1"/>
    <col min="6918" max="6918" width="24.69921875" style="416" customWidth="1"/>
    <col min="6919" max="7171" width="8.796875" style="416"/>
    <col min="7172" max="7172" width="51.59765625" style="416" customWidth="1"/>
    <col min="7173" max="7173" width="17.3984375" style="416" customWidth="1"/>
    <col min="7174" max="7174" width="24.69921875" style="416" customWidth="1"/>
    <col min="7175" max="7427" width="8.796875" style="416"/>
    <col min="7428" max="7428" width="51.59765625" style="416" customWidth="1"/>
    <col min="7429" max="7429" width="17.3984375" style="416" customWidth="1"/>
    <col min="7430" max="7430" width="24.69921875" style="416" customWidth="1"/>
    <col min="7431" max="7683" width="8.796875" style="416"/>
    <col min="7684" max="7684" width="51.59765625" style="416" customWidth="1"/>
    <col min="7685" max="7685" width="17.3984375" style="416" customWidth="1"/>
    <col min="7686" max="7686" width="24.69921875" style="416" customWidth="1"/>
    <col min="7687" max="7939" width="8.796875" style="416"/>
    <col min="7940" max="7940" width="51.59765625" style="416" customWidth="1"/>
    <col min="7941" max="7941" width="17.3984375" style="416" customWidth="1"/>
    <col min="7942" max="7942" width="24.69921875" style="416" customWidth="1"/>
    <col min="7943" max="8195" width="8.796875" style="416"/>
    <col min="8196" max="8196" width="51.59765625" style="416" customWidth="1"/>
    <col min="8197" max="8197" width="17.3984375" style="416" customWidth="1"/>
    <col min="8198" max="8198" width="24.69921875" style="416" customWidth="1"/>
    <col min="8199" max="8451" width="8.796875" style="416"/>
    <col min="8452" max="8452" width="51.59765625" style="416" customWidth="1"/>
    <col min="8453" max="8453" width="17.3984375" style="416" customWidth="1"/>
    <col min="8454" max="8454" width="24.69921875" style="416" customWidth="1"/>
    <col min="8455" max="8707" width="8.796875" style="416"/>
    <col min="8708" max="8708" width="51.59765625" style="416" customWidth="1"/>
    <col min="8709" max="8709" width="17.3984375" style="416" customWidth="1"/>
    <col min="8710" max="8710" width="24.69921875" style="416" customWidth="1"/>
    <col min="8711" max="8963" width="8.796875" style="416"/>
    <col min="8964" max="8964" width="51.59765625" style="416" customWidth="1"/>
    <col min="8965" max="8965" width="17.3984375" style="416" customWidth="1"/>
    <col min="8966" max="8966" width="24.69921875" style="416" customWidth="1"/>
    <col min="8967" max="9219" width="8.796875" style="416"/>
    <col min="9220" max="9220" width="51.59765625" style="416" customWidth="1"/>
    <col min="9221" max="9221" width="17.3984375" style="416" customWidth="1"/>
    <col min="9222" max="9222" width="24.69921875" style="416" customWidth="1"/>
    <col min="9223" max="9475" width="8.796875" style="416"/>
    <col min="9476" max="9476" width="51.59765625" style="416" customWidth="1"/>
    <col min="9477" max="9477" width="17.3984375" style="416" customWidth="1"/>
    <col min="9478" max="9478" width="24.69921875" style="416" customWidth="1"/>
    <col min="9479" max="9731" width="8.796875" style="416"/>
    <col min="9732" max="9732" width="51.59765625" style="416" customWidth="1"/>
    <col min="9733" max="9733" width="17.3984375" style="416" customWidth="1"/>
    <col min="9734" max="9734" width="24.69921875" style="416" customWidth="1"/>
    <col min="9735" max="9987" width="8.796875" style="416"/>
    <col min="9988" max="9988" width="51.59765625" style="416" customWidth="1"/>
    <col min="9989" max="9989" width="17.3984375" style="416" customWidth="1"/>
    <col min="9990" max="9990" width="24.69921875" style="416" customWidth="1"/>
    <col min="9991" max="10243" width="8.796875" style="416"/>
    <col min="10244" max="10244" width="51.59765625" style="416" customWidth="1"/>
    <col min="10245" max="10245" width="17.3984375" style="416" customWidth="1"/>
    <col min="10246" max="10246" width="24.69921875" style="416" customWidth="1"/>
    <col min="10247" max="10499" width="8.796875" style="416"/>
    <col min="10500" max="10500" width="51.59765625" style="416" customWidth="1"/>
    <col min="10501" max="10501" width="17.3984375" style="416" customWidth="1"/>
    <col min="10502" max="10502" width="24.69921875" style="416" customWidth="1"/>
    <col min="10503" max="10755" width="8.796875" style="416"/>
    <col min="10756" max="10756" width="51.59765625" style="416" customWidth="1"/>
    <col min="10757" max="10757" width="17.3984375" style="416" customWidth="1"/>
    <col min="10758" max="10758" width="24.69921875" style="416" customWidth="1"/>
    <col min="10759" max="11011" width="8.796875" style="416"/>
    <col min="11012" max="11012" width="51.59765625" style="416" customWidth="1"/>
    <col min="11013" max="11013" width="17.3984375" style="416" customWidth="1"/>
    <col min="11014" max="11014" width="24.69921875" style="416" customWidth="1"/>
    <col min="11015" max="11267" width="8.796875" style="416"/>
    <col min="11268" max="11268" width="51.59765625" style="416" customWidth="1"/>
    <col min="11269" max="11269" width="17.3984375" style="416" customWidth="1"/>
    <col min="11270" max="11270" width="24.69921875" style="416" customWidth="1"/>
    <col min="11271" max="11523" width="8.796875" style="416"/>
    <col min="11524" max="11524" width="51.59765625" style="416" customWidth="1"/>
    <col min="11525" max="11525" width="17.3984375" style="416" customWidth="1"/>
    <col min="11526" max="11526" width="24.69921875" style="416" customWidth="1"/>
    <col min="11527" max="11779" width="8.796875" style="416"/>
    <col min="11780" max="11780" width="51.59765625" style="416" customWidth="1"/>
    <col min="11781" max="11781" width="17.3984375" style="416" customWidth="1"/>
    <col min="11782" max="11782" width="24.69921875" style="416" customWidth="1"/>
    <col min="11783" max="12035" width="8.796875" style="416"/>
    <col min="12036" max="12036" width="51.59765625" style="416" customWidth="1"/>
    <col min="12037" max="12037" width="17.3984375" style="416" customWidth="1"/>
    <col min="12038" max="12038" width="24.69921875" style="416" customWidth="1"/>
    <col min="12039" max="12291" width="8.796875" style="416"/>
    <col min="12292" max="12292" width="51.59765625" style="416" customWidth="1"/>
    <col min="12293" max="12293" width="17.3984375" style="416" customWidth="1"/>
    <col min="12294" max="12294" width="24.69921875" style="416" customWidth="1"/>
    <col min="12295" max="12547" width="8.796875" style="416"/>
    <col min="12548" max="12548" width="51.59765625" style="416" customWidth="1"/>
    <col min="12549" max="12549" width="17.3984375" style="416" customWidth="1"/>
    <col min="12550" max="12550" width="24.69921875" style="416" customWidth="1"/>
    <col min="12551" max="12803" width="8.796875" style="416"/>
    <col min="12804" max="12804" width="51.59765625" style="416" customWidth="1"/>
    <col min="12805" max="12805" width="17.3984375" style="416" customWidth="1"/>
    <col min="12806" max="12806" width="24.69921875" style="416" customWidth="1"/>
    <col min="12807" max="13059" width="8.796875" style="416"/>
    <col min="13060" max="13060" width="51.59765625" style="416" customWidth="1"/>
    <col min="13061" max="13061" width="17.3984375" style="416" customWidth="1"/>
    <col min="13062" max="13062" width="24.69921875" style="416" customWidth="1"/>
    <col min="13063" max="13315" width="8.796875" style="416"/>
    <col min="13316" max="13316" width="51.59765625" style="416" customWidth="1"/>
    <col min="13317" max="13317" width="17.3984375" style="416" customWidth="1"/>
    <col min="13318" max="13318" width="24.69921875" style="416" customWidth="1"/>
    <col min="13319" max="13571" width="8.796875" style="416"/>
    <col min="13572" max="13572" width="51.59765625" style="416" customWidth="1"/>
    <col min="13573" max="13573" width="17.3984375" style="416" customWidth="1"/>
    <col min="13574" max="13574" width="24.69921875" style="416" customWidth="1"/>
    <col min="13575" max="13827" width="8.796875" style="416"/>
    <col min="13828" max="13828" width="51.59765625" style="416" customWidth="1"/>
    <col min="13829" max="13829" width="17.3984375" style="416" customWidth="1"/>
    <col min="13830" max="13830" width="24.69921875" style="416" customWidth="1"/>
    <col min="13831" max="14083" width="8.796875" style="416"/>
    <col min="14084" max="14084" width="51.59765625" style="416" customWidth="1"/>
    <col min="14085" max="14085" width="17.3984375" style="416" customWidth="1"/>
    <col min="14086" max="14086" width="24.69921875" style="416" customWidth="1"/>
    <col min="14087" max="14339" width="8.796875" style="416"/>
    <col min="14340" max="14340" width="51.59765625" style="416" customWidth="1"/>
    <col min="14341" max="14341" width="17.3984375" style="416" customWidth="1"/>
    <col min="14342" max="14342" width="24.69921875" style="416" customWidth="1"/>
    <col min="14343" max="14595" width="8.796875" style="416"/>
    <col min="14596" max="14596" width="51.59765625" style="416" customWidth="1"/>
    <col min="14597" max="14597" width="17.3984375" style="416" customWidth="1"/>
    <col min="14598" max="14598" width="24.69921875" style="416" customWidth="1"/>
    <col min="14599" max="14851" width="8.796875" style="416"/>
    <col min="14852" max="14852" width="51.59765625" style="416" customWidth="1"/>
    <col min="14853" max="14853" width="17.3984375" style="416" customWidth="1"/>
    <col min="14854" max="14854" width="24.69921875" style="416" customWidth="1"/>
    <col min="14855" max="15107" width="8.796875" style="416"/>
    <col min="15108" max="15108" width="51.59765625" style="416" customWidth="1"/>
    <col min="15109" max="15109" width="17.3984375" style="416" customWidth="1"/>
    <col min="15110" max="15110" width="24.69921875" style="416" customWidth="1"/>
    <col min="15111" max="15363" width="8.796875" style="416"/>
    <col min="15364" max="15364" width="51.59765625" style="416" customWidth="1"/>
    <col min="15365" max="15365" width="17.3984375" style="416" customWidth="1"/>
    <col min="15366" max="15366" width="24.69921875" style="416" customWidth="1"/>
    <col min="15367" max="15619" width="8.796875" style="416"/>
    <col min="15620" max="15620" width="51.59765625" style="416" customWidth="1"/>
    <col min="15621" max="15621" width="17.3984375" style="416" customWidth="1"/>
    <col min="15622" max="15622" width="24.69921875" style="416" customWidth="1"/>
    <col min="15623" max="15875" width="8.796875" style="416"/>
    <col min="15876" max="15876" width="51.59765625" style="416" customWidth="1"/>
    <col min="15877" max="15877" width="17.3984375" style="416" customWidth="1"/>
    <col min="15878" max="15878" width="24.69921875" style="416" customWidth="1"/>
    <col min="15879" max="16131" width="8.796875" style="416"/>
    <col min="16132" max="16132" width="51.59765625" style="416" customWidth="1"/>
    <col min="16133" max="16133" width="17.3984375" style="416" customWidth="1"/>
    <col min="16134" max="16134" width="24.69921875" style="416" customWidth="1"/>
    <col min="16135" max="16384" width="8.796875" style="416"/>
  </cols>
  <sheetData>
    <row r="2" spans="1:7" x14ac:dyDescent="0.25">
      <c r="A2" s="416" t="s">
        <v>470</v>
      </c>
    </row>
    <row r="4" spans="1:7" x14ac:dyDescent="0.25">
      <c r="A4" s="416" t="s">
        <v>3</v>
      </c>
      <c r="B4" s="416" t="s">
        <v>398</v>
      </c>
      <c r="C4" s="416" t="s">
        <v>399</v>
      </c>
      <c r="D4" s="417" t="s">
        <v>400</v>
      </c>
      <c r="E4" s="416" t="s">
        <v>401</v>
      </c>
      <c r="F4" s="417" t="s">
        <v>402</v>
      </c>
    </row>
    <row r="6" spans="1:7" ht="27.6" x14ac:dyDescent="0.25">
      <c r="A6" s="416" t="s">
        <v>445</v>
      </c>
      <c r="B6" s="416" t="s">
        <v>437</v>
      </c>
      <c r="C6" s="416">
        <v>-375</v>
      </c>
      <c r="D6" s="417" t="s">
        <v>446</v>
      </c>
      <c r="E6" s="416" t="s">
        <v>447</v>
      </c>
      <c r="F6" s="417" t="s">
        <v>448</v>
      </c>
    </row>
    <row r="7" spans="1:7" ht="41.4" x14ac:dyDescent="0.25">
      <c r="A7" s="416" t="s">
        <v>410</v>
      </c>
      <c r="B7" s="416" t="s">
        <v>411</v>
      </c>
      <c r="C7" s="416">
        <v>-75000</v>
      </c>
      <c r="D7" s="417" t="s">
        <v>412</v>
      </c>
      <c r="E7" s="416" t="s">
        <v>413</v>
      </c>
      <c r="F7" s="417" t="s">
        <v>414</v>
      </c>
    </row>
    <row r="8" spans="1:7" ht="41.4" x14ac:dyDescent="0.25">
      <c r="A8" s="416" t="s">
        <v>420</v>
      </c>
      <c r="B8" s="416" t="s">
        <v>421</v>
      </c>
      <c r="D8" s="417" t="s">
        <v>422</v>
      </c>
      <c r="E8" s="416" t="s">
        <v>406</v>
      </c>
      <c r="F8" s="417" t="s">
        <v>407</v>
      </c>
      <c r="G8" s="416">
        <v>110956</v>
      </c>
    </row>
    <row r="9" spans="1:7" ht="41.4" x14ac:dyDescent="0.25">
      <c r="A9" s="416" t="s">
        <v>403</v>
      </c>
      <c r="B9" s="416" t="s">
        <v>404</v>
      </c>
      <c r="D9" s="417" t="s">
        <v>405</v>
      </c>
      <c r="E9" s="416" t="s">
        <v>406</v>
      </c>
      <c r="F9" s="417" t="s">
        <v>407</v>
      </c>
      <c r="G9" s="416">
        <v>228707</v>
      </c>
    </row>
    <row r="10" spans="1:7" ht="41.4" x14ac:dyDescent="0.25">
      <c r="A10" s="416" t="s">
        <v>408</v>
      </c>
      <c r="B10" s="416" t="s">
        <v>404</v>
      </c>
      <c r="D10" s="417" t="s">
        <v>409</v>
      </c>
      <c r="E10" s="416" t="s">
        <v>406</v>
      </c>
      <c r="F10" s="417" t="s">
        <v>407</v>
      </c>
      <c r="G10" s="416">
        <v>166061</v>
      </c>
    </row>
    <row r="11" spans="1:7" ht="27.6" x14ac:dyDescent="0.25">
      <c r="A11" s="416" t="s">
        <v>443</v>
      </c>
      <c r="B11" s="416" t="s">
        <v>437</v>
      </c>
      <c r="C11" s="416">
        <v>-17280</v>
      </c>
      <c r="D11" s="419" t="s">
        <v>444</v>
      </c>
      <c r="E11" s="416" t="s">
        <v>439</v>
      </c>
      <c r="F11" s="417" t="s">
        <v>440</v>
      </c>
    </row>
    <row r="12" spans="1:7" ht="27.6" x14ac:dyDescent="0.25">
      <c r="A12" s="416" t="s">
        <v>436</v>
      </c>
      <c r="B12" s="416" t="s">
        <v>437</v>
      </c>
      <c r="C12" s="416">
        <v>-5760</v>
      </c>
      <c r="D12" s="419" t="s">
        <v>438</v>
      </c>
      <c r="E12" s="416" t="s">
        <v>439</v>
      </c>
      <c r="F12" s="417" t="s">
        <v>440</v>
      </c>
    </row>
    <row r="13" spans="1:7" ht="27.6" x14ac:dyDescent="0.25">
      <c r="A13" s="416" t="s">
        <v>441</v>
      </c>
      <c r="B13" s="416" t="s">
        <v>437</v>
      </c>
      <c r="C13" s="416">
        <v>-11520</v>
      </c>
      <c r="D13" s="419" t="s">
        <v>442</v>
      </c>
      <c r="E13" s="416" t="s">
        <v>439</v>
      </c>
      <c r="F13" s="417" t="s">
        <v>440</v>
      </c>
    </row>
    <row r="14" spans="1:7" ht="27.6" x14ac:dyDescent="0.25">
      <c r="A14" s="416" t="s">
        <v>457</v>
      </c>
      <c r="B14" s="416" t="s">
        <v>458</v>
      </c>
      <c r="C14" s="416">
        <v>-1537.92</v>
      </c>
      <c r="D14" s="419" t="s">
        <v>451</v>
      </c>
      <c r="E14" s="416" t="s">
        <v>447</v>
      </c>
      <c r="F14" s="417" t="s">
        <v>452</v>
      </c>
    </row>
    <row r="15" spans="1:7" ht="27.6" x14ac:dyDescent="0.25">
      <c r="A15" s="416" t="s">
        <v>456</v>
      </c>
      <c r="B15" s="416" t="s">
        <v>450</v>
      </c>
      <c r="C15" s="416">
        <v>-300</v>
      </c>
      <c r="D15" s="417" t="s">
        <v>451</v>
      </c>
      <c r="E15" s="416" t="s">
        <v>447</v>
      </c>
      <c r="F15" s="417" t="s">
        <v>452</v>
      </c>
    </row>
    <row r="16" spans="1:7" ht="27.6" x14ac:dyDescent="0.25">
      <c r="A16" s="416" t="s">
        <v>455</v>
      </c>
      <c r="B16" s="416" t="s">
        <v>450</v>
      </c>
      <c r="C16" s="416">
        <v>-68</v>
      </c>
      <c r="D16" s="417" t="s">
        <v>451</v>
      </c>
      <c r="E16" s="416" t="s">
        <v>447</v>
      </c>
      <c r="F16" s="417" t="s">
        <v>452</v>
      </c>
    </row>
    <row r="17" spans="1:6" ht="27.6" x14ac:dyDescent="0.25">
      <c r="A17" s="416" t="s">
        <v>453</v>
      </c>
      <c r="B17" s="416" t="s">
        <v>450</v>
      </c>
      <c r="C17" s="416">
        <v>-754.14</v>
      </c>
      <c r="D17" s="417" t="s">
        <v>451</v>
      </c>
      <c r="E17" s="416" t="s">
        <v>447</v>
      </c>
      <c r="F17" s="417" t="s">
        <v>452</v>
      </c>
    </row>
    <row r="18" spans="1:6" ht="27.6" x14ac:dyDescent="0.25">
      <c r="A18" s="416" t="s">
        <v>454</v>
      </c>
      <c r="B18" s="416" t="s">
        <v>450</v>
      </c>
      <c r="C18" s="416">
        <v>-412.02</v>
      </c>
      <c r="D18" s="417" t="s">
        <v>451</v>
      </c>
      <c r="E18" s="416" t="s">
        <v>447</v>
      </c>
      <c r="F18" s="417" t="s">
        <v>452</v>
      </c>
    </row>
    <row r="19" spans="1:6" ht="27.6" x14ac:dyDescent="0.25">
      <c r="A19" s="416" t="s">
        <v>449</v>
      </c>
      <c r="B19" s="416" t="s">
        <v>450</v>
      </c>
      <c r="C19" s="416">
        <v>-3999.74</v>
      </c>
      <c r="D19" s="417" t="s">
        <v>451</v>
      </c>
      <c r="E19" s="416" t="s">
        <v>447</v>
      </c>
      <c r="F19" s="417" t="s">
        <v>452</v>
      </c>
    </row>
    <row r="20" spans="1:6" ht="41.4" x14ac:dyDescent="0.25">
      <c r="A20" s="416" t="s">
        <v>415</v>
      </c>
      <c r="B20" s="416" t="s">
        <v>416</v>
      </c>
      <c r="C20" s="416">
        <v>-69000</v>
      </c>
      <c r="D20" s="417" t="s">
        <v>417</v>
      </c>
      <c r="E20" s="416" t="s">
        <v>418</v>
      </c>
      <c r="F20" s="417" t="s">
        <v>419</v>
      </c>
    </row>
    <row r="21" spans="1:6" ht="41.4" x14ac:dyDescent="0.25">
      <c r="A21" s="416" t="s">
        <v>423</v>
      </c>
      <c r="B21" s="416" t="s">
        <v>424</v>
      </c>
      <c r="C21" s="416">
        <v>-30000</v>
      </c>
      <c r="D21" s="417" t="s">
        <v>425</v>
      </c>
      <c r="E21" s="416" t="s">
        <v>426</v>
      </c>
      <c r="F21" s="417" t="s">
        <v>427</v>
      </c>
    </row>
    <row r="22" spans="1:6" ht="41.4" x14ac:dyDescent="0.25">
      <c r="A22" s="416" t="s">
        <v>428</v>
      </c>
      <c r="B22" s="416" t="s">
        <v>424</v>
      </c>
      <c r="C22" s="416">
        <v>-20000</v>
      </c>
      <c r="D22" s="417" t="s">
        <v>429</v>
      </c>
      <c r="E22" s="416" t="s">
        <v>430</v>
      </c>
      <c r="F22" s="417" t="s">
        <v>431</v>
      </c>
    </row>
    <row r="23" spans="1:6" ht="27.6" x14ac:dyDescent="0.25">
      <c r="A23" s="416" t="s">
        <v>480</v>
      </c>
      <c r="B23" s="418">
        <v>44496</v>
      </c>
      <c r="C23" s="416">
        <v>-288.86</v>
      </c>
      <c r="D23" s="417" t="s">
        <v>471</v>
      </c>
      <c r="E23" s="416" t="s">
        <v>447</v>
      </c>
      <c r="F23" s="417" t="s">
        <v>472</v>
      </c>
    </row>
    <row r="24" spans="1:6" ht="41.4" x14ac:dyDescent="0.25">
      <c r="A24" s="416" t="s">
        <v>432</v>
      </c>
      <c r="B24" s="416" t="s">
        <v>424</v>
      </c>
      <c r="C24" s="416">
        <v>-28800</v>
      </c>
      <c r="D24" s="417" t="s">
        <v>433</v>
      </c>
      <c r="E24" s="416" t="s">
        <v>434</v>
      </c>
      <c r="F24" s="417" t="s">
        <v>435</v>
      </c>
    </row>
    <row r="25" spans="1:6" ht="41.4" x14ac:dyDescent="0.25">
      <c r="A25" s="416" t="s">
        <v>478</v>
      </c>
      <c r="B25" s="418">
        <v>44502</v>
      </c>
      <c r="C25" s="416">
        <v>-72098</v>
      </c>
      <c r="D25" s="417" t="s">
        <v>473</v>
      </c>
      <c r="E25" s="416" t="s">
        <v>447</v>
      </c>
      <c r="F25" s="417" t="s">
        <v>474</v>
      </c>
    </row>
    <row r="26" spans="1:6" ht="41.4" x14ac:dyDescent="0.25">
      <c r="A26" s="416" t="s">
        <v>477</v>
      </c>
      <c r="B26" s="418">
        <v>44497</v>
      </c>
      <c r="C26" s="416">
        <v>-49903.75</v>
      </c>
      <c r="D26" s="417" t="s">
        <v>475</v>
      </c>
      <c r="E26" s="416" t="s">
        <v>447</v>
      </c>
      <c r="F26" s="417" t="s">
        <v>474</v>
      </c>
    </row>
    <row r="27" spans="1:6" ht="41.4" x14ac:dyDescent="0.25">
      <c r="A27" s="416" t="s">
        <v>479</v>
      </c>
      <c r="B27" s="418">
        <v>44497</v>
      </c>
      <c r="C27" s="416">
        <v>-19654.400000000001</v>
      </c>
      <c r="D27" s="417" t="s">
        <v>476</v>
      </c>
      <c r="E27" s="416" t="s">
        <v>447</v>
      </c>
      <c r="F27" s="417" t="s">
        <v>474</v>
      </c>
    </row>
    <row r="28" spans="1:6" x14ac:dyDescent="0.25">
      <c r="C28" s="416">
        <f>SUM(C6:C27)</f>
        <v>-406751.83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Фінансування</vt:lpstr>
      <vt:lpstr>Кошторис  витрат</vt:lpstr>
      <vt:lpstr>реестр</vt:lpstr>
      <vt:lpstr>ВИПИСКА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 Windows</cp:lastModifiedBy>
  <cp:lastPrinted>2021-11-18T13:24:36Z</cp:lastPrinted>
  <dcterms:created xsi:type="dcterms:W3CDTF">2020-11-14T13:09:40Z</dcterms:created>
  <dcterms:modified xsi:type="dcterms:W3CDTF">2021-11-24T16:37:20Z</dcterms:modified>
</cp:coreProperties>
</file>