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9600" windowHeight="6075"/>
  </bookViews>
  <sheets>
    <sheet name="Фінансування" sheetId="1" r:id="rId1"/>
    <sheet name="Витрати" sheetId="2" r:id="rId2"/>
  </sheets>
  <definedNames>
    <definedName name="_xlnm._FilterDatabase" localSheetId="1" hidden="1">Витрати!$A$9:$AF$9</definedName>
    <definedName name="_xlnm.Print_Area" localSheetId="1">Витрати!$A$1:$AG$212</definedName>
  </definedNames>
  <calcPr calcId="145621" refMode="R1C1"/>
  <extLst>
    <ext uri="GoogleSheetsCustomDataVersion1">
      <go:sheetsCustomData xmlns:go="http://customooxmlschemas.google.com/" r:id="rId6" roundtripDataSignature="AMtx7mgZTJuOXaDo+7PSUc9dy4JO0w6MbQ=="/>
    </ext>
  </extLst>
</workbook>
</file>

<file path=xl/calcChain.xml><?xml version="1.0" encoding="utf-8"?>
<calcChain xmlns="http://schemas.openxmlformats.org/spreadsheetml/2006/main">
  <c r="J52" i="2" l="1"/>
  <c r="J204" i="2"/>
  <c r="G44" i="2" l="1"/>
  <c r="B22" i="1" l="1"/>
  <c r="AD197" i="2"/>
  <c r="AE197" i="2" s="1"/>
  <c r="AE198" i="2"/>
  <c r="AE199" i="2"/>
  <c r="AE200" i="2"/>
  <c r="AE201" i="2"/>
  <c r="AE202" i="2"/>
  <c r="AE196" i="2"/>
  <c r="AE115" i="2"/>
  <c r="AE116" i="2"/>
  <c r="AE117" i="2"/>
  <c r="AE118" i="2"/>
  <c r="AE119" i="2"/>
  <c r="AE52" i="2"/>
  <c r="AE44" i="2"/>
  <c r="AE45" i="2"/>
  <c r="AE46" i="2"/>
  <c r="AE47" i="2"/>
  <c r="AE48" i="2"/>
  <c r="AE49" i="2"/>
  <c r="AE50" i="2"/>
  <c r="AE51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23" i="2"/>
  <c r="AE24" i="2"/>
  <c r="AE25" i="2"/>
  <c r="AE26" i="2"/>
  <c r="AE27" i="2"/>
  <c r="AE28" i="2"/>
  <c r="AE29" i="2"/>
  <c r="AD198" i="2"/>
  <c r="AD199" i="2"/>
  <c r="AD200" i="2"/>
  <c r="AD201" i="2"/>
  <c r="AD202" i="2"/>
  <c r="AD196" i="2"/>
  <c r="AC197" i="2"/>
  <c r="AC198" i="2"/>
  <c r="AC199" i="2"/>
  <c r="AC200" i="2"/>
  <c r="AC201" i="2"/>
  <c r="AC202" i="2"/>
  <c r="AC196" i="2"/>
  <c r="AC194" i="2"/>
  <c r="AD194" i="2"/>
  <c r="AE194" i="2" s="1"/>
  <c r="AC191" i="2"/>
  <c r="AC129" i="2"/>
  <c r="AD129" i="2"/>
  <c r="AC121" i="2"/>
  <c r="J117" i="2"/>
  <c r="J118" i="2"/>
  <c r="J119" i="2"/>
  <c r="AD116" i="2"/>
  <c r="AD117" i="2"/>
  <c r="AD118" i="2"/>
  <c r="AD119" i="2"/>
  <c r="AC116" i="2"/>
  <c r="AC117" i="2"/>
  <c r="AC118" i="2"/>
  <c r="AC119" i="2"/>
  <c r="AD52" i="2"/>
  <c r="AC52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C204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D39" i="2"/>
  <c r="AC39" i="2"/>
  <c r="AD32" i="2"/>
  <c r="AD33" i="2"/>
  <c r="AD34" i="2"/>
  <c r="AD35" i="2"/>
  <c r="AD36" i="2"/>
  <c r="AD37" i="2"/>
  <c r="AD38" i="2"/>
  <c r="AC32" i="2"/>
  <c r="AC33" i="2"/>
  <c r="AC34" i="2"/>
  <c r="AC35" i="2"/>
  <c r="AC36" i="2"/>
  <c r="AC37" i="2"/>
  <c r="AC38" i="2"/>
  <c r="AD27" i="2"/>
  <c r="AD28" i="2"/>
  <c r="AD29" i="2"/>
  <c r="AD30" i="2"/>
  <c r="AD31" i="2"/>
  <c r="AC27" i="2"/>
  <c r="AC28" i="2"/>
  <c r="AC29" i="2"/>
  <c r="AC30" i="2"/>
  <c r="AC31" i="2"/>
  <c r="AD25" i="2"/>
  <c r="AD26" i="2"/>
  <c r="AC25" i="2"/>
  <c r="AC26" i="2"/>
  <c r="AD23" i="2"/>
  <c r="AC23" i="2"/>
  <c r="AE142" i="2"/>
  <c r="AD142" i="2"/>
  <c r="AC142" i="2"/>
  <c r="I194" i="2" l="1"/>
  <c r="H203" i="2" l="1"/>
  <c r="J157" i="2"/>
  <c r="J116" i="2"/>
  <c r="J47" i="2"/>
  <c r="J45" i="2"/>
  <c r="H21" i="2"/>
  <c r="J202" i="2" l="1"/>
  <c r="J201" i="2"/>
  <c r="J197" i="2"/>
  <c r="J199" i="2"/>
  <c r="J198" i="2"/>
  <c r="J200" i="2"/>
  <c r="J191" i="2" s="1"/>
  <c r="J196" i="2"/>
  <c r="J203" i="2" l="1"/>
  <c r="AD191" i="2"/>
  <c r="AE191" i="2" s="1"/>
  <c r="H142" i="2"/>
  <c r="G52" i="2"/>
  <c r="J46" i="2"/>
  <c r="J48" i="2"/>
  <c r="J49" i="2"/>
  <c r="J50" i="2"/>
  <c r="J51" i="2"/>
  <c r="J44" i="2"/>
  <c r="H43" i="2"/>
  <c r="H39" i="2"/>
  <c r="J39" i="2"/>
  <c r="J41" i="2"/>
  <c r="J42" i="2"/>
  <c r="J40" i="2"/>
  <c r="H42" i="2"/>
  <c r="E42" i="2"/>
  <c r="E39" i="2"/>
  <c r="J38" i="2"/>
  <c r="J37" i="2"/>
  <c r="J36" i="2"/>
  <c r="J35" i="2"/>
  <c r="J34" i="2"/>
  <c r="J33" i="2"/>
  <c r="J32" i="2"/>
  <c r="J29" i="2"/>
  <c r="J27" i="2"/>
  <c r="J26" i="2"/>
  <c r="J25" i="2"/>
  <c r="J23" i="2"/>
  <c r="J43" i="2" l="1"/>
  <c r="G203" i="2"/>
  <c r="G39" i="2"/>
  <c r="E203" i="2"/>
  <c r="E202" i="2"/>
  <c r="G142" i="2"/>
  <c r="E142" i="2"/>
  <c r="G43" i="2"/>
  <c r="E43" i="2"/>
  <c r="G42" i="2"/>
  <c r="E21" i="2"/>
  <c r="G21" i="2"/>
  <c r="G116" i="2"/>
  <c r="G117" i="2"/>
  <c r="G118" i="2"/>
  <c r="G119" i="2"/>
  <c r="E113" i="2"/>
  <c r="G51" i="2"/>
  <c r="G50" i="2"/>
  <c r="G49" i="2"/>
  <c r="G48" i="2"/>
  <c r="G47" i="2"/>
  <c r="G46" i="2"/>
  <c r="G45" i="2"/>
  <c r="G41" i="2"/>
  <c r="G40" i="2" s="1"/>
  <c r="G202" i="2"/>
  <c r="G201" i="2"/>
  <c r="G200" i="2"/>
  <c r="G199" i="2"/>
  <c r="G198" i="2"/>
  <c r="G197" i="2"/>
  <c r="G196" i="2"/>
  <c r="G194" i="2"/>
  <c r="E159" i="2"/>
  <c r="G138" i="2"/>
  <c r="G38" i="2"/>
  <c r="G37" i="2"/>
  <c r="G36" i="2"/>
  <c r="G35" i="2"/>
  <c r="G34" i="2"/>
  <c r="G33" i="2"/>
  <c r="G32" i="2"/>
  <c r="G29" i="2"/>
  <c r="G27" i="2"/>
  <c r="G26" i="2"/>
  <c r="G25" i="2"/>
  <c r="G23" i="2"/>
  <c r="G22" i="2"/>
  <c r="G191" i="2" l="1"/>
  <c r="AA203" i="2" l="1"/>
  <c r="Z203" i="2"/>
  <c r="X203" i="2"/>
  <c r="W203" i="2"/>
  <c r="U203" i="2"/>
  <c r="T203" i="2"/>
  <c r="R203" i="2"/>
  <c r="Q203" i="2"/>
  <c r="O203" i="2"/>
  <c r="N203" i="2"/>
  <c r="L203" i="2"/>
  <c r="K203" i="2"/>
  <c r="AB203" i="2"/>
  <c r="Y203" i="2"/>
  <c r="V203" i="2"/>
  <c r="S203" i="2"/>
  <c r="P203" i="2"/>
  <c r="M203" i="2"/>
  <c r="AD203" i="2"/>
  <c r="AA176" i="2"/>
  <c r="Z176" i="2"/>
  <c r="X176" i="2"/>
  <c r="W176" i="2"/>
  <c r="U176" i="2"/>
  <c r="T176" i="2"/>
  <c r="R176" i="2"/>
  <c r="Q176" i="2"/>
  <c r="O176" i="2"/>
  <c r="N176" i="2"/>
  <c r="L176" i="2"/>
  <c r="K176" i="2"/>
  <c r="I176" i="2"/>
  <c r="H176" i="2"/>
  <c r="F176" i="2"/>
  <c r="E176" i="2"/>
  <c r="AB174" i="2"/>
  <c r="Y174" i="2"/>
  <c r="V174" i="2"/>
  <c r="S174" i="2"/>
  <c r="P174" i="2"/>
  <c r="M174" i="2"/>
  <c r="J174" i="2"/>
  <c r="AD174" i="2" s="1"/>
  <c r="G174" i="2"/>
  <c r="AC174" i="2" s="1"/>
  <c r="AB173" i="2"/>
  <c r="Y173" i="2"/>
  <c r="V173" i="2"/>
  <c r="S173" i="2"/>
  <c r="P173" i="2"/>
  <c r="M173" i="2"/>
  <c r="J173" i="2"/>
  <c r="AD173" i="2" s="1"/>
  <c r="G173" i="2"/>
  <c r="AC173" i="2" s="1"/>
  <c r="AB172" i="2"/>
  <c r="AB176" i="2" s="1"/>
  <c r="Y172" i="2"/>
  <c r="Y176" i="2" s="1"/>
  <c r="V172" i="2"/>
  <c r="V176" i="2" s="1"/>
  <c r="S172" i="2"/>
  <c r="S176" i="2" s="1"/>
  <c r="P172" i="2"/>
  <c r="P176" i="2" s="1"/>
  <c r="M172" i="2"/>
  <c r="M176" i="2" s="1"/>
  <c r="J172" i="2"/>
  <c r="J176" i="2" s="1"/>
  <c r="AD176" i="2" s="1"/>
  <c r="G172" i="2"/>
  <c r="G176" i="2" s="1"/>
  <c r="AC176" i="2" s="1"/>
  <c r="AA170" i="2"/>
  <c r="Z170" i="2"/>
  <c r="X170" i="2"/>
  <c r="W170" i="2"/>
  <c r="U170" i="2"/>
  <c r="T170" i="2"/>
  <c r="R170" i="2"/>
  <c r="Q170" i="2"/>
  <c r="O170" i="2"/>
  <c r="N170" i="2"/>
  <c r="L170" i="2"/>
  <c r="K170" i="2"/>
  <c r="I170" i="2"/>
  <c r="H170" i="2"/>
  <c r="F170" i="2"/>
  <c r="E170" i="2"/>
  <c r="AB169" i="2"/>
  <c r="Y169" i="2"/>
  <c r="V169" i="2"/>
  <c r="S169" i="2"/>
  <c r="P169" i="2"/>
  <c r="M169" i="2"/>
  <c r="J169" i="2"/>
  <c r="AD169" i="2" s="1"/>
  <c r="G169" i="2"/>
  <c r="AC169" i="2" s="1"/>
  <c r="AB168" i="2"/>
  <c r="AB170" i="2" s="1"/>
  <c r="Y168" i="2"/>
  <c r="Y170" i="2" s="1"/>
  <c r="V168" i="2"/>
  <c r="V170" i="2" s="1"/>
  <c r="S168" i="2"/>
  <c r="S170" i="2" s="1"/>
  <c r="P168" i="2"/>
  <c r="P170" i="2" s="1"/>
  <c r="M168" i="2"/>
  <c r="M170" i="2" s="1"/>
  <c r="J168" i="2"/>
  <c r="J170" i="2" s="1"/>
  <c r="AD170" i="2" s="1"/>
  <c r="G168" i="2"/>
  <c r="G170" i="2" s="1"/>
  <c r="AC170" i="2" s="1"/>
  <c r="AA166" i="2"/>
  <c r="Z166" i="2"/>
  <c r="X166" i="2"/>
  <c r="W166" i="2"/>
  <c r="U166" i="2"/>
  <c r="T166" i="2"/>
  <c r="R166" i="2"/>
  <c r="Q166" i="2"/>
  <c r="O166" i="2"/>
  <c r="N166" i="2"/>
  <c r="L166" i="2"/>
  <c r="K166" i="2"/>
  <c r="I166" i="2"/>
  <c r="H166" i="2"/>
  <c r="E166" i="2"/>
  <c r="AB164" i="2"/>
  <c r="Y164" i="2"/>
  <c r="V164" i="2"/>
  <c r="S164" i="2"/>
  <c r="P164" i="2"/>
  <c r="M164" i="2"/>
  <c r="J164" i="2"/>
  <c r="AD164" i="2" s="1"/>
  <c r="G164" i="2"/>
  <c r="AC164" i="2" s="1"/>
  <c r="AB161" i="2"/>
  <c r="AB166" i="2" s="1"/>
  <c r="Y161" i="2"/>
  <c r="Y166" i="2" s="1"/>
  <c r="V161" i="2"/>
  <c r="V166" i="2" s="1"/>
  <c r="S161" i="2"/>
  <c r="S166" i="2" s="1"/>
  <c r="P161" i="2"/>
  <c r="P166" i="2" s="1"/>
  <c r="M161" i="2"/>
  <c r="M166" i="2" s="1"/>
  <c r="J161" i="2"/>
  <c r="J166" i="2" s="1"/>
  <c r="AD166" i="2" s="1"/>
  <c r="G161" i="2"/>
  <c r="G166" i="2" s="1"/>
  <c r="AC166" i="2" s="1"/>
  <c r="AA159" i="2"/>
  <c r="Z159" i="2"/>
  <c r="X159" i="2"/>
  <c r="W159" i="2"/>
  <c r="U159" i="2"/>
  <c r="T159" i="2"/>
  <c r="R159" i="2"/>
  <c r="Q159" i="2"/>
  <c r="O159" i="2"/>
  <c r="N159" i="2"/>
  <c r="L159" i="2"/>
  <c r="K159" i="2"/>
  <c r="H159" i="2"/>
  <c r="AB157" i="2"/>
  <c r="Y157" i="2"/>
  <c r="V157" i="2"/>
  <c r="S157" i="2"/>
  <c r="P157" i="2"/>
  <c r="M157" i="2"/>
  <c r="AD157" i="2"/>
  <c r="G157" i="2"/>
  <c r="AB156" i="2"/>
  <c r="Y156" i="2"/>
  <c r="V156" i="2"/>
  <c r="S156" i="2"/>
  <c r="P156" i="2"/>
  <c r="M156" i="2"/>
  <c r="J156" i="2"/>
  <c r="AD156" i="2" s="1"/>
  <c r="G156" i="2"/>
  <c r="AC156" i="2" s="1"/>
  <c r="AB155" i="2"/>
  <c r="Y155" i="2"/>
  <c r="V155" i="2"/>
  <c r="S155" i="2"/>
  <c r="P155" i="2"/>
  <c r="M155" i="2"/>
  <c r="J155" i="2"/>
  <c r="AD155" i="2" s="1"/>
  <c r="G155" i="2"/>
  <c r="AC155" i="2" s="1"/>
  <c r="AB152" i="2"/>
  <c r="AB159" i="2" s="1"/>
  <c r="Y152" i="2"/>
  <c r="Y159" i="2" s="1"/>
  <c r="V152" i="2"/>
  <c r="V159" i="2" s="1"/>
  <c r="S152" i="2"/>
  <c r="S159" i="2" s="1"/>
  <c r="P152" i="2"/>
  <c r="P159" i="2" s="1"/>
  <c r="M152" i="2"/>
  <c r="J152" i="2"/>
  <c r="G152" i="2"/>
  <c r="G159" i="2" s="1"/>
  <c r="G204" i="2" s="1"/>
  <c r="AB141" i="2"/>
  <c r="Y141" i="2"/>
  <c r="V141" i="2"/>
  <c r="S141" i="2"/>
  <c r="P141" i="2"/>
  <c r="M141" i="2"/>
  <c r="J141" i="2"/>
  <c r="AD141" i="2" s="1"/>
  <c r="G141" i="2"/>
  <c r="AC141" i="2" s="1"/>
  <c r="AB139" i="2"/>
  <c r="Y139" i="2"/>
  <c r="V139" i="2"/>
  <c r="S139" i="2"/>
  <c r="P139" i="2"/>
  <c r="M139" i="2"/>
  <c r="J139" i="2"/>
  <c r="AD139" i="2" s="1"/>
  <c r="G139" i="2"/>
  <c r="AC139" i="2" s="1"/>
  <c r="AB138" i="2"/>
  <c r="Y138" i="2"/>
  <c r="V138" i="2"/>
  <c r="S138" i="2"/>
  <c r="P138" i="2"/>
  <c r="M138" i="2"/>
  <c r="J138" i="2"/>
  <c r="AC138" i="2"/>
  <c r="AB137" i="2"/>
  <c r="Y137" i="2"/>
  <c r="V137" i="2"/>
  <c r="S137" i="2"/>
  <c r="P137" i="2"/>
  <c r="M137" i="2"/>
  <c r="J137" i="2"/>
  <c r="AD137" i="2" s="1"/>
  <c r="G137" i="2"/>
  <c r="AC137" i="2" s="1"/>
  <c r="AB136" i="2"/>
  <c r="Y136" i="2"/>
  <c r="V136" i="2"/>
  <c r="S136" i="2"/>
  <c r="P136" i="2"/>
  <c r="M136" i="2"/>
  <c r="J136" i="2"/>
  <c r="AD136" i="2" s="1"/>
  <c r="G136" i="2"/>
  <c r="AC136" i="2" s="1"/>
  <c r="AB135" i="2"/>
  <c r="Y135" i="2"/>
  <c r="V135" i="2"/>
  <c r="S135" i="2"/>
  <c r="P135" i="2"/>
  <c r="M135" i="2"/>
  <c r="J135" i="2"/>
  <c r="AD135" i="2" s="1"/>
  <c r="G135" i="2"/>
  <c r="AC135" i="2" s="1"/>
  <c r="AB134" i="2"/>
  <c r="Y134" i="2"/>
  <c r="V134" i="2"/>
  <c r="S134" i="2"/>
  <c r="P134" i="2"/>
  <c r="M134" i="2"/>
  <c r="J134" i="2"/>
  <c r="AD134" i="2" s="1"/>
  <c r="G134" i="2"/>
  <c r="AC134" i="2" s="1"/>
  <c r="AB133" i="2"/>
  <c r="Y133" i="2"/>
  <c r="V133" i="2"/>
  <c r="S133" i="2"/>
  <c r="P133" i="2"/>
  <c r="M133" i="2"/>
  <c r="J133" i="2"/>
  <c r="AD133" i="2" s="1"/>
  <c r="G133" i="2"/>
  <c r="AC133" i="2" s="1"/>
  <c r="AB132" i="2"/>
  <c r="Y132" i="2"/>
  <c r="V132" i="2"/>
  <c r="S132" i="2"/>
  <c r="P132" i="2"/>
  <c r="M132" i="2"/>
  <c r="J132" i="2"/>
  <c r="G132" i="2"/>
  <c r="AC132" i="2" s="1"/>
  <c r="AB131" i="2"/>
  <c r="Y131" i="2"/>
  <c r="V131" i="2"/>
  <c r="S131" i="2"/>
  <c r="P131" i="2"/>
  <c r="M131" i="2"/>
  <c r="J131" i="2"/>
  <c r="AD131" i="2" s="1"/>
  <c r="G131" i="2"/>
  <c r="AC131" i="2" s="1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AB128" i="2"/>
  <c r="Y128" i="2"/>
  <c r="V128" i="2"/>
  <c r="S128" i="2"/>
  <c r="P128" i="2"/>
  <c r="M128" i="2"/>
  <c r="J128" i="2"/>
  <c r="AD128" i="2" s="1"/>
  <c r="G128" i="2"/>
  <c r="AC128" i="2" s="1"/>
  <c r="AB127" i="2"/>
  <c r="Y127" i="2"/>
  <c r="V127" i="2"/>
  <c r="S127" i="2"/>
  <c r="P127" i="2"/>
  <c r="M127" i="2"/>
  <c r="J127" i="2"/>
  <c r="AD127" i="2" s="1"/>
  <c r="G127" i="2"/>
  <c r="AC127" i="2" s="1"/>
  <c r="AB126" i="2"/>
  <c r="Y126" i="2"/>
  <c r="V126" i="2"/>
  <c r="S126" i="2"/>
  <c r="P126" i="2"/>
  <c r="M126" i="2"/>
  <c r="J126" i="2"/>
  <c r="AD126" i="2" s="1"/>
  <c r="G126" i="2"/>
  <c r="AC126" i="2" s="1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E125" i="2"/>
  <c r="AB124" i="2"/>
  <c r="Y124" i="2"/>
  <c r="V124" i="2"/>
  <c r="S124" i="2"/>
  <c r="P124" i="2"/>
  <c r="M124" i="2"/>
  <c r="J124" i="2"/>
  <c r="AD124" i="2" s="1"/>
  <c r="G124" i="2"/>
  <c r="AC124" i="2" s="1"/>
  <c r="AB123" i="2"/>
  <c r="Y123" i="2"/>
  <c r="V123" i="2"/>
  <c r="S123" i="2"/>
  <c r="P123" i="2"/>
  <c r="M123" i="2"/>
  <c r="J123" i="2"/>
  <c r="AD123" i="2" s="1"/>
  <c r="G123" i="2"/>
  <c r="AC123" i="2" s="1"/>
  <c r="AB122" i="2"/>
  <c r="Y122" i="2"/>
  <c r="V122" i="2"/>
  <c r="S122" i="2"/>
  <c r="P122" i="2"/>
  <c r="M122" i="2"/>
  <c r="J122" i="2"/>
  <c r="AD122" i="2" s="1"/>
  <c r="G122" i="2"/>
  <c r="AC122" i="2" s="1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AD121" i="2" s="1"/>
  <c r="I121" i="2"/>
  <c r="H121" i="2"/>
  <c r="G121" i="2"/>
  <c r="F121" i="2"/>
  <c r="E121" i="2"/>
  <c r="AB120" i="2"/>
  <c r="Y120" i="2"/>
  <c r="V120" i="2"/>
  <c r="S120" i="2"/>
  <c r="P120" i="2"/>
  <c r="M120" i="2"/>
  <c r="J120" i="2"/>
  <c r="G120" i="2"/>
  <c r="AC120" i="2" s="1"/>
  <c r="AB115" i="2"/>
  <c r="Y115" i="2"/>
  <c r="V115" i="2"/>
  <c r="S115" i="2"/>
  <c r="P115" i="2"/>
  <c r="M115" i="2"/>
  <c r="J115" i="2"/>
  <c r="AD115" i="2" s="1"/>
  <c r="G115" i="2"/>
  <c r="AC115" i="2" s="1"/>
  <c r="AB114" i="2"/>
  <c r="Y114" i="2"/>
  <c r="V114" i="2"/>
  <c r="S114" i="2"/>
  <c r="P114" i="2"/>
  <c r="M114" i="2"/>
  <c r="J114" i="2"/>
  <c r="AD114" i="2" s="1"/>
  <c r="G114" i="2"/>
  <c r="AC114" i="2" s="1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AD113" i="2" s="1"/>
  <c r="H113" i="2"/>
  <c r="G113" i="2"/>
  <c r="AC113" i="2" s="1"/>
  <c r="AB102" i="2"/>
  <c r="Y102" i="2"/>
  <c r="V102" i="2"/>
  <c r="S102" i="2"/>
  <c r="P102" i="2"/>
  <c r="M102" i="2"/>
  <c r="J102" i="2"/>
  <c r="AD102" i="2" s="1"/>
  <c r="G102" i="2"/>
  <c r="AC102" i="2" s="1"/>
  <c r="AB101" i="2"/>
  <c r="Y101" i="2"/>
  <c r="V101" i="2"/>
  <c r="S101" i="2"/>
  <c r="P101" i="2"/>
  <c r="M101" i="2"/>
  <c r="J101" i="2"/>
  <c r="AD101" i="2" s="1"/>
  <c r="G101" i="2"/>
  <c r="AC101" i="2" s="1"/>
  <c r="AB100" i="2"/>
  <c r="Y100" i="2"/>
  <c r="V100" i="2"/>
  <c r="S100" i="2"/>
  <c r="P100" i="2"/>
  <c r="M100" i="2"/>
  <c r="J100" i="2"/>
  <c r="AD100" i="2" s="1"/>
  <c r="G100" i="2"/>
  <c r="AC100" i="2" s="1"/>
  <c r="AB99" i="2"/>
  <c r="AB111" i="2" s="1"/>
  <c r="AA99" i="2"/>
  <c r="AA111" i="2" s="1"/>
  <c r="Z99" i="2"/>
  <c r="Z111" i="2" s="1"/>
  <c r="Y99" i="2"/>
  <c r="Y111" i="2" s="1"/>
  <c r="X99" i="2"/>
  <c r="X111" i="2" s="1"/>
  <c r="W99" i="2"/>
  <c r="W111" i="2" s="1"/>
  <c r="V99" i="2"/>
  <c r="V111" i="2" s="1"/>
  <c r="U99" i="2"/>
  <c r="U111" i="2" s="1"/>
  <c r="T99" i="2"/>
  <c r="T111" i="2" s="1"/>
  <c r="S99" i="2"/>
  <c r="S111" i="2" s="1"/>
  <c r="R99" i="2"/>
  <c r="R111" i="2" s="1"/>
  <c r="Q99" i="2"/>
  <c r="Q111" i="2" s="1"/>
  <c r="P99" i="2"/>
  <c r="P111" i="2" s="1"/>
  <c r="O99" i="2"/>
  <c r="O111" i="2" s="1"/>
  <c r="N99" i="2"/>
  <c r="N111" i="2" s="1"/>
  <c r="M99" i="2"/>
  <c r="M111" i="2" s="1"/>
  <c r="L99" i="2"/>
  <c r="L111" i="2" s="1"/>
  <c r="K99" i="2"/>
  <c r="K111" i="2" s="1"/>
  <c r="J99" i="2"/>
  <c r="J111" i="2" s="1"/>
  <c r="AD111" i="2" s="1"/>
  <c r="I99" i="2"/>
  <c r="I111" i="2" s="1"/>
  <c r="H99" i="2"/>
  <c r="H111" i="2" s="1"/>
  <c r="G99" i="2"/>
  <c r="G111" i="2" s="1"/>
  <c r="AC111" i="2" s="1"/>
  <c r="E99" i="2"/>
  <c r="E111" i="2" s="1"/>
  <c r="AF98" i="2"/>
  <c r="AB96" i="2"/>
  <c r="Y96" i="2"/>
  <c r="V96" i="2"/>
  <c r="S96" i="2"/>
  <c r="P96" i="2"/>
  <c r="M96" i="2"/>
  <c r="J96" i="2"/>
  <c r="AD96" i="2" s="1"/>
  <c r="G96" i="2"/>
  <c r="AC96" i="2" s="1"/>
  <c r="AB95" i="2"/>
  <c r="Y95" i="2"/>
  <c r="V95" i="2"/>
  <c r="S95" i="2"/>
  <c r="P95" i="2"/>
  <c r="M95" i="2"/>
  <c r="J95" i="2"/>
  <c r="AD95" i="2" s="1"/>
  <c r="G95" i="2"/>
  <c r="AC95" i="2" s="1"/>
  <c r="AB94" i="2"/>
  <c r="Y94" i="2"/>
  <c r="V94" i="2"/>
  <c r="S94" i="2"/>
  <c r="P94" i="2"/>
  <c r="M94" i="2"/>
  <c r="J94" i="2"/>
  <c r="AD94" i="2" s="1"/>
  <c r="G94" i="2"/>
  <c r="AC94" i="2" s="1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E93" i="2"/>
  <c r="AB92" i="2"/>
  <c r="Y92" i="2"/>
  <c r="V92" i="2"/>
  <c r="S92" i="2"/>
  <c r="P92" i="2"/>
  <c r="M92" i="2"/>
  <c r="J92" i="2"/>
  <c r="AD92" i="2" s="1"/>
  <c r="G92" i="2"/>
  <c r="AC92" i="2" s="1"/>
  <c r="AB91" i="2"/>
  <c r="Y91" i="2"/>
  <c r="V91" i="2"/>
  <c r="S91" i="2"/>
  <c r="P91" i="2"/>
  <c r="M91" i="2"/>
  <c r="J91" i="2"/>
  <c r="AD91" i="2" s="1"/>
  <c r="G91" i="2"/>
  <c r="AC91" i="2" s="1"/>
  <c r="AB90" i="2"/>
  <c r="Y90" i="2"/>
  <c r="V90" i="2"/>
  <c r="S90" i="2"/>
  <c r="P90" i="2"/>
  <c r="M90" i="2"/>
  <c r="J90" i="2"/>
  <c r="AD90" i="2" s="1"/>
  <c r="G90" i="2"/>
  <c r="AC90" i="2" s="1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AD89" i="2" s="1"/>
  <c r="I89" i="2"/>
  <c r="H89" i="2"/>
  <c r="G89" i="2"/>
  <c r="AC89" i="2" s="1"/>
  <c r="E89" i="2"/>
  <c r="AB88" i="2"/>
  <c r="Y88" i="2"/>
  <c r="V88" i="2"/>
  <c r="S88" i="2"/>
  <c r="P88" i="2"/>
  <c r="M88" i="2"/>
  <c r="J88" i="2"/>
  <c r="AD88" i="2" s="1"/>
  <c r="G88" i="2"/>
  <c r="AC88" i="2" s="1"/>
  <c r="AB87" i="2"/>
  <c r="Y87" i="2"/>
  <c r="V87" i="2"/>
  <c r="S87" i="2"/>
  <c r="P87" i="2"/>
  <c r="M87" i="2"/>
  <c r="J87" i="2"/>
  <c r="AD87" i="2" s="1"/>
  <c r="G87" i="2"/>
  <c r="AC87" i="2" s="1"/>
  <c r="AB86" i="2"/>
  <c r="Y86" i="2"/>
  <c r="V86" i="2"/>
  <c r="S86" i="2"/>
  <c r="P86" i="2"/>
  <c r="M86" i="2"/>
  <c r="J86" i="2"/>
  <c r="G86" i="2"/>
  <c r="AC86" i="2" s="1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AD85" i="2" s="1"/>
  <c r="I85" i="2"/>
  <c r="H85" i="2"/>
  <c r="G85" i="2"/>
  <c r="AC85" i="2" s="1"/>
  <c r="E85" i="2"/>
  <c r="AB84" i="2"/>
  <c r="Y84" i="2"/>
  <c r="V84" i="2"/>
  <c r="S84" i="2"/>
  <c r="P84" i="2"/>
  <c r="M84" i="2"/>
  <c r="J84" i="2"/>
  <c r="AD84" i="2" s="1"/>
  <c r="G84" i="2"/>
  <c r="AC84" i="2" s="1"/>
  <c r="AB83" i="2"/>
  <c r="Y83" i="2"/>
  <c r="V83" i="2"/>
  <c r="S83" i="2"/>
  <c r="P83" i="2"/>
  <c r="M83" i="2"/>
  <c r="J83" i="2"/>
  <c r="AD83" i="2" s="1"/>
  <c r="G83" i="2"/>
  <c r="AC83" i="2" s="1"/>
  <c r="AB82" i="2"/>
  <c r="Y82" i="2"/>
  <c r="V82" i="2"/>
  <c r="S82" i="2"/>
  <c r="P82" i="2"/>
  <c r="M82" i="2"/>
  <c r="J82" i="2"/>
  <c r="AD82" i="2" s="1"/>
  <c r="G82" i="2"/>
  <c r="AC82" i="2" s="1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AD81" i="2" s="1"/>
  <c r="I81" i="2"/>
  <c r="H81" i="2"/>
  <c r="G81" i="2"/>
  <c r="AC81" i="2" s="1"/>
  <c r="E81" i="2"/>
  <c r="AB80" i="2"/>
  <c r="Y80" i="2"/>
  <c r="V80" i="2"/>
  <c r="S80" i="2"/>
  <c r="P80" i="2"/>
  <c r="M80" i="2"/>
  <c r="J80" i="2"/>
  <c r="G80" i="2"/>
  <c r="AB79" i="2"/>
  <c r="Y79" i="2"/>
  <c r="V79" i="2"/>
  <c r="S79" i="2"/>
  <c r="P79" i="2"/>
  <c r="M79" i="2"/>
  <c r="J79" i="2"/>
  <c r="AD79" i="2" s="1"/>
  <c r="G79" i="2"/>
  <c r="AC79" i="2" s="1"/>
  <c r="AB78" i="2"/>
  <c r="Y78" i="2"/>
  <c r="Y77" i="2" s="1"/>
  <c r="V78" i="2"/>
  <c r="V77" i="2" s="1"/>
  <c r="S78" i="2"/>
  <c r="S77" i="2" s="1"/>
  <c r="P78" i="2"/>
  <c r="P77" i="2" s="1"/>
  <c r="M78" i="2"/>
  <c r="M77" i="2" s="1"/>
  <c r="J78" i="2"/>
  <c r="AD78" i="2" s="1"/>
  <c r="G78" i="2"/>
  <c r="AC78" i="2" s="1"/>
  <c r="AA77" i="2"/>
  <c r="Z77" i="2"/>
  <c r="X77" i="2"/>
  <c r="W77" i="2"/>
  <c r="U77" i="2"/>
  <c r="T77" i="2"/>
  <c r="R77" i="2"/>
  <c r="Q77" i="2"/>
  <c r="O77" i="2"/>
  <c r="N77" i="2"/>
  <c r="L77" i="2"/>
  <c r="K77" i="2"/>
  <c r="I77" i="2"/>
  <c r="H77" i="2"/>
  <c r="E77" i="2"/>
  <c r="AB74" i="2"/>
  <c r="Y74" i="2"/>
  <c r="V74" i="2"/>
  <c r="S74" i="2"/>
  <c r="P74" i="2"/>
  <c r="M74" i="2"/>
  <c r="J74" i="2"/>
  <c r="AD74" i="2" s="1"/>
  <c r="AC74" i="2"/>
  <c r="AB73" i="2"/>
  <c r="Y73" i="2"/>
  <c r="V73" i="2"/>
  <c r="S73" i="2"/>
  <c r="P73" i="2"/>
  <c r="M73" i="2"/>
  <c r="J73" i="2"/>
  <c r="AD73" i="2" s="1"/>
  <c r="AC73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AD72" i="2" s="1"/>
  <c r="I72" i="2"/>
  <c r="H72" i="2"/>
  <c r="G72" i="2"/>
  <c r="E72" i="2"/>
  <c r="AB71" i="2"/>
  <c r="Y71" i="2"/>
  <c r="V71" i="2"/>
  <c r="S71" i="2"/>
  <c r="P71" i="2"/>
  <c r="M71" i="2"/>
  <c r="J71" i="2"/>
  <c r="G71" i="2"/>
  <c r="AB70" i="2"/>
  <c r="Y70" i="2"/>
  <c r="V70" i="2"/>
  <c r="S70" i="2"/>
  <c r="P70" i="2"/>
  <c r="M70" i="2"/>
  <c r="J70" i="2"/>
  <c r="AD70" i="2" s="1"/>
  <c r="G70" i="2"/>
  <c r="AC70" i="2" s="1"/>
  <c r="AB69" i="2"/>
  <c r="Y69" i="2"/>
  <c r="V69" i="2"/>
  <c r="S69" i="2"/>
  <c r="P69" i="2"/>
  <c r="M69" i="2"/>
  <c r="J69" i="2"/>
  <c r="AD69" i="2" s="1"/>
  <c r="G69" i="2"/>
  <c r="AC69" i="2" s="1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AD68" i="2" s="1"/>
  <c r="AD75" i="2" s="1"/>
  <c r="I68" i="2"/>
  <c r="H68" i="2"/>
  <c r="G68" i="2"/>
  <c r="AC68" i="2" s="1"/>
  <c r="E68" i="2"/>
  <c r="AB65" i="2"/>
  <c r="Y65" i="2"/>
  <c r="V65" i="2"/>
  <c r="S65" i="2"/>
  <c r="P65" i="2"/>
  <c r="M65" i="2"/>
  <c r="J65" i="2"/>
  <c r="AD65" i="2" s="1"/>
  <c r="G65" i="2"/>
  <c r="AB64" i="2"/>
  <c r="Y64" i="2"/>
  <c r="V64" i="2"/>
  <c r="S64" i="2"/>
  <c r="P64" i="2"/>
  <c r="M64" i="2"/>
  <c r="J64" i="2"/>
  <c r="G64" i="2"/>
  <c r="AC64" i="2" s="1"/>
  <c r="AB63" i="2"/>
  <c r="Y63" i="2"/>
  <c r="V63" i="2"/>
  <c r="S63" i="2"/>
  <c r="P63" i="2"/>
  <c r="M63" i="2"/>
  <c r="J63" i="2"/>
  <c r="AD63" i="2" s="1"/>
  <c r="G63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AB61" i="2"/>
  <c r="Y61" i="2"/>
  <c r="V61" i="2"/>
  <c r="S61" i="2"/>
  <c r="P61" i="2"/>
  <c r="M61" i="2"/>
  <c r="J61" i="2"/>
  <c r="AD61" i="2" s="1"/>
  <c r="G61" i="2"/>
  <c r="AB60" i="2"/>
  <c r="Y60" i="2"/>
  <c r="V60" i="2"/>
  <c r="S60" i="2"/>
  <c r="P60" i="2"/>
  <c r="M60" i="2"/>
  <c r="J60" i="2"/>
  <c r="AD60" i="2" s="1"/>
  <c r="G60" i="2"/>
  <c r="AB59" i="2"/>
  <c r="Y59" i="2"/>
  <c r="V59" i="2"/>
  <c r="S59" i="2"/>
  <c r="S58" i="2" s="1"/>
  <c r="P59" i="2"/>
  <c r="M59" i="2"/>
  <c r="M58" i="2" s="1"/>
  <c r="J59" i="2"/>
  <c r="G59" i="2"/>
  <c r="AC59" i="2" s="1"/>
  <c r="AB58" i="2"/>
  <c r="AA58" i="2"/>
  <c r="Z58" i="2"/>
  <c r="X58" i="2"/>
  <c r="W58" i="2"/>
  <c r="V58" i="2"/>
  <c r="U58" i="2"/>
  <c r="T58" i="2"/>
  <c r="R58" i="2"/>
  <c r="Q58" i="2"/>
  <c r="P58" i="2"/>
  <c r="O58" i="2"/>
  <c r="N58" i="2"/>
  <c r="L58" i="2"/>
  <c r="K58" i="2"/>
  <c r="J58" i="2"/>
  <c r="AD58" i="2" s="1"/>
  <c r="I58" i="2"/>
  <c r="H58" i="2"/>
  <c r="E58" i="2"/>
  <c r="AB57" i="2"/>
  <c r="Y57" i="2"/>
  <c r="V57" i="2"/>
  <c r="S57" i="2"/>
  <c r="P57" i="2"/>
  <c r="M57" i="2"/>
  <c r="J57" i="2"/>
  <c r="AD57" i="2" s="1"/>
  <c r="G57" i="2"/>
  <c r="AB56" i="2"/>
  <c r="Y56" i="2"/>
  <c r="V56" i="2"/>
  <c r="S56" i="2"/>
  <c r="P56" i="2"/>
  <c r="M56" i="2"/>
  <c r="J56" i="2"/>
  <c r="AD56" i="2" s="1"/>
  <c r="G56" i="2"/>
  <c r="AC56" i="2" s="1"/>
  <c r="AB55" i="2"/>
  <c r="Y55" i="2"/>
  <c r="V55" i="2"/>
  <c r="S55" i="2"/>
  <c r="S54" i="2" s="1"/>
  <c r="P55" i="2"/>
  <c r="M55" i="2"/>
  <c r="M54" i="2" s="1"/>
  <c r="J55" i="2"/>
  <c r="AD55" i="2" s="1"/>
  <c r="G55" i="2"/>
  <c r="AC55" i="2" s="1"/>
  <c r="AB54" i="2"/>
  <c r="V54" i="2"/>
  <c r="P54" i="2"/>
  <c r="J54" i="2"/>
  <c r="AD54" i="2" s="1"/>
  <c r="AB31" i="2"/>
  <c r="Y31" i="2"/>
  <c r="V31" i="2"/>
  <c r="S31" i="2"/>
  <c r="P31" i="2"/>
  <c r="M31" i="2"/>
  <c r="J31" i="2"/>
  <c r="G31" i="2"/>
  <c r="AB30" i="2"/>
  <c r="Y30" i="2"/>
  <c r="V30" i="2"/>
  <c r="S30" i="2"/>
  <c r="P30" i="2"/>
  <c r="M30" i="2"/>
  <c r="J30" i="2"/>
  <c r="G30" i="2"/>
  <c r="AB28" i="2"/>
  <c r="Y28" i="2"/>
  <c r="V28" i="2"/>
  <c r="S28" i="2"/>
  <c r="P28" i="2"/>
  <c r="M28" i="2"/>
  <c r="J28" i="2"/>
  <c r="G28" i="2"/>
  <c r="AB24" i="2"/>
  <c r="Y24" i="2"/>
  <c r="V24" i="2"/>
  <c r="S24" i="2"/>
  <c r="P24" i="2"/>
  <c r="M24" i="2"/>
  <c r="J24" i="2"/>
  <c r="J21" i="2" s="1"/>
  <c r="G24" i="2"/>
  <c r="AB22" i="2"/>
  <c r="AB21" i="2" s="1"/>
  <c r="Y22" i="2"/>
  <c r="Y21" i="2" s="1"/>
  <c r="V22" i="2"/>
  <c r="V21" i="2" s="1"/>
  <c r="S22" i="2"/>
  <c r="S21" i="2" s="1"/>
  <c r="P22" i="2"/>
  <c r="P21" i="2" s="1"/>
  <c r="M22" i="2"/>
  <c r="AC22" i="2" s="1"/>
  <c r="J22" i="2"/>
  <c r="AD22" i="2" s="1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C16" i="2" s="1"/>
  <c r="AB15" i="2"/>
  <c r="Y15" i="2"/>
  <c r="V15" i="2"/>
  <c r="S15" i="2"/>
  <c r="P15" i="2"/>
  <c r="M15" i="2"/>
  <c r="J15" i="2"/>
  <c r="AD15" i="2" s="1"/>
  <c r="G15" i="2"/>
  <c r="AC15" i="2" s="1"/>
  <c r="AB14" i="2"/>
  <c r="Y14" i="2"/>
  <c r="V14" i="2"/>
  <c r="S14" i="2"/>
  <c r="P14" i="2"/>
  <c r="M14" i="2"/>
  <c r="J14" i="2"/>
  <c r="AD14" i="2" s="1"/>
  <c r="G14" i="2"/>
  <c r="AB13" i="2"/>
  <c r="Y13" i="2"/>
  <c r="V13" i="2"/>
  <c r="S13" i="2"/>
  <c r="P13" i="2"/>
  <c r="M13" i="2"/>
  <c r="J13" i="2"/>
  <c r="G13" i="2"/>
  <c r="AC13" i="2" s="1"/>
  <c r="L23" i="1"/>
  <c r="H23" i="1"/>
  <c r="G23" i="1"/>
  <c r="F23" i="1"/>
  <c r="E23" i="1"/>
  <c r="D23" i="1"/>
  <c r="J22" i="1"/>
  <c r="C23" i="1"/>
  <c r="J21" i="1"/>
  <c r="N21" i="1" s="1"/>
  <c r="J20" i="1"/>
  <c r="N20" i="1" s="1"/>
  <c r="AD138" i="2" l="1"/>
  <c r="AE138" i="2" s="1"/>
  <c r="AF138" i="2" s="1"/>
  <c r="J142" i="2"/>
  <c r="J159" i="2"/>
  <c r="AD159" i="2" s="1"/>
  <c r="G54" i="2"/>
  <c r="AC54" i="2" s="1"/>
  <c r="AE54" i="2" s="1"/>
  <c r="AF54" i="2" s="1"/>
  <c r="G58" i="2"/>
  <c r="G77" i="2"/>
  <c r="AC77" i="2" s="1"/>
  <c r="AD24" i="2"/>
  <c r="Y54" i="2"/>
  <c r="Y58" i="2"/>
  <c r="AC24" i="2"/>
  <c r="AC58" i="2"/>
  <c r="AC61" i="2"/>
  <c r="J77" i="2"/>
  <c r="AB77" i="2"/>
  <c r="AD64" i="2"/>
  <c r="AD80" i="2"/>
  <c r="AD120" i="2"/>
  <c r="AE120" i="2" s="1"/>
  <c r="AF120" i="2" s="1"/>
  <c r="AD132" i="2"/>
  <c r="AD16" i="2"/>
  <c r="AE16" i="2" s="1"/>
  <c r="AF16" i="2" s="1"/>
  <c r="AD59" i="2"/>
  <c r="AE59" i="2" s="1"/>
  <c r="AF59" i="2" s="1"/>
  <c r="AD71" i="2"/>
  <c r="AD86" i="2"/>
  <c r="AE86" i="2" s="1"/>
  <c r="AF86" i="2" s="1"/>
  <c r="AD21" i="2"/>
  <c r="AC65" i="2"/>
  <c r="AE65" i="2" s="1"/>
  <c r="AF65" i="2" s="1"/>
  <c r="AC71" i="2"/>
  <c r="AC80" i="2"/>
  <c r="AC57" i="2"/>
  <c r="AE57" i="2" s="1"/>
  <c r="AF57" i="2" s="1"/>
  <c r="AC60" i="2"/>
  <c r="AE60" i="2" s="1"/>
  <c r="AF60" i="2" s="1"/>
  <c r="P66" i="2"/>
  <c r="AD13" i="2"/>
  <c r="AE13" i="2" s="1"/>
  <c r="AF13" i="2" s="1"/>
  <c r="M17" i="2"/>
  <c r="M21" i="2"/>
  <c r="AE141" i="2"/>
  <c r="AF141" i="2" s="1"/>
  <c r="AE155" i="2"/>
  <c r="AF155" i="2" s="1"/>
  <c r="AE156" i="2"/>
  <c r="AF156" i="2" s="1"/>
  <c r="AE166" i="2"/>
  <c r="AF166" i="2" s="1"/>
  <c r="AE164" i="2"/>
  <c r="AF164" i="2" s="1"/>
  <c r="AE170" i="2"/>
  <c r="AF170" i="2" s="1"/>
  <c r="AE169" i="2"/>
  <c r="AF169" i="2" s="1"/>
  <c r="AE176" i="2"/>
  <c r="AF176" i="2" s="1"/>
  <c r="AE173" i="2"/>
  <c r="AF173" i="2" s="1"/>
  <c r="AE174" i="2"/>
  <c r="AF174" i="2" s="1"/>
  <c r="AC14" i="2"/>
  <c r="AE14" i="2" s="1"/>
  <c r="AF14" i="2" s="1"/>
  <c r="G17" i="2"/>
  <c r="Y17" i="2"/>
  <c r="Y52" i="2" s="1"/>
  <c r="AB66" i="2"/>
  <c r="AC63" i="2"/>
  <c r="AE63" i="2" s="1"/>
  <c r="AF63" i="2" s="1"/>
  <c r="AC20" i="2"/>
  <c r="AE20" i="2" s="1"/>
  <c r="AF20" i="2" s="1"/>
  <c r="G75" i="2"/>
  <c r="K75" i="2"/>
  <c r="O75" i="2"/>
  <c r="S75" i="2"/>
  <c r="W75" i="2"/>
  <c r="G97" i="2"/>
  <c r="K97" i="2"/>
  <c r="O97" i="2"/>
  <c r="S97" i="2"/>
  <c r="W97" i="2"/>
  <c r="AA97" i="2"/>
  <c r="G129" i="2"/>
  <c r="M129" i="2"/>
  <c r="Q129" i="2"/>
  <c r="W129" i="2"/>
  <c r="E75" i="2"/>
  <c r="I75" i="2"/>
  <c r="M75" i="2"/>
  <c r="Q75" i="2"/>
  <c r="U75" i="2"/>
  <c r="Y75" i="2"/>
  <c r="AA75" i="2"/>
  <c r="E97" i="2"/>
  <c r="I97" i="2"/>
  <c r="M97" i="2"/>
  <c r="Q97" i="2"/>
  <c r="U97" i="2"/>
  <c r="Y97" i="2"/>
  <c r="E129" i="2"/>
  <c r="I129" i="2"/>
  <c r="K129" i="2"/>
  <c r="O129" i="2"/>
  <c r="S129" i="2"/>
  <c r="U129" i="2"/>
  <c r="Y129" i="2"/>
  <c r="AA129" i="2"/>
  <c r="M159" i="2"/>
  <c r="AC159" i="2" s="1"/>
  <c r="AC157" i="2"/>
  <c r="AE157" i="2" s="1"/>
  <c r="AF157" i="2" s="1"/>
  <c r="J23" i="1"/>
  <c r="N23" i="1" s="1"/>
  <c r="AE15" i="2"/>
  <c r="AF15" i="2" s="1"/>
  <c r="S17" i="2"/>
  <c r="AC19" i="2"/>
  <c r="AE19" i="2" s="1"/>
  <c r="AF19" i="2" s="1"/>
  <c r="P52" i="2"/>
  <c r="V52" i="2"/>
  <c r="AB52" i="2"/>
  <c r="J66" i="2"/>
  <c r="V66" i="2"/>
  <c r="H97" i="2"/>
  <c r="J97" i="2"/>
  <c r="L97" i="2"/>
  <c r="N97" i="2"/>
  <c r="P97" i="2"/>
  <c r="R97" i="2"/>
  <c r="T97" i="2"/>
  <c r="V97" i="2"/>
  <c r="X97" i="2"/>
  <c r="Z97" i="2"/>
  <c r="AB97" i="2"/>
  <c r="F129" i="2"/>
  <c r="H129" i="2"/>
  <c r="J129" i="2"/>
  <c r="L129" i="2"/>
  <c r="N129" i="2"/>
  <c r="P129" i="2"/>
  <c r="R129" i="2"/>
  <c r="T129" i="2"/>
  <c r="V129" i="2"/>
  <c r="X129" i="2"/>
  <c r="Z129" i="2"/>
  <c r="AB129" i="2"/>
  <c r="AE22" i="2"/>
  <c r="AF22" i="2" s="1"/>
  <c r="AF24" i="2"/>
  <c r="AE30" i="2"/>
  <c r="AF30" i="2" s="1"/>
  <c r="AF31" i="2"/>
  <c r="AE55" i="2"/>
  <c r="AF55" i="2" s="1"/>
  <c r="AE56" i="2"/>
  <c r="AF56" i="2" s="1"/>
  <c r="AE58" i="2"/>
  <c r="AF58" i="2" s="1"/>
  <c r="AE61" i="2"/>
  <c r="AF61" i="2" s="1"/>
  <c r="AE64" i="2"/>
  <c r="AF64" i="2" s="1"/>
  <c r="N22" i="1"/>
  <c r="AC18" i="2"/>
  <c r="AE18" i="2" s="1"/>
  <c r="AF18" i="2" s="1"/>
  <c r="J17" i="2"/>
  <c r="AD17" i="2" s="1"/>
  <c r="AD62" i="2"/>
  <c r="AD66" i="2" s="1"/>
  <c r="AE68" i="2"/>
  <c r="AF68" i="2" s="1"/>
  <c r="AE69" i="2"/>
  <c r="AF69" i="2" s="1"/>
  <c r="AE70" i="2"/>
  <c r="AF70" i="2" s="1"/>
  <c r="AE73" i="2"/>
  <c r="AF73" i="2" s="1"/>
  <c r="AE74" i="2"/>
  <c r="AF74" i="2" s="1"/>
  <c r="AE78" i="2"/>
  <c r="AF78" i="2" s="1"/>
  <c r="AE79" i="2"/>
  <c r="AF79" i="2" s="1"/>
  <c r="AE81" i="2"/>
  <c r="AF81" i="2" s="1"/>
  <c r="AE82" i="2"/>
  <c r="AF82" i="2" s="1"/>
  <c r="AE83" i="2"/>
  <c r="AF83" i="2" s="1"/>
  <c r="AE84" i="2"/>
  <c r="AF84" i="2" s="1"/>
  <c r="AE85" i="2"/>
  <c r="AF85" i="2" s="1"/>
  <c r="AE87" i="2"/>
  <c r="AF87" i="2" s="1"/>
  <c r="AE88" i="2"/>
  <c r="AF88" i="2" s="1"/>
  <c r="AE89" i="2"/>
  <c r="AF89" i="2" s="1"/>
  <c r="AE90" i="2"/>
  <c r="AF90" i="2" s="1"/>
  <c r="AE91" i="2"/>
  <c r="AF91" i="2" s="1"/>
  <c r="AE92" i="2"/>
  <c r="AF92" i="2" s="1"/>
  <c r="AE94" i="2"/>
  <c r="AF94" i="2" s="1"/>
  <c r="AE95" i="2"/>
  <c r="AF95" i="2" s="1"/>
  <c r="AE96" i="2"/>
  <c r="AF96" i="2" s="1"/>
  <c r="AE111" i="2"/>
  <c r="AF111" i="2" s="1"/>
  <c r="AE100" i="2"/>
  <c r="AF100" i="2" s="1"/>
  <c r="AE101" i="2"/>
  <c r="AF101" i="2" s="1"/>
  <c r="AE102" i="2"/>
  <c r="AF102" i="2" s="1"/>
  <c r="AE113" i="2"/>
  <c r="AF113" i="2" s="1"/>
  <c r="AE114" i="2"/>
  <c r="AF114" i="2" s="1"/>
  <c r="AF115" i="2"/>
  <c r="AE121" i="2"/>
  <c r="AF121" i="2" s="1"/>
  <c r="AE122" i="2"/>
  <c r="AF122" i="2" s="1"/>
  <c r="AE123" i="2"/>
  <c r="AF123" i="2" s="1"/>
  <c r="AE124" i="2"/>
  <c r="AF124" i="2" s="1"/>
  <c r="AE126" i="2"/>
  <c r="AF126" i="2" s="1"/>
  <c r="AE127" i="2"/>
  <c r="AF127" i="2" s="1"/>
  <c r="AE128" i="2"/>
  <c r="AF128" i="2" s="1"/>
  <c r="G66" i="2"/>
  <c r="M66" i="2"/>
  <c r="S66" i="2"/>
  <c r="Y66" i="2"/>
  <c r="AC62" i="2"/>
  <c r="H75" i="2"/>
  <c r="J75" i="2"/>
  <c r="L75" i="2"/>
  <c r="N75" i="2"/>
  <c r="P75" i="2"/>
  <c r="R75" i="2"/>
  <c r="T75" i="2"/>
  <c r="V75" i="2"/>
  <c r="X75" i="2"/>
  <c r="Z75" i="2"/>
  <c r="AB75" i="2"/>
  <c r="AD93" i="2"/>
  <c r="AD99" i="2"/>
  <c r="AD125" i="2"/>
  <c r="AC72" i="2"/>
  <c r="AE72" i="2" s="1"/>
  <c r="AF72" i="2" s="1"/>
  <c r="AC93" i="2"/>
  <c r="AC99" i="2"/>
  <c r="AC125" i="2"/>
  <c r="AF142" i="2"/>
  <c r="AE131" i="2"/>
  <c r="AF131" i="2" s="1"/>
  <c r="AE132" i="2"/>
  <c r="AF132" i="2" s="1"/>
  <c r="AE133" i="2"/>
  <c r="AF133" i="2" s="1"/>
  <c r="AE134" i="2"/>
  <c r="AF134" i="2" s="1"/>
  <c r="AE135" i="2"/>
  <c r="AF135" i="2" s="1"/>
  <c r="AE136" i="2"/>
  <c r="AF136" i="2" s="1"/>
  <c r="AE137" i="2"/>
  <c r="AF137" i="2" s="1"/>
  <c r="AE139" i="2"/>
  <c r="AF139" i="2" s="1"/>
  <c r="AD152" i="2"/>
  <c r="AD161" i="2"/>
  <c r="AD168" i="2"/>
  <c r="AD172" i="2"/>
  <c r="AC152" i="2"/>
  <c r="AC161" i="2"/>
  <c r="AC168" i="2"/>
  <c r="AC172" i="2"/>
  <c r="AE159" i="2" l="1"/>
  <c r="AF159" i="2" s="1"/>
  <c r="AE80" i="2"/>
  <c r="AF80" i="2" s="1"/>
  <c r="AD77" i="2"/>
  <c r="AE77" i="2" s="1"/>
  <c r="AF77" i="2" s="1"/>
  <c r="AF28" i="2"/>
  <c r="AE62" i="2"/>
  <c r="AF62" i="2" s="1"/>
  <c r="AE71" i="2"/>
  <c r="AF71" i="2" s="1"/>
  <c r="M52" i="2"/>
  <c r="M204" i="2" s="1"/>
  <c r="AC21" i="2"/>
  <c r="AE21" i="2" s="1"/>
  <c r="AF21" i="2" s="1"/>
  <c r="AB204" i="2"/>
  <c r="P204" i="2"/>
  <c r="AC17" i="2"/>
  <c r="AE17" i="2" s="1"/>
  <c r="AF17" i="2" s="1"/>
  <c r="AE172" i="2"/>
  <c r="AF172" i="2" s="1"/>
  <c r="AE161" i="2"/>
  <c r="AF161" i="2" s="1"/>
  <c r="AE99" i="2"/>
  <c r="AF99" i="2" s="1"/>
  <c r="V204" i="2"/>
  <c r="S52" i="2"/>
  <c r="S204" i="2" s="1"/>
  <c r="AE125" i="2"/>
  <c r="AF125" i="2" s="1"/>
  <c r="Y204" i="2"/>
  <c r="AD204" i="2"/>
  <c r="AE204" i="2" s="1"/>
  <c r="AC66" i="2"/>
  <c r="AE66" i="2" s="1"/>
  <c r="AF66" i="2" s="1"/>
  <c r="AE168" i="2"/>
  <c r="AF168" i="2" s="1"/>
  <c r="AE152" i="2"/>
  <c r="AF152" i="2" s="1"/>
  <c r="AC97" i="2"/>
  <c r="AE93" i="2"/>
  <c r="AF93" i="2" s="1"/>
  <c r="AC75" i="2"/>
  <c r="AE75" i="2" s="1"/>
  <c r="AF75" i="2" s="1"/>
  <c r="J206" i="2" l="1"/>
  <c r="AD206" i="2"/>
  <c r="AC206" i="2"/>
  <c r="AD97" i="2"/>
  <c r="AE97" i="2" s="1"/>
  <c r="AF97" i="2" s="1"/>
  <c r="AF52" i="2"/>
  <c r="AE129" i="2"/>
  <c r="AF129" i="2" s="1"/>
  <c r="AC203" i="2" l="1"/>
  <c r="AE203" i="2" l="1"/>
  <c r="AF203" i="2" s="1"/>
  <c r="AF204" i="2" l="1"/>
</calcChain>
</file>

<file path=xl/sharedStrings.xml><?xml version="1.0" encoding="utf-8"?>
<sst xmlns="http://schemas.openxmlformats.org/spreadsheetml/2006/main" count="832" uniqueCount="462">
  <si>
    <t>Додаток №4</t>
  </si>
  <si>
    <t>до Договору про надання гранту № _________________</t>
  </si>
  <si>
    <t xml:space="preserve">Конкурсна програма: </t>
  </si>
  <si>
    <t xml:space="preserve">ЛОТ: 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</si>
  <si>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</si>
  <si>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</si>
  <si>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</si>
  <si>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</si>
  <si>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</si>
  <si>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</si>
  <si>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</si>
  <si>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</si>
  <si>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</si>
  <si>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</si>
  <si>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</si>
  <si>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</si>
  <si>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</si>
  <si>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</si>
  <si>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</si>
  <si>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</si>
  <si>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</si>
  <si>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</si>
  <si>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</si>
  <si>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</si>
  <si>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</si>
  <si>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</si>
  <si>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</si>
  <si>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</si>
  <si>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</si>
  <si>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</si>
  <si>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</si>
  <si>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</si>
  <si>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</si>
  <si>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</si>
  <si>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</si>
  <si>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</si>
  <si>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</si>
  <si>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</si>
  <si>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</si>
  <si>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</si>
  <si>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</si>
  <si>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</si>
  <si>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</si>
  <si>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</si>
  <si>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</si>
  <si>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</si>
  <si>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</si>
  <si>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</si>
  <si>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</si>
  <si>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</si>
  <si>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</si>
  <si>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</si>
  <si>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</si>
  <si>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</si>
  <si>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</si>
  <si>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</si>
  <si>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</si>
  <si>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</si>
  <si>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</si>
  <si>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</si>
  <si>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</si>
  <si>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</si>
  <si>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</si>
  <si>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</si>
  <si>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</si>
  <si>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</si>
  <si>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</si>
  <si>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</si>
  <si>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</si>
  <si>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</si>
  <si>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</si>
  <si>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</si>
  <si>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</si>
  <si>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</si>
  <si>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</si>
  <si>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</si>
  <si>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</si>
  <si>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</si>
  <si>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</si>
  <si>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</si>
  <si>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</si>
  <si>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</si>
  <si>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</si>
  <si>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</si>
  <si>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</si>
  <si>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</si>
  <si>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</si>
  <si>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</si>
  <si>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</si>
  <si>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</si>
  <si>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</si>
  <si>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</si>
  <si>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</si>
  <si>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</si>
  <si>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</si>
  <si>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</si>
  <si>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</si>
  <si>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</si>
  <si>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</si>
  <si>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</si>
  <si>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Стаття:</t>
  </si>
  <si>
    <t>1.1</t>
  </si>
  <si>
    <t>Штатні працівники</t>
  </si>
  <si>
    <t>Пункт:</t>
  </si>
  <si>
    <t xml:space="preserve"> Повне ПІБ, посада</t>
  </si>
  <si>
    <t>місяців</t>
  </si>
  <si>
    <t>1.2</t>
  </si>
  <si>
    <t>За трудовими договорами</t>
  </si>
  <si>
    <t>1.3</t>
  </si>
  <si>
    <t>За договорами ЦПХ</t>
  </si>
  <si>
    <t>2.1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</si>
  <si>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</si>
  <si>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</si>
  <si>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</si>
  <si>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</si>
  <si>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</si>
  <si>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</si>
  <si>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</si>
  <si>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</si>
  <si>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</si>
  <si>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Добові (для штатних працівників)</t>
  </si>
  <si>
    <t>Добові ( розрахунок на відряджену особу)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</si>
  <si>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</si>
  <si>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</si>
  <si>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</si>
  <si>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</si>
  <si>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</si>
  <si>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</si>
  <si>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</si>
  <si>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</si>
  <si>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</si>
  <si>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Інші нематеріальні активи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</si>
  <si>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</si>
  <si>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</si>
  <si>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</si>
  <si>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</si>
  <si>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</si>
  <si>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</si>
  <si>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</si>
  <si>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</si>
  <si>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</si>
  <si>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</si>
  <si>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</si>
  <si>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</si>
  <si>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</si>
  <si>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</si>
  <si>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Оренда сценічно-постановочних засобів</t>
  </si>
  <si>
    <t>Найменування (з деталізацією технічних характеристик)</t>
  </si>
  <si>
    <t>Інші об'єкти оренди</t>
  </si>
  <si>
    <t>6.1</t>
  </si>
  <si>
    <t>Матеріальні витрати</t>
  </si>
  <si>
    <t>7.1</t>
  </si>
  <si>
    <t>Основні матеріали та сировина</t>
  </si>
  <si>
    <t>Прессвол</t>
  </si>
  <si>
    <t>Роллап</t>
  </si>
  <si>
    <t>7.2</t>
  </si>
  <si>
    <t>Носії, накопичувачі</t>
  </si>
  <si>
    <t>Найменування</t>
  </si>
  <si>
    <t>7.3</t>
  </si>
  <si>
    <t>Інші матеріальні витрати</t>
  </si>
  <si>
    <t>Поліграфічні послуги</t>
  </si>
  <si>
    <t>Виготовлення макетів</t>
  </si>
  <si>
    <t>Нанесення логотопів</t>
  </si>
  <si>
    <t>Друк брошур</t>
  </si>
  <si>
    <t>Друк буклетів</t>
  </si>
  <si>
    <t>Друк листівок</t>
  </si>
  <si>
    <t>Друк плакатів</t>
  </si>
  <si>
    <t xml:space="preserve">Друк банерів </t>
  </si>
  <si>
    <t>Друк анкет (формату А4 виконана друкарським способом)</t>
  </si>
  <si>
    <t>Послуги з просування</t>
  </si>
  <si>
    <t>Хостинг сайту</t>
  </si>
  <si>
    <t>Створення web-ресурсу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</si>
  <si>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</si>
  <si>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</si>
  <si>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</si>
  <si>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Послуги з перекладу</t>
  </si>
  <si>
    <t>година</t>
  </si>
  <si>
    <t>сторінка</t>
  </si>
  <si>
    <t>Редагування письмового перекладу</t>
  </si>
  <si>
    <t>Адміністративні витрати</t>
  </si>
  <si>
    <t>Аудиторські послуги</t>
  </si>
  <si>
    <t>послуга</t>
  </si>
  <si>
    <t>Інші прямі витрати</t>
  </si>
  <si>
    <t>Послуги комп'ютерної обробки, монтажу, зведення</t>
  </si>
  <si>
    <t>Витрати на послуги страхування</t>
  </si>
  <si>
    <t>Вказати предмет страхування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</si>
  <si>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</si>
  <si>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</si>
  <si>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</si>
  <si>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</si>
  <si>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</si>
  <si>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Інші витрати (вказати надану послугу)</t>
  </si>
  <si>
    <t>години</t>
  </si>
  <si>
    <t xml:space="preserve">Всього по розділу ІІ "Витрати": </t>
  </si>
  <si>
    <t>РЕЗУЛЬТАТ РЕАЛІЗАЦІЇ ПРОЕКТУ</t>
  </si>
  <si>
    <t>Склав</t>
  </si>
  <si>
    <t>голова правління</t>
  </si>
  <si>
    <t>ГРОМАДСЬКА ОРГАНІЗАЦІЯ «АРТ ЕМЕС»</t>
  </si>
  <si>
    <t>Назва проєкту:</t>
  </si>
  <si>
    <t>«Культурна демократія - цифрова трансформація та прозорість процесів формування культурної політики у сфері розвитку культурних та креативних індустрій територіальних громад»</t>
  </si>
  <si>
    <t>1.3.1</t>
  </si>
  <si>
    <t>Урсул О.І., координатор проєкту в Ананьївській громаді, представник проєкту в громаді</t>
  </si>
  <si>
    <t>1.3.2</t>
  </si>
  <si>
    <t>Унгарова О.В.,  координатор проєкту в Вилківській громаді, представник проєкту в громаді</t>
  </si>
  <si>
    <t>1.3.3</t>
  </si>
  <si>
    <t xml:space="preserve"> Неустроєва А.С., координатор проєкту в Любашівській громаді, представник проєкту в громаді</t>
  </si>
  <si>
    <t xml:space="preserve"> Шевченко І.Л., координатор проєкту в Любашівській громаді, представник проєкту в громаді</t>
  </si>
  <si>
    <t>1.3.4</t>
  </si>
  <si>
    <t>1.3.5</t>
  </si>
  <si>
    <t>Стариш Н.В.,  координатор проєкту в Кілійській громаді, представник проєкту в громаді</t>
  </si>
  <si>
    <t>Мунтян М.О., координатор проєкту в Ренійській громаді, представник проєкту в громаді</t>
  </si>
  <si>
    <t>1.3.6</t>
  </si>
  <si>
    <t>1.3.7</t>
  </si>
  <si>
    <t>Кудрявцев Є.В., інтерв'юер по Ананьївській громаді</t>
  </si>
  <si>
    <t>1.3.8</t>
  </si>
  <si>
    <t>Ісакова І.В., інтерв'юер по Вилківській та Кілійській громаді</t>
  </si>
  <si>
    <t>Телешкан М.В., інтерв'юер по Вилківській та Кілійській громаді</t>
  </si>
  <si>
    <t>1.3.9</t>
  </si>
  <si>
    <t>Заровна О.В., інтерв'юер по Любашівській громаді</t>
  </si>
  <si>
    <t>1.3.10</t>
  </si>
  <si>
    <t>Король О.А., інтерв'юер по Ренійській громаді</t>
  </si>
  <si>
    <t>1.3.11</t>
  </si>
  <si>
    <t>Іванова Н.І., інтерв'юер по Ренійській громаді</t>
  </si>
  <si>
    <t>1.3.12</t>
  </si>
  <si>
    <t>1.3.13</t>
  </si>
  <si>
    <t>1.3.14</t>
  </si>
  <si>
    <t xml:space="preserve">Сущенко Ю.С., PR-менеджер, експертка з комунікацій та звязків зі ЗМІ, прес-секретар проєкту. </t>
  </si>
  <si>
    <t>Кушнір Д.Е., фотограф</t>
  </si>
  <si>
    <t>Боберец І.Ю., SMM-менеджер, контент-менеджер</t>
  </si>
  <si>
    <t>год</t>
  </si>
  <si>
    <t>Соціальні внески з оплати праці (нарахування ЄСВ)</t>
  </si>
  <si>
    <t>1.4</t>
  </si>
  <si>
    <t>За строковими трудовими договорами</t>
  </si>
  <si>
    <t>1.4.1</t>
  </si>
  <si>
    <t>1.4.2</t>
  </si>
  <si>
    <t>1.4.3</t>
  </si>
  <si>
    <t>Підстаття</t>
  </si>
  <si>
    <t>1.5</t>
  </si>
  <si>
    <t>За договорами з ФОП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</si>
  <si>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</si>
  <si>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</si>
  <si>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</si>
  <si>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</si>
  <si>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</si>
  <si>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</si>
  <si>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</si>
  <si>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</si>
  <si>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Карпенко В.А. - грантовий менеджер</t>
  </si>
  <si>
    <t>Власенко Т.В.-куратор соціологічного дослідження</t>
  </si>
  <si>
    <t xml:space="preserve">Карпенко В.А. - послуги з витребування даних (громад, архівів, музейних установ) </t>
  </si>
  <si>
    <t>Мельник Ю.В.- Бухгалтерські послуги (ТОВ "РЕ.ПОРТ")</t>
  </si>
  <si>
    <t>Власенко Т.В.- послуга з інкорпорації</t>
  </si>
  <si>
    <t>Підстаття:</t>
  </si>
  <si>
    <t xml:space="preserve">Всього по статті 1 "Винагорода членам команди: </t>
  </si>
  <si>
    <t>Стаття</t>
  </si>
  <si>
    <t>Винагорода членам команди проєкту</t>
  </si>
  <si>
    <t>Оплата праці штатних працівників організації-заявника (лише у вигляді премії)</t>
  </si>
  <si>
    <t>1.1.1</t>
  </si>
  <si>
    <t>1.1.2</t>
  </si>
  <si>
    <t>1.1.3</t>
  </si>
  <si>
    <t>1.2.1</t>
  </si>
  <si>
    <t>1.2.2</t>
  </si>
  <si>
    <t>1.2.3</t>
  </si>
  <si>
    <t>2.1.1</t>
  </si>
  <si>
    <t>2.1.2</t>
  </si>
  <si>
    <t>2.1.3</t>
  </si>
  <si>
    <t>Підстаття;</t>
  </si>
  <si>
    <t>2.2</t>
  </si>
  <si>
    <t>2.2.1</t>
  </si>
  <si>
    <t>2.2.2</t>
  </si>
  <si>
    <t>2.2.3</t>
  </si>
  <si>
    <t>2.3</t>
  </si>
  <si>
    <t>2.3.1</t>
  </si>
  <si>
    <t>2.3.2</t>
  </si>
  <si>
    <t>2.3.3</t>
  </si>
  <si>
    <t>3.1.1</t>
  </si>
  <si>
    <t>3.1.2</t>
  </si>
  <si>
    <t>3.2.3</t>
  </si>
  <si>
    <t>3.2.1</t>
  </si>
  <si>
    <t>3.2.2</t>
  </si>
  <si>
    <t>4.1.1</t>
  </si>
  <si>
    <t>4.1.2</t>
  </si>
  <si>
    <t>4.1.3</t>
  </si>
  <si>
    <t>4.2.1</t>
  </si>
  <si>
    <t>4.2.2</t>
  </si>
  <si>
    <t>4.2.3</t>
  </si>
  <si>
    <t>4.3</t>
  </si>
  <si>
    <t>4.3.1</t>
  </si>
  <si>
    <t>4.3.2</t>
  </si>
  <si>
    <t>4.3.3</t>
  </si>
  <si>
    <t>4.4</t>
  </si>
  <si>
    <t>4.4.1</t>
  </si>
  <si>
    <t>4.4.2</t>
  </si>
  <si>
    <t>4.4.3</t>
  </si>
  <si>
    <t>4.5</t>
  </si>
  <si>
    <t>4.5.1</t>
  </si>
  <si>
    <t>4.5.2</t>
  </si>
  <si>
    <t>4.5.3</t>
  </si>
  <si>
    <t>Всього по статті 4 "Витрати пов'язані з орендою":</t>
  </si>
  <si>
    <t>Всього по статті 3 "Обладнання і нематеріальні активи":</t>
  </si>
  <si>
    <t>Всього по статті 2 "Витрати пов'язані з відрядженнями":</t>
  </si>
  <si>
    <t>5.1.1</t>
  </si>
  <si>
    <t>5.1.2</t>
  </si>
  <si>
    <t>5.1.3</t>
  </si>
  <si>
    <t>6.1.1</t>
  </si>
  <si>
    <t>6.1.2</t>
  </si>
  <si>
    <t>6.1.3</t>
  </si>
  <si>
    <t>Витрати учасників проєкту, які беруть участь у заходах проєкту та не отримують оплату праці  та/або винагороду</t>
  </si>
  <si>
    <t>Всього по статті 5 "Витрати учасників проєкту, які беруть участь у заходах проєкту та не отримують оплату праці  та/або винагороду":</t>
  </si>
  <si>
    <t>5.2.1</t>
  </si>
  <si>
    <t>5.2.2</t>
  </si>
  <si>
    <t>5.2.3</t>
  </si>
  <si>
    <t>Витрати на проїзд учасників заходів</t>
  </si>
  <si>
    <t>Послуги з харчування (сніданок/обід/вечеря/кава-брейк)</t>
  </si>
  <si>
    <t>Послуги з харчування</t>
  </si>
  <si>
    <t>Вартість квитків (з деталізацією маршруту і прізвищем особи, що відряджається)</t>
  </si>
  <si>
    <t>5.3.1</t>
  </si>
  <si>
    <t>5.3.2</t>
  </si>
  <si>
    <t>5.3.3</t>
  </si>
  <si>
    <t>Витрати на проживання учасників заходів</t>
  </si>
  <si>
    <t>6.1.7</t>
  </si>
  <si>
    <t>6.1.4</t>
  </si>
  <si>
    <t>6.1.5</t>
  </si>
  <si>
    <t>6.1.6</t>
  </si>
  <si>
    <t>Петличний мікрофон (петлички) для запису</t>
  </si>
  <si>
    <t xml:space="preserve">
Інфрачервоний безконтактний лазерний термометр (пірометр) </t>
  </si>
  <si>
    <t xml:space="preserve">
Дезінфектор для рук  500 мл</t>
  </si>
  <si>
    <t>Маски медичні тришарові заводські №50</t>
  </si>
  <si>
    <t>Професійний штатив для телефону і камер</t>
  </si>
  <si>
    <t>уп.</t>
  </si>
  <si>
    <t>6.2</t>
  </si>
  <si>
    <t>6.2.1</t>
  </si>
  <si>
    <t>6.2.2</t>
  </si>
  <si>
    <t>6.2.3</t>
  </si>
  <si>
    <t>6.3</t>
  </si>
  <si>
    <t>6.3.1</t>
  </si>
  <si>
    <t>6.3.2</t>
  </si>
  <si>
    <t>6.3.3</t>
  </si>
  <si>
    <t>7.4</t>
  </si>
  <si>
    <t>7.5</t>
  </si>
  <si>
    <t>7.6</t>
  </si>
  <si>
    <t>7.7</t>
  </si>
  <si>
    <t>7.8</t>
  </si>
  <si>
    <t>7.9</t>
  </si>
  <si>
    <t>7.10</t>
  </si>
  <si>
    <t>7.11</t>
  </si>
  <si>
    <t>Друк аналітичного звіту (буклет - від  96 стор, формату А5, мелований папір, склейка)</t>
  </si>
  <si>
    <t>Інші поліграфічні послуги</t>
  </si>
  <si>
    <t xml:space="preserve">Соціальні внески за договорами ЦПХ з підрядниками (ЄСВ) розділу "Поліграфічні послуги" </t>
  </si>
  <si>
    <t xml:space="preserve">Стаття </t>
  </si>
  <si>
    <t>8.</t>
  </si>
  <si>
    <t>8.2.</t>
  </si>
  <si>
    <t>8.3.</t>
  </si>
  <si>
    <t>8.4.</t>
  </si>
  <si>
    <t>8.5.</t>
  </si>
  <si>
    <t>8.6.</t>
  </si>
  <si>
    <t xml:space="preserve"> 8.1.</t>
  </si>
  <si>
    <t xml:space="preserve">Друк журналів 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</si>
  <si>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</si>
  <si>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</si>
  <si>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 xml:space="preserve"> 9.1.</t>
  </si>
  <si>
    <t>Фотофіксація</t>
  </si>
  <si>
    <t>9.2.</t>
  </si>
  <si>
    <t>9.3.</t>
  </si>
  <si>
    <t>Відеофіксація</t>
  </si>
  <si>
    <t>Рекламні витрати (зазнчити конкретну назву рекламних послуг)</t>
  </si>
  <si>
    <t>9.4.</t>
  </si>
  <si>
    <t>9.5.</t>
  </si>
  <si>
    <t>9.6.</t>
  </si>
  <si>
    <t>9.7.</t>
  </si>
  <si>
    <t>Соціальні внески за договорами ЦПХ з підрядниками (ЄСВ) розділу "Послуги з просування"</t>
  </si>
  <si>
    <t>Всього по статті 9 "Послуги з просування":</t>
  </si>
  <si>
    <t>10.1.</t>
  </si>
  <si>
    <t>Всього по статті 7 "Поліграфічні послуги":</t>
  </si>
  <si>
    <t>Всього по статті 6 "Матеріальні витрати":</t>
  </si>
  <si>
    <t>Витрати зі створення сайту (зазначити конкретну назву послуги відповідно до технічного завдання)- ФОП Вовчок О.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</si>
  <si>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</si>
  <si>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 -ФОП Вовчок О.</t>
  </si>
  <si>
    <t>10.2.</t>
  </si>
  <si>
    <t>10.3.</t>
  </si>
  <si>
    <t>10.4.</t>
  </si>
  <si>
    <t>Соціальні внески за договорами ЦПХ з підрядниками (ЄСВ) розділу "Створення web-ресурсу"</t>
  </si>
  <si>
    <t>10.5.</t>
  </si>
  <si>
    <t>Всього по статті 10 "Створення web-ресурсу":</t>
  </si>
  <si>
    <t>11.1.</t>
  </si>
  <si>
    <t>11.2.</t>
  </si>
  <si>
    <t>Всього по статті 11 "Придбання методичних, навчальних, інформаційних матеріалів, в т.ч. на електроних носіїв інформації":</t>
  </si>
  <si>
    <t>Усний переклад (синхронний/ послідовний, з якої на яку мову)</t>
  </si>
  <si>
    <t>Письмовий переклад (зазначити, з якої на яку мову)</t>
  </si>
  <si>
    <t>Соціальні внески за договорами ЦПХ з підрядниками (ЄСВ) розділу "Послуги з перекладу"</t>
  </si>
  <si>
    <t>12.1.</t>
  </si>
  <si>
    <t>12.2.</t>
  </si>
  <si>
    <t>12.3.</t>
  </si>
  <si>
    <t>12.4.</t>
  </si>
  <si>
    <t>Всього по статті 12 "Витрати з перекладу":</t>
  </si>
  <si>
    <t>13.1</t>
  </si>
  <si>
    <t>13.1.1.</t>
  </si>
  <si>
    <t>13.1.2.</t>
  </si>
  <si>
    <t>13.1.3.</t>
  </si>
  <si>
    <t>Соціальні внески за договорами ЦПХ з підрядниками (ЄСВ) розділу "Адміністративні витрати"</t>
  </si>
  <si>
    <t>13.2.</t>
  </si>
  <si>
    <t>13.2.1.</t>
  </si>
  <si>
    <t>13.2.2.</t>
  </si>
  <si>
    <t>13.2.3.</t>
  </si>
  <si>
    <t>13.2.4.</t>
  </si>
  <si>
    <t>Зазначити конкретну назву послуги відповідно до технічного завдання</t>
  </si>
  <si>
    <t>Соціальні внески за договорами ЦПХ з підрядниками (ЄСВ) розділу "Послуги комп'ютерної обробки, монтажу, зведення"</t>
  </si>
  <si>
    <t>13.3.</t>
  </si>
  <si>
    <t>13.3.1.</t>
  </si>
  <si>
    <t>13.3.2.</t>
  </si>
  <si>
    <t>13.3.3.</t>
  </si>
  <si>
    <t>13.4.</t>
  </si>
  <si>
    <t>13.4.1.</t>
  </si>
  <si>
    <t>13.4.2.</t>
  </si>
  <si>
    <t>13.4.3.</t>
  </si>
  <si>
    <t>13.4.4.</t>
  </si>
  <si>
    <t>13.4.5.</t>
  </si>
  <si>
    <t>13.4.6.</t>
  </si>
  <si>
    <t>13.4.7.</t>
  </si>
  <si>
    <t>13.4.8.</t>
  </si>
  <si>
    <t>13.4.9.</t>
  </si>
  <si>
    <t>13.4.10.</t>
  </si>
  <si>
    <t>13.4.11.</t>
  </si>
  <si>
    <t>Послуги інтернет-провайдера (вказати період надання послуг)</t>
  </si>
  <si>
    <t>Банківська комісія за переказ (відповідно до тарифів обслуговуючого банку)</t>
  </si>
  <si>
    <t>Розрахунково-касове обслуговування (відповідно до тарифів обслуговуючого банку)</t>
  </si>
  <si>
    <t>Інші послуги банку (відповідно до тарифів обслуговуючого банку)</t>
  </si>
  <si>
    <t>Послуги з організації та проведення ІДЕАТОНУ (ТОВ  "ШВЕДСЬКО-УКРАЇНСЬКЕ ІНТЕРНАЦІОНАЛЬНЕ БЮРО")</t>
  </si>
  <si>
    <t>Поштові послуги з доставки заповнених анкет ("Нова пошта")</t>
  </si>
  <si>
    <t>Костенюк В.С. - послуги з  інфографіки, верстки макету (ФОП)</t>
  </si>
  <si>
    <t>Копилова Т.В.- експертка  (ЦПХ)</t>
  </si>
  <si>
    <t>Соціальні внески за договорами ЦПХ з експертами (ЄСВ) розділу "Інші прямі витрати"</t>
  </si>
  <si>
    <t>Розділ:
Стаття: 
Підстаття:
Пункт</t>
  </si>
  <si>
    <t>Балан О.С., координатор проєкту в Ананьївській громаді, представник проєкту в громаді</t>
  </si>
  <si>
    <t>Недопустимі витрати за рахунок гранту УКФ</t>
  </si>
  <si>
    <t>шт. (діб)</t>
  </si>
  <si>
    <t>учасн.</t>
  </si>
  <si>
    <t>Всього по статті 13 "Іншші прямі витрати":</t>
  </si>
  <si>
    <t>Русева О.М.</t>
  </si>
  <si>
    <t>Кушнір Д.Е. - експерт з Google (ЦПХ)</t>
  </si>
  <si>
    <t>1.3.1.1</t>
  </si>
  <si>
    <t>Витратні матеріали (тонер)</t>
  </si>
  <si>
    <t>Канцелярські витрати, папір</t>
  </si>
  <si>
    <t>Афанасьєв Р.А. - послуги з дизайну (ФОП)</t>
  </si>
  <si>
    <t>Послуги з просування у ЗМІ Додаток - «Медіа-план проекту», ФОП Македонська Бородіна К.В.</t>
  </si>
  <si>
    <t>4CAN11-26493</t>
  </si>
  <si>
    <t>SMM, SO (SEO) - ФОП Македонська Бородіна К.В.</t>
  </si>
  <si>
    <r>
      <t xml:space="preserve"> </t>
    </r>
    <r>
      <rPr>
        <sz val="16"/>
        <color rgb="FF000000"/>
        <rFont val="Arial"/>
        <family val="2"/>
        <charset val="204"/>
      </rPr>
      <t>Яремчук В.В.,координатор проєкту в Любашівській громаді, представник проєкту в громаді</t>
    </r>
  </si>
  <si>
    <t xml:space="preserve">Витрати зменшено у зв'язку з втратою необхідністі  </t>
  </si>
  <si>
    <t>Витрати зменшено у зв'язку з акцією</t>
  </si>
  <si>
    <t>від "25" червня 2021 року</t>
  </si>
  <si>
    <t>"Культурна демократія - цифрова трансформація та прозорість процесів формування культурної політики</t>
  </si>
  <si>
    <t>у сфері розвитку культурних та креативних індустрій територіальних громад"</t>
  </si>
  <si>
    <r>
      <rPr>
        <b/>
        <sz val="12"/>
        <rFont val="Arial"/>
        <family val="2"/>
        <charset val="204"/>
      </rPr>
      <t>витрати збільшено у зв'язку з збільшенням ціни товару</t>
    </r>
    <r>
      <rPr>
        <b/>
        <sz val="12"/>
        <color rgb="FFFF0000"/>
        <rFont val="Arial"/>
        <family val="2"/>
        <charset val="204"/>
      </rPr>
      <t xml:space="preserve"> </t>
    </r>
  </si>
  <si>
    <r>
      <rPr>
        <b/>
        <sz val="12"/>
        <rFont val="Arial"/>
        <family val="2"/>
        <charset val="204"/>
      </rPr>
      <t>витрати збільшено у зв'язку з збільшенням обсягу друку аналітічного звіту з 96 стор.  до 232 стор</t>
    </r>
    <r>
      <rPr>
        <b/>
        <sz val="12"/>
        <color rgb="FFFF0000"/>
        <rFont val="Arial"/>
        <family val="2"/>
        <charset val="204"/>
      </rPr>
      <t xml:space="preserve"> </t>
    </r>
  </si>
  <si>
    <t xml:space="preserve">витрати збільшено у зв'язку з збільшенням обсягу друку аналітічного звіту з 96 стор.  до 232 стор </t>
  </si>
  <si>
    <t xml:space="preserve">Витрати зменшено у зв'язку з втратою необхідністі </t>
  </si>
  <si>
    <t xml:space="preserve">Витрати зменшено у зв'язку з таріфами банку </t>
  </si>
  <si>
    <t xml:space="preserve">Русева О.М.- послуги з організації та проведення фокус-груп </t>
  </si>
  <si>
    <t xml:space="preserve">ТОВ "Фінансово правове бюро Русевих" - юридичний супровід </t>
  </si>
  <si>
    <t xml:space="preserve">ТОВ "Фінансово правове бюро Русевих"- організація проведення презентацій  </t>
  </si>
  <si>
    <r>
      <t>за період з  25 червня 2021 р. по 15 листопада</t>
    </r>
    <r>
      <rPr>
        <b/>
        <sz val="11"/>
        <color rgb="FFCE181E"/>
        <rFont val="Arial"/>
        <family val="2"/>
        <charset val="204"/>
      </rPr>
      <t xml:space="preserve"> </t>
    </r>
    <r>
      <rPr>
        <b/>
        <sz val="12"/>
        <color rgb="FF000000"/>
        <rFont val="Arial"/>
        <family val="2"/>
        <charset val="204"/>
      </rPr>
      <t>2021 р</t>
    </r>
    <r>
      <rPr>
        <b/>
        <sz val="11"/>
        <color rgb="FF000000"/>
        <rFont val="Arial"/>
        <family val="2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</si>
</sst>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$#,##0"/>
    <numFmt numFmtId="165" formatCode="#,##0.00_ ;[Red]\-#,##0.00\ "/>
    <numFmt numFmtId="166" formatCode="_-* #,##0.00\ _₴_-;\-* #,##0.00\ _₴_-;_-* \-??\ _₴_-;_-@"/>
    <numFmt numFmtId="167" formatCode="#,##0_ ;\-#,##0\ "/>
    <numFmt numFmtId="168" formatCode="_(* #,##0_);_(* \(#,##0\);_(* \-_);_(@_)"/>
    <numFmt numFmtId="169" formatCode="_(\$* #,##0_);_(\$* \(#,##0\);_(\$* \-??_);_(@_)"/>
  </numFmts>
  <fonts count="36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2"/>
      <color rgb="FF000000"/>
      <name val="Times New Roman"/>
    </font>
    <font>
      <b/>
      <sz val="10"/>
      <color rgb="FF000000"/>
      <name val="Arial"/>
    </font>
    <font>
      <u/>
      <sz val="10"/>
      <color rgb="FF000000"/>
      <name val="Arial"/>
    </font>
    <font>
      <sz val="10"/>
      <color rgb="FF000000"/>
      <name val="Arial"/>
    </font>
    <font>
      <u/>
      <sz val="10"/>
      <color rgb="FF000000"/>
      <name val="Arial"/>
    </font>
    <font>
      <b/>
      <sz val="14"/>
      <color rgb="FF000000"/>
      <name val="Calibri"/>
    </font>
    <font>
      <b/>
      <sz val="12"/>
      <color rgb="FF000000"/>
      <name val="Arial"/>
    </font>
    <font>
      <b/>
      <sz val="12"/>
      <color rgb="FF000000"/>
      <name val="Calibri"/>
    </font>
    <font>
      <sz val="11"/>
      <name val="Arial"/>
    </font>
    <font>
      <sz val="12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CE181E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FFFFFF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Arial"/>
      <family val="2"/>
      <charset val="204"/>
    </font>
    <font>
      <b/>
      <sz val="16"/>
      <color rgb="FF000000"/>
      <name val="Calibri"/>
      <family val="2"/>
      <charset val="204"/>
    </font>
    <font>
      <sz val="16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rgb="FFE2EFD9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ECECE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E2EFD9"/>
      </patternFill>
    </fill>
    <fill>
      <patternFill patternType="solid">
        <fgColor theme="8" tint="0.79998168889431442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rgb="FFECECEC"/>
      </patternFill>
    </fill>
    <fill>
      <patternFill patternType="solid">
        <fgColor theme="6" tint="0.59999389629810485"/>
        <bgColor rgb="FFECECEC"/>
      </patternFill>
    </fill>
  </fills>
  <borders count="20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0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0" fontId="3" fillId="0" borderId="0" xfId="0" applyNumberFormat="1" applyFont="1" applyAlignment="1"/>
    <xf numFmtId="4" fontId="3" fillId="0" borderId="0" xfId="0" applyNumberFormat="1" applyFont="1" applyAlignment="1"/>
    <xf numFmtId="0" fontId="4" fillId="0" borderId="0" xfId="0" applyFont="1" applyAlignment="1"/>
    <xf numFmtId="10" fontId="5" fillId="0" borderId="0" xfId="0" applyNumberFormat="1" applyFont="1" applyAlignment="1"/>
    <xf numFmtId="4" fontId="4" fillId="0" borderId="0" xfId="0" applyNumberFormat="1" applyFont="1" applyAlignment="1"/>
    <xf numFmtId="10" fontId="4" fillId="0" borderId="0" xfId="0" applyNumberFormat="1" applyFont="1" applyAlignment="1"/>
    <xf numFmtId="4" fontId="6" fillId="0" borderId="0" xfId="0" applyNumberFormat="1" applyFont="1" applyAlignment="1"/>
    <xf numFmtId="4" fontId="7" fillId="0" borderId="0" xfId="0" applyNumberFormat="1" applyFont="1" applyAlignment="1"/>
    <xf numFmtId="10" fontId="7" fillId="0" borderId="0" xfId="0" applyNumberFormat="1" applyFont="1" applyAlignment="1"/>
    <xf numFmtId="0" fontId="5" fillId="0" borderId="0" xfId="0" applyFont="1" applyAlignment="1"/>
    <xf numFmtId="0" fontId="0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10" fontId="9" fillId="0" borderId="0" xfId="0" applyNumberFormat="1" applyFont="1" applyAlignment="1"/>
    <xf numFmtId="0" fontId="2" fillId="0" borderId="0" xfId="0" applyFont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wrapText="1"/>
    </xf>
    <xf numFmtId="10" fontId="3" fillId="0" borderId="12" xfId="0" applyNumberFormat="1" applyFont="1" applyBorder="1" applyAlignment="1">
      <alignment horizontal="center" wrapText="1"/>
    </xf>
    <xf numFmtId="10" fontId="3" fillId="0" borderId="11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0" fontId="3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0" fontId="3" fillId="0" borderId="21" xfId="0" applyNumberFormat="1" applyFont="1" applyBorder="1" applyAlignment="1">
      <alignment horizontal="center" vertical="center"/>
    </xf>
    <xf numFmtId="10" fontId="3" fillId="0" borderId="20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13" fillId="0" borderId="0" xfId="0" applyFont="1" applyAlignment="1"/>
    <xf numFmtId="0" fontId="13" fillId="0" borderId="9" xfId="0" applyFont="1" applyBorder="1" applyAlignment="1"/>
    <xf numFmtId="10" fontId="13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2" fillId="0" borderId="8" xfId="0" applyFont="1" applyBorder="1"/>
    <xf numFmtId="0" fontId="12" fillId="0" borderId="16" xfId="0" applyFont="1" applyBorder="1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9" xfId="0" applyFont="1" applyBorder="1"/>
    <xf numFmtId="0" fontId="12" fillId="0" borderId="10" xfId="0" applyFont="1" applyBorder="1"/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6" xfId="0" applyFont="1" applyBorder="1"/>
    <xf numFmtId="0" fontId="11" fillId="0" borderId="7" xfId="0" applyFont="1" applyBorder="1" applyAlignment="1">
      <alignment horizontal="center" vertical="center" wrapText="1"/>
    </xf>
    <xf numFmtId="0" fontId="12" fillId="0" borderId="15" xfId="0" applyFont="1" applyBorder="1"/>
    <xf numFmtId="10" fontId="13" fillId="0" borderId="13" xfId="0" applyNumberFormat="1" applyFont="1" applyBorder="1" applyAlignment="1">
      <alignment horizontal="center" vertical="center"/>
    </xf>
    <xf numFmtId="0" fontId="12" fillId="0" borderId="14" xfId="0" applyFont="1" applyBorder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8" fillId="0" borderId="0" xfId="0" applyFont="1" applyAlignment="1"/>
    <xf numFmtId="0" fontId="17" fillId="0" borderId="0" xfId="0" applyFont="1" applyAlignment="1">
      <alignment vertical="center"/>
    </xf>
    <xf numFmtId="0" fontId="19" fillId="0" borderId="0" xfId="0" applyFont="1" applyAlignme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/>
    </xf>
    <xf numFmtId="3" fontId="17" fillId="2" borderId="25" xfId="0" applyNumberFormat="1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/>
    </xf>
    <xf numFmtId="0" fontId="23" fillId="0" borderId="27" xfId="0" applyFont="1" applyBorder="1"/>
    <xf numFmtId="0" fontId="23" fillId="0" borderId="28" xfId="0" applyFont="1" applyBorder="1"/>
    <xf numFmtId="164" fontId="17" fillId="2" borderId="26" xfId="0" applyNumberFormat="1" applyFont="1" applyFill="1" applyBorder="1" applyAlignment="1">
      <alignment horizontal="center" vertical="center" wrapText="1"/>
    </xf>
    <xf numFmtId="0" fontId="23" fillId="0" borderId="29" xfId="0" applyFont="1" applyBorder="1"/>
    <xf numFmtId="0" fontId="23" fillId="0" borderId="8" xfId="0" applyFont="1" applyBorder="1"/>
    <xf numFmtId="0" fontId="23" fillId="0" borderId="30" xfId="0" applyFont="1" applyBorder="1"/>
    <xf numFmtId="0" fontId="23" fillId="0" borderId="31" xfId="0" applyFont="1" applyBorder="1"/>
    <xf numFmtId="0" fontId="17" fillId="2" borderId="26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23" fillId="0" borderId="32" xfId="0" applyFont="1" applyBorder="1"/>
    <xf numFmtId="0" fontId="23" fillId="0" borderId="33" xfId="0" applyFont="1" applyBorder="1"/>
    <xf numFmtId="0" fontId="23" fillId="0" borderId="34" xfId="0" applyFont="1" applyBorder="1"/>
    <xf numFmtId="3" fontId="17" fillId="2" borderId="35" xfId="0" applyNumberFormat="1" applyFont="1" applyFill="1" applyBorder="1" applyAlignment="1">
      <alignment horizontal="center" vertical="center" wrapText="1"/>
    </xf>
    <xf numFmtId="3" fontId="17" fillId="2" borderId="36" xfId="0" applyNumberFormat="1" applyFont="1" applyFill="1" applyBorder="1" applyAlignment="1">
      <alignment horizontal="center" vertical="center" wrapText="1"/>
    </xf>
    <xf numFmtId="3" fontId="17" fillId="2" borderId="37" xfId="0" applyNumberFormat="1" applyFont="1" applyFill="1" applyBorder="1" applyAlignment="1">
      <alignment horizontal="center" vertical="center" wrapText="1"/>
    </xf>
    <xf numFmtId="0" fontId="23" fillId="0" borderId="38" xfId="0" applyFont="1" applyBorder="1"/>
    <xf numFmtId="164" fontId="17" fillId="2" borderId="39" xfId="0" applyNumberFormat="1" applyFont="1" applyFill="1" applyBorder="1" applyAlignment="1">
      <alignment horizontal="center" vertical="center" wrapText="1"/>
    </xf>
    <xf numFmtId="164" fontId="17" fillId="2" borderId="40" xfId="0" applyNumberFormat="1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vertical="center" wrapText="1"/>
    </xf>
    <xf numFmtId="0" fontId="17" fillId="3" borderId="36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vertical="center" wrapText="1"/>
    </xf>
    <xf numFmtId="3" fontId="17" fillId="3" borderId="35" xfId="0" applyNumberFormat="1" applyFont="1" applyFill="1" applyBorder="1" applyAlignment="1">
      <alignment horizontal="center" vertical="center" wrapText="1"/>
    </xf>
    <xf numFmtId="3" fontId="17" fillId="3" borderId="36" xfId="0" applyNumberFormat="1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/>
    </xf>
    <xf numFmtId="3" fontId="17" fillId="3" borderId="41" xfId="0" applyNumberFormat="1" applyFont="1" applyFill="1" applyBorder="1" applyAlignment="1">
      <alignment horizontal="center" vertical="center" wrapText="1"/>
    </xf>
    <xf numFmtId="3" fontId="17" fillId="3" borderId="37" xfId="0" applyNumberFormat="1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17" borderId="35" xfId="0" applyFont="1" applyFill="1" applyBorder="1" applyAlignment="1">
      <alignment vertical="top"/>
    </xf>
    <xf numFmtId="0" fontId="17" fillId="17" borderId="41" xfId="0" applyFont="1" applyFill="1" applyBorder="1" applyAlignment="1">
      <alignment horizontal="center" vertical="top"/>
    </xf>
    <xf numFmtId="165" fontId="18" fillId="17" borderId="41" xfId="0" applyNumberFormat="1" applyFont="1" applyFill="1" applyBorder="1" applyAlignment="1">
      <alignment vertical="top"/>
    </xf>
    <xf numFmtId="165" fontId="18" fillId="17" borderId="35" xfId="0" applyNumberFormat="1" applyFont="1" applyFill="1" applyBorder="1" applyAlignment="1">
      <alignment vertical="top"/>
    </xf>
    <xf numFmtId="165" fontId="18" fillId="17" borderId="37" xfId="0" applyNumberFormat="1" applyFont="1" applyFill="1" applyBorder="1" applyAlignment="1">
      <alignment vertical="top"/>
    </xf>
    <xf numFmtId="165" fontId="24" fillId="17" borderId="35" xfId="0" applyNumberFormat="1" applyFont="1" applyFill="1" applyBorder="1" applyAlignment="1">
      <alignment vertical="top"/>
    </xf>
    <xf numFmtId="165" fontId="24" fillId="17" borderId="41" xfId="0" applyNumberFormat="1" applyFont="1" applyFill="1" applyBorder="1" applyAlignment="1">
      <alignment vertical="top"/>
    </xf>
    <xf numFmtId="0" fontId="19" fillId="0" borderId="0" xfId="0" applyFont="1" applyAlignment="1">
      <alignment vertical="top"/>
    </xf>
    <xf numFmtId="0" fontId="17" fillId="4" borderId="36" xfId="0" applyFont="1" applyFill="1" applyBorder="1" applyAlignment="1">
      <alignment vertical="top"/>
    </xf>
    <xf numFmtId="0" fontId="17" fillId="4" borderId="35" xfId="0" applyFont="1" applyFill="1" applyBorder="1" applyAlignment="1">
      <alignment horizontal="center" vertical="top"/>
    </xf>
    <xf numFmtId="165" fontId="18" fillId="4" borderId="43" xfId="0" applyNumberFormat="1" applyFont="1" applyFill="1" applyBorder="1" applyAlignment="1">
      <alignment vertical="top"/>
    </xf>
    <xf numFmtId="4" fontId="18" fillId="4" borderId="42" xfId="0" applyNumberFormat="1" applyFont="1" applyFill="1" applyBorder="1" applyAlignment="1">
      <alignment horizontal="right" vertical="top"/>
    </xf>
    <xf numFmtId="4" fontId="18" fillId="4" borderId="43" xfId="0" applyNumberFormat="1" applyFont="1" applyFill="1" applyBorder="1" applyAlignment="1">
      <alignment horizontal="right" vertical="top"/>
    </xf>
    <xf numFmtId="4" fontId="18" fillId="4" borderId="44" xfId="0" applyNumberFormat="1" applyFont="1" applyFill="1" applyBorder="1" applyAlignment="1">
      <alignment horizontal="right" vertical="top"/>
    </xf>
    <xf numFmtId="4" fontId="18" fillId="4" borderId="45" xfId="0" applyNumberFormat="1" applyFont="1" applyFill="1" applyBorder="1" applyAlignment="1">
      <alignment horizontal="right" vertical="top"/>
    </xf>
    <xf numFmtId="4" fontId="18" fillId="4" borderId="46" xfId="0" applyNumberFormat="1" applyFont="1" applyFill="1" applyBorder="1" applyAlignment="1">
      <alignment horizontal="right" vertical="top"/>
    </xf>
    <xf numFmtId="4" fontId="18" fillId="4" borderId="47" xfId="0" applyNumberFormat="1" applyFont="1" applyFill="1" applyBorder="1" applyAlignment="1">
      <alignment horizontal="right" vertical="top"/>
    </xf>
    <xf numFmtId="4" fontId="24" fillId="4" borderId="42" xfId="0" applyNumberFormat="1" applyFont="1" applyFill="1" applyBorder="1" applyAlignment="1">
      <alignment horizontal="right" vertical="top"/>
    </xf>
    <xf numFmtId="4" fontId="24" fillId="4" borderId="43" xfId="0" applyNumberFormat="1" applyFont="1" applyFill="1" applyBorder="1" applyAlignment="1">
      <alignment horizontal="right" vertical="top"/>
    </xf>
    <xf numFmtId="10" fontId="24" fillId="4" borderId="43" xfId="0" applyNumberFormat="1" applyFont="1" applyFill="1" applyBorder="1" applyAlignment="1">
      <alignment horizontal="right" vertical="top"/>
    </xf>
    <xf numFmtId="4" fontId="19" fillId="0" borderId="0" xfId="0" applyNumberFormat="1" applyFont="1" applyAlignment="1">
      <alignment vertical="top"/>
    </xf>
    <xf numFmtId="166" fontId="17" fillId="5" borderId="49" xfId="0" applyNumberFormat="1" applyFont="1" applyFill="1" applyBorder="1" applyAlignment="1">
      <alignment vertical="top"/>
    </xf>
    <xf numFmtId="49" fontId="17" fillId="5" borderId="50" xfId="0" applyNumberFormat="1" applyFont="1" applyFill="1" applyBorder="1" applyAlignment="1">
      <alignment horizontal="center" vertical="top"/>
    </xf>
    <xf numFmtId="166" fontId="17" fillId="5" borderId="52" xfId="0" applyNumberFormat="1" applyFont="1" applyFill="1" applyBorder="1" applyAlignment="1">
      <alignment vertical="top"/>
    </xf>
    <xf numFmtId="4" fontId="17" fillId="5" borderId="49" xfId="0" applyNumberFormat="1" applyFont="1" applyFill="1" applyBorder="1" applyAlignment="1">
      <alignment horizontal="right" vertical="top"/>
    </xf>
    <xf numFmtId="4" fontId="17" fillId="5" borderId="50" xfId="0" applyNumberFormat="1" applyFont="1" applyFill="1" applyBorder="1" applyAlignment="1">
      <alignment horizontal="right" vertical="top"/>
    </xf>
    <xf numFmtId="4" fontId="17" fillId="5" borderId="51" xfId="0" applyNumberFormat="1" applyFont="1" applyFill="1" applyBorder="1" applyAlignment="1">
      <alignment horizontal="right" vertical="top"/>
    </xf>
    <xf numFmtId="10" fontId="24" fillId="5" borderId="55" xfId="0" applyNumberFormat="1" applyFont="1" applyFill="1" applyBorder="1" applyAlignment="1">
      <alignment horizontal="right" vertical="top"/>
    </xf>
    <xf numFmtId="4" fontId="20" fillId="0" borderId="0" xfId="0" applyNumberFormat="1" applyFont="1" applyAlignment="1">
      <alignment vertical="top"/>
    </xf>
    <xf numFmtId="4" fontId="18" fillId="0" borderId="11" xfId="0" applyNumberFormat="1" applyFont="1" applyBorder="1" applyAlignment="1">
      <alignment horizontal="right" vertical="top"/>
    </xf>
    <xf numFmtId="4" fontId="18" fillId="0" borderId="12" xfId="0" applyNumberFormat="1" applyFont="1" applyBorder="1" applyAlignment="1">
      <alignment horizontal="right" vertical="top"/>
    </xf>
    <xf numFmtId="4" fontId="18" fillId="0" borderId="13" xfId="0" applyNumberFormat="1" applyFont="1" applyBorder="1" applyAlignment="1">
      <alignment horizontal="right" vertical="top"/>
    </xf>
    <xf numFmtId="4" fontId="24" fillId="0" borderId="11" xfId="0" applyNumberFormat="1" applyFont="1" applyBorder="1" applyAlignment="1">
      <alignment horizontal="right" vertical="top"/>
    </xf>
    <xf numFmtId="10" fontId="25" fillId="0" borderId="13" xfId="0" applyNumberFormat="1" applyFont="1" applyBorder="1" applyAlignment="1">
      <alignment horizontal="right" vertical="top"/>
    </xf>
    <xf numFmtId="4" fontId="18" fillId="0" borderId="59" xfId="0" applyNumberFormat="1" applyFont="1" applyBorder="1" applyAlignment="1">
      <alignment horizontal="right" vertical="top"/>
    </xf>
    <xf numFmtId="4" fontId="18" fillId="0" borderId="60" xfId="0" applyNumberFormat="1" applyFont="1" applyBorder="1" applyAlignment="1">
      <alignment horizontal="right" vertical="top"/>
    </xf>
    <xf numFmtId="4" fontId="18" fillId="0" borderId="61" xfId="0" applyNumberFormat="1" applyFont="1" applyBorder="1" applyAlignment="1">
      <alignment horizontal="right" vertical="top"/>
    </xf>
    <xf numFmtId="4" fontId="24" fillId="0" borderId="59" xfId="0" applyNumberFormat="1" applyFont="1" applyBorder="1" applyAlignment="1">
      <alignment horizontal="right" vertical="top"/>
    </xf>
    <xf numFmtId="10" fontId="25" fillId="0" borderId="65" xfId="0" applyNumberFormat="1" applyFont="1" applyBorder="1" applyAlignment="1">
      <alignment horizontal="right" vertical="top"/>
    </xf>
    <xf numFmtId="4" fontId="17" fillId="5" borderId="66" xfId="0" applyNumberFormat="1" applyFont="1" applyFill="1" applyBorder="1" applyAlignment="1">
      <alignment horizontal="right" vertical="top"/>
    </xf>
    <xf numFmtId="4" fontId="18" fillId="0" borderId="17" xfId="0" applyNumberFormat="1" applyFont="1" applyBorder="1" applyAlignment="1">
      <alignment horizontal="right" vertical="top"/>
    </xf>
    <xf numFmtId="4" fontId="18" fillId="0" borderId="67" xfId="0" applyNumberFormat="1" applyFont="1" applyBorder="1" applyAlignment="1">
      <alignment horizontal="right" vertical="top"/>
    </xf>
    <xf numFmtId="4" fontId="18" fillId="0" borderId="68" xfId="0" applyNumberFormat="1" applyFont="1" applyBorder="1" applyAlignment="1">
      <alignment horizontal="right" vertical="top"/>
    </xf>
    <xf numFmtId="4" fontId="18" fillId="0" borderId="65" xfId="0" applyNumberFormat="1" applyFont="1" applyBorder="1" applyAlignment="1">
      <alignment horizontal="right" vertical="top"/>
    </xf>
    <xf numFmtId="4" fontId="18" fillId="0" borderId="70" xfId="0" applyNumberFormat="1" applyFont="1" applyBorder="1" applyAlignment="1">
      <alignment horizontal="right" vertical="top"/>
    </xf>
    <xf numFmtId="4" fontId="17" fillId="5" borderId="87" xfId="0" applyNumberFormat="1" applyFont="1" applyFill="1" applyBorder="1" applyAlignment="1">
      <alignment horizontal="right" vertical="top"/>
    </xf>
    <xf numFmtId="4" fontId="17" fillId="5" borderId="77" xfId="0" applyNumberFormat="1" applyFont="1" applyFill="1" applyBorder="1" applyAlignment="1">
      <alignment horizontal="right" vertical="top"/>
    </xf>
    <xf numFmtId="4" fontId="17" fillId="5" borderId="53" xfId="0" applyNumberFormat="1" applyFont="1" applyFill="1" applyBorder="1" applyAlignment="1">
      <alignment horizontal="right" vertical="top"/>
    </xf>
    <xf numFmtId="4" fontId="18" fillId="0" borderId="117" xfId="0" applyNumberFormat="1" applyFont="1" applyBorder="1" applyAlignment="1">
      <alignment horizontal="right" vertical="top"/>
    </xf>
    <xf numFmtId="4" fontId="24" fillId="0" borderId="117" xfId="0" applyNumberFormat="1" applyFont="1" applyBorder="1" applyAlignment="1">
      <alignment horizontal="right" vertical="top"/>
    </xf>
    <xf numFmtId="10" fontId="25" fillId="0" borderId="117" xfId="0" applyNumberFormat="1" applyFont="1" applyBorder="1" applyAlignment="1">
      <alignment horizontal="right" vertical="top"/>
    </xf>
    <xf numFmtId="4" fontId="18" fillId="0" borderId="98" xfId="0" applyNumberFormat="1" applyFont="1" applyBorder="1" applyAlignment="1">
      <alignment horizontal="right" vertical="top"/>
    </xf>
    <xf numFmtId="4" fontId="18" fillId="0" borderId="129" xfId="0" applyNumberFormat="1" applyFont="1" applyBorder="1" applyAlignment="1">
      <alignment horizontal="right" vertical="top"/>
    </xf>
    <xf numFmtId="4" fontId="18" fillId="0" borderId="122" xfId="0" applyNumberFormat="1" applyFont="1" applyBorder="1" applyAlignment="1">
      <alignment horizontal="right" vertical="top"/>
    </xf>
    <xf numFmtId="4" fontId="18" fillId="0" borderId="136" xfId="0" applyNumberFormat="1" applyFont="1" applyBorder="1" applyAlignment="1">
      <alignment horizontal="right" vertical="top"/>
    </xf>
    <xf numFmtId="4" fontId="18" fillId="0" borderId="118" xfId="0" applyNumberFormat="1" applyFont="1" applyBorder="1" applyAlignment="1">
      <alignment horizontal="right" vertical="top"/>
    </xf>
    <xf numFmtId="4" fontId="18" fillId="0" borderId="119" xfId="0" applyNumberFormat="1" applyFont="1" applyBorder="1" applyAlignment="1">
      <alignment horizontal="right" vertical="top"/>
    </xf>
    <xf numFmtId="4" fontId="18" fillId="0" borderId="121" xfId="0" applyNumberFormat="1" applyFont="1" applyBorder="1" applyAlignment="1">
      <alignment horizontal="right" vertical="top"/>
    </xf>
    <xf numFmtId="4" fontId="18" fillId="0" borderId="72" xfId="0" applyNumberFormat="1" applyFont="1" applyBorder="1" applyAlignment="1">
      <alignment horizontal="right" vertical="top"/>
    </xf>
    <xf numFmtId="4" fontId="18" fillId="0" borderId="73" xfId="0" applyNumberFormat="1" applyFont="1" applyBorder="1" applyAlignment="1">
      <alignment horizontal="right" vertical="top"/>
    </xf>
    <xf numFmtId="4" fontId="18" fillId="0" borderId="75" xfId="0" applyNumberFormat="1" applyFont="1" applyBorder="1" applyAlignment="1">
      <alignment horizontal="right" vertical="top"/>
    </xf>
    <xf numFmtId="4" fontId="18" fillId="0" borderId="123" xfId="0" applyNumberFormat="1" applyFont="1" applyBorder="1" applyAlignment="1">
      <alignment horizontal="right" vertical="top"/>
    </xf>
    <xf numFmtId="4" fontId="18" fillId="0" borderId="124" xfId="0" applyNumberFormat="1" applyFont="1" applyBorder="1" applyAlignment="1">
      <alignment horizontal="right" vertical="top"/>
    </xf>
    <xf numFmtId="4" fontId="18" fillId="0" borderId="126" xfId="0" applyNumberFormat="1" applyFont="1" applyBorder="1" applyAlignment="1">
      <alignment horizontal="right" vertical="top"/>
    </xf>
    <xf numFmtId="4" fontId="19" fillId="8" borderId="0" xfId="0" applyNumberFormat="1" applyFont="1" applyFill="1" applyAlignment="1">
      <alignment vertical="top"/>
    </xf>
    <xf numFmtId="0" fontId="18" fillId="8" borderId="0" xfId="0" applyFont="1" applyFill="1" applyAlignment="1"/>
    <xf numFmtId="4" fontId="18" fillId="0" borderId="127" xfId="0" applyNumberFormat="1" applyFont="1" applyBorder="1" applyAlignment="1">
      <alignment horizontal="right" vertical="top"/>
    </xf>
    <xf numFmtId="4" fontId="18" fillId="0" borderId="137" xfId="0" applyNumberFormat="1" applyFont="1" applyBorder="1" applyAlignment="1">
      <alignment horizontal="right" vertical="top"/>
    </xf>
    <xf numFmtId="0" fontId="20" fillId="0" borderId="117" xfId="0" applyFont="1" applyBorder="1" applyAlignment="1">
      <alignment horizontal="left" vertical="top" wrapText="1"/>
    </xf>
    <xf numFmtId="4" fontId="19" fillId="11" borderId="0" xfId="0" applyNumberFormat="1" applyFont="1" applyFill="1" applyAlignment="1">
      <alignment vertical="top"/>
    </xf>
    <xf numFmtId="4" fontId="20" fillId="11" borderId="0" xfId="0" applyNumberFormat="1" applyFont="1" applyFill="1" applyAlignment="1">
      <alignment vertical="top"/>
    </xf>
    <xf numFmtId="10" fontId="25" fillId="0" borderId="84" xfId="0" applyNumberFormat="1" applyFont="1" applyBorder="1" applyAlignment="1">
      <alignment horizontal="right" vertical="top"/>
    </xf>
    <xf numFmtId="10" fontId="24" fillId="5" borderId="86" xfId="0" applyNumberFormat="1" applyFont="1" applyFill="1" applyBorder="1" applyAlignment="1">
      <alignment horizontal="right" vertical="top"/>
    </xf>
    <xf numFmtId="166" fontId="22" fillId="6" borderId="44" xfId="0" applyNumberFormat="1" applyFont="1" applyFill="1" applyBorder="1" applyAlignment="1">
      <alignment vertical="top"/>
    </xf>
    <xf numFmtId="166" fontId="17" fillId="6" borderId="45" xfId="0" applyNumberFormat="1" applyFont="1" applyFill="1" applyBorder="1" applyAlignment="1">
      <alignment horizontal="center" vertical="top"/>
    </xf>
    <xf numFmtId="166" fontId="18" fillId="6" borderId="35" xfId="0" applyNumberFormat="1" applyFont="1" applyFill="1" applyBorder="1" applyAlignment="1">
      <alignment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87" xfId="0" applyNumberFormat="1" applyFont="1" applyFill="1" applyBorder="1" applyAlignment="1">
      <alignment horizontal="right" vertical="top"/>
    </xf>
    <xf numFmtId="4" fontId="17" fillId="6" borderId="77" xfId="0" applyNumberFormat="1" applyFont="1" applyFill="1" applyBorder="1" applyAlignment="1">
      <alignment horizontal="right" vertical="top"/>
    </xf>
    <xf numFmtId="4" fontId="17" fillId="6" borderId="44" xfId="0" applyNumberFormat="1" applyFont="1" applyFill="1" applyBorder="1" applyAlignment="1">
      <alignment horizontal="right" vertical="top"/>
    </xf>
    <xf numFmtId="4" fontId="17" fillId="6" borderId="45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4" fontId="17" fillId="6" borderId="88" xfId="0" applyNumberFormat="1" applyFont="1" applyFill="1" applyBorder="1" applyAlignment="1">
      <alignment horizontal="right" vertical="top"/>
    </xf>
    <xf numFmtId="10" fontId="17" fillId="6" borderId="89" xfId="0" applyNumberFormat="1" applyFont="1" applyFill="1" applyBorder="1" applyAlignment="1">
      <alignment horizontal="right" vertical="top"/>
    </xf>
    <xf numFmtId="166" fontId="17" fillId="4" borderId="91" xfId="0" applyNumberFormat="1" applyFont="1" applyFill="1" applyBorder="1" applyAlignment="1">
      <alignment vertical="top"/>
    </xf>
    <xf numFmtId="166" fontId="18" fillId="4" borderId="43" xfId="0" applyNumberFormat="1" applyFont="1" applyFill="1" applyBorder="1" applyAlignment="1">
      <alignment vertical="top"/>
    </xf>
    <xf numFmtId="166" fontId="17" fillId="5" borderId="79" xfId="0" applyNumberFormat="1" applyFont="1" applyFill="1" applyBorder="1" applyAlignment="1">
      <alignment vertical="top"/>
    </xf>
    <xf numFmtId="4" fontId="17" fillId="5" borderId="92" xfId="0" applyNumberFormat="1" applyFont="1" applyFill="1" applyBorder="1" applyAlignment="1">
      <alignment horizontal="right" vertical="top"/>
    </xf>
    <xf numFmtId="4" fontId="17" fillId="5" borderId="93" xfId="0" applyNumberFormat="1" applyFont="1" applyFill="1" applyBorder="1" applyAlignment="1">
      <alignment horizontal="right" vertical="top"/>
    </xf>
    <xf numFmtId="4" fontId="17" fillId="5" borderId="55" xfId="0" applyNumberFormat="1" applyFont="1" applyFill="1" applyBorder="1" applyAlignment="1">
      <alignment horizontal="right" vertical="top"/>
    </xf>
    <xf numFmtId="4" fontId="17" fillId="5" borderId="94" xfId="0" applyNumberFormat="1" applyFont="1" applyFill="1" applyBorder="1" applyAlignment="1">
      <alignment horizontal="right" vertical="top"/>
    </xf>
    <xf numFmtId="10" fontId="24" fillId="5" borderId="71" xfId="0" applyNumberFormat="1" applyFont="1" applyFill="1" applyBorder="1" applyAlignment="1">
      <alignment horizontal="right" vertical="top"/>
    </xf>
    <xf numFmtId="4" fontId="18" fillId="0" borderId="58" xfId="0" applyNumberFormat="1" applyFont="1" applyBorder="1" applyAlignment="1">
      <alignment horizontal="right" vertical="top"/>
    </xf>
    <xf numFmtId="4" fontId="18" fillId="0" borderId="95" xfId="0" applyNumberFormat="1" applyFont="1" applyBorder="1" applyAlignment="1">
      <alignment horizontal="right" vertical="top"/>
    </xf>
    <xf numFmtId="10" fontId="25" fillId="0" borderId="61" xfId="0" applyNumberFormat="1" applyFont="1" applyBorder="1" applyAlignment="1">
      <alignment horizontal="right" vertical="top"/>
    </xf>
    <xf numFmtId="4" fontId="17" fillId="6" borderId="78" xfId="0" applyNumberFormat="1" applyFont="1" applyFill="1" applyBorder="1" applyAlignment="1">
      <alignment horizontal="right" vertical="top"/>
    </xf>
    <xf numFmtId="4" fontId="17" fillId="6" borderId="103" xfId="0" applyNumberFormat="1" applyFont="1" applyFill="1" applyBorder="1" applyAlignment="1">
      <alignment horizontal="right" vertical="top"/>
    </xf>
    <xf numFmtId="4" fontId="17" fillId="6" borderId="80" xfId="0" applyNumberFormat="1" applyFont="1" applyFill="1" applyBorder="1" applyAlignment="1">
      <alignment horizontal="right" vertical="top"/>
    </xf>
    <xf numFmtId="4" fontId="17" fillId="6" borderId="46" xfId="0" applyNumberFormat="1" applyFont="1" applyFill="1" applyBorder="1" applyAlignment="1">
      <alignment horizontal="right" vertical="top"/>
    </xf>
    <xf numFmtId="10" fontId="17" fillId="6" borderId="77" xfId="0" applyNumberFormat="1" applyFont="1" applyFill="1" applyBorder="1" applyAlignment="1">
      <alignment horizontal="right" vertical="top"/>
    </xf>
    <xf numFmtId="166" fontId="17" fillId="4" borderId="53" xfId="0" applyNumberFormat="1" applyFont="1" applyFill="1" applyBorder="1" applyAlignment="1">
      <alignment vertical="top"/>
    </xf>
    <xf numFmtId="49" fontId="17" fillId="4" borderId="77" xfId="0" applyNumberFormat="1" applyFont="1" applyFill="1" applyBorder="1" applyAlignment="1">
      <alignment horizontal="center" vertical="top"/>
    </xf>
    <xf numFmtId="4" fontId="17" fillId="5" borderId="96" xfId="0" applyNumberFormat="1" applyFont="1" applyFill="1" applyBorder="1" applyAlignment="1">
      <alignment horizontal="right" vertical="top"/>
    </xf>
    <xf numFmtId="4" fontId="17" fillId="5" borderId="97" xfId="0" applyNumberFormat="1" applyFont="1" applyFill="1" applyBorder="1" applyAlignment="1">
      <alignment horizontal="right" vertical="top"/>
    </xf>
    <xf numFmtId="4" fontId="18" fillId="0" borderId="11" xfId="0" applyNumberFormat="1" applyFont="1" applyBorder="1" applyAlignment="1">
      <alignment horizontal="right" vertical="top" wrapText="1"/>
    </xf>
    <xf numFmtId="4" fontId="18" fillId="0" borderId="12" xfId="0" applyNumberFormat="1" applyFont="1" applyBorder="1" applyAlignment="1">
      <alignment horizontal="right" vertical="top" wrapText="1"/>
    </xf>
    <xf numFmtId="4" fontId="18" fillId="0" borderId="17" xfId="0" applyNumberFormat="1" applyFont="1" applyBorder="1" applyAlignment="1">
      <alignment horizontal="right" vertical="top" wrapText="1"/>
    </xf>
    <xf numFmtId="4" fontId="18" fillId="0" borderId="64" xfId="0" applyNumberFormat="1" applyFont="1" applyBorder="1" applyAlignment="1">
      <alignment horizontal="right" vertical="top"/>
    </xf>
    <xf numFmtId="4" fontId="18" fillId="0" borderId="60" xfId="0" applyNumberFormat="1" applyFont="1" applyBorder="1" applyAlignment="1">
      <alignment horizontal="right" vertical="top" wrapText="1"/>
    </xf>
    <xf numFmtId="4" fontId="18" fillId="0" borderId="63" xfId="0" applyNumberFormat="1" applyFont="1" applyBorder="1" applyAlignment="1">
      <alignment horizontal="right" vertical="top"/>
    </xf>
    <xf numFmtId="4" fontId="18" fillId="4" borderId="41" xfId="0" applyNumberFormat="1" applyFont="1" applyFill="1" applyBorder="1" applyAlignment="1">
      <alignment horizontal="right" vertical="top"/>
    </xf>
    <xf numFmtId="4" fontId="24" fillId="4" borderId="82" xfId="0" applyNumberFormat="1" applyFont="1" applyFill="1" applyBorder="1" applyAlignment="1">
      <alignment horizontal="right" vertical="top"/>
    </xf>
    <xf numFmtId="4" fontId="18" fillId="0" borderId="104" xfId="0" applyNumberFormat="1" applyFont="1" applyBorder="1" applyAlignment="1">
      <alignment horizontal="right" vertical="top"/>
    </xf>
    <xf numFmtId="4" fontId="18" fillId="0" borderId="103" xfId="0" applyNumberFormat="1" applyFont="1" applyBorder="1" applyAlignment="1">
      <alignment horizontal="right" vertical="top"/>
    </xf>
    <xf numFmtId="4" fontId="18" fillId="0" borderId="105" xfId="0" applyNumberFormat="1" applyFont="1" applyBorder="1" applyAlignment="1">
      <alignment horizontal="right" vertical="top"/>
    </xf>
    <xf numFmtId="4" fontId="18" fillId="0" borderId="78" xfId="0" applyNumberFormat="1" applyFont="1" applyBorder="1" applyAlignment="1">
      <alignment horizontal="right" vertical="top"/>
    </xf>
    <xf numFmtId="166" fontId="18" fillId="6" borderId="112" xfId="0" applyNumberFormat="1" applyFont="1" applyFill="1" applyBorder="1" applyAlignment="1">
      <alignment vertical="top"/>
    </xf>
    <xf numFmtId="4" fontId="17" fillId="6" borderId="104" xfId="0" applyNumberFormat="1" applyFont="1" applyFill="1" applyBorder="1" applyAlignment="1">
      <alignment horizontal="right" vertical="top"/>
    </xf>
    <xf numFmtId="4" fontId="17" fillId="6" borderId="105" xfId="0" applyNumberFormat="1" applyFont="1" applyFill="1" applyBorder="1" applyAlignment="1">
      <alignment horizontal="right" vertical="top"/>
    </xf>
    <xf numFmtId="4" fontId="17" fillId="6" borderId="113" xfId="0" applyNumberFormat="1" applyFont="1" applyFill="1" applyBorder="1" applyAlignment="1">
      <alignment horizontal="right" vertical="top"/>
    </xf>
    <xf numFmtId="10" fontId="25" fillId="0" borderId="71" xfId="0" applyNumberFormat="1" applyFont="1" applyBorder="1" applyAlignment="1">
      <alignment horizontal="right" vertical="top"/>
    </xf>
    <xf numFmtId="4" fontId="18" fillId="16" borderId="59" xfId="0" applyNumberFormat="1" applyFont="1" applyFill="1" applyBorder="1" applyAlignment="1">
      <alignment horizontal="right" vertical="top"/>
    </xf>
    <xf numFmtId="4" fontId="18" fillId="16" borderId="60" xfId="0" applyNumberFormat="1" applyFont="1" applyFill="1" applyBorder="1" applyAlignment="1">
      <alignment horizontal="right" vertical="top"/>
    </xf>
    <xf numFmtId="4" fontId="18" fillId="16" borderId="63" xfId="0" applyNumberFormat="1" applyFont="1" applyFill="1" applyBorder="1" applyAlignment="1">
      <alignment horizontal="right" vertical="top"/>
    </xf>
    <xf numFmtId="49" fontId="17" fillId="4" borderId="35" xfId="0" applyNumberFormat="1" applyFont="1" applyFill="1" applyBorder="1" applyAlignment="1">
      <alignment horizontal="center" vertical="top"/>
    </xf>
    <xf numFmtId="4" fontId="18" fillId="16" borderId="11" xfId="0" applyNumberFormat="1" applyFont="1" applyFill="1" applyBorder="1" applyAlignment="1">
      <alignment horizontal="right" vertical="top"/>
    </xf>
    <xf numFmtId="4" fontId="18" fillId="16" borderId="12" xfId="0" applyNumberFormat="1" applyFont="1" applyFill="1" applyBorder="1" applyAlignment="1">
      <alignment horizontal="right" vertical="top"/>
    </xf>
    <xf numFmtId="4" fontId="18" fillId="16" borderId="17" xfId="0" applyNumberFormat="1" applyFont="1" applyFill="1" applyBorder="1" applyAlignment="1">
      <alignment horizontal="right" vertical="top"/>
    </xf>
    <xf numFmtId="10" fontId="18" fillId="6" borderId="113" xfId="0" applyNumberFormat="1" applyFont="1" applyFill="1" applyBorder="1" applyAlignment="1">
      <alignment horizontal="right" vertical="top"/>
    </xf>
    <xf numFmtId="49" fontId="17" fillId="4" borderId="112" xfId="0" applyNumberFormat="1" applyFont="1" applyFill="1" applyBorder="1" applyAlignment="1">
      <alignment horizontal="center" vertical="top"/>
    </xf>
    <xf numFmtId="166" fontId="18" fillId="4" borderId="113" xfId="0" applyNumberFormat="1" applyFont="1" applyFill="1" applyBorder="1" applyAlignment="1">
      <alignment horizontal="center" vertical="top"/>
    </xf>
    <xf numFmtId="4" fontId="18" fillId="4" borderId="112" xfId="0" applyNumberFormat="1" applyFont="1" applyFill="1" applyBorder="1" applyAlignment="1">
      <alignment horizontal="right" vertical="top"/>
    </xf>
    <xf numFmtId="4" fontId="18" fillId="4" borderId="113" xfId="0" applyNumberFormat="1" applyFont="1" applyFill="1" applyBorder="1" applyAlignment="1">
      <alignment horizontal="right" vertical="top"/>
    </xf>
    <xf numFmtId="4" fontId="18" fillId="4" borderId="39" xfId="0" applyNumberFormat="1" applyFont="1" applyFill="1" applyBorder="1" applyAlignment="1">
      <alignment horizontal="right" vertical="top"/>
    </xf>
    <xf numFmtId="4" fontId="17" fillId="4" borderId="81" xfId="0" applyNumberFormat="1" applyFont="1" applyFill="1" applyBorder="1" applyAlignment="1">
      <alignment horizontal="right" vertical="top"/>
    </xf>
    <xf numFmtId="4" fontId="17" fillId="4" borderId="82" xfId="0" applyNumberFormat="1" applyFont="1" applyFill="1" applyBorder="1" applyAlignment="1">
      <alignment horizontal="right" vertical="top"/>
    </xf>
    <xf numFmtId="10" fontId="17" fillId="4" borderId="82" xfId="0" applyNumberFormat="1" applyFont="1" applyFill="1" applyBorder="1" applyAlignment="1">
      <alignment horizontal="right" vertical="top"/>
    </xf>
    <xf numFmtId="4" fontId="18" fillId="0" borderId="49" xfId="0" applyNumberFormat="1" applyFont="1" applyBorder="1" applyAlignment="1">
      <alignment horizontal="right" vertical="top"/>
    </xf>
    <xf numFmtId="4" fontId="18" fillId="0" borderId="50" xfId="0" applyNumberFormat="1" applyFont="1" applyBorder="1" applyAlignment="1">
      <alignment horizontal="right" vertical="top"/>
    </xf>
    <xf numFmtId="4" fontId="18" fillId="0" borderId="66" xfId="0" applyNumberFormat="1" applyFont="1" applyBorder="1" applyAlignment="1">
      <alignment horizontal="right" vertical="top"/>
    </xf>
    <xf numFmtId="4" fontId="18" fillId="0" borderId="100" xfId="0" applyNumberFormat="1" applyFont="1" applyBorder="1" applyAlignment="1">
      <alignment horizontal="right" vertical="top"/>
    </xf>
    <xf numFmtId="10" fontId="24" fillId="0" borderId="99" xfId="0" applyNumberFormat="1" applyFont="1" applyBorder="1" applyAlignment="1">
      <alignment horizontal="right" vertical="top"/>
    </xf>
    <xf numFmtId="4" fontId="18" fillId="0" borderId="106" xfId="0" applyNumberFormat="1" applyFont="1" applyBorder="1" applyAlignment="1">
      <alignment horizontal="right" vertical="top"/>
    </xf>
    <xf numFmtId="4" fontId="18" fillId="0" borderId="107" xfId="0" applyNumberFormat="1" applyFont="1" applyBorder="1" applyAlignment="1">
      <alignment horizontal="right" vertical="top"/>
    </xf>
    <xf numFmtId="4" fontId="18" fillId="0" borderId="110" xfId="0" applyNumberFormat="1" applyFont="1" applyBorder="1" applyAlignment="1">
      <alignment horizontal="right" vertical="top"/>
    </xf>
    <xf numFmtId="4" fontId="18" fillId="0" borderId="109" xfId="0" applyNumberFormat="1" applyFont="1" applyBorder="1" applyAlignment="1">
      <alignment horizontal="right" vertical="top"/>
    </xf>
    <xf numFmtId="4" fontId="24" fillId="0" borderId="106" xfId="0" applyNumberFormat="1" applyFont="1" applyBorder="1" applyAlignment="1">
      <alignment horizontal="right" vertical="top"/>
    </xf>
    <xf numFmtId="10" fontId="24" fillId="0" borderId="108" xfId="0" applyNumberFormat="1" applyFont="1" applyBorder="1" applyAlignment="1">
      <alignment horizontal="right" vertical="top"/>
    </xf>
    <xf numFmtId="10" fontId="24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left" vertical="top" wrapText="1"/>
    </xf>
    <xf numFmtId="10" fontId="24" fillId="0" borderId="98" xfId="0" applyNumberFormat="1" applyFont="1" applyBorder="1" applyAlignment="1">
      <alignment horizontal="right" vertical="top"/>
    </xf>
    <xf numFmtId="0" fontId="17" fillId="0" borderId="90" xfId="0" applyFont="1" applyBorder="1" applyAlignment="1">
      <alignment horizontal="left" vertical="top" wrapText="1"/>
    </xf>
    <xf numFmtId="4" fontId="18" fillId="4" borderId="35" xfId="0" applyNumberFormat="1" applyFont="1" applyFill="1" applyBorder="1" applyAlignment="1">
      <alignment horizontal="right" vertical="top"/>
    </xf>
    <xf numFmtId="4" fontId="18" fillId="4" borderId="37" xfId="0" applyNumberFormat="1" applyFont="1" applyFill="1" applyBorder="1" applyAlignment="1">
      <alignment horizontal="right" vertical="top"/>
    </xf>
    <xf numFmtId="4" fontId="17" fillId="4" borderId="35" xfId="0" applyNumberFormat="1" applyFont="1" applyFill="1" applyBorder="1" applyAlignment="1">
      <alignment horizontal="right" vertical="top"/>
    </xf>
    <xf numFmtId="4" fontId="17" fillId="4" borderId="41" xfId="0" applyNumberFormat="1" applyFont="1" applyFill="1" applyBorder="1" applyAlignment="1">
      <alignment horizontal="right" vertical="top"/>
    </xf>
    <xf numFmtId="10" fontId="24" fillId="0" borderId="117" xfId="0" applyNumberFormat="1" applyFont="1" applyBorder="1" applyAlignment="1">
      <alignment horizontal="right" vertical="top"/>
    </xf>
    <xf numFmtId="4" fontId="18" fillId="16" borderId="117" xfId="0" applyNumberFormat="1" applyFont="1" applyFill="1" applyBorder="1" applyAlignment="1">
      <alignment horizontal="right" vertical="top"/>
    </xf>
    <xf numFmtId="166" fontId="17" fillId="4" borderId="56" xfId="0" applyNumberFormat="1" applyFont="1" applyFill="1" applyBorder="1" applyAlignment="1">
      <alignment vertical="top"/>
    </xf>
    <xf numFmtId="10" fontId="17" fillId="4" borderId="43" xfId="0" applyNumberFormat="1" applyFont="1" applyFill="1" applyBorder="1" applyAlignment="1">
      <alignment horizontal="right" vertical="top"/>
    </xf>
    <xf numFmtId="166" fontId="22" fillId="7" borderId="26" xfId="0" applyNumberFormat="1" applyFont="1" applyFill="1" applyBorder="1" applyAlignment="1">
      <alignment horizontal="left" vertical="top" wrapText="1"/>
    </xf>
    <xf numFmtId="166" fontId="17" fillId="7" borderId="35" xfId="0" applyNumberFormat="1" applyFont="1" applyFill="1" applyBorder="1" applyAlignment="1">
      <alignment horizontal="center" vertical="top"/>
    </xf>
    <xf numFmtId="4" fontId="17" fillId="7" borderId="36" xfId="0" applyNumberFormat="1" applyFont="1" applyFill="1" applyBorder="1" applyAlignment="1">
      <alignment horizontal="right" vertical="top"/>
    </xf>
    <xf numFmtId="4" fontId="17" fillId="7" borderId="88" xfId="0" applyNumberFormat="1" applyFont="1" applyFill="1" applyBorder="1" applyAlignment="1">
      <alignment horizontal="right" vertical="top"/>
    </xf>
    <xf numFmtId="4" fontId="17" fillId="7" borderId="77" xfId="0" applyNumberFormat="1" applyFont="1" applyFill="1" applyBorder="1" applyAlignment="1">
      <alignment horizontal="right" vertical="top"/>
    </xf>
    <xf numFmtId="4" fontId="17" fillId="7" borderId="48" xfId="0" applyNumberFormat="1" applyFont="1" applyFill="1" applyBorder="1" applyAlignment="1">
      <alignment horizontal="right" vertical="top"/>
    </xf>
    <xf numFmtId="4" fontId="17" fillId="7" borderId="46" xfId="0" applyNumberFormat="1" applyFont="1" applyFill="1" applyBorder="1" applyAlignment="1">
      <alignment horizontal="right" vertical="top"/>
    </xf>
    <xf numFmtId="4" fontId="17" fillId="7" borderId="37" xfId="0" applyNumberFormat="1" applyFont="1" applyFill="1" applyBorder="1" applyAlignment="1">
      <alignment horizontal="right" vertical="top"/>
    </xf>
    <xf numFmtId="10" fontId="17" fillId="7" borderId="71" xfId="0" applyNumberFormat="1" applyFont="1" applyFill="1" applyBorder="1" applyAlignment="1">
      <alignment horizontal="right" vertical="top"/>
    </xf>
    <xf numFmtId="166" fontId="17" fillId="4" borderId="41" xfId="0" applyNumberFormat="1" applyFont="1" applyFill="1" applyBorder="1" applyAlignment="1">
      <alignment horizontal="center" vertical="top"/>
    </xf>
    <xf numFmtId="4" fontId="17" fillId="4" borderId="37" xfId="0" applyNumberFormat="1" applyFont="1" applyFill="1" applyBorder="1" applyAlignment="1">
      <alignment horizontal="right" vertical="top"/>
    </xf>
    <xf numFmtId="4" fontId="18" fillId="0" borderId="99" xfId="0" applyNumberFormat="1" applyFont="1" applyBorder="1" applyAlignment="1">
      <alignment horizontal="right" vertical="top"/>
    </xf>
    <xf numFmtId="10" fontId="24" fillId="0" borderId="84" xfId="0" applyNumberFormat="1" applyFont="1" applyBorder="1" applyAlignment="1">
      <alignment horizontal="right" vertical="top"/>
    </xf>
    <xf numFmtId="4" fontId="24" fillId="0" borderId="13" xfId="0" applyNumberFormat="1" applyFont="1" applyBorder="1" applyAlignment="1">
      <alignment horizontal="right" vertical="top"/>
    </xf>
    <xf numFmtId="4" fontId="18" fillId="0" borderId="113" xfId="0" applyNumberFormat="1" applyFont="1" applyBorder="1" applyAlignment="1">
      <alignment horizontal="right" vertical="top"/>
    </xf>
    <xf numFmtId="4" fontId="18" fillId="0" borderId="80" xfId="0" applyNumberFormat="1" applyFont="1" applyBorder="1" applyAlignment="1">
      <alignment horizontal="right" vertical="top"/>
    </xf>
    <xf numFmtId="4" fontId="18" fillId="0" borderId="112" xfId="0" applyNumberFormat="1" applyFont="1" applyBorder="1" applyAlignment="1">
      <alignment horizontal="right" vertical="top"/>
    </xf>
    <xf numFmtId="166" fontId="17" fillId="14" borderId="117" xfId="0" applyNumberFormat="1" applyFont="1" applyFill="1" applyBorder="1" applyAlignment="1">
      <alignment vertical="top"/>
    </xf>
    <xf numFmtId="49" fontId="17" fillId="14" borderId="117" xfId="0" applyNumberFormat="1" applyFont="1" applyFill="1" applyBorder="1" applyAlignment="1">
      <alignment horizontal="center" vertical="top"/>
    </xf>
    <xf numFmtId="166" fontId="18" fillId="14" borderId="41" xfId="0" applyNumberFormat="1" applyFont="1" applyFill="1" applyBorder="1" applyAlignment="1">
      <alignment horizontal="center" vertical="top"/>
    </xf>
    <xf numFmtId="4" fontId="18" fillId="14" borderId="35" xfId="0" applyNumberFormat="1" applyFont="1" applyFill="1" applyBorder="1" applyAlignment="1">
      <alignment horizontal="right" vertical="top"/>
    </xf>
    <xf numFmtId="4" fontId="18" fillId="14" borderId="41" xfId="0" applyNumberFormat="1" applyFont="1" applyFill="1" applyBorder="1" applyAlignment="1">
      <alignment horizontal="right" vertical="top"/>
    </xf>
    <xf numFmtId="4" fontId="18" fillId="14" borderId="37" xfId="0" applyNumberFormat="1" applyFont="1" applyFill="1" applyBorder="1" applyAlignment="1">
      <alignment horizontal="right" vertical="top"/>
    </xf>
    <xf numFmtId="10" fontId="17" fillId="14" borderId="41" xfId="0" applyNumberFormat="1" applyFont="1" applyFill="1" applyBorder="1" applyAlignment="1">
      <alignment horizontal="right" vertical="top"/>
    </xf>
    <xf numFmtId="4" fontId="18" fillId="14" borderId="117" xfId="0" applyNumberFormat="1" applyFont="1" applyFill="1" applyBorder="1" applyAlignment="1">
      <alignment horizontal="right" vertical="top"/>
    </xf>
    <xf numFmtId="0" fontId="17" fillId="0" borderId="101" xfId="0" applyFont="1" applyBorder="1" applyAlignment="1">
      <alignment horizontal="left" vertical="top" wrapText="1"/>
    </xf>
    <xf numFmtId="166" fontId="17" fillId="13" borderId="59" xfId="0" applyNumberFormat="1" applyFont="1" applyFill="1" applyBorder="1" applyAlignment="1">
      <alignment vertical="top"/>
    </xf>
    <xf numFmtId="167" fontId="17" fillId="13" borderId="60" xfId="0" applyNumberFormat="1" applyFont="1" applyFill="1" applyBorder="1" applyAlignment="1">
      <alignment horizontal="center" vertical="top"/>
    </xf>
    <xf numFmtId="166" fontId="18" fillId="13" borderId="98" xfId="0" applyNumberFormat="1" applyFont="1" applyFill="1" applyBorder="1" applyAlignment="1">
      <alignment horizontal="center" vertical="top"/>
    </xf>
    <xf numFmtId="4" fontId="18" fillId="13" borderId="59" xfId="0" applyNumberFormat="1" applyFont="1" applyFill="1" applyBorder="1" applyAlignment="1">
      <alignment horizontal="right" vertical="top"/>
    </xf>
    <xf numFmtId="4" fontId="18" fillId="13" borderId="60" xfId="0" applyNumberFormat="1" applyFont="1" applyFill="1" applyBorder="1" applyAlignment="1">
      <alignment horizontal="right" vertical="top"/>
    </xf>
    <xf numFmtId="4" fontId="18" fillId="13" borderId="98" xfId="0" applyNumberFormat="1" applyFont="1" applyFill="1" applyBorder="1" applyAlignment="1">
      <alignment horizontal="right" vertical="top"/>
    </xf>
    <xf numFmtId="4" fontId="18" fillId="13" borderId="63" xfId="0" applyNumberFormat="1" applyFont="1" applyFill="1" applyBorder="1" applyAlignment="1">
      <alignment horizontal="right" vertical="top"/>
    </xf>
    <xf numFmtId="4" fontId="18" fillId="13" borderId="64" xfId="0" applyNumberFormat="1" applyFont="1" applyFill="1" applyBorder="1" applyAlignment="1">
      <alignment horizontal="right" vertical="top"/>
    </xf>
    <xf numFmtId="4" fontId="24" fillId="13" borderId="59" xfId="0" applyNumberFormat="1" applyFont="1" applyFill="1" applyBorder="1" applyAlignment="1">
      <alignment horizontal="right" vertical="top"/>
    </xf>
    <xf numFmtId="4" fontId="24" fillId="13" borderId="98" xfId="0" applyNumberFormat="1" applyFont="1" applyFill="1" applyBorder="1" applyAlignment="1">
      <alignment horizontal="right" vertical="top"/>
    </xf>
    <xf numFmtId="10" fontId="24" fillId="13" borderId="98" xfId="0" applyNumberFormat="1" applyFont="1" applyFill="1" applyBorder="1" applyAlignment="1">
      <alignment horizontal="right" vertical="top"/>
    </xf>
    <xf numFmtId="4" fontId="24" fillId="0" borderId="98" xfId="0" applyNumberFormat="1" applyFont="1" applyBorder="1" applyAlignment="1">
      <alignment horizontal="right" vertical="top"/>
    </xf>
    <xf numFmtId="166" fontId="22" fillId="17" borderId="114" xfId="0" applyNumberFormat="1" applyFont="1" applyFill="1" applyBorder="1" applyAlignment="1">
      <alignment vertical="top"/>
    </xf>
    <xf numFmtId="166" fontId="17" fillId="17" borderId="115" xfId="0" applyNumberFormat="1" applyFont="1" applyFill="1" applyBorder="1" applyAlignment="1">
      <alignment horizontal="center" vertical="top"/>
    </xf>
    <xf numFmtId="166" fontId="17" fillId="17" borderId="81" xfId="0" applyNumberFormat="1" applyFont="1" applyFill="1" applyBorder="1" applyAlignment="1">
      <alignment vertical="top"/>
    </xf>
    <xf numFmtId="4" fontId="17" fillId="17" borderId="102" xfId="0" applyNumberFormat="1" applyFont="1" applyFill="1" applyBorder="1" applyAlignment="1">
      <alignment horizontal="right" vertical="top"/>
    </xf>
    <xf numFmtId="4" fontId="17" fillId="17" borderId="114" xfId="0" applyNumberFormat="1" applyFont="1" applyFill="1" applyBorder="1" applyAlignment="1">
      <alignment horizontal="right" vertical="top"/>
    </xf>
    <xf numFmtId="4" fontId="17" fillId="17" borderId="81" xfId="0" applyNumberFormat="1" applyFont="1" applyFill="1" applyBorder="1" applyAlignment="1">
      <alignment horizontal="right" vertical="top"/>
    </xf>
    <xf numFmtId="10" fontId="17" fillId="17" borderId="81" xfId="0" applyNumberFormat="1" applyFont="1" applyFill="1" applyBorder="1" applyAlignment="1">
      <alignment horizontal="right" vertical="top"/>
    </xf>
    <xf numFmtId="166" fontId="18" fillId="16" borderId="0" xfId="0" applyNumberFormat="1" applyFont="1" applyFill="1" applyAlignment="1">
      <alignment horizontal="center"/>
    </xf>
    <xf numFmtId="0" fontId="18" fillId="16" borderId="0" xfId="0" applyFont="1" applyFill="1" applyAlignment="1"/>
    <xf numFmtId="166" fontId="18" fillId="16" borderId="0" xfId="0" applyNumberFormat="1" applyFont="1" applyFill="1" applyAlignment="1"/>
    <xf numFmtId="4" fontId="18" fillId="16" borderId="0" xfId="0" applyNumberFormat="1" applyFont="1" applyFill="1" applyAlignment="1">
      <alignment horizontal="right"/>
    </xf>
    <xf numFmtId="4" fontId="24" fillId="16" borderId="0" xfId="0" applyNumberFormat="1" applyFont="1" applyFill="1" applyAlignment="1">
      <alignment horizontal="right"/>
    </xf>
    <xf numFmtId="10" fontId="24" fillId="16" borderId="0" xfId="0" applyNumberFormat="1" applyFont="1" applyFill="1" applyAlignment="1">
      <alignment horizontal="right"/>
    </xf>
    <xf numFmtId="4" fontId="19" fillId="0" borderId="0" xfId="0" applyNumberFormat="1" applyFont="1" applyAlignment="1"/>
    <xf numFmtId="166" fontId="17" fillId="17" borderId="26" xfId="0" applyNumberFormat="1" applyFont="1" applyFill="1" applyBorder="1" applyAlignment="1">
      <alignment horizontal="left"/>
    </xf>
    <xf numFmtId="0" fontId="23" fillId="16" borderId="27" xfId="0" applyFont="1" applyFill="1" applyBorder="1"/>
    <xf numFmtId="0" fontId="23" fillId="16" borderId="28" xfId="0" applyFont="1" applyFill="1" applyBorder="1"/>
    <xf numFmtId="166" fontId="17" fillId="17" borderId="48" xfId="0" applyNumberFormat="1" applyFont="1" applyFill="1" applyBorder="1" applyAlignment="1"/>
    <xf numFmtId="4" fontId="17" fillId="17" borderId="44" xfId="0" applyNumberFormat="1" applyFont="1" applyFill="1" applyBorder="1" applyAlignment="1">
      <alignment horizontal="right"/>
    </xf>
    <xf numFmtId="4" fontId="17" fillId="17" borderId="42" xfId="0" applyNumberFormat="1" applyFont="1" applyFill="1" applyBorder="1" applyAlignment="1">
      <alignment horizontal="right"/>
    </xf>
    <xf numFmtId="10" fontId="17" fillId="17" borderId="42" xfId="0" applyNumberFormat="1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168" fontId="18" fillId="0" borderId="0" xfId="0" applyNumberFormat="1" applyFont="1" applyAlignment="1"/>
    <xf numFmtId="169" fontId="24" fillId="0" borderId="0" xfId="0" applyNumberFormat="1" applyFont="1" applyAlignment="1"/>
    <xf numFmtId="0" fontId="19" fillId="0" borderId="9" xfId="0" applyFont="1" applyBorder="1" applyAlignment="1"/>
    <xf numFmtId="0" fontId="28" fillId="0" borderId="0" xfId="0" applyFont="1" applyAlignment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8" fillId="2" borderId="36" xfId="0" applyFont="1" applyFill="1" applyBorder="1" applyAlignment="1">
      <alignment horizontal="center" vertical="center" wrapText="1"/>
    </xf>
    <xf numFmtId="0" fontId="30" fillId="0" borderId="91" xfId="0" applyFont="1" applyBorder="1" applyAlignment="1">
      <alignment horizontal="center"/>
    </xf>
    <xf numFmtId="0" fontId="30" fillId="0" borderId="114" xfId="0" applyFont="1" applyBorder="1" applyAlignment="1">
      <alignment horizontal="center"/>
    </xf>
    <xf numFmtId="0" fontId="28" fillId="3" borderId="35" xfId="0" applyFont="1" applyFill="1" applyBorder="1" applyAlignment="1">
      <alignment vertical="center" wrapText="1"/>
    </xf>
    <xf numFmtId="0" fontId="28" fillId="3" borderId="41" xfId="0" applyFont="1" applyFill="1" applyBorder="1" applyAlignment="1">
      <alignment vertical="center" wrapText="1"/>
    </xf>
    <xf numFmtId="0" fontId="28" fillId="17" borderId="41" xfId="0" applyFont="1" applyFill="1" applyBorder="1" applyAlignment="1">
      <alignment vertical="top" wrapText="1"/>
    </xf>
    <xf numFmtId="0" fontId="28" fillId="4" borderId="42" xfId="0" applyFont="1" applyFill="1" applyBorder="1" applyAlignment="1">
      <alignment vertical="top" wrapText="1"/>
    </xf>
    <xf numFmtId="166" fontId="31" fillId="5" borderId="51" xfId="0" applyNumberFormat="1" applyFont="1" applyFill="1" applyBorder="1" applyAlignment="1">
      <alignment vertical="top" wrapText="1"/>
    </xf>
    <xf numFmtId="166" fontId="32" fillId="6" borderId="77" xfId="0" applyNumberFormat="1" applyFont="1" applyFill="1" applyBorder="1" applyAlignment="1">
      <alignment vertical="top" wrapText="1"/>
    </xf>
    <xf numFmtId="166" fontId="28" fillId="4" borderId="42" xfId="0" applyNumberFormat="1" applyFont="1" applyFill="1" applyBorder="1" applyAlignment="1">
      <alignment vertical="top" wrapText="1"/>
    </xf>
    <xf numFmtId="166" fontId="31" fillId="5" borderId="55" xfId="0" applyNumberFormat="1" applyFont="1" applyFill="1" applyBorder="1" applyAlignment="1">
      <alignment vertical="top" wrapText="1"/>
    </xf>
    <xf numFmtId="166" fontId="32" fillId="6" borderId="80" xfId="0" applyNumberFormat="1" applyFont="1" applyFill="1" applyBorder="1" applyAlignment="1">
      <alignment vertical="top" wrapText="1"/>
    </xf>
    <xf numFmtId="166" fontId="28" fillId="4" borderId="112" xfId="0" applyNumberFormat="1" applyFont="1" applyFill="1" applyBorder="1" applyAlignment="1">
      <alignment vertical="top" wrapText="1"/>
    </xf>
    <xf numFmtId="166" fontId="28" fillId="4" borderId="35" xfId="0" applyNumberFormat="1" applyFont="1" applyFill="1" applyBorder="1" applyAlignment="1">
      <alignment vertical="top" wrapText="1"/>
    </xf>
    <xf numFmtId="166" fontId="28" fillId="14" borderId="117" xfId="0" applyNumberFormat="1" applyFont="1" applyFill="1" applyBorder="1" applyAlignment="1">
      <alignment vertical="top" wrapText="1"/>
    </xf>
    <xf numFmtId="166" fontId="28" fillId="13" borderId="60" xfId="0" applyNumberFormat="1" applyFont="1" applyFill="1" applyBorder="1" applyAlignment="1">
      <alignment vertical="top" wrapText="1"/>
    </xf>
    <xf numFmtId="166" fontId="32" fillId="13" borderId="60" xfId="0" applyNumberFormat="1" applyFont="1" applyFill="1" applyBorder="1" applyAlignment="1">
      <alignment vertical="top" wrapText="1"/>
    </xf>
    <xf numFmtId="166" fontId="28" fillId="17" borderId="116" xfId="0" applyNumberFormat="1" applyFont="1" applyFill="1" applyBorder="1" applyAlignment="1">
      <alignment vertical="top" wrapText="1"/>
    </xf>
    <xf numFmtId="0" fontId="32" fillId="0" borderId="0" xfId="0" applyFont="1" applyAlignment="1">
      <alignment wrapText="1"/>
    </xf>
    <xf numFmtId="0" fontId="33" fillId="0" borderId="0" xfId="0" applyFont="1" applyAlignment="1"/>
    <xf numFmtId="0" fontId="32" fillId="0" borderId="0" xfId="0" applyFont="1" applyAlignment="1"/>
    <xf numFmtId="166" fontId="17" fillId="16" borderId="11" xfId="0" applyNumberFormat="1" applyFont="1" applyFill="1" applyBorder="1" applyAlignment="1">
      <alignment vertical="top"/>
    </xf>
    <xf numFmtId="49" fontId="17" fillId="16" borderId="12" xfId="0" applyNumberFormat="1" applyFont="1" applyFill="1" applyBorder="1" applyAlignment="1">
      <alignment horizontal="center" vertical="top"/>
    </xf>
    <xf numFmtId="166" fontId="32" fillId="16" borderId="13" xfId="0" applyNumberFormat="1" applyFont="1" applyFill="1" applyBorder="1" applyAlignment="1">
      <alignment vertical="top" wrapText="1"/>
    </xf>
    <xf numFmtId="166" fontId="18" fillId="16" borderId="57" xfId="0" applyNumberFormat="1" applyFont="1" applyFill="1" applyBorder="1" applyAlignment="1">
      <alignment horizontal="center" vertical="top"/>
    </xf>
    <xf numFmtId="4" fontId="18" fillId="16" borderId="13" xfId="0" applyNumberFormat="1" applyFont="1" applyFill="1" applyBorder="1" applyAlignment="1">
      <alignment horizontal="right" vertical="top"/>
    </xf>
    <xf numFmtId="166" fontId="17" fillId="16" borderId="59" xfId="0" applyNumberFormat="1" applyFont="1" applyFill="1" applyBorder="1" applyAlignment="1">
      <alignment vertical="top"/>
    </xf>
    <xf numFmtId="49" fontId="17" fillId="16" borderId="60" xfId="0" applyNumberFormat="1" applyFont="1" applyFill="1" applyBorder="1" applyAlignment="1">
      <alignment horizontal="center" vertical="top"/>
    </xf>
    <xf numFmtId="166" fontId="32" fillId="16" borderId="61" xfId="0" applyNumberFormat="1" applyFont="1" applyFill="1" applyBorder="1" applyAlignment="1">
      <alignment vertical="top" wrapText="1"/>
    </xf>
    <xf numFmtId="166" fontId="18" fillId="16" borderId="62" xfId="0" applyNumberFormat="1" applyFont="1" applyFill="1" applyBorder="1" applyAlignment="1">
      <alignment horizontal="center" vertical="top"/>
    </xf>
    <xf numFmtId="4" fontId="18" fillId="16" borderId="61" xfId="0" applyNumberFormat="1" applyFont="1" applyFill="1" applyBorder="1" applyAlignment="1">
      <alignment horizontal="right" vertical="top"/>
    </xf>
    <xf numFmtId="166" fontId="17" fillId="16" borderId="67" xfId="0" applyNumberFormat="1" applyFont="1" applyFill="1" applyBorder="1" applyAlignment="1">
      <alignment vertical="top"/>
    </xf>
    <xf numFmtId="49" fontId="17" fillId="16" borderId="68" xfId="0" applyNumberFormat="1" applyFont="1" applyFill="1" applyBorder="1" applyAlignment="1">
      <alignment horizontal="center" vertical="top"/>
    </xf>
    <xf numFmtId="166" fontId="32" fillId="16" borderId="65" xfId="0" applyNumberFormat="1" applyFont="1" applyFill="1" applyBorder="1" applyAlignment="1">
      <alignment vertical="top" wrapText="1"/>
    </xf>
    <xf numFmtId="166" fontId="18" fillId="16" borderId="69" xfId="0" applyNumberFormat="1" applyFont="1" applyFill="1" applyBorder="1" applyAlignment="1">
      <alignment horizontal="center" vertical="top"/>
    </xf>
    <xf numFmtId="4" fontId="18" fillId="16" borderId="67" xfId="0" applyNumberFormat="1" applyFont="1" applyFill="1" applyBorder="1" applyAlignment="1">
      <alignment horizontal="right" vertical="top"/>
    </xf>
    <xf numFmtId="4" fontId="18" fillId="16" borderId="68" xfId="0" applyNumberFormat="1" applyFont="1" applyFill="1" applyBorder="1" applyAlignment="1">
      <alignment horizontal="right" vertical="top"/>
    </xf>
    <xf numFmtId="4" fontId="18" fillId="16" borderId="65" xfId="0" applyNumberFormat="1" applyFont="1" applyFill="1" applyBorder="1" applyAlignment="1">
      <alignment horizontal="right" vertical="top"/>
    </xf>
    <xf numFmtId="166" fontId="32" fillId="16" borderId="71" xfId="0" applyNumberFormat="1" applyFont="1" applyFill="1" applyBorder="1" applyAlignment="1">
      <alignment vertical="top" wrapText="1"/>
    </xf>
    <xf numFmtId="4" fontId="18" fillId="16" borderId="71" xfId="0" applyNumberFormat="1" applyFont="1" applyFill="1" applyBorder="1" applyAlignment="1">
      <alignment horizontal="right" vertical="top"/>
    </xf>
    <xf numFmtId="0" fontId="32" fillId="16" borderId="60" xfId="0" applyFont="1" applyFill="1" applyBorder="1" applyAlignment="1">
      <alignment vertical="center" wrapText="1"/>
    </xf>
    <xf numFmtId="4" fontId="18" fillId="16" borderId="98" xfId="0" applyNumberFormat="1" applyFont="1" applyFill="1" applyBorder="1" applyAlignment="1">
      <alignment horizontal="right" vertical="top"/>
    </xf>
    <xf numFmtId="166" fontId="17" fillId="16" borderId="117" xfId="0" applyNumberFormat="1" applyFont="1" applyFill="1" applyBorder="1" applyAlignment="1">
      <alignment vertical="top"/>
    </xf>
    <xf numFmtId="49" fontId="17" fillId="16" borderId="117" xfId="0" applyNumberFormat="1" applyFont="1" applyFill="1" applyBorder="1" applyAlignment="1">
      <alignment horizontal="center" vertical="top"/>
    </xf>
    <xf numFmtId="0" fontId="32" fillId="16" borderId="117" xfId="0" applyFont="1" applyFill="1" applyBorder="1" applyAlignment="1">
      <alignment vertical="center" wrapText="1"/>
    </xf>
    <xf numFmtId="166" fontId="18" fillId="16" borderId="117" xfId="0" applyNumberFormat="1" applyFont="1" applyFill="1" applyBorder="1" applyAlignment="1">
      <alignment horizontal="center" vertical="top"/>
    </xf>
    <xf numFmtId="166" fontId="17" fillId="16" borderId="122" xfId="0" applyNumberFormat="1" applyFont="1" applyFill="1" applyBorder="1" applyAlignment="1">
      <alignment vertical="top"/>
    </xf>
    <xf numFmtId="49" fontId="17" fillId="16" borderId="122" xfId="0" applyNumberFormat="1" applyFont="1" applyFill="1" applyBorder="1" applyAlignment="1">
      <alignment horizontal="center" vertical="top"/>
    </xf>
    <xf numFmtId="0" fontId="33" fillId="16" borderId="122" xfId="0" applyFont="1" applyFill="1" applyBorder="1" applyAlignment="1">
      <alignment vertical="center" wrapText="1"/>
    </xf>
    <xf numFmtId="166" fontId="18" fillId="16" borderId="122" xfId="0" applyNumberFormat="1" applyFont="1" applyFill="1" applyBorder="1" applyAlignment="1">
      <alignment horizontal="center" vertical="top"/>
    </xf>
    <xf numFmtId="4" fontId="18" fillId="16" borderId="122" xfId="0" applyNumberFormat="1" applyFont="1" applyFill="1" applyBorder="1" applyAlignment="1">
      <alignment horizontal="right" vertical="top"/>
    </xf>
    <xf numFmtId="166" fontId="17" fillId="16" borderId="118" xfId="0" applyNumberFormat="1" applyFont="1" applyFill="1" applyBorder="1" applyAlignment="1">
      <alignment vertical="top"/>
    </xf>
    <xf numFmtId="49" fontId="17" fillId="16" borderId="119" xfId="0" applyNumberFormat="1" applyFont="1" applyFill="1" applyBorder="1" applyAlignment="1">
      <alignment horizontal="center" vertical="top"/>
    </xf>
    <xf numFmtId="0" fontId="32" fillId="16" borderId="119" xfId="0" applyFont="1" applyFill="1" applyBorder="1" applyAlignment="1">
      <alignment vertical="center" wrapText="1"/>
    </xf>
    <xf numFmtId="166" fontId="18" fillId="16" borderId="120" xfId="0" applyNumberFormat="1" applyFont="1" applyFill="1" applyBorder="1" applyAlignment="1">
      <alignment horizontal="center" vertical="top"/>
    </xf>
    <xf numFmtId="4" fontId="18" fillId="16" borderId="118" xfId="0" applyNumberFormat="1" applyFont="1" applyFill="1" applyBorder="1" applyAlignment="1">
      <alignment horizontal="right" vertical="top"/>
    </xf>
    <xf numFmtId="4" fontId="18" fillId="16" borderId="119" xfId="0" applyNumberFormat="1" applyFont="1" applyFill="1" applyBorder="1" applyAlignment="1">
      <alignment horizontal="right" vertical="top"/>
    </xf>
    <xf numFmtId="4" fontId="18" fillId="16" borderId="121" xfId="0" applyNumberFormat="1" applyFont="1" applyFill="1" applyBorder="1" applyAlignment="1">
      <alignment horizontal="right" vertical="top"/>
    </xf>
    <xf numFmtId="166" fontId="17" fillId="16" borderId="72" xfId="0" applyNumberFormat="1" applyFont="1" applyFill="1" applyBorder="1" applyAlignment="1">
      <alignment vertical="top"/>
    </xf>
    <xf numFmtId="49" fontId="17" fillId="16" borderId="73" xfId="0" applyNumberFormat="1" applyFont="1" applyFill="1" applyBorder="1" applyAlignment="1">
      <alignment horizontal="center" vertical="top"/>
    </xf>
    <xf numFmtId="0" fontId="33" fillId="16" borderId="73" xfId="0" applyFont="1" applyFill="1" applyBorder="1" applyAlignment="1">
      <alignment vertical="center" wrapText="1"/>
    </xf>
    <xf numFmtId="166" fontId="18" fillId="16" borderId="74" xfId="0" applyNumberFormat="1" applyFont="1" applyFill="1" applyBorder="1" applyAlignment="1">
      <alignment horizontal="center" vertical="top"/>
    </xf>
    <xf numFmtId="4" fontId="18" fillId="16" borderId="72" xfId="0" applyNumberFormat="1" applyFont="1" applyFill="1" applyBorder="1" applyAlignment="1">
      <alignment horizontal="right" vertical="top"/>
    </xf>
    <xf numFmtId="4" fontId="18" fillId="16" borderId="73" xfId="0" applyNumberFormat="1" applyFont="1" applyFill="1" applyBorder="1" applyAlignment="1">
      <alignment horizontal="right" vertical="top"/>
    </xf>
    <xf numFmtId="4" fontId="18" fillId="16" borderId="75" xfId="0" applyNumberFormat="1" applyFont="1" applyFill="1" applyBorder="1" applyAlignment="1">
      <alignment horizontal="right" vertical="top"/>
    </xf>
    <xf numFmtId="166" fontId="17" fillId="16" borderId="123" xfId="0" applyNumberFormat="1" applyFont="1" applyFill="1" applyBorder="1" applyAlignment="1">
      <alignment vertical="top"/>
    </xf>
    <xf numFmtId="49" fontId="17" fillId="16" borderId="124" xfId="0" applyNumberFormat="1" applyFont="1" applyFill="1" applyBorder="1" applyAlignment="1">
      <alignment horizontal="center" vertical="top"/>
    </xf>
    <xf numFmtId="0" fontId="33" fillId="16" borderId="124" xfId="0" applyFont="1" applyFill="1" applyBorder="1" applyAlignment="1">
      <alignment vertical="center" wrapText="1"/>
    </xf>
    <xf numFmtId="166" fontId="18" fillId="16" borderId="125" xfId="0" applyNumberFormat="1" applyFont="1" applyFill="1" applyBorder="1" applyAlignment="1">
      <alignment horizontal="center" vertical="top"/>
    </xf>
    <xf numFmtId="4" fontId="18" fillId="16" borderId="123" xfId="0" applyNumberFormat="1" applyFont="1" applyFill="1" applyBorder="1" applyAlignment="1">
      <alignment horizontal="right" vertical="top"/>
    </xf>
    <xf numFmtId="4" fontId="18" fillId="16" borderId="124" xfId="0" applyNumberFormat="1" applyFont="1" applyFill="1" applyBorder="1" applyAlignment="1">
      <alignment horizontal="right" vertical="top"/>
    </xf>
    <xf numFmtId="4" fontId="18" fillId="16" borderId="126" xfId="0" applyNumberFormat="1" applyFont="1" applyFill="1" applyBorder="1" applyAlignment="1">
      <alignment horizontal="right" vertical="top"/>
    </xf>
    <xf numFmtId="0" fontId="33" fillId="16" borderId="117" xfId="0" applyFont="1" applyFill="1" applyBorder="1" applyAlignment="1">
      <alignment vertical="center" wrapText="1"/>
    </xf>
    <xf numFmtId="166" fontId="17" fillId="16" borderId="127" xfId="0" applyNumberFormat="1" applyFont="1" applyFill="1" applyBorder="1" applyAlignment="1">
      <alignment vertical="top"/>
    </xf>
    <xf numFmtId="49" fontId="17" fillId="16" borderId="127" xfId="0" applyNumberFormat="1" applyFont="1" applyFill="1" applyBorder="1" applyAlignment="1">
      <alignment horizontal="center" vertical="top"/>
    </xf>
    <xf numFmtId="0" fontId="33" fillId="16" borderId="127" xfId="0" applyFont="1" applyFill="1" applyBorder="1" applyAlignment="1">
      <alignment vertical="center" wrapText="1"/>
    </xf>
    <xf numFmtId="166" fontId="18" fillId="16" borderId="127" xfId="0" applyNumberFormat="1" applyFont="1" applyFill="1" applyBorder="1" applyAlignment="1">
      <alignment horizontal="center" vertical="top"/>
    </xf>
    <xf numFmtId="4" fontId="18" fillId="16" borderId="127" xfId="0" applyNumberFormat="1" applyFont="1" applyFill="1" applyBorder="1" applyAlignment="1">
      <alignment horizontal="right" vertical="top"/>
    </xf>
    <xf numFmtId="4" fontId="18" fillId="16" borderId="70" xfId="0" applyNumberFormat="1" applyFont="1" applyFill="1" applyBorder="1" applyAlignment="1">
      <alignment horizontal="right" vertical="top"/>
    </xf>
    <xf numFmtId="166" fontId="18" fillId="16" borderId="57" xfId="0" applyNumberFormat="1" applyFont="1" applyFill="1" applyBorder="1" applyAlignment="1">
      <alignment vertical="top"/>
    </xf>
    <xf numFmtId="4" fontId="18" fillId="16" borderId="130" xfId="0" applyNumberFormat="1" applyFont="1" applyFill="1" applyBorder="1" applyAlignment="1">
      <alignment horizontal="right" vertical="top"/>
    </xf>
    <xf numFmtId="4" fontId="34" fillId="16" borderId="131" xfId="0" applyNumberFormat="1" applyFont="1" applyFill="1" applyBorder="1" applyAlignment="1">
      <alignment horizontal="right" vertical="top"/>
    </xf>
    <xf numFmtId="4" fontId="18" fillId="16" borderId="132" xfId="0" applyNumberFormat="1" applyFont="1" applyFill="1" applyBorder="1" applyAlignment="1">
      <alignment horizontal="right" vertical="top"/>
    </xf>
    <xf numFmtId="166" fontId="18" fillId="16" borderId="69" xfId="0" applyNumberFormat="1" applyFont="1" applyFill="1" applyBorder="1" applyAlignment="1">
      <alignment vertical="top"/>
    </xf>
    <xf numFmtId="4" fontId="18" fillId="16" borderId="133" xfId="0" applyNumberFormat="1" applyFont="1" applyFill="1" applyBorder="1" applyAlignment="1">
      <alignment horizontal="right" vertical="top"/>
    </xf>
    <xf numFmtId="4" fontId="18" fillId="16" borderId="134" xfId="0" applyNumberFormat="1" applyFont="1" applyFill="1" applyBorder="1" applyAlignment="1">
      <alignment horizontal="right" vertical="top"/>
    </xf>
    <xf numFmtId="4" fontId="18" fillId="16" borderId="135" xfId="0" applyNumberFormat="1" applyFont="1" applyFill="1" applyBorder="1" applyAlignment="1">
      <alignment horizontal="right" vertical="top"/>
    </xf>
    <xf numFmtId="166" fontId="18" fillId="16" borderId="57" xfId="0" applyNumberFormat="1" applyFont="1" applyFill="1" applyBorder="1" applyAlignment="1">
      <alignment vertical="top" wrapText="1"/>
    </xf>
    <xf numFmtId="4" fontId="18" fillId="16" borderId="11" xfId="0" applyNumberFormat="1" applyFont="1" applyFill="1" applyBorder="1" applyAlignment="1">
      <alignment horizontal="right" vertical="top" wrapText="1"/>
    </xf>
    <xf numFmtId="4" fontId="18" fillId="16" borderId="12" xfId="0" applyNumberFormat="1" applyFont="1" applyFill="1" applyBorder="1" applyAlignment="1">
      <alignment horizontal="right" vertical="top" wrapText="1"/>
    </xf>
    <xf numFmtId="4" fontId="18" fillId="16" borderId="13" xfId="0" applyNumberFormat="1" applyFont="1" applyFill="1" applyBorder="1" applyAlignment="1">
      <alignment horizontal="right" vertical="top" wrapText="1"/>
    </xf>
    <xf numFmtId="166" fontId="18" fillId="16" borderId="62" xfId="0" applyNumberFormat="1" applyFont="1" applyFill="1" applyBorder="1" applyAlignment="1">
      <alignment vertical="top" wrapText="1"/>
    </xf>
    <xf numFmtId="4" fontId="18" fillId="16" borderId="59" xfId="0" applyNumberFormat="1" applyFont="1" applyFill="1" applyBorder="1" applyAlignment="1">
      <alignment horizontal="right" vertical="top" wrapText="1"/>
    </xf>
    <xf numFmtId="4" fontId="18" fillId="16" borderId="60" xfId="0" applyNumberFormat="1" applyFont="1" applyFill="1" applyBorder="1" applyAlignment="1">
      <alignment horizontal="right" vertical="top" wrapText="1"/>
    </xf>
    <xf numFmtId="4" fontId="18" fillId="16" borderId="107" xfId="0" applyNumberFormat="1" applyFont="1" applyFill="1" applyBorder="1" applyAlignment="1">
      <alignment horizontal="right" vertical="top"/>
    </xf>
    <xf numFmtId="166" fontId="32" fillId="16" borderId="98" xfId="0" applyNumberFormat="1" applyFont="1" applyFill="1" applyBorder="1" applyAlignment="1">
      <alignment vertical="top" wrapText="1"/>
    </xf>
    <xf numFmtId="166" fontId="17" fillId="16" borderId="102" xfId="0" applyNumberFormat="1" applyFont="1" applyFill="1" applyBorder="1" applyAlignment="1">
      <alignment vertical="top"/>
    </xf>
    <xf numFmtId="49" fontId="17" fillId="16" borderId="116" xfId="0" applyNumberFormat="1" applyFont="1" applyFill="1" applyBorder="1" applyAlignment="1">
      <alignment horizontal="center" vertical="top"/>
    </xf>
    <xf numFmtId="166" fontId="32" fillId="16" borderId="117" xfId="0" applyNumberFormat="1" applyFont="1" applyFill="1" applyBorder="1" applyAlignment="1">
      <alignment vertical="top" wrapText="1"/>
    </xf>
    <xf numFmtId="166" fontId="17" fillId="16" borderId="78" xfId="0" applyNumberFormat="1" applyFont="1" applyFill="1" applyBorder="1" applyAlignment="1">
      <alignment vertical="top"/>
    </xf>
    <xf numFmtId="49" fontId="17" fillId="16" borderId="80" xfId="0" applyNumberFormat="1" applyFont="1" applyFill="1" applyBorder="1" applyAlignment="1">
      <alignment horizontal="center" vertical="top"/>
    </xf>
    <xf numFmtId="166" fontId="32" fillId="16" borderId="127" xfId="0" applyNumberFormat="1" applyFont="1" applyFill="1" applyBorder="1" applyAlignment="1">
      <alignment vertical="top" wrapText="1"/>
    </xf>
    <xf numFmtId="166" fontId="17" fillId="16" borderId="81" xfId="0" applyNumberFormat="1" applyFont="1" applyFill="1" applyBorder="1" applyAlignment="1">
      <alignment vertical="top"/>
    </xf>
    <xf numFmtId="166" fontId="17" fillId="12" borderId="117" xfId="0" applyNumberFormat="1" applyFont="1" applyFill="1" applyBorder="1" applyAlignment="1">
      <alignment vertical="top"/>
    </xf>
    <xf numFmtId="166" fontId="17" fillId="12" borderId="117" xfId="0" applyNumberFormat="1" applyFont="1" applyFill="1" applyBorder="1" applyAlignment="1">
      <alignment horizontal="center" vertical="top"/>
    </xf>
    <xf numFmtId="166" fontId="32" fillId="12" borderId="117" xfId="0" applyNumberFormat="1" applyFont="1" applyFill="1" applyBorder="1" applyAlignment="1">
      <alignment vertical="top" wrapText="1"/>
    </xf>
    <xf numFmtId="166" fontId="18" fillId="12" borderId="117" xfId="0" applyNumberFormat="1" applyFont="1" applyFill="1" applyBorder="1" applyAlignment="1">
      <alignment vertical="top"/>
    </xf>
    <xf numFmtId="4" fontId="18" fillId="12" borderId="117" xfId="0" applyNumberFormat="1" applyFont="1" applyFill="1" applyBorder="1" applyAlignment="1">
      <alignment horizontal="right" vertical="top"/>
    </xf>
    <xf numFmtId="166" fontId="18" fillId="12" borderId="117" xfId="0" applyNumberFormat="1" applyFont="1" applyFill="1" applyBorder="1" applyAlignment="1">
      <alignment horizontal="center" vertical="top"/>
    </xf>
    <xf numFmtId="10" fontId="18" fillId="12" borderId="117" xfId="0" applyNumberFormat="1" applyFont="1" applyFill="1" applyBorder="1" applyAlignment="1">
      <alignment horizontal="right" vertical="top"/>
    </xf>
    <xf numFmtId="166" fontId="17" fillId="16" borderId="49" xfId="0" applyNumberFormat="1" applyFont="1" applyFill="1" applyBorder="1" applyAlignment="1">
      <alignment vertical="top"/>
    </xf>
    <xf numFmtId="167" fontId="17" fillId="16" borderId="50" xfId="0" applyNumberFormat="1" applyFont="1" applyFill="1" applyBorder="1" applyAlignment="1">
      <alignment horizontal="center" vertical="top"/>
    </xf>
    <xf numFmtId="166" fontId="32" fillId="16" borderId="50" xfId="0" applyNumberFormat="1" applyFont="1" applyFill="1" applyBorder="1" applyAlignment="1">
      <alignment vertical="top" wrapText="1"/>
    </xf>
    <xf numFmtId="166" fontId="18" fillId="16" borderId="99" xfId="0" applyNumberFormat="1" applyFont="1" applyFill="1" applyBorder="1" applyAlignment="1">
      <alignment horizontal="center" vertical="top"/>
    </xf>
    <xf numFmtId="4" fontId="18" fillId="16" borderId="49" xfId="0" applyNumberFormat="1" applyFont="1" applyFill="1" applyBorder="1" applyAlignment="1">
      <alignment horizontal="right" vertical="top"/>
    </xf>
    <xf numFmtId="4" fontId="18" fillId="16" borderId="50" xfId="0" applyNumberFormat="1" applyFont="1" applyFill="1" applyBorder="1" applyAlignment="1">
      <alignment horizontal="right" vertical="top"/>
    </xf>
    <xf numFmtId="4" fontId="18" fillId="16" borderId="99" xfId="0" applyNumberFormat="1" applyFont="1" applyFill="1" applyBorder="1" applyAlignment="1">
      <alignment horizontal="right" vertical="top"/>
    </xf>
    <xf numFmtId="166" fontId="17" fillId="16" borderId="106" xfId="0" applyNumberFormat="1" applyFont="1" applyFill="1" applyBorder="1" applyAlignment="1">
      <alignment vertical="top"/>
    </xf>
    <xf numFmtId="167" fontId="17" fillId="16" borderId="107" xfId="0" applyNumberFormat="1" applyFont="1" applyFill="1" applyBorder="1" applyAlignment="1">
      <alignment horizontal="center" vertical="top"/>
    </xf>
    <xf numFmtId="166" fontId="32" fillId="16" borderId="107" xfId="0" applyNumberFormat="1" applyFont="1" applyFill="1" applyBorder="1" applyAlignment="1">
      <alignment vertical="top" wrapText="1"/>
    </xf>
    <xf numFmtId="166" fontId="18" fillId="16" borderId="108" xfId="0" applyNumberFormat="1" applyFont="1" applyFill="1" applyBorder="1" applyAlignment="1">
      <alignment horizontal="center" vertical="top"/>
    </xf>
    <xf numFmtId="4" fontId="18" fillId="16" borderId="106" xfId="0" applyNumberFormat="1" applyFont="1" applyFill="1" applyBorder="1" applyAlignment="1">
      <alignment horizontal="right" vertical="top"/>
    </xf>
    <xf numFmtId="4" fontId="18" fillId="16" borderId="108" xfId="0" applyNumberFormat="1" applyFont="1" applyFill="1" applyBorder="1" applyAlignment="1">
      <alignment horizontal="right" vertical="top"/>
    </xf>
    <xf numFmtId="167" fontId="17" fillId="16" borderId="12" xfId="0" applyNumberFormat="1" applyFont="1" applyFill="1" applyBorder="1" applyAlignment="1">
      <alignment horizontal="center" vertical="top"/>
    </xf>
    <xf numFmtId="166" fontId="32" fillId="16" borderId="12" xfId="0" applyNumberFormat="1" applyFont="1" applyFill="1" applyBorder="1" applyAlignment="1">
      <alignment vertical="top" wrapText="1"/>
    </xf>
    <xf numFmtId="166" fontId="18" fillId="16" borderId="13" xfId="0" applyNumberFormat="1" applyFont="1" applyFill="1" applyBorder="1" applyAlignment="1">
      <alignment horizontal="center" vertical="top"/>
    </xf>
    <xf numFmtId="167" fontId="17" fillId="16" borderId="60" xfId="0" applyNumberFormat="1" applyFont="1" applyFill="1" applyBorder="1" applyAlignment="1">
      <alignment horizontal="center" vertical="top"/>
    </xf>
    <xf numFmtId="166" fontId="32" fillId="16" borderId="60" xfId="0" applyNumberFormat="1" applyFont="1" applyFill="1" applyBorder="1" applyAlignment="1">
      <alignment vertical="top" wrapText="1"/>
    </xf>
    <xf numFmtId="166" fontId="18" fillId="16" borderId="98" xfId="0" applyNumberFormat="1" applyFont="1" applyFill="1" applyBorder="1" applyAlignment="1">
      <alignment horizontal="center" vertical="top"/>
    </xf>
    <xf numFmtId="167" fontId="17" fillId="16" borderId="117" xfId="0" applyNumberFormat="1" applyFont="1" applyFill="1" applyBorder="1" applyAlignment="1">
      <alignment horizontal="center" vertical="top"/>
    </xf>
    <xf numFmtId="166" fontId="17" fillId="16" borderId="22" xfId="0" applyNumberFormat="1" applyFont="1" applyFill="1" applyBorder="1" applyAlignment="1">
      <alignment vertical="top"/>
    </xf>
    <xf numFmtId="167" fontId="17" fillId="16" borderId="22" xfId="0" applyNumberFormat="1" applyFont="1" applyFill="1" applyBorder="1" applyAlignment="1">
      <alignment horizontal="center" vertical="top"/>
    </xf>
    <xf numFmtId="166" fontId="32" fillId="16" borderId="9" xfId="0" applyNumberFormat="1" applyFont="1" applyFill="1" applyBorder="1" applyAlignment="1">
      <alignment vertical="top" wrapText="1"/>
    </xf>
    <xf numFmtId="166" fontId="18" fillId="16" borderId="15" xfId="0" applyNumberFormat="1" applyFont="1" applyFill="1" applyBorder="1" applyAlignment="1">
      <alignment horizontal="center" vertical="top"/>
    </xf>
    <xf numFmtId="166" fontId="17" fillId="16" borderId="76" xfId="0" applyNumberFormat="1" applyFont="1" applyFill="1" applyBorder="1" applyAlignment="1">
      <alignment vertical="top"/>
    </xf>
    <xf numFmtId="166" fontId="32" fillId="16" borderId="111" xfId="0" applyNumberFormat="1" applyFont="1" applyFill="1" applyBorder="1" applyAlignment="1">
      <alignment vertical="top" wrapText="1"/>
    </xf>
    <xf numFmtId="166" fontId="17" fillId="16" borderId="129" xfId="0" applyNumberFormat="1" applyFont="1" applyFill="1" applyBorder="1" applyAlignment="1">
      <alignment vertical="top"/>
    </xf>
    <xf numFmtId="4" fontId="18" fillId="16" borderId="64" xfId="0" applyNumberFormat="1" applyFont="1" applyFill="1" applyBorder="1" applyAlignment="1">
      <alignment horizontal="right" vertical="top"/>
    </xf>
    <xf numFmtId="167" fontId="17" fillId="16" borderId="103" xfId="0" applyNumberFormat="1" applyFont="1" applyFill="1" applyBorder="1" applyAlignment="1">
      <alignment horizontal="center" vertical="top"/>
    </xf>
    <xf numFmtId="166" fontId="32" fillId="16" borderId="103" xfId="0" applyNumberFormat="1" applyFont="1" applyFill="1" applyBorder="1" applyAlignment="1">
      <alignment vertical="top" wrapText="1"/>
    </xf>
    <xf numFmtId="166" fontId="18" fillId="16" borderId="80" xfId="0" applyNumberFormat="1" applyFont="1" applyFill="1" applyBorder="1" applyAlignment="1">
      <alignment horizontal="center" vertical="top"/>
    </xf>
    <xf numFmtId="4" fontId="18" fillId="16" borderId="78" xfId="0" applyNumberFormat="1" applyFont="1" applyFill="1" applyBorder="1" applyAlignment="1">
      <alignment horizontal="right" vertical="top"/>
    </xf>
    <xf numFmtId="10" fontId="25" fillId="0" borderId="98" xfId="0" applyNumberFormat="1" applyFont="1" applyBorder="1" applyAlignment="1">
      <alignment horizontal="right" vertical="top"/>
    </xf>
    <xf numFmtId="166" fontId="32" fillId="16" borderId="122" xfId="0" applyNumberFormat="1" applyFont="1" applyFill="1" applyBorder="1" applyAlignment="1">
      <alignment vertical="top" wrapText="1"/>
    </xf>
    <xf numFmtId="4" fontId="24" fillId="0" borderId="122" xfId="0" applyNumberFormat="1" applyFont="1" applyBorder="1" applyAlignment="1">
      <alignment horizontal="right" vertical="top"/>
    </xf>
    <xf numFmtId="10" fontId="25" fillId="0" borderId="122" xfId="0" applyNumberFormat="1" applyFont="1" applyBorder="1" applyAlignment="1">
      <alignment horizontal="right" vertical="top"/>
    </xf>
    <xf numFmtId="166" fontId="17" fillId="11" borderId="138" xfId="0" applyNumberFormat="1" applyFont="1" applyFill="1" applyBorder="1" applyAlignment="1">
      <alignment vertical="top"/>
    </xf>
    <xf numFmtId="49" fontId="17" fillId="11" borderId="139" xfId="0" applyNumberFormat="1" applyFont="1" applyFill="1" applyBorder="1" applyAlignment="1">
      <alignment horizontal="center" vertical="top"/>
    </xf>
    <xf numFmtId="166" fontId="31" fillId="11" borderId="140" xfId="0" applyNumberFormat="1" applyFont="1" applyFill="1" applyBorder="1" applyAlignment="1">
      <alignment vertical="top" wrapText="1"/>
    </xf>
    <xf numFmtId="166" fontId="18" fillId="11" borderId="140" xfId="0" applyNumberFormat="1" applyFont="1" applyFill="1" applyBorder="1" applyAlignment="1">
      <alignment horizontal="center" vertical="top"/>
    </xf>
    <xf numFmtId="4" fontId="18" fillId="11" borderId="140" xfId="0" applyNumberFormat="1" applyFont="1" applyFill="1" applyBorder="1" applyAlignment="1">
      <alignment horizontal="right" vertical="top"/>
    </xf>
    <xf numFmtId="4" fontId="18" fillId="11" borderId="141" xfId="0" applyNumberFormat="1" applyFont="1" applyFill="1" applyBorder="1" applyAlignment="1">
      <alignment horizontal="right" vertical="top"/>
    </xf>
    <xf numFmtId="4" fontId="18" fillId="11" borderId="142" xfId="0" applyNumberFormat="1" applyFont="1" applyFill="1" applyBorder="1" applyAlignment="1">
      <alignment horizontal="right" vertical="top"/>
    </xf>
    <xf numFmtId="4" fontId="18" fillId="11" borderId="143" xfId="0" applyNumberFormat="1" applyFont="1" applyFill="1" applyBorder="1" applyAlignment="1">
      <alignment horizontal="right" vertical="top"/>
    </xf>
    <xf numFmtId="4" fontId="18" fillId="11" borderId="144" xfId="0" applyNumberFormat="1" applyFont="1" applyFill="1" applyBorder="1" applyAlignment="1">
      <alignment horizontal="right" vertical="top"/>
    </xf>
    <xf numFmtId="4" fontId="24" fillId="11" borderId="144" xfId="0" applyNumberFormat="1" applyFont="1" applyFill="1" applyBorder="1" applyAlignment="1">
      <alignment horizontal="right" vertical="top"/>
    </xf>
    <xf numFmtId="4" fontId="24" fillId="11" borderId="145" xfId="0" applyNumberFormat="1" applyFont="1" applyFill="1" applyBorder="1" applyAlignment="1">
      <alignment horizontal="right" vertical="top"/>
    </xf>
    <xf numFmtId="4" fontId="24" fillId="11" borderId="146" xfId="0" applyNumberFormat="1" applyFont="1" applyFill="1" applyBorder="1" applyAlignment="1">
      <alignment horizontal="right" vertical="top"/>
    </xf>
    <xf numFmtId="10" fontId="25" fillId="11" borderId="145" xfId="0" applyNumberFormat="1" applyFont="1" applyFill="1" applyBorder="1" applyAlignment="1">
      <alignment horizontal="right" vertical="top"/>
    </xf>
    <xf numFmtId="4" fontId="24" fillId="0" borderId="127" xfId="0" applyNumberFormat="1" applyFont="1" applyBorder="1" applyAlignment="1">
      <alignment horizontal="right" vertical="top"/>
    </xf>
    <xf numFmtId="10" fontId="25" fillId="0" borderId="127" xfId="0" applyNumberFormat="1" applyFont="1" applyBorder="1" applyAlignment="1">
      <alignment horizontal="right" vertical="top"/>
    </xf>
    <xf numFmtId="4" fontId="19" fillId="0" borderId="113" xfId="0" applyNumberFormat="1" applyFont="1" applyBorder="1" applyAlignment="1">
      <alignment vertical="top"/>
    </xf>
    <xf numFmtId="0" fontId="18" fillId="0" borderId="113" xfId="0" applyFont="1" applyBorder="1" applyAlignment="1"/>
    <xf numFmtId="166" fontId="17" fillId="11" borderId="148" xfId="0" applyNumberFormat="1" applyFont="1" applyFill="1" applyBorder="1" applyAlignment="1">
      <alignment vertical="top"/>
    </xf>
    <xf numFmtId="49" fontId="17" fillId="11" borderId="140" xfId="0" applyNumberFormat="1" applyFont="1" applyFill="1" applyBorder="1" applyAlignment="1">
      <alignment horizontal="center" vertical="top"/>
    </xf>
    <xf numFmtId="166" fontId="32" fillId="11" borderId="140" xfId="0" applyNumberFormat="1" applyFont="1" applyFill="1" applyBorder="1" applyAlignment="1">
      <alignment vertical="top" wrapText="1"/>
    </xf>
    <xf numFmtId="4" fontId="24" fillId="11" borderId="140" xfId="0" applyNumberFormat="1" applyFont="1" applyFill="1" applyBorder="1" applyAlignment="1">
      <alignment horizontal="right" vertical="top"/>
    </xf>
    <xf numFmtId="10" fontId="25" fillId="11" borderId="140" xfId="0" applyNumberFormat="1" applyFont="1" applyFill="1" applyBorder="1" applyAlignment="1">
      <alignment horizontal="right" vertical="top"/>
    </xf>
    <xf numFmtId="4" fontId="19" fillId="11" borderId="145" xfId="0" applyNumberFormat="1" applyFont="1" applyFill="1" applyBorder="1" applyAlignment="1">
      <alignment vertical="top"/>
    </xf>
    <xf numFmtId="0" fontId="18" fillId="11" borderId="145" xfId="0" applyFont="1" applyFill="1" applyBorder="1" applyAlignment="1"/>
    <xf numFmtId="166" fontId="18" fillId="16" borderId="136" xfId="0" applyNumberFormat="1" applyFont="1" applyFill="1" applyBorder="1" applyAlignment="1">
      <alignment horizontal="center" vertical="top"/>
    </xf>
    <xf numFmtId="166" fontId="18" fillId="16" borderId="129" xfId="0" applyNumberFormat="1" applyFont="1" applyFill="1" applyBorder="1" applyAlignment="1">
      <alignment horizontal="center" vertical="top"/>
    </xf>
    <xf numFmtId="166" fontId="18" fillId="16" borderId="137" xfId="0" applyNumberFormat="1" applyFont="1" applyFill="1" applyBorder="1" applyAlignment="1">
      <alignment horizontal="center" vertical="top"/>
    </xf>
    <xf numFmtId="4" fontId="18" fillId="16" borderId="151" xfId="0" applyNumberFormat="1" applyFont="1" applyFill="1" applyBorder="1" applyAlignment="1">
      <alignment horizontal="right" vertical="top"/>
    </xf>
    <xf numFmtId="4" fontId="18" fillId="16" borderId="152" xfId="0" applyNumberFormat="1" applyFont="1" applyFill="1" applyBorder="1" applyAlignment="1">
      <alignment horizontal="right" vertical="top"/>
    </xf>
    <xf numFmtId="4" fontId="18" fillId="16" borderId="153" xfId="0" applyNumberFormat="1" applyFont="1" applyFill="1" applyBorder="1" applyAlignment="1">
      <alignment horizontal="right" vertical="top"/>
    </xf>
    <xf numFmtId="4" fontId="18" fillId="16" borderId="154" xfId="0" applyNumberFormat="1" applyFont="1" applyFill="1" applyBorder="1" applyAlignment="1">
      <alignment horizontal="right" vertical="top"/>
    </xf>
    <xf numFmtId="4" fontId="18" fillId="16" borderId="155" xfId="0" applyNumberFormat="1" applyFont="1" applyFill="1" applyBorder="1" applyAlignment="1">
      <alignment horizontal="right" vertical="top"/>
    </xf>
    <xf numFmtId="4" fontId="18" fillId="16" borderId="156" xfId="0" applyNumberFormat="1" applyFont="1" applyFill="1" applyBorder="1" applyAlignment="1">
      <alignment horizontal="right" vertical="top"/>
    </xf>
    <xf numFmtId="4" fontId="18" fillId="16" borderId="157" xfId="0" applyNumberFormat="1" applyFont="1" applyFill="1" applyBorder="1" applyAlignment="1">
      <alignment horizontal="right" vertical="top"/>
    </xf>
    <xf numFmtId="4" fontId="18" fillId="16" borderId="158" xfId="0" applyNumberFormat="1" applyFont="1" applyFill="1" applyBorder="1" applyAlignment="1">
      <alignment horizontal="right" vertical="top"/>
    </xf>
    <xf numFmtId="4" fontId="18" fillId="0" borderId="151" xfId="0" applyNumberFormat="1" applyFont="1" applyBorder="1" applyAlignment="1">
      <alignment horizontal="right" vertical="top"/>
    </xf>
    <xf numFmtId="4" fontId="18" fillId="0" borderId="152" xfId="0" applyNumberFormat="1" applyFont="1" applyBorder="1" applyAlignment="1">
      <alignment horizontal="right" vertical="top"/>
    </xf>
    <xf numFmtId="4" fontId="18" fillId="0" borderId="153" xfId="0" applyNumberFormat="1" applyFont="1" applyBorder="1" applyAlignment="1">
      <alignment horizontal="right" vertical="top"/>
    </xf>
    <xf numFmtId="4" fontId="18" fillId="0" borderId="154" xfId="0" applyNumberFormat="1" applyFont="1" applyBorder="1" applyAlignment="1">
      <alignment horizontal="right" vertical="top"/>
    </xf>
    <xf numFmtId="4" fontId="18" fillId="0" borderId="155" xfId="0" applyNumberFormat="1" applyFont="1" applyBorder="1" applyAlignment="1">
      <alignment horizontal="right" vertical="top"/>
    </xf>
    <xf numFmtId="4" fontId="18" fillId="0" borderId="156" xfId="0" applyNumberFormat="1" applyFont="1" applyBorder="1" applyAlignment="1">
      <alignment horizontal="right" vertical="top"/>
    </xf>
    <xf numFmtId="4" fontId="18" fillId="0" borderId="157" xfId="0" applyNumberFormat="1" applyFont="1" applyBorder="1" applyAlignment="1">
      <alignment horizontal="right" vertical="top"/>
    </xf>
    <xf numFmtId="4" fontId="18" fillId="0" borderId="158" xfId="0" applyNumberFormat="1" applyFont="1" applyBorder="1" applyAlignment="1">
      <alignment horizontal="right" vertical="top"/>
    </xf>
    <xf numFmtId="10" fontId="25" fillId="0" borderId="149" xfId="0" applyNumberFormat="1" applyFont="1" applyBorder="1" applyAlignment="1">
      <alignment horizontal="right" vertical="top"/>
    </xf>
    <xf numFmtId="10" fontId="25" fillId="0" borderId="128" xfId="0" applyNumberFormat="1" applyFont="1" applyBorder="1" applyAlignment="1">
      <alignment horizontal="right" vertical="top"/>
    </xf>
    <xf numFmtId="10" fontId="25" fillId="0" borderId="150" xfId="0" applyNumberFormat="1" applyFont="1" applyBorder="1" applyAlignment="1">
      <alignment horizontal="right" vertical="top"/>
    </xf>
    <xf numFmtId="4" fontId="24" fillId="0" borderId="151" xfId="0" applyNumberFormat="1" applyFont="1" applyBorder="1" applyAlignment="1">
      <alignment horizontal="right" vertical="top"/>
    </xf>
    <xf numFmtId="4" fontId="24" fillId="0" borderId="152" xfId="0" applyNumberFormat="1" applyFont="1" applyBorder="1" applyAlignment="1">
      <alignment horizontal="right" vertical="top"/>
    </xf>
    <xf numFmtId="4" fontId="24" fillId="0" borderId="153" xfId="0" applyNumberFormat="1" applyFont="1" applyBorder="1" applyAlignment="1">
      <alignment horizontal="right" vertical="top"/>
    </xf>
    <xf numFmtId="4" fontId="24" fillId="0" borderId="154" xfId="0" applyNumberFormat="1" applyFont="1" applyBorder="1" applyAlignment="1">
      <alignment horizontal="right" vertical="top"/>
    </xf>
    <xf numFmtId="4" fontId="24" fillId="0" borderId="155" xfId="0" applyNumberFormat="1" applyFont="1" applyBorder="1" applyAlignment="1">
      <alignment horizontal="right" vertical="top"/>
    </xf>
    <xf numFmtId="4" fontId="24" fillId="0" borderId="156" xfId="0" applyNumberFormat="1" applyFont="1" applyBorder="1" applyAlignment="1">
      <alignment horizontal="right" vertical="top"/>
    </xf>
    <xf numFmtId="4" fontId="24" fillId="0" borderId="157" xfId="0" applyNumberFormat="1" applyFont="1" applyBorder="1" applyAlignment="1">
      <alignment horizontal="right" vertical="top"/>
    </xf>
    <xf numFmtId="4" fontId="24" fillId="0" borderId="158" xfId="0" applyNumberFormat="1" applyFont="1" applyBorder="1" applyAlignment="1">
      <alignment horizontal="right" vertical="top"/>
    </xf>
    <xf numFmtId="166" fontId="22" fillId="6" borderId="42" xfId="0" applyNumberFormat="1" applyFont="1" applyFill="1" applyBorder="1" applyAlignment="1">
      <alignment vertical="top"/>
    </xf>
    <xf numFmtId="49" fontId="17" fillId="4" borderId="80" xfId="0" applyNumberFormat="1" applyFont="1" applyFill="1" applyBorder="1" applyAlignment="1">
      <alignment horizontal="center" vertical="top" wrapText="1"/>
    </xf>
    <xf numFmtId="166" fontId="28" fillId="4" borderId="81" xfId="0" applyNumberFormat="1" applyFont="1" applyFill="1" applyBorder="1" applyAlignment="1">
      <alignment vertical="top" wrapText="1"/>
    </xf>
    <xf numFmtId="166" fontId="17" fillId="4" borderId="82" xfId="0" applyNumberFormat="1" applyFont="1" applyFill="1" applyBorder="1" applyAlignment="1">
      <alignment vertical="top"/>
    </xf>
    <xf numFmtId="4" fontId="18" fillId="4" borderId="81" xfId="0" applyNumberFormat="1" applyFont="1" applyFill="1" applyBorder="1" applyAlignment="1">
      <alignment horizontal="right" vertical="top"/>
    </xf>
    <xf numFmtId="4" fontId="18" fillId="4" borderId="82" xfId="0" applyNumberFormat="1" applyFont="1" applyFill="1" applyBorder="1" applyAlignment="1">
      <alignment horizontal="right" vertical="top"/>
    </xf>
    <xf numFmtId="4" fontId="18" fillId="4" borderId="159" xfId="0" applyNumberFormat="1" applyFont="1" applyFill="1" applyBorder="1" applyAlignment="1">
      <alignment horizontal="right" vertical="top"/>
    </xf>
    <xf numFmtId="4" fontId="17" fillId="4" borderId="159" xfId="0" applyNumberFormat="1" applyFont="1" applyFill="1" applyBorder="1" applyAlignment="1">
      <alignment horizontal="right" vertical="top"/>
    </xf>
    <xf numFmtId="4" fontId="24" fillId="4" borderId="81" xfId="0" applyNumberFormat="1" applyFont="1" applyFill="1" applyBorder="1" applyAlignment="1">
      <alignment horizontal="right" vertical="top"/>
    </xf>
    <xf numFmtId="10" fontId="24" fillId="4" borderId="82" xfId="0" applyNumberFormat="1" applyFont="1" applyFill="1" applyBorder="1" applyAlignment="1">
      <alignment horizontal="right" vertical="top"/>
    </xf>
    <xf numFmtId="166" fontId="17" fillId="6" borderId="138" xfId="0" applyNumberFormat="1" applyFont="1" applyFill="1" applyBorder="1" applyAlignment="1">
      <alignment horizontal="center" vertical="top"/>
    </xf>
    <xf numFmtId="166" fontId="32" fillId="6" borderId="139" xfId="0" applyNumberFormat="1" applyFont="1" applyFill="1" applyBorder="1" applyAlignment="1">
      <alignment vertical="top" wrapText="1"/>
    </xf>
    <xf numFmtId="166" fontId="18" fillId="6" borderId="160" xfId="0" applyNumberFormat="1" applyFont="1" applyFill="1" applyBorder="1" applyAlignment="1">
      <alignment vertical="top"/>
    </xf>
    <xf numFmtId="4" fontId="17" fillId="6" borderId="144" xfId="0" applyNumberFormat="1" applyFont="1" applyFill="1" applyBorder="1" applyAlignment="1">
      <alignment horizontal="right" vertical="top"/>
    </xf>
    <xf numFmtId="4" fontId="17" fillId="6" borderId="142" xfId="0" applyNumberFormat="1" applyFont="1" applyFill="1" applyBorder="1" applyAlignment="1">
      <alignment horizontal="right" vertical="top"/>
    </xf>
    <xf numFmtId="4" fontId="17" fillId="6" borderId="139" xfId="0" applyNumberFormat="1" applyFont="1" applyFill="1" applyBorder="1" applyAlignment="1">
      <alignment horizontal="right" vertical="top"/>
    </xf>
    <xf numFmtId="4" fontId="17" fillId="6" borderId="143" xfId="0" applyNumberFormat="1" applyFont="1" applyFill="1" applyBorder="1" applyAlignment="1">
      <alignment horizontal="right" vertical="top"/>
    </xf>
    <xf numFmtId="4" fontId="17" fillId="6" borderId="141" xfId="0" applyNumberFormat="1" applyFont="1" applyFill="1" applyBorder="1" applyAlignment="1">
      <alignment horizontal="right" vertical="top"/>
    </xf>
    <xf numFmtId="4" fontId="17" fillId="6" borderId="145" xfId="0" applyNumberFormat="1" applyFont="1" applyFill="1" applyBorder="1" applyAlignment="1">
      <alignment horizontal="right" vertical="top"/>
    </xf>
    <xf numFmtId="10" fontId="17" fillId="6" borderId="145" xfId="0" applyNumberFormat="1" applyFont="1" applyFill="1" applyBorder="1" applyAlignment="1">
      <alignment horizontal="right" vertical="top"/>
    </xf>
    <xf numFmtId="166" fontId="17" fillId="6" borderId="122" xfId="0" applyNumberFormat="1" applyFont="1" applyFill="1" applyBorder="1" applyAlignment="1">
      <alignment vertical="top"/>
    </xf>
    <xf numFmtId="166" fontId="17" fillId="6" borderId="122" xfId="0" applyNumberFormat="1" applyFont="1" applyFill="1" applyBorder="1" applyAlignment="1">
      <alignment horizontal="center" vertical="top"/>
    </xf>
    <xf numFmtId="166" fontId="28" fillId="6" borderId="122" xfId="0" applyNumberFormat="1" applyFont="1" applyFill="1" applyBorder="1" applyAlignment="1">
      <alignment vertical="top" wrapText="1"/>
    </xf>
    <xf numFmtId="166" fontId="18" fillId="6" borderId="122" xfId="0" applyNumberFormat="1" applyFont="1" applyFill="1" applyBorder="1" applyAlignment="1">
      <alignment vertical="top"/>
    </xf>
    <xf numFmtId="4" fontId="18" fillId="6" borderId="122" xfId="0" applyNumberFormat="1" applyFont="1" applyFill="1" applyBorder="1" applyAlignment="1">
      <alignment horizontal="right" vertical="top"/>
    </xf>
    <xf numFmtId="4" fontId="18" fillId="6" borderId="113" xfId="0" applyNumberFormat="1" applyFont="1" applyFill="1" applyBorder="1" applyAlignment="1">
      <alignment horizontal="right" vertical="top"/>
    </xf>
    <xf numFmtId="166" fontId="22" fillId="6" borderId="138" xfId="0" applyNumberFormat="1" applyFont="1" applyFill="1" applyBorder="1" applyAlignment="1">
      <alignment vertical="top"/>
    </xf>
    <xf numFmtId="166" fontId="17" fillId="6" borderId="142" xfId="0" applyNumberFormat="1" applyFont="1" applyFill="1" applyBorder="1" applyAlignment="1">
      <alignment horizontal="center" vertical="top"/>
    </xf>
    <xf numFmtId="10" fontId="17" fillId="6" borderId="139" xfId="0" applyNumberFormat="1" applyFont="1" applyFill="1" applyBorder="1" applyAlignment="1">
      <alignment horizontal="right" vertical="top"/>
    </xf>
    <xf numFmtId="10" fontId="17" fillId="6" borderId="80" xfId="0" applyNumberFormat="1" applyFont="1" applyFill="1" applyBorder="1" applyAlignment="1">
      <alignment horizontal="right" vertical="top"/>
    </xf>
    <xf numFmtId="0" fontId="17" fillId="0" borderId="117" xfId="0" applyFont="1" applyBorder="1" applyAlignment="1">
      <alignment horizontal="left" vertical="top" wrapText="1"/>
    </xf>
    <xf numFmtId="166" fontId="22" fillId="6" borderId="78" xfId="0" applyNumberFormat="1" applyFont="1" applyFill="1" applyBorder="1" applyAlignment="1">
      <alignment vertical="top"/>
    </xf>
    <xf numFmtId="166" fontId="17" fillId="6" borderId="103" xfId="0" applyNumberFormat="1" applyFont="1" applyFill="1" applyBorder="1" applyAlignment="1">
      <alignment horizontal="center" vertical="top"/>
    </xf>
    <xf numFmtId="167" fontId="17" fillId="16" borderId="122" xfId="0" applyNumberFormat="1" applyFont="1" applyFill="1" applyBorder="1" applyAlignment="1">
      <alignment horizontal="center" vertical="top"/>
    </xf>
    <xf numFmtId="10" fontId="24" fillId="0" borderId="122" xfId="0" applyNumberFormat="1" applyFont="1" applyBorder="1" applyAlignment="1">
      <alignment horizontal="right" vertical="top"/>
    </xf>
    <xf numFmtId="166" fontId="17" fillId="4" borderId="162" xfId="0" applyNumberFormat="1" applyFont="1" applyFill="1" applyBorder="1" applyAlignment="1">
      <alignment vertical="top"/>
    </xf>
    <xf numFmtId="49" fontId="17" fillId="4" borderId="160" xfId="0" applyNumberFormat="1" applyFont="1" applyFill="1" applyBorder="1" applyAlignment="1">
      <alignment horizontal="center" vertical="top"/>
    </xf>
    <xf numFmtId="166" fontId="28" fillId="4" borderId="160" xfId="0" applyNumberFormat="1" applyFont="1" applyFill="1" applyBorder="1" applyAlignment="1">
      <alignment vertical="top" wrapText="1"/>
    </xf>
    <xf numFmtId="166" fontId="18" fillId="4" borderId="145" xfId="0" applyNumberFormat="1" applyFont="1" applyFill="1" applyBorder="1" applyAlignment="1">
      <alignment horizontal="center" vertical="top"/>
    </xf>
    <xf numFmtId="4" fontId="18" fillId="4" borderId="160" xfId="0" applyNumberFormat="1" applyFont="1" applyFill="1" applyBorder="1" applyAlignment="1">
      <alignment horizontal="right" vertical="top"/>
    </xf>
    <xf numFmtId="4" fontId="18" fillId="4" borderId="145" xfId="0" applyNumberFormat="1" applyFont="1" applyFill="1" applyBorder="1" applyAlignment="1">
      <alignment horizontal="right" vertical="top"/>
    </xf>
    <xf numFmtId="4" fontId="18" fillId="4" borderId="146" xfId="0" applyNumberFormat="1" applyFont="1" applyFill="1" applyBorder="1" applyAlignment="1">
      <alignment horizontal="right" vertical="top"/>
    </xf>
    <xf numFmtId="4" fontId="17" fillId="4" borderId="160" xfId="0" applyNumberFormat="1" applyFont="1" applyFill="1" applyBorder="1" applyAlignment="1">
      <alignment horizontal="right" vertical="top"/>
    </xf>
    <xf numFmtId="4" fontId="17" fillId="4" borderId="145" xfId="0" applyNumberFormat="1" applyFont="1" applyFill="1" applyBorder="1" applyAlignment="1">
      <alignment horizontal="right" vertical="top"/>
    </xf>
    <xf numFmtId="10" fontId="17" fillId="4" borderId="145" xfId="0" applyNumberFormat="1" applyFont="1" applyFill="1" applyBorder="1" applyAlignment="1">
      <alignment horizontal="right" vertical="top"/>
    </xf>
    <xf numFmtId="167" fontId="17" fillId="16" borderId="127" xfId="0" applyNumberFormat="1" applyFont="1" applyFill="1" applyBorder="1" applyAlignment="1">
      <alignment horizontal="center" vertical="top"/>
    </xf>
    <xf numFmtId="10" fontId="24" fillId="0" borderId="127" xfId="0" applyNumberFormat="1" applyFont="1" applyBorder="1" applyAlignment="1">
      <alignment horizontal="right" vertical="top"/>
    </xf>
    <xf numFmtId="49" fontId="17" fillId="4" borderId="79" xfId="0" applyNumberFormat="1" applyFont="1" applyFill="1" applyBorder="1" applyAlignment="1">
      <alignment horizontal="center" vertical="top"/>
    </xf>
    <xf numFmtId="166" fontId="18" fillId="4" borderId="82" xfId="0" applyNumberFormat="1" applyFont="1" applyFill="1" applyBorder="1" applyAlignment="1">
      <alignment horizontal="center" vertical="top"/>
    </xf>
    <xf numFmtId="10" fontId="24" fillId="0" borderId="111" xfId="0" applyNumberFormat="1" applyFont="1" applyBorder="1" applyAlignment="1">
      <alignment horizontal="right" vertical="top"/>
    </xf>
    <xf numFmtId="166" fontId="17" fillId="14" borderId="122" xfId="0" applyNumberFormat="1" applyFont="1" applyFill="1" applyBorder="1" applyAlignment="1">
      <alignment vertical="top"/>
    </xf>
    <xf numFmtId="49" fontId="17" fillId="14" borderId="122" xfId="0" applyNumberFormat="1" applyFont="1" applyFill="1" applyBorder="1" applyAlignment="1">
      <alignment horizontal="center" vertical="top"/>
    </xf>
    <xf numFmtId="166" fontId="28" fillId="14" borderId="122" xfId="0" applyNumberFormat="1" applyFont="1" applyFill="1" applyBorder="1" applyAlignment="1">
      <alignment vertical="top" wrapText="1"/>
    </xf>
    <xf numFmtId="166" fontId="18" fillId="14" borderId="113" xfId="0" applyNumberFormat="1" applyFont="1" applyFill="1" applyBorder="1" applyAlignment="1">
      <alignment horizontal="center" vertical="top"/>
    </xf>
    <xf numFmtId="4" fontId="18" fillId="14" borderId="112" xfId="0" applyNumberFormat="1" applyFont="1" applyFill="1" applyBorder="1" applyAlignment="1">
      <alignment horizontal="right" vertical="top"/>
    </xf>
    <xf numFmtId="4" fontId="18" fillId="14" borderId="113" xfId="0" applyNumberFormat="1" applyFont="1" applyFill="1" applyBorder="1" applyAlignment="1">
      <alignment horizontal="right" vertical="top"/>
    </xf>
    <xf numFmtId="4" fontId="18" fillId="14" borderId="39" xfId="0" applyNumberFormat="1" applyFont="1" applyFill="1" applyBorder="1" applyAlignment="1">
      <alignment horizontal="right" vertical="top"/>
    </xf>
    <xf numFmtId="10" fontId="17" fillId="14" borderId="113" xfId="0" applyNumberFormat="1" applyFont="1" applyFill="1" applyBorder="1" applyAlignment="1">
      <alignment horizontal="right" vertical="top"/>
    </xf>
    <xf numFmtId="166" fontId="17" fillId="7" borderId="163" xfId="0" applyNumberFormat="1" applyFont="1" applyFill="1" applyBorder="1" applyAlignment="1">
      <alignment horizontal="left" vertical="top"/>
    </xf>
    <xf numFmtId="0" fontId="23" fillId="0" borderId="145" xfId="0" applyFont="1" applyBorder="1"/>
    <xf numFmtId="166" fontId="17" fillId="7" borderId="160" xfId="0" applyNumberFormat="1" applyFont="1" applyFill="1" applyBorder="1" applyAlignment="1">
      <alignment horizontal="center" vertical="top"/>
    </xf>
    <xf numFmtId="4" fontId="17" fillId="7" borderId="161" xfId="0" applyNumberFormat="1" applyFont="1" applyFill="1" applyBorder="1" applyAlignment="1">
      <alignment horizontal="right" vertical="top"/>
    </xf>
    <xf numFmtId="4" fontId="17" fillId="7" borderId="143" xfId="0" applyNumberFormat="1" applyFont="1" applyFill="1" applyBorder="1" applyAlignment="1">
      <alignment horizontal="right" vertical="top"/>
    </xf>
    <xf numFmtId="4" fontId="17" fillId="7" borderId="139" xfId="0" applyNumberFormat="1" applyFont="1" applyFill="1" applyBorder="1" applyAlignment="1">
      <alignment horizontal="right" vertical="top"/>
    </xf>
    <xf numFmtId="4" fontId="17" fillId="7" borderId="146" xfId="0" applyNumberFormat="1" applyFont="1" applyFill="1" applyBorder="1" applyAlignment="1">
      <alignment horizontal="right" vertical="top"/>
    </xf>
    <xf numFmtId="4" fontId="17" fillId="6" borderId="161" xfId="0" applyNumberFormat="1" applyFont="1" applyFill="1" applyBorder="1" applyAlignment="1">
      <alignment horizontal="right" vertical="top"/>
    </xf>
    <xf numFmtId="10" fontId="17" fillId="7" borderId="145" xfId="0" applyNumberFormat="1" applyFont="1" applyFill="1" applyBorder="1" applyAlignment="1">
      <alignment horizontal="right" vertical="top"/>
    </xf>
    <xf numFmtId="10" fontId="17" fillId="7" borderId="139" xfId="0" applyNumberFormat="1" applyFont="1" applyFill="1" applyBorder="1" applyAlignment="1">
      <alignment horizontal="right" vertical="top"/>
    </xf>
    <xf numFmtId="10" fontId="14" fillId="0" borderId="0" xfId="0" applyNumberFormat="1" applyFont="1" applyAlignment="1"/>
    <xf numFmtId="0" fontId="27" fillId="0" borderId="0" xfId="0" applyFont="1" applyAlignment="1"/>
    <xf numFmtId="10" fontId="17" fillId="0" borderId="0" xfId="0" applyNumberFormat="1" applyFont="1" applyAlignment="1"/>
    <xf numFmtId="4" fontId="24" fillId="0" borderId="108" xfId="0" applyNumberFormat="1" applyFont="1" applyBorder="1" applyAlignment="1">
      <alignment horizontal="right" vertical="top"/>
    </xf>
    <xf numFmtId="4" fontId="17" fillId="14" borderId="117" xfId="0" applyNumberFormat="1" applyFont="1" applyFill="1" applyBorder="1" applyAlignment="1">
      <alignment horizontal="right" vertical="top"/>
    </xf>
    <xf numFmtId="0" fontId="17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3" fillId="0" borderId="8" xfId="0" applyFont="1" applyBorder="1" applyAlignment="1">
      <alignment horizontal="left"/>
    </xf>
    <xf numFmtId="0" fontId="23" fillId="0" borderId="38" xfId="0" applyFont="1" applyBorder="1" applyAlignment="1">
      <alignment horizontal="left"/>
    </xf>
    <xf numFmtId="0" fontId="17" fillId="3" borderId="36" xfId="0" applyFont="1" applyFill="1" applyBorder="1" applyAlignment="1">
      <alignment horizontal="left" vertical="center" wrapText="1"/>
    </xf>
    <xf numFmtId="0" fontId="24" fillId="17" borderId="36" xfId="0" applyFont="1" applyFill="1" applyBorder="1" applyAlignment="1">
      <alignment horizontal="left" vertical="top" wrapText="1"/>
    </xf>
    <xf numFmtId="0" fontId="24" fillId="4" borderId="48" xfId="0" applyFont="1" applyFill="1" applyBorder="1" applyAlignment="1">
      <alignment horizontal="left" vertical="top" wrapText="1"/>
    </xf>
    <xf numFmtId="0" fontId="24" fillId="5" borderId="56" xfId="0" applyFont="1" applyFill="1" applyBorder="1" applyAlignment="1">
      <alignment horizontal="left" vertical="top" wrapText="1"/>
    </xf>
    <xf numFmtId="0" fontId="25" fillId="0" borderId="22" xfId="0" applyFont="1" applyBorder="1" applyAlignment="1">
      <alignment horizontal="left" vertical="top" wrapText="1"/>
    </xf>
    <xf numFmtId="0" fontId="25" fillId="0" borderId="23" xfId="0" applyFont="1" applyBorder="1" applyAlignment="1">
      <alignment horizontal="left" vertical="top" wrapText="1"/>
    </xf>
    <xf numFmtId="0" fontId="25" fillId="0" borderId="117" xfId="0" applyFont="1" applyBorder="1" applyAlignment="1">
      <alignment horizontal="left" vertical="top" wrapText="1"/>
    </xf>
    <xf numFmtId="0" fontId="24" fillId="5" borderId="22" xfId="0" applyFont="1" applyFill="1" applyBorder="1" applyAlignment="1">
      <alignment horizontal="left" vertical="top" wrapText="1"/>
    </xf>
    <xf numFmtId="0" fontId="17" fillId="6" borderId="90" xfId="0" applyFont="1" applyFill="1" applyBorder="1" applyAlignment="1">
      <alignment horizontal="left" vertical="top" wrapText="1"/>
    </xf>
    <xf numFmtId="0" fontId="25" fillId="0" borderId="76" xfId="0" applyFont="1" applyBorder="1" applyAlignment="1">
      <alignment horizontal="left" vertical="top" wrapText="1"/>
    </xf>
    <xf numFmtId="0" fontId="17" fillId="6" borderId="36" xfId="0" applyFont="1" applyFill="1" applyBorder="1" applyAlignment="1">
      <alignment horizontal="left" vertical="top" wrapText="1"/>
    </xf>
    <xf numFmtId="0" fontId="25" fillId="0" borderId="90" xfId="0" applyFont="1" applyBorder="1" applyAlignment="1">
      <alignment horizontal="left" vertical="top" wrapText="1"/>
    </xf>
    <xf numFmtId="0" fontId="25" fillId="11" borderId="147" xfId="0" applyFont="1" applyFill="1" applyBorder="1" applyAlignment="1">
      <alignment horizontal="left" vertical="top" wrapText="1"/>
    </xf>
    <xf numFmtId="0" fontId="25" fillId="0" borderId="122" xfId="0" applyFont="1" applyBorder="1" applyAlignment="1">
      <alignment horizontal="left" vertical="top" wrapText="1"/>
    </xf>
    <xf numFmtId="0" fontId="25" fillId="0" borderId="127" xfId="0" applyFont="1" applyBorder="1" applyAlignment="1">
      <alignment horizontal="left" vertical="top" wrapText="1"/>
    </xf>
    <xf numFmtId="0" fontId="25" fillId="11" borderId="140" xfId="0" applyFont="1" applyFill="1" applyBorder="1" applyAlignment="1">
      <alignment horizontal="left" vertical="top" wrapText="1"/>
    </xf>
    <xf numFmtId="0" fontId="17" fillId="6" borderId="147" xfId="0" applyFont="1" applyFill="1" applyBorder="1" applyAlignment="1">
      <alignment horizontal="left" vertical="top" wrapText="1"/>
    </xf>
    <xf numFmtId="0" fontId="24" fillId="4" borderId="114" xfId="0" applyFont="1" applyFill="1" applyBorder="1" applyAlignment="1">
      <alignment horizontal="left" vertical="top" wrapText="1"/>
    </xf>
    <xf numFmtId="0" fontId="26" fillId="5" borderId="56" xfId="0" applyFont="1" applyFill="1" applyBorder="1" applyAlignment="1">
      <alignment horizontal="left" vertical="top" wrapText="1"/>
    </xf>
    <xf numFmtId="0" fontId="35" fillId="0" borderId="22" xfId="0" applyFont="1" applyBorder="1" applyAlignment="1">
      <alignment horizontal="left" vertical="top" wrapText="1"/>
    </xf>
    <xf numFmtId="0" fontId="18" fillId="6" borderId="91" xfId="0" applyFont="1" applyFill="1" applyBorder="1" applyAlignment="1">
      <alignment horizontal="left" vertical="top" wrapText="1"/>
    </xf>
    <xf numFmtId="0" fontId="18" fillId="12" borderId="117" xfId="0" applyFont="1" applyFill="1" applyBorder="1" applyAlignment="1">
      <alignment horizontal="left" vertical="top" wrapText="1"/>
    </xf>
    <xf numFmtId="0" fontId="17" fillId="4" borderId="114" xfId="0" applyFont="1" applyFill="1" applyBorder="1" applyAlignment="1">
      <alignment horizontal="left" vertical="top" wrapText="1"/>
    </xf>
    <xf numFmtId="0" fontId="24" fillId="0" borderId="101" xfId="0" applyFont="1" applyBorder="1" applyAlignment="1">
      <alignment horizontal="left" vertical="top" wrapText="1"/>
    </xf>
    <xf numFmtId="0" fontId="24" fillId="0" borderId="56" xfId="0" applyFont="1" applyBorder="1" applyAlignment="1">
      <alignment horizontal="left" vertical="top" wrapText="1"/>
    </xf>
    <xf numFmtId="0" fontId="17" fillId="6" borderId="91" xfId="0" applyFont="1" applyFill="1" applyBorder="1" applyAlignment="1">
      <alignment horizontal="left" vertical="top" wrapText="1"/>
    </xf>
    <xf numFmtId="0" fontId="17" fillId="4" borderId="147" xfId="0" applyFont="1" applyFill="1" applyBorder="1" applyAlignment="1">
      <alignment horizontal="left" vertical="top" wrapText="1"/>
    </xf>
    <xf numFmtId="0" fontId="24" fillId="0" borderId="122" xfId="0" applyFont="1" applyBorder="1" applyAlignment="1">
      <alignment horizontal="left" vertical="top" wrapText="1"/>
    </xf>
    <xf numFmtId="0" fontId="24" fillId="0" borderId="117" xfId="0" applyFont="1" applyBorder="1" applyAlignment="1">
      <alignment horizontal="left" vertical="top" wrapText="1"/>
    </xf>
    <xf numFmtId="0" fontId="24" fillId="0" borderId="127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17" fillId="7" borderId="22" xfId="0" applyFont="1" applyFill="1" applyBorder="1" applyAlignment="1">
      <alignment horizontal="left" vertical="top" wrapText="1"/>
    </xf>
    <xf numFmtId="0" fontId="17" fillId="4" borderId="48" xfId="0" applyFont="1" applyFill="1" applyBorder="1" applyAlignment="1">
      <alignment horizontal="left" vertical="top" wrapText="1"/>
    </xf>
    <xf numFmtId="0" fontId="24" fillId="0" borderId="90" xfId="0" applyFont="1" applyBorder="1" applyAlignment="1">
      <alignment horizontal="left" vertical="top" wrapText="1"/>
    </xf>
    <xf numFmtId="0" fontId="17" fillId="7" borderId="147" xfId="0" applyFont="1" applyFill="1" applyBorder="1" applyAlignment="1">
      <alignment horizontal="left" vertical="top" wrapText="1"/>
    </xf>
    <xf numFmtId="0" fontId="17" fillId="14" borderId="91" xfId="0" applyFont="1" applyFill="1" applyBorder="1" applyAlignment="1">
      <alignment horizontal="left" vertical="top" wrapText="1"/>
    </xf>
    <xf numFmtId="0" fontId="17" fillId="14" borderId="36" xfId="0" applyFont="1" applyFill="1" applyBorder="1" applyAlignment="1">
      <alignment horizontal="left" vertical="top" wrapText="1"/>
    </xf>
    <xf numFmtId="0" fontId="24" fillId="13" borderId="90" xfId="0" applyFont="1" applyFill="1" applyBorder="1" applyAlignment="1">
      <alignment horizontal="left" vertical="top" wrapText="1"/>
    </xf>
    <xf numFmtId="0" fontId="35" fillId="0" borderId="90" xfId="0" applyFont="1" applyBorder="1" applyAlignment="1">
      <alignment horizontal="left" vertical="top" wrapText="1"/>
    </xf>
    <xf numFmtId="0" fontId="17" fillId="17" borderId="114" xfId="0" applyFont="1" applyFill="1" applyBorder="1" applyAlignment="1">
      <alignment horizontal="left" vertical="top" wrapText="1"/>
    </xf>
    <xf numFmtId="0" fontId="24" fillId="16" borderId="0" xfId="0" applyFont="1" applyFill="1" applyAlignment="1">
      <alignment horizontal="left" wrapText="1"/>
    </xf>
    <xf numFmtId="0" fontId="17" fillId="17" borderId="48" xfId="0" applyFont="1" applyFill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4" fontId="35" fillId="5" borderId="53" xfId="0" applyNumberFormat="1" applyFont="1" applyFill="1" applyBorder="1" applyAlignment="1">
      <alignment horizontal="right" vertical="top"/>
    </xf>
    <xf numFmtId="4" fontId="35" fillId="5" borderId="37" xfId="0" applyNumberFormat="1" applyFont="1" applyFill="1" applyBorder="1" applyAlignment="1">
      <alignment horizontal="right" vertical="top"/>
    </xf>
    <xf numFmtId="4" fontId="35" fillId="5" borderId="54" xfId="0" applyNumberFormat="1" applyFont="1" applyFill="1" applyBorder="1" applyAlignment="1">
      <alignment horizontal="right" vertical="top"/>
    </xf>
    <xf numFmtId="4" fontId="35" fillId="0" borderId="11" xfId="0" applyNumberFormat="1" applyFont="1" applyBorder="1" applyAlignment="1">
      <alignment horizontal="right" vertical="top"/>
    </xf>
    <xf numFmtId="4" fontId="35" fillId="0" borderId="17" xfId="0" applyNumberFormat="1" applyFont="1" applyBorder="1" applyAlignment="1">
      <alignment horizontal="right" vertical="top"/>
    </xf>
    <xf numFmtId="4" fontId="35" fillId="0" borderId="58" xfId="0" applyNumberFormat="1" applyFont="1" applyBorder="1" applyAlignment="1">
      <alignment horizontal="right" vertical="top"/>
    </xf>
    <xf numFmtId="4" fontId="35" fillId="0" borderId="59" xfId="0" applyNumberFormat="1" applyFont="1" applyBorder="1" applyAlignment="1">
      <alignment horizontal="right" vertical="top"/>
    </xf>
    <xf numFmtId="4" fontId="35" fillId="0" borderId="63" xfId="0" applyNumberFormat="1" applyFont="1" applyBorder="1" applyAlignment="1">
      <alignment horizontal="right" vertical="top"/>
    </xf>
    <xf numFmtId="4" fontId="35" fillId="0" borderId="64" xfId="0" applyNumberFormat="1" applyFont="1" applyBorder="1" applyAlignment="1">
      <alignment horizontal="right" vertical="top"/>
    </xf>
    <xf numFmtId="4" fontId="35" fillId="0" borderId="117" xfId="0" applyNumberFormat="1" applyFont="1" applyBorder="1" applyAlignment="1">
      <alignment horizontal="right" vertical="top"/>
    </xf>
    <xf numFmtId="4" fontId="35" fillId="0" borderId="14" xfId="0" applyNumberFormat="1" applyFont="1" applyBorder="1" applyAlignment="1">
      <alignment horizontal="right" vertical="top"/>
    </xf>
    <xf numFmtId="4" fontId="35" fillId="0" borderId="85" xfId="0" applyNumberFormat="1" applyFont="1" applyBorder="1" applyAlignment="1">
      <alignment horizontal="right" vertical="top"/>
    </xf>
    <xf numFmtId="4" fontId="35" fillId="6" borderId="53" xfId="0" applyNumberFormat="1" applyFont="1" applyFill="1" applyBorder="1" applyAlignment="1">
      <alignment horizontal="right" vertical="top"/>
    </xf>
    <xf numFmtId="4" fontId="35" fillId="6" borderId="41" xfId="0" applyNumberFormat="1" applyFont="1" applyFill="1" applyBorder="1" applyAlignment="1">
      <alignment horizontal="right" vertical="top"/>
    </xf>
    <xf numFmtId="4" fontId="35" fillId="6" borderId="88" xfId="0" applyNumberFormat="1" applyFont="1" applyFill="1" applyBorder="1" applyAlignment="1">
      <alignment horizontal="right" vertical="top"/>
    </xf>
    <xf numFmtId="4" fontId="35" fillId="6" borderId="54" xfId="0" applyNumberFormat="1" applyFont="1" applyFill="1" applyBorder="1" applyAlignment="1">
      <alignment horizontal="right" vertical="top"/>
    </xf>
    <xf numFmtId="4" fontId="35" fillId="4" borderId="42" xfId="0" applyNumberFormat="1" applyFont="1" applyFill="1" applyBorder="1" applyAlignment="1">
      <alignment horizontal="right" vertical="top"/>
    </xf>
    <xf numFmtId="4" fontId="35" fillId="4" borderId="43" xfId="0" applyNumberFormat="1" applyFont="1" applyFill="1" applyBorder="1" applyAlignment="1">
      <alignment horizontal="right" vertical="top"/>
    </xf>
    <xf numFmtId="4" fontId="35" fillId="6" borderId="44" xfId="0" applyNumberFormat="1" applyFont="1" applyFill="1" applyBorder="1" applyAlignment="1">
      <alignment horizontal="right" vertical="top"/>
    </xf>
    <xf numFmtId="4" fontId="35" fillId="6" borderId="43" xfId="0" applyNumberFormat="1" applyFont="1" applyFill="1" applyBorder="1" applyAlignment="1">
      <alignment horizontal="right" vertical="top"/>
    </xf>
    <xf numFmtId="4" fontId="35" fillId="4" borderId="82" xfId="0" applyNumberFormat="1" applyFont="1" applyFill="1" applyBorder="1" applyAlignment="1">
      <alignment horizontal="right" vertical="top"/>
    </xf>
    <xf numFmtId="4" fontId="35" fillId="0" borderId="67" xfId="0" applyNumberFormat="1" applyFont="1" applyBorder="1" applyAlignment="1">
      <alignment horizontal="right" vertical="top"/>
    </xf>
    <xf numFmtId="4" fontId="35" fillId="6" borderId="46" xfId="0" applyNumberFormat="1" applyFont="1" applyFill="1" applyBorder="1" applyAlignment="1">
      <alignment horizontal="right" vertical="top"/>
    </xf>
    <xf numFmtId="4" fontId="35" fillId="0" borderId="49" xfId="0" applyNumberFormat="1" applyFont="1" applyBorder="1" applyAlignment="1">
      <alignment horizontal="right" vertical="top"/>
    </xf>
    <xf numFmtId="4" fontId="35" fillId="0" borderId="66" xfId="0" applyNumberFormat="1" applyFont="1" applyBorder="1" applyAlignment="1">
      <alignment horizontal="right" vertical="top"/>
    </xf>
    <xf numFmtId="4" fontId="35" fillId="0" borderId="6" xfId="0" applyNumberFormat="1" applyFont="1" applyBorder="1" applyAlignment="1">
      <alignment horizontal="right" vertical="top"/>
    </xf>
    <xf numFmtId="4" fontId="35" fillId="0" borderId="106" xfId="0" applyNumberFormat="1" applyFont="1" applyBorder="1" applyAlignment="1">
      <alignment horizontal="right" vertical="top"/>
    </xf>
    <xf numFmtId="4" fontId="35" fillId="0" borderId="110" xfId="0" applyNumberFormat="1" applyFont="1" applyBorder="1" applyAlignment="1">
      <alignment horizontal="right" vertical="top"/>
    </xf>
    <xf numFmtId="4" fontId="35" fillId="0" borderId="10" xfId="0" applyNumberFormat="1" applyFont="1" applyBorder="1" applyAlignment="1">
      <alignment horizontal="right" vertical="top"/>
    </xf>
    <xf numFmtId="4" fontId="35" fillId="0" borderId="122" xfId="0" applyNumberFormat="1" applyFont="1" applyBorder="1" applyAlignment="1">
      <alignment horizontal="right" vertical="top"/>
    </xf>
    <xf numFmtId="4" fontId="35" fillId="0" borderId="127" xfId="0" applyNumberFormat="1" applyFont="1" applyBorder="1" applyAlignment="1">
      <alignment horizontal="right" vertical="top"/>
    </xf>
    <xf numFmtId="4" fontId="35" fillId="6" borderId="164" xfId="0" applyNumberFormat="1" applyFont="1" applyFill="1" applyBorder="1" applyAlignment="1">
      <alignment horizontal="right" vertical="top"/>
    </xf>
    <xf numFmtId="4" fontId="35" fillId="6" borderId="165" xfId="0" applyNumberFormat="1" applyFont="1" applyFill="1" applyBorder="1" applyAlignment="1">
      <alignment horizontal="right" vertical="top"/>
    </xf>
    <xf numFmtId="4" fontId="35" fillId="6" borderId="166" xfId="0" applyNumberFormat="1" applyFont="1" applyFill="1" applyBorder="1" applyAlignment="1">
      <alignment horizontal="right" vertical="top"/>
    </xf>
    <xf numFmtId="4" fontId="35" fillId="4" borderId="148" xfId="0" applyNumberFormat="1" applyFont="1" applyFill="1" applyBorder="1" applyAlignment="1">
      <alignment horizontal="right" vertical="top"/>
    </xf>
    <xf numFmtId="4" fontId="35" fillId="4" borderId="140" xfId="0" applyNumberFormat="1" applyFont="1" applyFill="1" applyBorder="1" applyAlignment="1">
      <alignment horizontal="right" vertical="top"/>
    </xf>
    <xf numFmtId="4" fontId="35" fillId="4" borderId="167" xfId="0" applyNumberFormat="1" applyFont="1" applyFill="1" applyBorder="1" applyAlignment="1">
      <alignment horizontal="right" vertical="top"/>
    </xf>
    <xf numFmtId="4" fontId="35" fillId="4" borderId="35" xfId="0" applyNumberFormat="1" applyFont="1" applyFill="1" applyBorder="1" applyAlignment="1">
      <alignment horizontal="right" vertical="top"/>
    </xf>
    <xf numFmtId="4" fontId="35" fillId="4" borderId="41" xfId="0" applyNumberFormat="1" applyFont="1" applyFill="1" applyBorder="1" applyAlignment="1">
      <alignment horizontal="right" vertical="top"/>
    </xf>
    <xf numFmtId="4" fontId="35" fillId="0" borderId="99" xfId="0" applyNumberFormat="1" applyFont="1" applyBorder="1" applyAlignment="1">
      <alignment horizontal="right" vertical="top"/>
    </xf>
    <xf numFmtId="4" fontId="35" fillId="0" borderId="101" xfId="0" applyNumberFormat="1" applyFont="1" applyBorder="1" applyAlignment="1">
      <alignment horizontal="right" vertical="top"/>
    </xf>
    <xf numFmtId="4" fontId="35" fillId="0" borderId="13" xfId="0" applyNumberFormat="1" applyFont="1" applyBorder="1" applyAlignment="1">
      <alignment horizontal="right" vertical="top"/>
    </xf>
    <xf numFmtId="4" fontId="35" fillId="0" borderId="22" xfId="0" applyNumberFormat="1" applyFont="1" applyBorder="1" applyAlignment="1">
      <alignment horizontal="right" vertical="top"/>
    </xf>
    <xf numFmtId="4" fontId="35" fillId="0" borderId="65" xfId="0" applyNumberFormat="1" applyFont="1" applyBorder="1" applyAlignment="1">
      <alignment horizontal="right" vertical="top"/>
    </xf>
    <xf numFmtId="4" fontId="35" fillId="0" borderId="78" xfId="0" applyNumberFormat="1" applyFont="1" applyBorder="1" applyAlignment="1">
      <alignment horizontal="right" vertical="top"/>
    </xf>
    <xf numFmtId="4" fontId="35" fillId="0" borderId="113" xfId="0" applyNumberFormat="1" applyFont="1" applyBorder="1" applyAlignment="1">
      <alignment horizontal="right" vertical="top"/>
    </xf>
    <xf numFmtId="4" fontId="35" fillId="0" borderId="90" xfId="0" applyNumberFormat="1" applyFont="1" applyBorder="1" applyAlignment="1">
      <alignment horizontal="right" vertical="top"/>
    </xf>
    <xf numFmtId="4" fontId="35" fillId="6" borderId="168" xfId="0" applyNumberFormat="1" applyFont="1" applyFill="1" applyBorder="1" applyAlignment="1">
      <alignment horizontal="right" vertical="top"/>
    </xf>
    <xf numFmtId="4" fontId="35" fillId="0" borderId="98" xfId="0" applyNumberFormat="1" applyFont="1" applyBorder="1" applyAlignment="1">
      <alignment horizontal="right" vertical="top"/>
    </xf>
    <xf numFmtId="4" fontId="35" fillId="16" borderId="59" xfId="0" applyNumberFormat="1" applyFont="1" applyFill="1" applyBorder="1" applyAlignment="1">
      <alignment horizontal="right" vertical="top"/>
    </xf>
    <xf numFmtId="4" fontId="18" fillId="0" borderId="71" xfId="0" applyNumberFormat="1" applyFont="1" applyBorder="1" applyAlignment="1">
      <alignment horizontal="right" vertical="top"/>
    </xf>
    <xf numFmtId="4" fontId="18" fillId="16" borderId="129" xfId="0" applyNumberFormat="1" applyFont="1" applyFill="1" applyBorder="1" applyAlignment="1">
      <alignment horizontal="right" vertical="top"/>
    </xf>
    <xf numFmtId="4" fontId="17" fillId="5" borderId="106" xfId="0" applyNumberFormat="1" applyFont="1" applyFill="1" applyBorder="1" applyAlignment="1">
      <alignment horizontal="right" vertical="top"/>
    </xf>
    <xf numFmtId="4" fontId="17" fillId="5" borderId="107" xfId="0" applyNumberFormat="1" applyFont="1" applyFill="1" applyBorder="1" applyAlignment="1">
      <alignment horizontal="right" vertical="top"/>
    </xf>
    <xf numFmtId="4" fontId="17" fillId="5" borderId="108" xfId="0" applyNumberFormat="1" applyFont="1" applyFill="1" applyBorder="1" applyAlignment="1">
      <alignment horizontal="right" vertical="top"/>
    </xf>
    <xf numFmtId="4" fontId="18" fillId="0" borderId="169" xfId="0" applyNumberFormat="1" applyFont="1" applyBorder="1" applyAlignment="1">
      <alignment horizontal="right" vertical="top"/>
    </xf>
    <xf numFmtId="4" fontId="18" fillId="0" borderId="170" xfId="0" applyNumberFormat="1" applyFont="1" applyBorder="1" applyAlignment="1">
      <alignment horizontal="right" vertical="top"/>
    </xf>
    <xf numFmtId="4" fontId="18" fillId="0" borderId="171" xfId="0" applyNumberFormat="1" applyFont="1" applyBorder="1" applyAlignment="1">
      <alignment horizontal="right" vertical="top"/>
    </xf>
    <xf numFmtId="4" fontId="18" fillId="0" borderId="172" xfId="0" applyNumberFormat="1" applyFont="1" applyBorder="1" applyAlignment="1">
      <alignment horizontal="right" vertical="top"/>
    </xf>
    <xf numFmtId="4" fontId="18" fillId="0" borderId="173" xfId="0" applyNumberFormat="1" applyFont="1" applyBorder="1" applyAlignment="1">
      <alignment horizontal="right" vertical="top"/>
    </xf>
    <xf numFmtId="4" fontId="18" fillId="0" borderId="174" xfId="0" applyNumberFormat="1" applyFont="1" applyBorder="1" applyAlignment="1">
      <alignment horizontal="right" vertical="top"/>
    </xf>
    <xf numFmtId="4" fontId="18" fillId="0" borderId="175" xfId="0" applyNumberFormat="1" applyFont="1" applyBorder="1" applyAlignment="1">
      <alignment horizontal="right" vertical="top"/>
    </xf>
    <xf numFmtId="4" fontId="18" fillId="0" borderId="176" xfId="0" applyNumberFormat="1" applyFont="1" applyBorder="1" applyAlignment="1">
      <alignment horizontal="right" vertical="top"/>
    </xf>
    <xf numFmtId="4" fontId="18" fillId="0" borderId="179" xfId="0" applyNumberFormat="1" applyFont="1" applyBorder="1" applyAlignment="1">
      <alignment horizontal="right" vertical="top"/>
    </xf>
    <xf numFmtId="4" fontId="18" fillId="0" borderId="180" xfId="0" applyNumberFormat="1" applyFont="1" applyBorder="1" applyAlignment="1">
      <alignment horizontal="right" vertical="top"/>
    </xf>
    <xf numFmtId="4" fontId="18" fillId="0" borderId="181" xfId="0" applyNumberFormat="1" applyFont="1" applyBorder="1" applyAlignment="1">
      <alignment horizontal="right" vertical="top"/>
    </xf>
    <xf numFmtId="4" fontId="18" fillId="0" borderId="182" xfId="0" applyNumberFormat="1" applyFont="1" applyBorder="1" applyAlignment="1">
      <alignment horizontal="right" vertical="top"/>
    </xf>
    <xf numFmtId="4" fontId="18" fillId="0" borderId="183" xfId="0" applyNumberFormat="1" applyFont="1" applyBorder="1" applyAlignment="1">
      <alignment horizontal="right" vertical="top"/>
    </xf>
    <xf numFmtId="4" fontId="17" fillId="5" borderId="110" xfId="0" applyNumberFormat="1" applyFont="1" applyFill="1" applyBorder="1" applyAlignment="1">
      <alignment horizontal="right" vertical="top"/>
    </xf>
    <xf numFmtId="10" fontId="25" fillId="0" borderId="86" xfId="0" applyNumberFormat="1" applyFont="1" applyBorder="1" applyAlignment="1">
      <alignment horizontal="right" vertical="top"/>
    </xf>
    <xf numFmtId="4" fontId="35" fillId="5" borderId="78" xfId="0" applyNumberFormat="1" applyFont="1" applyFill="1" applyBorder="1" applyAlignment="1">
      <alignment horizontal="right" vertical="top"/>
    </xf>
    <xf numFmtId="4" fontId="35" fillId="5" borderId="39" xfId="0" applyNumberFormat="1" applyFont="1" applyFill="1" applyBorder="1" applyAlignment="1">
      <alignment horizontal="right" vertical="top"/>
    </xf>
    <xf numFmtId="4" fontId="35" fillId="0" borderId="154" xfId="0" applyNumberFormat="1" applyFont="1" applyBorder="1" applyAlignment="1">
      <alignment horizontal="right" vertical="top"/>
    </xf>
    <xf numFmtId="4" fontId="35" fillId="0" borderId="155" xfId="0" applyNumberFormat="1" applyFont="1" applyBorder="1" applyAlignment="1">
      <alignment horizontal="right" vertical="top"/>
    </xf>
    <xf numFmtId="4" fontId="35" fillId="0" borderId="179" xfId="0" applyNumberFormat="1" applyFont="1" applyBorder="1" applyAlignment="1">
      <alignment horizontal="right" vertical="top"/>
    </xf>
    <xf numFmtId="4" fontId="35" fillId="0" borderId="184" xfId="0" applyNumberFormat="1" applyFont="1" applyBorder="1" applyAlignment="1">
      <alignment horizontal="right" vertical="top"/>
    </xf>
    <xf numFmtId="4" fontId="35" fillId="0" borderId="181" xfId="0" applyNumberFormat="1" applyFont="1" applyBorder="1" applyAlignment="1">
      <alignment horizontal="right" vertical="top"/>
    </xf>
    <xf numFmtId="4" fontId="35" fillId="0" borderId="185" xfId="0" applyNumberFormat="1" applyFont="1" applyBorder="1" applyAlignment="1">
      <alignment horizontal="right" vertical="top"/>
    </xf>
    <xf numFmtId="4" fontId="35" fillId="0" borderId="186" xfId="0" applyNumberFormat="1" applyFont="1" applyBorder="1" applyAlignment="1">
      <alignment horizontal="right" vertical="top"/>
    </xf>
    <xf numFmtId="49" fontId="17" fillId="16" borderId="107" xfId="0" applyNumberFormat="1" applyFont="1" applyFill="1" applyBorder="1" applyAlignment="1">
      <alignment horizontal="center" vertical="top"/>
    </xf>
    <xf numFmtId="166" fontId="32" fillId="16" borderId="108" xfId="0" applyNumberFormat="1" applyFont="1" applyFill="1" applyBorder="1" applyAlignment="1">
      <alignment vertical="top" wrapText="1"/>
    </xf>
    <xf numFmtId="166" fontId="18" fillId="16" borderId="79" xfId="0" applyNumberFormat="1" applyFont="1" applyFill="1" applyBorder="1" applyAlignment="1">
      <alignment horizontal="center" vertical="top"/>
    </xf>
    <xf numFmtId="4" fontId="18" fillId="0" borderId="108" xfId="0" applyNumberFormat="1" applyFont="1" applyBorder="1" applyAlignment="1">
      <alignment horizontal="right" vertical="top"/>
    </xf>
    <xf numFmtId="4" fontId="18" fillId="0" borderId="187" xfId="0" applyNumberFormat="1" applyFont="1" applyBorder="1" applyAlignment="1">
      <alignment horizontal="right" vertical="top"/>
    </xf>
    <xf numFmtId="4" fontId="18" fillId="0" borderId="188" xfId="0" applyNumberFormat="1" applyFont="1" applyBorder="1" applyAlignment="1">
      <alignment horizontal="right" vertical="top"/>
    </xf>
    <xf numFmtId="4" fontId="18" fillId="0" borderId="189" xfId="0" applyNumberFormat="1" applyFont="1" applyBorder="1" applyAlignment="1">
      <alignment horizontal="right" vertical="top"/>
    </xf>
    <xf numFmtId="4" fontId="35" fillId="0" borderId="189" xfId="0" applyNumberFormat="1" applyFont="1" applyBorder="1" applyAlignment="1">
      <alignment horizontal="right" vertical="top"/>
    </xf>
    <xf numFmtId="4" fontId="35" fillId="0" borderId="188" xfId="0" applyNumberFormat="1" applyFont="1" applyBorder="1" applyAlignment="1">
      <alignment horizontal="right" vertical="top"/>
    </xf>
    <xf numFmtId="166" fontId="17" fillId="5" borderId="138" xfId="0" applyNumberFormat="1" applyFont="1" applyFill="1" applyBorder="1" applyAlignment="1">
      <alignment vertical="top"/>
    </xf>
    <xf numFmtId="49" fontId="17" fillId="5" borderId="142" xfId="0" applyNumberFormat="1" applyFont="1" applyFill="1" applyBorder="1" applyAlignment="1">
      <alignment horizontal="center" vertical="top"/>
    </xf>
    <xf numFmtId="166" fontId="31" fillId="5" borderId="139" xfId="0" applyNumberFormat="1" applyFont="1" applyFill="1" applyBorder="1" applyAlignment="1">
      <alignment vertical="top" wrapText="1"/>
    </xf>
    <xf numFmtId="166" fontId="17" fillId="5" borderId="160" xfId="0" applyNumberFormat="1" applyFont="1" applyFill="1" applyBorder="1" applyAlignment="1">
      <alignment vertical="top"/>
    </xf>
    <xf numFmtId="4" fontId="17" fillId="5" borderId="144" xfId="0" applyNumberFormat="1" applyFont="1" applyFill="1" applyBorder="1" applyAlignment="1">
      <alignment horizontal="right" vertical="top"/>
    </xf>
    <xf numFmtId="4" fontId="17" fillId="5" borderId="142" xfId="0" applyNumberFormat="1" applyFont="1" applyFill="1" applyBorder="1" applyAlignment="1">
      <alignment horizontal="right" vertical="top"/>
    </xf>
    <xf numFmtId="4" fontId="17" fillId="5" borderId="139" xfId="0" applyNumberFormat="1" applyFont="1" applyFill="1" applyBorder="1" applyAlignment="1">
      <alignment horizontal="right" vertical="top"/>
    </xf>
    <xf numFmtId="4" fontId="17" fillId="5" borderId="138" xfId="0" applyNumberFormat="1" applyFont="1" applyFill="1" applyBorder="1" applyAlignment="1">
      <alignment horizontal="right" vertical="top"/>
    </xf>
    <xf numFmtId="4" fontId="17" fillId="5" borderId="190" xfId="0" applyNumberFormat="1" applyFont="1" applyFill="1" applyBorder="1" applyAlignment="1">
      <alignment horizontal="right" vertical="top"/>
    </xf>
    <xf numFmtId="4" fontId="35" fillId="5" borderId="138" xfId="0" applyNumberFormat="1" applyFont="1" applyFill="1" applyBorder="1" applyAlignment="1">
      <alignment horizontal="right" vertical="top"/>
    </xf>
    <xf numFmtId="4" fontId="35" fillId="5" borderId="146" xfId="0" applyNumberFormat="1" applyFont="1" applyFill="1" applyBorder="1" applyAlignment="1">
      <alignment horizontal="right" vertical="top"/>
    </xf>
    <xf numFmtId="4" fontId="35" fillId="5" borderId="191" xfId="0" applyNumberFormat="1" applyFont="1" applyFill="1" applyBorder="1" applyAlignment="1">
      <alignment horizontal="right" vertical="top"/>
    </xf>
    <xf numFmtId="10" fontId="24" fillId="5" borderId="145" xfId="0" applyNumberFormat="1" applyFont="1" applyFill="1" applyBorder="1" applyAlignment="1">
      <alignment horizontal="right" vertical="top"/>
    </xf>
    <xf numFmtId="0" fontId="24" fillId="5" borderId="147" xfId="0" applyFont="1" applyFill="1" applyBorder="1" applyAlignment="1">
      <alignment horizontal="left" vertical="top" wrapText="1"/>
    </xf>
    <xf numFmtId="4" fontId="18" fillId="0" borderId="192" xfId="0" applyNumberFormat="1" applyFont="1" applyBorder="1" applyAlignment="1">
      <alignment horizontal="right" vertical="top"/>
    </xf>
    <xf numFmtId="4" fontId="18" fillId="0" borderId="193" xfId="0" applyNumberFormat="1" applyFont="1" applyBorder="1" applyAlignment="1">
      <alignment horizontal="right" vertical="top"/>
    </xf>
    <xf numFmtId="4" fontId="35" fillId="0" borderId="193" xfId="0" applyNumberFormat="1" applyFont="1" applyBorder="1" applyAlignment="1">
      <alignment horizontal="right" vertical="top"/>
    </xf>
    <xf numFmtId="4" fontId="35" fillId="0" borderId="192" xfId="0" applyNumberFormat="1" applyFont="1" applyBorder="1" applyAlignment="1">
      <alignment horizontal="right" vertical="top"/>
    </xf>
    <xf numFmtId="0" fontId="29" fillId="11" borderId="140" xfId="0" applyFont="1" applyFill="1" applyBorder="1" applyAlignment="1">
      <alignment vertical="center" wrapText="1"/>
    </xf>
    <xf numFmtId="4" fontId="18" fillId="11" borderId="194" xfId="0" applyNumberFormat="1" applyFont="1" applyFill="1" applyBorder="1" applyAlignment="1">
      <alignment horizontal="right" vertical="top"/>
    </xf>
    <xf numFmtId="4" fontId="18" fillId="11" borderId="163" xfId="0" applyNumberFormat="1" applyFont="1" applyFill="1" applyBorder="1" applyAlignment="1">
      <alignment horizontal="right" vertical="top"/>
    </xf>
    <xf numFmtId="4" fontId="18" fillId="11" borderId="167" xfId="0" applyNumberFormat="1" applyFont="1" applyFill="1" applyBorder="1" applyAlignment="1">
      <alignment horizontal="right" vertical="top"/>
    </xf>
    <xf numFmtId="4" fontId="18" fillId="11" borderId="148" xfId="0" applyNumberFormat="1" applyFont="1" applyFill="1" applyBorder="1" applyAlignment="1">
      <alignment horizontal="right" vertical="top"/>
    </xf>
    <xf numFmtId="4" fontId="35" fillId="11" borderId="148" xfId="0" applyNumberFormat="1" applyFont="1" applyFill="1" applyBorder="1" applyAlignment="1">
      <alignment horizontal="right" vertical="top"/>
    </xf>
    <xf numFmtId="4" fontId="35" fillId="11" borderId="140" xfId="0" applyNumberFormat="1" applyFont="1" applyFill="1" applyBorder="1" applyAlignment="1">
      <alignment horizontal="right" vertical="top"/>
    </xf>
    <xf numFmtId="4" fontId="35" fillId="11" borderId="167" xfId="0" applyNumberFormat="1" applyFont="1" applyFill="1" applyBorder="1" applyAlignment="1">
      <alignment horizontal="right" vertical="top"/>
    </xf>
    <xf numFmtId="10" fontId="25" fillId="11" borderId="195" xfId="0" applyNumberFormat="1" applyFont="1" applyFill="1" applyBorder="1" applyAlignment="1">
      <alignment horizontal="right" vertical="top"/>
    </xf>
    <xf numFmtId="0" fontId="25" fillId="11" borderId="167" xfId="0" applyFont="1" applyFill="1" applyBorder="1" applyAlignment="1">
      <alignment horizontal="left" vertical="top" wrapText="1"/>
    </xf>
    <xf numFmtId="4" fontId="18" fillId="16" borderId="136" xfId="0" applyNumberFormat="1" applyFont="1" applyFill="1" applyBorder="1" applyAlignment="1">
      <alignment horizontal="right" vertical="top"/>
    </xf>
    <xf numFmtId="4" fontId="18" fillId="16" borderId="137" xfId="0" applyNumberFormat="1" applyFont="1" applyFill="1" applyBorder="1" applyAlignment="1">
      <alignment horizontal="right" vertical="top"/>
    </xf>
    <xf numFmtId="0" fontId="20" fillId="0" borderId="127" xfId="0" applyFont="1" applyBorder="1" applyAlignment="1">
      <alignment horizontal="left" vertical="top" wrapText="1"/>
    </xf>
    <xf numFmtId="166" fontId="22" fillId="15" borderId="148" xfId="0" applyNumberFormat="1" applyFont="1" applyFill="1" applyBorder="1" applyAlignment="1">
      <alignment vertical="top"/>
    </xf>
    <xf numFmtId="166" fontId="17" fillId="15" borderId="140" xfId="0" applyNumberFormat="1" applyFont="1" applyFill="1" applyBorder="1" applyAlignment="1">
      <alignment horizontal="center" vertical="top"/>
    </xf>
    <xf numFmtId="166" fontId="28" fillId="15" borderId="140" xfId="0" applyNumberFormat="1" applyFont="1" applyFill="1" applyBorder="1" applyAlignment="1">
      <alignment vertical="top" wrapText="1"/>
    </xf>
    <xf numFmtId="166" fontId="17" fillId="15" borderId="140" xfId="0" applyNumberFormat="1" applyFont="1" applyFill="1" applyBorder="1" applyAlignment="1">
      <alignment vertical="top"/>
    </xf>
    <xf numFmtId="4" fontId="17" fillId="15" borderId="140" xfId="0" applyNumberFormat="1" applyFont="1" applyFill="1" applyBorder="1" applyAlignment="1">
      <alignment horizontal="right" vertical="top"/>
    </xf>
    <xf numFmtId="4" fontId="17" fillId="15" borderId="194" xfId="0" applyNumberFormat="1" applyFont="1" applyFill="1" applyBorder="1" applyAlignment="1">
      <alignment horizontal="right" vertical="top"/>
    </xf>
    <xf numFmtId="4" fontId="17" fillId="15" borderId="163" xfId="0" applyNumberFormat="1" applyFont="1" applyFill="1" applyBorder="1" applyAlignment="1">
      <alignment horizontal="right" vertical="top"/>
    </xf>
    <xf numFmtId="4" fontId="17" fillId="15" borderId="167" xfId="0" applyNumberFormat="1" applyFont="1" applyFill="1" applyBorder="1" applyAlignment="1">
      <alignment horizontal="right" vertical="top"/>
    </xf>
    <xf numFmtId="4" fontId="17" fillId="15" borderId="148" xfId="0" applyNumberFormat="1" applyFont="1" applyFill="1" applyBorder="1" applyAlignment="1">
      <alignment horizontal="right" vertical="top"/>
    </xf>
    <xf numFmtId="4" fontId="35" fillId="15" borderId="148" xfId="0" applyNumberFormat="1" applyFont="1" applyFill="1" applyBorder="1" applyAlignment="1">
      <alignment horizontal="right" vertical="top"/>
    </xf>
    <xf numFmtId="4" fontId="35" fillId="15" borderId="140" xfId="0" applyNumberFormat="1" applyFont="1" applyFill="1" applyBorder="1" applyAlignment="1">
      <alignment horizontal="right" vertical="top"/>
    </xf>
    <xf numFmtId="10" fontId="17" fillId="15" borderId="195" xfId="0" applyNumberFormat="1" applyFont="1" applyFill="1" applyBorder="1" applyAlignment="1">
      <alignment horizontal="right" vertical="top"/>
    </xf>
    <xf numFmtId="0" fontId="17" fillId="15" borderId="167" xfId="0" applyFont="1" applyFill="1" applyBorder="1" applyAlignment="1">
      <alignment horizontal="left" vertical="top" wrapText="1"/>
    </xf>
    <xf numFmtId="166" fontId="17" fillId="9" borderId="196" xfId="0" applyNumberFormat="1" applyFont="1" applyFill="1" applyBorder="1" applyAlignment="1">
      <alignment vertical="top"/>
    </xf>
    <xf numFmtId="49" fontId="17" fillId="9" borderId="196" xfId="0" applyNumberFormat="1" applyFont="1" applyFill="1" applyBorder="1" applyAlignment="1">
      <alignment horizontal="center" vertical="top"/>
    </xf>
    <xf numFmtId="166" fontId="28" fillId="9" borderId="196" xfId="0" applyNumberFormat="1" applyFont="1" applyFill="1" applyBorder="1" applyAlignment="1">
      <alignment vertical="top" wrapText="1"/>
    </xf>
    <xf numFmtId="166" fontId="18" fillId="9" borderId="196" xfId="0" applyNumberFormat="1" applyFont="1" applyFill="1" applyBorder="1" applyAlignment="1">
      <alignment vertical="top"/>
    </xf>
    <xf numFmtId="4" fontId="18" fillId="9" borderId="196" xfId="0" applyNumberFormat="1" applyFont="1" applyFill="1" applyBorder="1" applyAlignment="1">
      <alignment horizontal="right" vertical="top"/>
    </xf>
    <xf numFmtId="4" fontId="18" fillId="9" borderId="197" xfId="0" applyNumberFormat="1" applyFont="1" applyFill="1" applyBorder="1" applyAlignment="1">
      <alignment horizontal="right" vertical="top"/>
    </xf>
    <xf numFmtId="4" fontId="18" fillId="9" borderId="198" xfId="0" applyNumberFormat="1" applyFont="1" applyFill="1" applyBorder="1" applyAlignment="1">
      <alignment horizontal="right" vertical="top"/>
    </xf>
    <xf numFmtId="4" fontId="18" fillId="9" borderId="199" xfId="0" applyNumberFormat="1" applyFont="1" applyFill="1" applyBorder="1" applyAlignment="1">
      <alignment horizontal="right" vertical="top"/>
    </xf>
    <xf numFmtId="4" fontId="18" fillId="9" borderId="200" xfId="0" applyNumberFormat="1" applyFont="1" applyFill="1" applyBorder="1" applyAlignment="1">
      <alignment horizontal="right" vertical="top"/>
    </xf>
    <xf numFmtId="4" fontId="24" fillId="9" borderId="200" xfId="0" applyNumberFormat="1" applyFont="1" applyFill="1" applyBorder="1" applyAlignment="1">
      <alignment horizontal="right" vertical="top"/>
    </xf>
    <xf numFmtId="4" fontId="24" fillId="9" borderId="196" xfId="0" applyNumberFormat="1" applyFont="1" applyFill="1" applyBorder="1" applyAlignment="1">
      <alignment horizontal="right" vertical="top"/>
    </xf>
    <xf numFmtId="4" fontId="24" fillId="9" borderId="199" xfId="0" applyNumberFormat="1" applyFont="1" applyFill="1" applyBorder="1" applyAlignment="1">
      <alignment horizontal="right" vertical="top"/>
    </xf>
    <xf numFmtId="10" fontId="24" fillId="9" borderId="201" xfId="0" applyNumberFormat="1" applyFont="1" applyFill="1" applyBorder="1" applyAlignment="1">
      <alignment horizontal="right" vertical="top"/>
    </xf>
    <xf numFmtId="0" fontId="24" fillId="9" borderId="196" xfId="0" applyFont="1" applyFill="1" applyBorder="1" applyAlignment="1">
      <alignment horizontal="left" vertical="top" wrapText="1"/>
    </xf>
    <xf numFmtId="4" fontId="18" fillId="16" borderId="110" xfId="0" applyNumberFormat="1" applyFont="1" applyFill="1" applyBorder="1" applyAlignment="1">
      <alignment horizontal="right" vertical="top"/>
    </xf>
    <xf numFmtId="4" fontId="18" fillId="0" borderId="177" xfId="0" applyNumberFormat="1" applyFont="1" applyBorder="1" applyAlignment="1">
      <alignment horizontal="right" vertical="top"/>
    </xf>
    <xf numFmtId="4" fontId="18" fillId="0" borderId="178" xfId="0" applyNumberFormat="1" applyFont="1" applyBorder="1" applyAlignment="1">
      <alignment horizontal="right" vertical="top"/>
    </xf>
    <xf numFmtId="4" fontId="35" fillId="0" borderId="177" xfId="0" applyNumberFormat="1" applyFont="1" applyBorder="1" applyAlignment="1">
      <alignment horizontal="right" vertical="top"/>
    </xf>
    <xf numFmtId="4" fontId="35" fillId="0" borderId="202" xfId="0" applyNumberFormat="1" applyFont="1" applyBorder="1" applyAlignment="1">
      <alignment horizontal="right" vertical="top"/>
    </xf>
    <xf numFmtId="10" fontId="25" fillId="0" borderId="83" xfId="0" applyNumberFormat="1" applyFont="1" applyBorder="1" applyAlignment="1">
      <alignment horizontal="right" vertical="top"/>
    </xf>
    <xf numFmtId="0" fontId="25" fillId="0" borderId="56" xfId="0" applyFont="1" applyBorder="1" applyAlignment="1">
      <alignment horizontal="left" vertical="top" wrapText="1"/>
    </xf>
    <xf numFmtId="166" fontId="17" fillId="10" borderId="138" xfId="0" applyNumberFormat="1" applyFont="1" applyFill="1" applyBorder="1" applyAlignment="1">
      <alignment vertical="top"/>
    </xf>
    <xf numFmtId="49" fontId="17" fillId="10" borderId="142" xfId="0" applyNumberFormat="1" applyFont="1" applyFill="1" applyBorder="1" applyAlignment="1">
      <alignment horizontal="center" vertical="top"/>
    </xf>
    <xf numFmtId="166" fontId="31" fillId="10" borderId="139" xfId="0" applyNumberFormat="1" applyFont="1" applyFill="1" applyBorder="1" applyAlignment="1">
      <alignment vertical="top" wrapText="1"/>
    </xf>
    <xf numFmtId="166" fontId="17" fillId="10" borderId="160" xfId="0" applyNumberFormat="1" applyFont="1" applyFill="1" applyBorder="1" applyAlignment="1">
      <alignment vertical="top"/>
    </xf>
    <xf numFmtId="4" fontId="17" fillId="10" borderId="144" xfId="0" applyNumberFormat="1" applyFont="1" applyFill="1" applyBorder="1" applyAlignment="1">
      <alignment horizontal="right" vertical="top"/>
    </xf>
    <xf numFmtId="4" fontId="17" fillId="10" borderId="142" xfId="0" applyNumberFormat="1" applyFont="1" applyFill="1" applyBorder="1" applyAlignment="1">
      <alignment horizontal="right" vertical="top"/>
    </xf>
    <xf numFmtId="4" fontId="17" fillId="10" borderId="143" xfId="0" applyNumberFormat="1" applyFont="1" applyFill="1" applyBorder="1" applyAlignment="1">
      <alignment horizontal="right" vertical="top"/>
    </xf>
    <xf numFmtId="4" fontId="17" fillId="10" borderId="139" xfId="0" applyNumberFormat="1" applyFont="1" applyFill="1" applyBorder="1" applyAlignment="1">
      <alignment horizontal="right" vertical="top"/>
    </xf>
    <xf numFmtId="4" fontId="17" fillId="10" borderId="138" xfId="0" applyNumberFormat="1" applyFont="1" applyFill="1" applyBorder="1" applyAlignment="1">
      <alignment horizontal="right" vertical="top"/>
    </xf>
    <xf numFmtId="4" fontId="17" fillId="10" borderId="190" xfId="0" applyNumberFormat="1" applyFont="1" applyFill="1" applyBorder="1" applyAlignment="1">
      <alignment horizontal="right" vertical="top"/>
    </xf>
    <xf numFmtId="4" fontId="35" fillId="10" borderId="138" xfId="0" applyNumberFormat="1" applyFont="1" applyFill="1" applyBorder="1" applyAlignment="1">
      <alignment horizontal="right" vertical="top"/>
    </xf>
    <xf numFmtId="4" fontId="35" fillId="10" borderId="146" xfId="0" applyNumberFormat="1" applyFont="1" applyFill="1" applyBorder="1" applyAlignment="1">
      <alignment horizontal="right" vertical="top"/>
    </xf>
    <xf numFmtId="4" fontId="35" fillId="10" borderId="191" xfId="0" applyNumberFormat="1" applyFont="1" applyFill="1" applyBorder="1" applyAlignment="1">
      <alignment horizontal="right" vertical="top"/>
    </xf>
    <xf numFmtId="10" fontId="24" fillId="10" borderId="145" xfId="0" applyNumberFormat="1" applyFont="1" applyFill="1" applyBorder="1" applyAlignment="1">
      <alignment horizontal="right" vertical="top"/>
    </xf>
    <xf numFmtId="0" fontId="24" fillId="10" borderId="147" xfId="0" applyFont="1" applyFill="1" applyBorder="1" applyAlignment="1">
      <alignment horizontal="left" vertical="top" wrapText="1"/>
    </xf>
    <xf numFmtId="166" fontId="18" fillId="4" borderId="41" xfId="0" applyNumberFormat="1" applyFont="1" applyFill="1" applyBorder="1" applyAlignment="1">
      <alignment vertical="top"/>
    </xf>
    <xf numFmtId="4" fontId="24" fillId="4" borderId="35" xfId="0" applyNumberFormat="1" applyFont="1" applyFill="1" applyBorder="1" applyAlignment="1">
      <alignment horizontal="right" vertical="top"/>
    </xf>
    <xf numFmtId="4" fontId="24" fillId="4" borderId="41" xfId="0" applyNumberFormat="1" applyFont="1" applyFill="1" applyBorder="1" applyAlignment="1">
      <alignment horizontal="right" vertical="top"/>
    </xf>
    <xf numFmtId="10" fontId="24" fillId="4" borderId="41" xfId="0" applyNumberFormat="1" applyFont="1" applyFill="1" applyBorder="1" applyAlignment="1">
      <alignment horizontal="right" vertical="top"/>
    </xf>
    <xf numFmtId="0" fontId="24" fillId="4" borderId="36" xfId="0" applyFont="1" applyFill="1" applyBorder="1" applyAlignment="1">
      <alignment horizontal="left" vertical="top" wrapText="1"/>
    </xf>
    <xf numFmtId="10" fontId="25" fillId="0" borderId="108" xfId="0" applyNumberFormat="1" applyFont="1" applyBorder="1" applyAlignment="1">
      <alignment horizontal="right" vertical="top"/>
    </xf>
    <xf numFmtId="4" fontId="17" fillId="5" borderId="143" xfId="0" applyNumberFormat="1" applyFont="1" applyFill="1" applyBorder="1" applyAlignment="1">
      <alignment horizontal="right" vertical="top"/>
    </xf>
    <xf numFmtId="4" fontId="35" fillId="5" borderId="144" xfId="0" applyNumberFormat="1" applyFont="1" applyFill="1" applyBorder="1" applyAlignment="1">
      <alignment horizontal="right" vertical="top"/>
    </xf>
    <xf numFmtId="10" fontId="24" fillId="5" borderId="139" xfId="0" applyNumberFormat="1" applyFont="1" applyFill="1" applyBorder="1" applyAlignment="1">
      <alignment horizontal="right" vertical="top"/>
    </xf>
    <xf numFmtId="4" fontId="18" fillId="16" borderId="98" xfId="0" applyNumberFormat="1" applyFont="1" applyFill="1" applyBorder="1" applyAlignment="1">
      <alignment horizontal="right" vertical="top" wrapText="1"/>
    </xf>
    <xf numFmtId="4" fontId="18" fillId="0" borderId="59" xfId="0" applyNumberFormat="1" applyFont="1" applyBorder="1" applyAlignment="1">
      <alignment horizontal="right" vertical="top" wrapText="1"/>
    </xf>
    <xf numFmtId="4" fontId="18" fillId="0" borderId="63" xfId="0" applyNumberFormat="1" applyFont="1" applyBorder="1" applyAlignment="1">
      <alignment horizontal="right" vertical="top" wrapText="1"/>
    </xf>
    <xf numFmtId="4" fontId="17" fillId="5" borderId="141" xfId="0" applyNumberFormat="1" applyFont="1" applyFill="1" applyBorder="1" applyAlignment="1">
      <alignment horizontal="right" vertical="top"/>
    </xf>
    <xf numFmtId="166" fontId="17" fillId="4" borderId="78" xfId="0" applyNumberFormat="1" applyFont="1" applyFill="1" applyBorder="1" applyAlignment="1">
      <alignment vertical="top"/>
    </xf>
    <xf numFmtId="166" fontId="18" fillId="4" borderId="82" xfId="0" applyNumberFormat="1" applyFont="1" applyFill="1" applyBorder="1" applyAlignment="1">
      <alignment vertical="top"/>
    </xf>
    <xf numFmtId="4" fontId="35" fillId="6" borderId="144" xfId="0" applyNumberFormat="1" applyFont="1" applyFill="1" applyBorder="1" applyAlignment="1">
      <alignment horizontal="right" vertical="top"/>
    </xf>
    <xf numFmtId="4" fontId="35" fillId="6" borderId="145" xfId="0" applyNumberFormat="1" applyFont="1" applyFill="1" applyBorder="1" applyAlignment="1">
      <alignment horizontal="right" vertical="top"/>
    </xf>
    <xf numFmtId="166" fontId="28" fillId="4" borderId="196" xfId="0" applyNumberFormat="1" applyFont="1" applyFill="1" applyBorder="1" applyAlignment="1">
      <alignment vertical="top" wrapText="1"/>
    </xf>
    <xf numFmtId="166" fontId="18" fillId="4" borderId="113" xfId="0" applyNumberFormat="1" applyFont="1" applyFill="1" applyBorder="1" applyAlignment="1">
      <alignment vertical="top"/>
    </xf>
    <xf numFmtId="4" fontId="35" fillId="4" borderId="113" xfId="0" applyNumberFormat="1" applyFont="1" applyFill="1" applyBorder="1" applyAlignment="1">
      <alignment horizontal="right" vertical="top"/>
    </xf>
    <xf numFmtId="4" fontId="35" fillId="4" borderId="103" xfId="0" applyNumberFormat="1" applyFont="1" applyFill="1" applyBorder="1" applyAlignment="1">
      <alignment horizontal="right" vertical="top"/>
    </xf>
    <xf numFmtId="10" fontId="24" fillId="4" borderId="80" xfId="0" applyNumberFormat="1" applyFont="1" applyFill="1" applyBorder="1" applyAlignment="1">
      <alignment horizontal="right" vertical="top"/>
    </xf>
    <xf numFmtId="0" fontId="24" fillId="4" borderId="91" xfId="0" applyFont="1" applyFill="1" applyBorder="1" applyAlignment="1">
      <alignment horizontal="left" vertical="top" wrapText="1"/>
    </xf>
    <xf numFmtId="4" fontId="17" fillId="5" borderId="160" xfId="0" applyNumberFormat="1" applyFont="1" applyFill="1" applyBorder="1" applyAlignment="1">
      <alignment horizontal="right" vertical="top"/>
    </xf>
    <xf numFmtId="4" fontId="17" fillId="5" borderId="140" xfId="0" applyNumberFormat="1" applyFont="1" applyFill="1" applyBorder="1" applyAlignment="1">
      <alignment horizontal="right" vertical="top"/>
    </xf>
    <xf numFmtId="4" fontId="17" fillId="5" borderId="145" xfId="0" applyNumberFormat="1" applyFont="1" applyFill="1" applyBorder="1" applyAlignment="1">
      <alignment horizontal="right" vertical="top"/>
    </xf>
    <xf numFmtId="4" fontId="35" fillId="4" borderId="81" xfId="0" applyNumberFormat="1" applyFont="1" applyFill="1" applyBorder="1" applyAlignment="1">
      <alignment horizontal="right" vertical="top"/>
    </xf>
    <xf numFmtId="166" fontId="22" fillId="18" borderId="138" xfId="0" applyNumberFormat="1" applyFont="1" applyFill="1" applyBorder="1" applyAlignment="1">
      <alignment vertical="top"/>
    </xf>
    <xf numFmtId="166" fontId="17" fillId="18" borderId="142" xfId="0" applyNumberFormat="1" applyFont="1" applyFill="1" applyBorder="1" applyAlignment="1">
      <alignment horizontal="center" vertical="top"/>
    </xf>
    <xf numFmtId="166" fontId="32" fillId="18" borderId="139" xfId="0" applyNumberFormat="1" applyFont="1" applyFill="1" applyBorder="1" applyAlignment="1">
      <alignment vertical="top" wrapText="1"/>
    </xf>
    <xf numFmtId="166" fontId="18" fillId="18" borderId="160" xfId="0" applyNumberFormat="1" applyFont="1" applyFill="1" applyBorder="1" applyAlignment="1">
      <alignment vertical="top"/>
    </xf>
    <xf numFmtId="4" fontId="17" fillId="18" borderId="144" xfId="0" applyNumberFormat="1" applyFont="1" applyFill="1" applyBorder="1" applyAlignment="1">
      <alignment horizontal="right" vertical="top"/>
    </xf>
    <xf numFmtId="4" fontId="17" fillId="18" borderId="142" xfId="0" applyNumberFormat="1" applyFont="1" applyFill="1" applyBorder="1" applyAlignment="1">
      <alignment horizontal="right" vertical="top"/>
    </xf>
    <xf numFmtId="4" fontId="17" fillId="18" borderId="139" xfId="0" applyNumberFormat="1" applyFont="1" applyFill="1" applyBorder="1" applyAlignment="1">
      <alignment horizontal="right" vertical="top"/>
    </xf>
    <xf numFmtId="4" fontId="17" fillId="18" borderId="143" xfId="0" applyNumberFormat="1" applyFont="1" applyFill="1" applyBorder="1" applyAlignment="1">
      <alignment horizontal="right" vertical="top"/>
    </xf>
    <xf numFmtId="4" fontId="17" fillId="18" borderId="141" xfId="0" applyNumberFormat="1" applyFont="1" applyFill="1" applyBorder="1" applyAlignment="1">
      <alignment horizontal="right" vertical="top"/>
    </xf>
    <xf numFmtId="4" fontId="35" fillId="18" borderId="144" xfId="0" applyNumberFormat="1" applyFont="1" applyFill="1" applyBorder="1" applyAlignment="1">
      <alignment horizontal="right" vertical="top"/>
    </xf>
    <xf numFmtId="4" fontId="35" fillId="18" borderId="145" xfId="0" applyNumberFormat="1" applyFont="1" applyFill="1" applyBorder="1" applyAlignment="1">
      <alignment horizontal="right" vertical="top"/>
    </xf>
    <xf numFmtId="4" fontId="35" fillId="18" borderId="143" xfId="0" applyNumberFormat="1" applyFont="1" applyFill="1" applyBorder="1" applyAlignment="1">
      <alignment horizontal="right" vertical="top"/>
    </xf>
    <xf numFmtId="10" fontId="17" fillId="18" borderId="145" xfId="0" applyNumberFormat="1" applyFont="1" applyFill="1" applyBorder="1" applyAlignment="1">
      <alignment horizontal="right" vertical="top"/>
    </xf>
    <xf numFmtId="0" fontId="17" fillId="18" borderId="147" xfId="0" applyFont="1" applyFill="1" applyBorder="1" applyAlignment="1">
      <alignment horizontal="left" vertical="top" wrapText="1"/>
    </xf>
    <xf numFmtId="166" fontId="22" fillId="19" borderId="138" xfId="0" applyNumberFormat="1" applyFont="1" applyFill="1" applyBorder="1" applyAlignment="1">
      <alignment vertical="top"/>
    </xf>
    <xf numFmtId="166" fontId="17" fillId="19" borderId="142" xfId="0" applyNumberFormat="1" applyFont="1" applyFill="1" applyBorder="1" applyAlignment="1">
      <alignment horizontal="center" vertical="top"/>
    </xf>
    <xf numFmtId="166" fontId="32" fillId="19" borderId="139" xfId="0" applyNumberFormat="1" applyFont="1" applyFill="1" applyBorder="1" applyAlignment="1">
      <alignment vertical="top" wrapText="1"/>
    </xf>
    <xf numFmtId="166" fontId="18" fillId="19" borderId="160" xfId="0" applyNumberFormat="1" applyFont="1" applyFill="1" applyBorder="1" applyAlignment="1">
      <alignment vertical="top"/>
    </xf>
    <xf numFmtId="4" fontId="17" fillId="19" borderId="144" xfId="0" applyNumberFormat="1" applyFont="1" applyFill="1" applyBorder="1" applyAlignment="1">
      <alignment horizontal="right" vertical="top"/>
    </xf>
    <xf numFmtId="4" fontId="17" fillId="19" borderId="142" xfId="0" applyNumberFormat="1" applyFont="1" applyFill="1" applyBorder="1" applyAlignment="1">
      <alignment horizontal="right" vertical="top"/>
    </xf>
    <xf numFmtId="4" fontId="17" fillId="19" borderId="139" xfId="0" applyNumberFormat="1" applyFont="1" applyFill="1" applyBorder="1" applyAlignment="1">
      <alignment horizontal="right" vertical="top"/>
    </xf>
    <xf numFmtId="4" fontId="17" fillId="19" borderId="141" xfId="0" applyNumberFormat="1" applyFont="1" applyFill="1" applyBorder="1" applyAlignment="1">
      <alignment horizontal="right" vertical="top"/>
    </xf>
    <xf numFmtId="4" fontId="17" fillId="19" borderId="143" xfId="0" applyNumberFormat="1" applyFont="1" applyFill="1" applyBorder="1" applyAlignment="1">
      <alignment horizontal="right" vertical="top"/>
    </xf>
    <xf numFmtId="10" fontId="17" fillId="19" borderId="139" xfId="0" applyNumberFormat="1" applyFont="1" applyFill="1" applyBorder="1" applyAlignment="1">
      <alignment horizontal="right" vertical="top"/>
    </xf>
    <xf numFmtId="0" fontId="17" fillId="19" borderId="147" xfId="0" applyFont="1" applyFill="1" applyBorder="1" applyAlignment="1">
      <alignment horizontal="left" vertical="top" wrapText="1"/>
    </xf>
    <xf numFmtId="4" fontId="18" fillId="16" borderId="103" xfId="0" applyNumberFormat="1" applyFont="1" applyFill="1" applyBorder="1" applyAlignment="1">
      <alignment horizontal="right" vertical="top"/>
    </xf>
    <xf numFmtId="4" fontId="18" fillId="16" borderId="80" xfId="0" applyNumberFormat="1" applyFont="1" applyFill="1" applyBorder="1" applyAlignment="1">
      <alignment horizontal="right" vertical="top"/>
    </xf>
    <xf numFmtId="4" fontId="18" fillId="16" borderId="105" xfId="0" applyNumberFormat="1" applyFont="1" applyFill="1" applyBorder="1" applyAlignment="1">
      <alignment horizontal="right" vertical="top"/>
    </xf>
    <xf numFmtId="4" fontId="35" fillId="0" borderId="80" xfId="0" applyNumberFormat="1" applyFont="1" applyBorder="1" applyAlignment="1">
      <alignment horizontal="right" vertical="top"/>
    </xf>
    <xf numFmtId="10" fontId="24" fillId="0" borderId="80" xfId="0" applyNumberFormat="1" applyFont="1" applyBorder="1" applyAlignment="1">
      <alignment horizontal="right" vertical="top"/>
    </xf>
    <xf numFmtId="0" fontId="24" fillId="0" borderId="91" xfId="0" applyFont="1" applyBorder="1" applyAlignment="1">
      <alignment horizontal="left" vertical="top" wrapText="1"/>
    </xf>
    <xf numFmtId="166" fontId="17" fillId="13" borderId="138" xfId="0" applyNumberFormat="1" applyFont="1" applyFill="1" applyBorder="1" applyAlignment="1">
      <alignment vertical="top"/>
    </xf>
    <xf numFmtId="167" fontId="17" fillId="13" borderId="142" xfId="0" applyNumberFormat="1" applyFont="1" applyFill="1" applyBorder="1" applyAlignment="1">
      <alignment horizontal="center" vertical="top"/>
    </xf>
    <xf numFmtId="166" fontId="32" fillId="13" borderId="142" xfId="0" applyNumberFormat="1" applyFont="1" applyFill="1" applyBorder="1" applyAlignment="1">
      <alignment vertical="top" wrapText="1"/>
    </xf>
    <xf numFmtId="166" fontId="18" fillId="13" borderId="139" xfId="0" applyNumberFormat="1" applyFont="1" applyFill="1" applyBorder="1" applyAlignment="1">
      <alignment horizontal="center" vertical="top"/>
    </xf>
    <xf numFmtId="4" fontId="18" fillId="13" borderId="144" xfId="0" applyNumberFormat="1" applyFont="1" applyFill="1" applyBorder="1" applyAlignment="1">
      <alignment horizontal="right" vertical="top"/>
    </xf>
    <xf numFmtId="4" fontId="18" fillId="13" borderId="142" xfId="0" applyNumberFormat="1" applyFont="1" applyFill="1" applyBorder="1" applyAlignment="1">
      <alignment horizontal="right" vertical="top"/>
    </xf>
    <xf numFmtId="4" fontId="18" fillId="13" borderId="139" xfId="0" applyNumberFormat="1" applyFont="1" applyFill="1" applyBorder="1" applyAlignment="1">
      <alignment horizontal="right" vertical="top"/>
    </xf>
    <xf numFmtId="4" fontId="18" fillId="13" borderId="141" xfId="0" applyNumberFormat="1" applyFont="1" applyFill="1" applyBorder="1" applyAlignment="1">
      <alignment horizontal="right" vertical="top"/>
    </xf>
    <xf numFmtId="4" fontId="18" fillId="13" borderId="143" xfId="0" applyNumberFormat="1" applyFont="1" applyFill="1" applyBorder="1" applyAlignment="1">
      <alignment horizontal="right" vertical="top"/>
    </xf>
    <xf numFmtId="4" fontId="35" fillId="13" borderId="144" xfId="0" applyNumberFormat="1" applyFont="1" applyFill="1" applyBorder="1" applyAlignment="1">
      <alignment horizontal="right" vertical="top"/>
    </xf>
    <xf numFmtId="4" fontId="35" fillId="13" borderId="139" xfId="0" applyNumberFormat="1" applyFont="1" applyFill="1" applyBorder="1" applyAlignment="1">
      <alignment horizontal="right" vertical="top"/>
    </xf>
    <xf numFmtId="10" fontId="24" fillId="13" borderId="139" xfId="0" applyNumberFormat="1" applyFont="1" applyFill="1" applyBorder="1" applyAlignment="1">
      <alignment horizontal="right" vertical="top"/>
    </xf>
    <xf numFmtId="0" fontId="35" fillId="13" borderId="14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657225</xdr:colOff>
      <xdr:row>1</xdr:row>
      <xdr:rowOff>9525</xdr:rowOff>
    </xdr:from>
    <xdr:ext cx="1981200" cy="1800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abSelected="1" view="pageBreakPreview" zoomScale="85" zoomScaleNormal="100" zoomScaleSheetLayoutView="85" workbookViewId="0">
      <selection activeCell="R22" sqref="R22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A1" s="1">
        <v>3</v>
      </c>
      <c r="B1" s="2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</row>
    <row r="2" spans="1:26" x14ac:dyDescent="0.25">
      <c r="D2" s="3"/>
      <c r="E2" s="3"/>
      <c r="F2" s="3"/>
      <c r="G2" s="3"/>
      <c r="H2" s="3"/>
      <c r="I2" s="3"/>
      <c r="J2" s="4"/>
      <c r="K2" s="4" t="s">
        <v>1</v>
      </c>
      <c r="L2" s="4"/>
      <c r="M2" s="3" t="s">
        <v>445</v>
      </c>
      <c r="N2" s="4"/>
      <c r="O2" s="3"/>
      <c r="P2" s="4"/>
    </row>
    <row r="3" spans="1:26" ht="15.75" x14ac:dyDescent="0.25">
      <c r="A3" s="5"/>
      <c r="B3" s="5"/>
      <c r="C3" s="5"/>
      <c r="D3" s="6"/>
      <c r="E3" s="6"/>
      <c r="F3" s="6"/>
      <c r="G3" s="6"/>
      <c r="H3" s="6"/>
      <c r="I3" s="6"/>
      <c r="J3" s="7"/>
      <c r="K3" s="609" t="s">
        <v>450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x14ac:dyDescent="0.25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5">
      <c r="A5" s="5"/>
      <c r="B5" s="12"/>
      <c r="C5" s="5"/>
      <c r="D5" s="12" t="s">
        <v>2</v>
      </c>
      <c r="E5" s="5"/>
      <c r="F5" s="5"/>
      <c r="G5" s="5"/>
      <c r="H5" s="5"/>
      <c r="I5" s="5"/>
      <c r="J5" s="5"/>
      <c r="K5" s="5"/>
      <c r="L5" s="13"/>
      <c r="M5" s="13"/>
      <c r="N5" s="1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x14ac:dyDescent="0.25">
      <c r="A6" s="5"/>
      <c r="B6" s="12"/>
      <c r="C6" s="5"/>
      <c r="D6" s="12" t="s">
        <v>3</v>
      </c>
      <c r="E6" s="12"/>
      <c r="F6" s="12"/>
      <c r="G6" s="12"/>
      <c r="H6" s="12"/>
      <c r="I6" s="12"/>
      <c r="J6" s="14"/>
      <c r="K6" s="5"/>
      <c r="L6" s="5"/>
      <c r="M6" s="5"/>
      <c r="N6" s="1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x14ac:dyDescent="0.25">
      <c r="A7" s="5"/>
      <c r="B7" s="5"/>
      <c r="C7" s="5"/>
      <c r="D7" s="12" t="s">
        <v>4</v>
      </c>
      <c r="E7" s="12" t="s">
        <v>197</v>
      </c>
      <c r="F7" s="12"/>
      <c r="G7" s="12"/>
      <c r="H7" s="12"/>
      <c r="I7" s="12"/>
      <c r="J7" s="14"/>
      <c r="K7" s="5"/>
      <c r="L7" s="15"/>
      <c r="M7" s="15"/>
      <c r="N7" s="1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.75" x14ac:dyDescent="0.3">
      <c r="A8" s="5"/>
      <c r="B8" s="5"/>
      <c r="C8" s="5"/>
      <c r="D8" s="12" t="s">
        <v>5</v>
      </c>
      <c r="E8" s="610" t="s">
        <v>451</v>
      </c>
      <c r="F8" s="12"/>
      <c r="G8" s="12"/>
      <c r="H8" s="12"/>
      <c r="I8" s="12"/>
      <c r="J8" s="14"/>
      <c r="K8" s="5"/>
      <c r="L8" s="14"/>
      <c r="M8" s="14"/>
      <c r="N8" s="1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.75" x14ac:dyDescent="0.3">
      <c r="A9" s="5"/>
      <c r="B9" s="5"/>
      <c r="C9" s="5"/>
      <c r="D9" s="11"/>
      <c r="E9" s="16"/>
      <c r="F9" s="11"/>
      <c r="G9" s="611" t="s">
        <v>452</v>
      </c>
      <c r="H9" s="11"/>
      <c r="I9" s="11"/>
      <c r="J9" s="10"/>
      <c r="K9" s="11"/>
      <c r="L9" s="10"/>
      <c r="M9" s="11"/>
      <c r="N9" s="10"/>
      <c r="O9" s="8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8.75" x14ac:dyDescent="0.3">
      <c r="A10" s="5"/>
      <c r="B10" s="5"/>
      <c r="C10" s="5"/>
      <c r="D10" s="11"/>
      <c r="E10" s="16"/>
      <c r="F10" s="11"/>
      <c r="G10" s="11"/>
      <c r="H10" s="11"/>
      <c r="I10" s="11"/>
      <c r="J10" s="10"/>
      <c r="K10" s="11"/>
      <c r="L10" s="10"/>
      <c r="M10" s="11"/>
      <c r="N10" s="10"/>
      <c r="O10" s="8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x14ac:dyDescent="0.25">
      <c r="A11" s="5"/>
      <c r="B11" s="51" t="s">
        <v>6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8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x14ac:dyDescent="0.25">
      <c r="A12" s="5"/>
      <c r="B12" s="51" t="s">
        <v>7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8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x14ac:dyDescent="0.25">
      <c r="A13" s="5"/>
      <c r="B13" s="67" t="s">
        <v>461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x14ac:dyDescent="0.25">
      <c r="A14" s="5"/>
      <c r="B14" s="12"/>
      <c r="C14" s="14"/>
      <c r="D14" s="11"/>
      <c r="E14" s="11"/>
      <c r="F14" s="11"/>
      <c r="G14" s="11"/>
      <c r="H14" s="11"/>
      <c r="I14" s="11"/>
      <c r="J14" s="10"/>
      <c r="K14" s="11"/>
      <c r="L14" s="10"/>
      <c r="M14" s="11"/>
      <c r="N14" s="10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D15" s="3"/>
      <c r="E15" s="3"/>
      <c r="F15" s="3"/>
      <c r="G15" s="3"/>
      <c r="H15" s="3"/>
      <c r="I15" s="3"/>
      <c r="J15" s="4"/>
      <c r="K15" s="3"/>
      <c r="L15" s="4"/>
      <c r="M15" s="3"/>
      <c r="N15" s="4"/>
      <c r="O15" s="3"/>
      <c r="P15" s="4"/>
    </row>
    <row r="16" spans="1:26" ht="30" customHeight="1" x14ac:dyDescent="0.2">
      <c r="A16" s="53"/>
      <c r="B16" s="56" t="s">
        <v>8</v>
      </c>
      <c r="C16" s="57"/>
      <c r="D16" s="60" t="s">
        <v>9</v>
      </c>
      <c r="E16" s="61"/>
      <c r="F16" s="61"/>
      <c r="G16" s="61"/>
      <c r="H16" s="61"/>
      <c r="I16" s="61"/>
      <c r="J16" s="62"/>
      <c r="K16" s="63" t="s">
        <v>10</v>
      </c>
      <c r="L16" s="57"/>
      <c r="M16" s="63" t="s">
        <v>11</v>
      </c>
      <c r="N16" s="5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51" customHeight="1" x14ac:dyDescent="0.25">
      <c r="A17" s="54"/>
      <c r="B17" s="58"/>
      <c r="C17" s="59"/>
      <c r="D17" s="18" t="s">
        <v>12</v>
      </c>
      <c r="E17" s="19" t="s">
        <v>13</v>
      </c>
      <c r="F17" s="19" t="s">
        <v>14</v>
      </c>
      <c r="G17" s="19" t="s">
        <v>15</v>
      </c>
      <c r="H17" s="19" t="s">
        <v>16</v>
      </c>
      <c r="I17" s="65" t="s">
        <v>17</v>
      </c>
      <c r="J17" s="66"/>
      <c r="K17" s="64"/>
      <c r="L17" s="59"/>
      <c r="M17" s="64"/>
      <c r="N17" s="59"/>
    </row>
    <row r="18" spans="1:26" ht="47.25" customHeight="1" x14ac:dyDescent="0.2">
      <c r="A18" s="55"/>
      <c r="B18" s="20" t="s">
        <v>18</v>
      </c>
      <c r="C18" s="21" t="s">
        <v>19</v>
      </c>
      <c r="D18" s="20" t="s">
        <v>19</v>
      </c>
      <c r="E18" s="22" t="s">
        <v>19</v>
      </c>
      <c r="F18" s="22" t="s">
        <v>19</v>
      </c>
      <c r="G18" s="22" t="s">
        <v>19</v>
      </c>
      <c r="H18" s="22" t="s">
        <v>19</v>
      </c>
      <c r="I18" s="22" t="s">
        <v>18</v>
      </c>
      <c r="J18" s="23" t="s">
        <v>20</v>
      </c>
      <c r="K18" s="20" t="s">
        <v>18</v>
      </c>
      <c r="L18" s="21" t="s">
        <v>19</v>
      </c>
      <c r="M18" s="24" t="s">
        <v>18</v>
      </c>
      <c r="N18" s="25" t="s">
        <v>19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" customHeight="1" x14ac:dyDescent="0.2">
      <c r="A19" s="27" t="s">
        <v>21</v>
      </c>
      <c r="B19" s="28" t="s">
        <v>22</v>
      </c>
      <c r="C19" s="29" t="s">
        <v>23</v>
      </c>
      <c r="D19" s="30" t="s">
        <v>24</v>
      </c>
      <c r="E19" s="31" t="s">
        <v>25</v>
      </c>
      <c r="F19" s="31" t="s">
        <v>26</v>
      </c>
      <c r="G19" s="31" t="s">
        <v>27</v>
      </c>
      <c r="H19" s="31" t="s">
        <v>28</v>
      </c>
      <c r="I19" s="31" t="s">
        <v>29</v>
      </c>
      <c r="J19" s="29" t="s">
        <v>30</v>
      </c>
      <c r="K19" s="30" t="s">
        <v>31</v>
      </c>
      <c r="L19" s="29" t="s">
        <v>32</v>
      </c>
      <c r="M19" s="30" t="s">
        <v>33</v>
      </c>
      <c r="N19" s="29" t="s">
        <v>34</v>
      </c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39.75" customHeight="1" x14ac:dyDescent="0.2">
      <c r="A20" s="33" t="s">
        <v>35</v>
      </c>
      <c r="B20" s="34">
        <v>1</v>
      </c>
      <c r="C20" s="35">
        <v>1283974</v>
      </c>
      <c r="D20" s="36"/>
      <c r="E20" s="37"/>
      <c r="F20" s="37"/>
      <c r="G20" s="37"/>
      <c r="H20" s="37"/>
      <c r="I20" s="38"/>
      <c r="J20" s="35">
        <f t="shared" ref="J20:J23" si="0">D20+E20+F20+G20+H20</f>
        <v>0</v>
      </c>
      <c r="K20" s="39"/>
      <c r="L20" s="35"/>
      <c r="M20" s="40">
        <v>1</v>
      </c>
      <c r="N20" s="41">
        <f t="shared" ref="N20:N23" si="1">C20+J20+L20</f>
        <v>1283974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45" customHeight="1" x14ac:dyDescent="0.2">
      <c r="A21" s="42" t="s">
        <v>36</v>
      </c>
      <c r="B21" s="34">
        <v>1</v>
      </c>
      <c r="C21" s="35">
        <v>1283974</v>
      </c>
      <c r="D21" s="36"/>
      <c r="E21" s="37"/>
      <c r="F21" s="37"/>
      <c r="G21" s="37"/>
      <c r="H21" s="37"/>
      <c r="I21" s="38"/>
      <c r="J21" s="35">
        <f t="shared" si="0"/>
        <v>0</v>
      </c>
      <c r="K21" s="39"/>
      <c r="L21" s="35"/>
      <c r="M21" s="40">
        <v>1</v>
      </c>
      <c r="N21" s="41">
        <f t="shared" si="1"/>
        <v>1283974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48.75" customHeight="1" x14ac:dyDescent="0.2">
      <c r="A22" s="42" t="s">
        <v>37</v>
      </c>
      <c r="B22" s="34">
        <f>C22/C21</f>
        <v>0.74999961058401499</v>
      </c>
      <c r="C22" s="43">
        <v>962980</v>
      </c>
      <c r="D22" s="36"/>
      <c r="E22" s="37"/>
      <c r="F22" s="37"/>
      <c r="G22" s="37"/>
      <c r="H22" s="37"/>
      <c r="I22" s="38"/>
      <c r="J22" s="35">
        <f t="shared" si="0"/>
        <v>0</v>
      </c>
      <c r="K22" s="39"/>
      <c r="L22" s="35"/>
      <c r="M22" s="40">
        <v>0.75</v>
      </c>
      <c r="N22" s="44">
        <f t="shared" si="1"/>
        <v>962980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9.75" customHeight="1" x14ac:dyDescent="0.2">
      <c r="A23" s="45" t="s">
        <v>38</v>
      </c>
      <c r="B23" s="34">
        <v>0.25</v>
      </c>
      <c r="C23" s="43">
        <f t="shared" ref="C23:H23" si="2">C21-C22</f>
        <v>320994</v>
      </c>
      <c r="D23" s="36">
        <f t="shared" si="2"/>
        <v>0</v>
      </c>
      <c r="E23" s="37">
        <f t="shared" si="2"/>
        <v>0</v>
      </c>
      <c r="F23" s="37">
        <f t="shared" si="2"/>
        <v>0</v>
      </c>
      <c r="G23" s="37">
        <f t="shared" si="2"/>
        <v>0</v>
      </c>
      <c r="H23" s="37">
        <f t="shared" si="2"/>
        <v>0</v>
      </c>
      <c r="I23" s="38"/>
      <c r="J23" s="35">
        <f t="shared" si="0"/>
        <v>0</v>
      </c>
      <c r="K23" s="39"/>
      <c r="L23" s="35">
        <f>L21-L22</f>
        <v>0</v>
      </c>
      <c r="M23" s="40">
        <v>0.25</v>
      </c>
      <c r="N23" s="44">
        <f t="shared" si="1"/>
        <v>320994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.75" customHeight="1" x14ac:dyDescent="0.25">
      <c r="D24" s="3"/>
      <c r="E24" s="3"/>
      <c r="F24" s="3"/>
      <c r="G24" s="3"/>
      <c r="H24" s="3"/>
      <c r="I24" s="3"/>
      <c r="J24" s="4"/>
      <c r="K24" s="3"/>
      <c r="L24" s="4"/>
      <c r="M24" s="3"/>
      <c r="N24" s="4"/>
      <c r="O24" s="3"/>
      <c r="P24" s="4"/>
    </row>
    <row r="25" spans="1:26" ht="15.75" customHeight="1" x14ac:dyDescent="0.25">
      <c r="D25" s="3"/>
      <c r="E25" s="3"/>
      <c r="F25" s="3"/>
      <c r="G25" s="3"/>
      <c r="H25" s="3"/>
      <c r="I25" s="3"/>
      <c r="J25" s="4"/>
      <c r="K25" s="3"/>
      <c r="L25" s="4"/>
      <c r="M25" s="3"/>
      <c r="N25" s="4"/>
      <c r="O25" s="3"/>
      <c r="P25" s="4"/>
    </row>
    <row r="26" spans="1:26" ht="15.75" customHeight="1" x14ac:dyDescent="0.25">
      <c r="A26" s="46"/>
      <c r="B26" s="46" t="s">
        <v>39</v>
      </c>
      <c r="C26" s="47"/>
      <c r="D26" s="47"/>
      <c r="E26" s="47"/>
      <c r="F26" s="46"/>
      <c r="G26" s="47"/>
      <c r="H26" s="47"/>
      <c r="I26" s="48"/>
      <c r="J26" s="47"/>
      <c r="K26" s="47"/>
      <c r="L26" s="47"/>
      <c r="M26" s="47"/>
      <c r="N26" s="47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.75" customHeight="1" x14ac:dyDescent="0.25">
      <c r="D27" s="49" t="s">
        <v>40</v>
      </c>
      <c r="F27" s="50"/>
      <c r="G27" s="49" t="s">
        <v>41</v>
      </c>
      <c r="I27" s="3"/>
      <c r="K27" s="50" t="s">
        <v>42</v>
      </c>
    </row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33333333333304" right="0.70833333333333304" top="0.74791666666666701" bottom="0.74791666666666701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72C4"/>
    <pageSetUpPr fitToPage="1"/>
  </sheetPr>
  <dimension ref="A1:AI212"/>
  <sheetViews>
    <sheetView view="pageBreakPreview" zoomScale="55" zoomScaleNormal="85" zoomScaleSheetLayoutView="55" workbookViewId="0">
      <selection activeCell="J53" sqref="J53"/>
    </sheetView>
  </sheetViews>
  <sheetFormatPr defaultColWidth="8.875" defaultRowHeight="54.75" customHeight="1" outlineLevelCol="1" x14ac:dyDescent="0.3"/>
  <cols>
    <col min="1" max="1" width="13.375" style="70" customWidth="1"/>
    <col min="2" max="2" width="8.75" style="70" customWidth="1"/>
    <col min="3" max="3" width="54.375" style="361" customWidth="1"/>
    <col min="4" max="4" width="12" style="70" customWidth="1"/>
    <col min="5" max="5" width="12.75" style="70" customWidth="1"/>
    <col min="6" max="6" width="11.875" style="70" customWidth="1"/>
    <col min="7" max="7" width="15" style="70" customWidth="1"/>
    <col min="8" max="8" width="13.875" style="70" customWidth="1"/>
    <col min="9" max="9" width="10.5" style="70" customWidth="1"/>
    <col min="10" max="10" width="15" style="70" customWidth="1"/>
    <col min="11" max="11" width="5.75" style="70" customWidth="1" outlineLevel="1"/>
    <col min="12" max="26" width="6.625" style="70" customWidth="1" outlineLevel="1"/>
    <col min="27" max="27" width="6" style="70" customWidth="1" outlineLevel="1"/>
    <col min="28" max="28" width="5.625" style="70" customWidth="1" outlineLevel="1"/>
    <col min="29" max="29" width="13.625" style="70" customWidth="1"/>
    <col min="30" max="30" width="15.5" style="70" customWidth="1"/>
    <col min="31" max="31" width="13.375" style="70" customWidth="1"/>
    <col min="32" max="32" width="8.875" style="70" hidden="1" customWidth="1"/>
    <col min="33" max="33" width="37.125" style="663" customWidth="1"/>
    <col min="34" max="16384" width="8.875" style="70"/>
  </cols>
  <sheetData>
    <row r="1" spans="1:35" ht="54.75" customHeight="1" x14ac:dyDescent="0.3">
      <c r="A1" s="68" t="s">
        <v>43</v>
      </c>
      <c r="B1" s="68"/>
      <c r="C1" s="337"/>
      <c r="D1" s="68"/>
      <c r="E1" s="68"/>
      <c r="AC1" s="69"/>
      <c r="AD1" s="69"/>
      <c r="AE1" s="69"/>
      <c r="AF1" s="69"/>
      <c r="AG1" s="614"/>
    </row>
    <row r="2" spans="1:35" ht="54.75" customHeight="1" x14ac:dyDescent="0.3">
      <c r="A2" s="71" t="s">
        <v>2</v>
      </c>
      <c r="B2" s="68"/>
      <c r="C2" s="337"/>
      <c r="D2" s="68"/>
      <c r="E2" s="68"/>
      <c r="AC2" s="69"/>
      <c r="AD2" s="69"/>
      <c r="AE2" s="69"/>
      <c r="AF2" s="69"/>
      <c r="AG2" s="68"/>
      <c r="AH2" s="72"/>
      <c r="AI2" s="72"/>
    </row>
    <row r="3" spans="1:35" ht="54.75" customHeight="1" x14ac:dyDescent="0.25">
      <c r="A3" s="71" t="s">
        <v>44</v>
      </c>
      <c r="B3" s="73"/>
      <c r="C3" s="338" t="s">
        <v>197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5"/>
      <c r="AD3" s="75"/>
      <c r="AE3" s="75"/>
      <c r="AF3" s="75"/>
      <c r="AG3" s="75"/>
      <c r="AH3" s="72"/>
      <c r="AI3" s="72"/>
    </row>
    <row r="4" spans="1:35" ht="54.75" customHeight="1" x14ac:dyDescent="0.25">
      <c r="A4" s="69" t="s">
        <v>198</v>
      </c>
      <c r="B4" s="73"/>
      <c r="C4" s="339" t="s">
        <v>199</v>
      </c>
      <c r="D4" s="74"/>
      <c r="E4" s="74"/>
      <c r="F4" s="74"/>
      <c r="G4" s="74"/>
      <c r="H4" s="74"/>
      <c r="I4" s="74"/>
      <c r="J4" s="74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7"/>
      <c r="AD4" s="77"/>
      <c r="AE4" s="77"/>
      <c r="AF4" s="77"/>
      <c r="AG4" s="615"/>
      <c r="AH4" s="72"/>
      <c r="AI4" s="72"/>
    </row>
    <row r="5" spans="1:35" ht="54.75" customHeight="1" thickBot="1" x14ac:dyDescent="0.3">
      <c r="A5" s="69"/>
      <c r="B5" s="73"/>
      <c r="C5" s="340"/>
      <c r="D5" s="74"/>
      <c r="E5" s="74"/>
      <c r="F5" s="74"/>
      <c r="G5" s="74"/>
      <c r="H5" s="74"/>
      <c r="I5" s="74"/>
      <c r="J5" s="74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9"/>
      <c r="AD5" s="79"/>
      <c r="AE5" s="79"/>
      <c r="AF5" s="79"/>
      <c r="AG5" s="616"/>
    </row>
    <row r="6" spans="1:35" ht="54.75" customHeight="1" thickBot="1" x14ac:dyDescent="0.25">
      <c r="A6" s="80" t="s">
        <v>432</v>
      </c>
      <c r="B6" s="81" t="s">
        <v>45</v>
      </c>
      <c r="C6" s="341" t="s">
        <v>46</v>
      </c>
      <c r="D6" s="82" t="s">
        <v>47</v>
      </c>
      <c r="E6" s="83" t="s">
        <v>48</v>
      </c>
      <c r="F6" s="84"/>
      <c r="G6" s="84"/>
      <c r="H6" s="84"/>
      <c r="I6" s="84"/>
      <c r="J6" s="85"/>
      <c r="K6" s="83" t="s">
        <v>49</v>
      </c>
      <c r="L6" s="84"/>
      <c r="M6" s="84"/>
      <c r="N6" s="84"/>
      <c r="O6" s="84"/>
      <c r="P6" s="85"/>
      <c r="Q6" s="83" t="s">
        <v>49</v>
      </c>
      <c r="R6" s="84"/>
      <c r="S6" s="84"/>
      <c r="T6" s="84"/>
      <c r="U6" s="84"/>
      <c r="V6" s="85"/>
      <c r="W6" s="83" t="s">
        <v>49</v>
      </c>
      <c r="X6" s="84"/>
      <c r="Y6" s="84"/>
      <c r="Z6" s="84"/>
      <c r="AA6" s="84"/>
      <c r="AB6" s="85"/>
      <c r="AC6" s="86" t="s">
        <v>50</v>
      </c>
      <c r="AD6" s="84"/>
      <c r="AE6" s="84"/>
      <c r="AF6" s="87"/>
      <c r="AG6" s="617" t="s">
        <v>51</v>
      </c>
    </row>
    <row r="7" spans="1:35" ht="66.75" customHeight="1" thickBot="1" x14ac:dyDescent="0.25">
      <c r="A7" s="88"/>
      <c r="B7" s="89"/>
      <c r="C7" s="342"/>
      <c r="D7" s="90"/>
      <c r="E7" s="91" t="s">
        <v>52</v>
      </c>
      <c r="F7" s="84"/>
      <c r="G7" s="85"/>
      <c r="H7" s="91" t="s">
        <v>53</v>
      </c>
      <c r="I7" s="84"/>
      <c r="J7" s="85"/>
      <c r="K7" s="91" t="s">
        <v>52</v>
      </c>
      <c r="L7" s="84"/>
      <c r="M7" s="85"/>
      <c r="N7" s="91" t="s">
        <v>53</v>
      </c>
      <c r="O7" s="84"/>
      <c r="P7" s="85"/>
      <c r="Q7" s="91" t="s">
        <v>52</v>
      </c>
      <c r="R7" s="84"/>
      <c r="S7" s="85"/>
      <c r="T7" s="91" t="s">
        <v>53</v>
      </c>
      <c r="U7" s="84"/>
      <c r="V7" s="85"/>
      <c r="W7" s="91" t="s">
        <v>52</v>
      </c>
      <c r="X7" s="84"/>
      <c r="Y7" s="85"/>
      <c r="Z7" s="91" t="s">
        <v>53</v>
      </c>
      <c r="AA7" s="84"/>
      <c r="AB7" s="85"/>
      <c r="AC7" s="92" t="s">
        <v>54</v>
      </c>
      <c r="AD7" s="92" t="s">
        <v>55</v>
      </c>
      <c r="AE7" s="86" t="s">
        <v>56</v>
      </c>
      <c r="AF7" s="87"/>
      <c r="AG7" s="618"/>
    </row>
    <row r="8" spans="1:35" ht="76.5" customHeight="1" thickBot="1" x14ac:dyDescent="0.25">
      <c r="A8" s="93"/>
      <c r="B8" s="94"/>
      <c r="C8" s="343"/>
      <c r="D8" s="95"/>
      <c r="E8" s="96" t="s">
        <v>57</v>
      </c>
      <c r="F8" s="97" t="s">
        <v>58</v>
      </c>
      <c r="G8" s="98" t="s">
        <v>59</v>
      </c>
      <c r="H8" s="96" t="s">
        <v>57</v>
      </c>
      <c r="I8" s="97" t="s">
        <v>58</v>
      </c>
      <c r="J8" s="98" t="s">
        <v>60</v>
      </c>
      <c r="K8" s="96" t="s">
        <v>57</v>
      </c>
      <c r="L8" s="97" t="s">
        <v>61</v>
      </c>
      <c r="M8" s="98" t="s">
        <v>62</v>
      </c>
      <c r="N8" s="96" t="s">
        <v>57</v>
      </c>
      <c r="O8" s="97" t="s">
        <v>61</v>
      </c>
      <c r="P8" s="98" t="s">
        <v>63</v>
      </c>
      <c r="Q8" s="96" t="s">
        <v>57</v>
      </c>
      <c r="R8" s="97" t="s">
        <v>61</v>
      </c>
      <c r="S8" s="98" t="s">
        <v>64</v>
      </c>
      <c r="T8" s="96" t="s">
        <v>57</v>
      </c>
      <c r="U8" s="97" t="s">
        <v>61</v>
      </c>
      <c r="V8" s="98" t="s">
        <v>65</v>
      </c>
      <c r="W8" s="96" t="s">
        <v>57</v>
      </c>
      <c r="X8" s="97" t="s">
        <v>61</v>
      </c>
      <c r="Y8" s="98" t="s">
        <v>66</v>
      </c>
      <c r="Z8" s="96" t="s">
        <v>57</v>
      </c>
      <c r="AA8" s="97" t="s">
        <v>61</v>
      </c>
      <c r="AB8" s="98" t="s">
        <v>67</v>
      </c>
      <c r="AC8" s="99"/>
      <c r="AD8" s="99"/>
      <c r="AE8" s="100" t="s">
        <v>68</v>
      </c>
      <c r="AF8" s="101" t="s">
        <v>18</v>
      </c>
      <c r="AG8" s="619"/>
    </row>
    <row r="9" spans="1:35" ht="54.75" customHeight="1" thickBot="1" x14ac:dyDescent="0.25">
      <c r="A9" s="102" t="s">
        <v>69</v>
      </c>
      <c r="B9" s="103">
        <v>1</v>
      </c>
      <c r="C9" s="344">
        <v>2</v>
      </c>
      <c r="D9" s="105">
        <v>3</v>
      </c>
      <c r="E9" s="106">
        <v>4</v>
      </c>
      <c r="F9" s="106">
        <v>5</v>
      </c>
      <c r="G9" s="106">
        <v>6</v>
      </c>
      <c r="H9" s="106">
        <v>7</v>
      </c>
      <c r="I9" s="106">
        <v>8</v>
      </c>
      <c r="J9" s="106">
        <v>9</v>
      </c>
      <c r="K9" s="107">
        <v>10</v>
      </c>
      <c r="L9" s="107">
        <v>11</v>
      </c>
      <c r="M9" s="107">
        <v>12</v>
      </c>
      <c r="N9" s="107">
        <v>13</v>
      </c>
      <c r="O9" s="107">
        <v>14</v>
      </c>
      <c r="P9" s="107">
        <v>15</v>
      </c>
      <c r="Q9" s="107">
        <v>16</v>
      </c>
      <c r="R9" s="107">
        <v>17</v>
      </c>
      <c r="S9" s="107">
        <v>18</v>
      </c>
      <c r="T9" s="107">
        <v>19</v>
      </c>
      <c r="U9" s="107">
        <v>20</v>
      </c>
      <c r="V9" s="107">
        <v>21</v>
      </c>
      <c r="W9" s="107">
        <v>22</v>
      </c>
      <c r="X9" s="107">
        <v>23</v>
      </c>
      <c r="Y9" s="107">
        <v>24</v>
      </c>
      <c r="Z9" s="107">
        <v>25</v>
      </c>
      <c r="AA9" s="107">
        <v>26</v>
      </c>
      <c r="AB9" s="107">
        <v>27</v>
      </c>
      <c r="AC9" s="108">
        <v>28</v>
      </c>
      <c r="AD9" s="108">
        <v>29</v>
      </c>
      <c r="AE9" s="108">
        <v>30</v>
      </c>
      <c r="AF9" s="109">
        <v>31</v>
      </c>
      <c r="AG9" s="620">
        <v>32</v>
      </c>
    </row>
    <row r="10" spans="1:35" ht="54.75" customHeight="1" x14ac:dyDescent="0.2">
      <c r="A10" s="104"/>
      <c r="B10" s="110"/>
      <c r="C10" s="345" t="s">
        <v>70</v>
      </c>
      <c r="D10" s="111"/>
      <c r="E10" s="105" t="s">
        <v>71</v>
      </c>
      <c r="F10" s="111" t="s">
        <v>72</v>
      </c>
      <c r="G10" s="112" t="s">
        <v>73</v>
      </c>
      <c r="H10" s="111" t="s">
        <v>74</v>
      </c>
      <c r="I10" s="111" t="s">
        <v>75</v>
      </c>
      <c r="J10" s="111" t="s">
        <v>76</v>
      </c>
      <c r="K10" s="113" t="s">
        <v>77</v>
      </c>
      <c r="L10" s="109" t="s">
        <v>78</v>
      </c>
      <c r="M10" s="108" t="s">
        <v>79</v>
      </c>
      <c r="N10" s="113" t="s">
        <v>80</v>
      </c>
      <c r="O10" s="109" t="s">
        <v>81</v>
      </c>
      <c r="P10" s="108" t="s">
        <v>82</v>
      </c>
      <c r="Q10" s="113" t="s">
        <v>83</v>
      </c>
      <c r="R10" s="109" t="s">
        <v>84</v>
      </c>
      <c r="S10" s="108" t="s">
        <v>85</v>
      </c>
      <c r="T10" s="113" t="s">
        <v>86</v>
      </c>
      <c r="U10" s="109" t="s">
        <v>87</v>
      </c>
      <c r="V10" s="108" t="s">
        <v>88</v>
      </c>
      <c r="W10" s="113" t="s">
        <v>89</v>
      </c>
      <c r="X10" s="109" t="s">
        <v>90</v>
      </c>
      <c r="Y10" s="108" t="s">
        <v>91</v>
      </c>
      <c r="Z10" s="113" t="s">
        <v>92</v>
      </c>
      <c r="AA10" s="109" t="s">
        <v>93</v>
      </c>
      <c r="AB10" s="108" t="s">
        <v>94</v>
      </c>
      <c r="AC10" s="109" t="s">
        <v>95</v>
      </c>
      <c r="AD10" s="109" t="s">
        <v>96</v>
      </c>
      <c r="AE10" s="109" t="s">
        <v>97</v>
      </c>
      <c r="AF10" s="109" t="s">
        <v>98</v>
      </c>
      <c r="AG10" s="620"/>
    </row>
    <row r="11" spans="1:35" ht="54.75" customHeight="1" x14ac:dyDescent="0.2">
      <c r="A11" s="114"/>
      <c r="B11" s="115"/>
      <c r="C11" s="346" t="s">
        <v>99</v>
      </c>
      <c r="D11" s="116"/>
      <c r="E11" s="117"/>
      <c r="F11" s="116"/>
      <c r="G11" s="118"/>
      <c r="H11" s="116"/>
      <c r="I11" s="116"/>
      <c r="J11" s="116"/>
      <c r="K11" s="117"/>
      <c r="L11" s="116"/>
      <c r="M11" s="118"/>
      <c r="N11" s="117"/>
      <c r="O11" s="116"/>
      <c r="P11" s="118"/>
      <c r="Q11" s="117"/>
      <c r="R11" s="116"/>
      <c r="S11" s="118"/>
      <c r="T11" s="117"/>
      <c r="U11" s="116"/>
      <c r="V11" s="118"/>
      <c r="W11" s="117"/>
      <c r="X11" s="116"/>
      <c r="Y11" s="118"/>
      <c r="Z11" s="117"/>
      <c r="AA11" s="116"/>
      <c r="AB11" s="118"/>
      <c r="AC11" s="119"/>
      <c r="AD11" s="120"/>
      <c r="AE11" s="120"/>
      <c r="AF11" s="120"/>
      <c r="AG11" s="621"/>
      <c r="AH11" s="121"/>
      <c r="AI11" s="121"/>
    </row>
    <row r="12" spans="1:35" ht="54.75" customHeight="1" x14ac:dyDescent="0.2">
      <c r="A12" s="122" t="s">
        <v>254</v>
      </c>
      <c r="B12" s="123">
        <v>1</v>
      </c>
      <c r="C12" s="347" t="s">
        <v>255</v>
      </c>
      <c r="D12" s="124"/>
      <c r="E12" s="125"/>
      <c r="F12" s="126"/>
      <c r="G12" s="126"/>
      <c r="H12" s="127"/>
      <c r="I12" s="128"/>
      <c r="J12" s="129"/>
      <c r="K12" s="126"/>
      <c r="L12" s="126"/>
      <c r="M12" s="130"/>
      <c r="N12" s="125"/>
      <c r="O12" s="126"/>
      <c r="P12" s="130"/>
      <c r="Q12" s="126"/>
      <c r="R12" s="126"/>
      <c r="S12" s="130"/>
      <c r="T12" s="125"/>
      <c r="U12" s="126"/>
      <c r="V12" s="130"/>
      <c r="W12" s="126"/>
      <c r="X12" s="126"/>
      <c r="Y12" s="130"/>
      <c r="Z12" s="125"/>
      <c r="AA12" s="126"/>
      <c r="AB12" s="126"/>
      <c r="AC12" s="131"/>
      <c r="AD12" s="132"/>
      <c r="AE12" s="132"/>
      <c r="AF12" s="133"/>
      <c r="AG12" s="622"/>
      <c r="AH12" s="134"/>
      <c r="AI12" s="134"/>
    </row>
    <row r="13" spans="1:35" ht="66" customHeight="1" x14ac:dyDescent="0.2">
      <c r="A13" s="135" t="s">
        <v>252</v>
      </c>
      <c r="B13" s="136" t="s">
        <v>101</v>
      </c>
      <c r="C13" s="348" t="s">
        <v>256</v>
      </c>
      <c r="D13" s="137"/>
      <c r="E13" s="138"/>
      <c r="F13" s="139"/>
      <c r="G13" s="140">
        <f>SUM(G14:G16)</f>
        <v>0</v>
      </c>
      <c r="H13" s="138"/>
      <c r="I13" s="139"/>
      <c r="J13" s="140">
        <f>SUM(J14:J16)</f>
        <v>0</v>
      </c>
      <c r="K13" s="138"/>
      <c r="L13" s="139"/>
      <c r="M13" s="140">
        <f>SUM(M14:M16)</f>
        <v>0</v>
      </c>
      <c r="N13" s="138"/>
      <c r="O13" s="139"/>
      <c r="P13" s="140">
        <f>SUM(P14:P16)</f>
        <v>0</v>
      </c>
      <c r="Q13" s="138"/>
      <c r="R13" s="139"/>
      <c r="S13" s="140">
        <f>SUM(S14:S16)</f>
        <v>0</v>
      </c>
      <c r="T13" s="138"/>
      <c r="U13" s="139"/>
      <c r="V13" s="140">
        <f>SUM(V14:V16)</f>
        <v>0</v>
      </c>
      <c r="W13" s="138"/>
      <c r="X13" s="139"/>
      <c r="Y13" s="140">
        <f>SUM(Y14:Y16)</f>
        <v>0</v>
      </c>
      <c r="Z13" s="138"/>
      <c r="AA13" s="139"/>
      <c r="AB13" s="140">
        <f>SUM(AB14:AB16)</f>
        <v>0</v>
      </c>
      <c r="AC13" s="664">
        <f t="shared" ref="AC13:AC52" si="0">G13+M13+S13+Y13</f>
        <v>0</v>
      </c>
      <c r="AD13" s="665">
        <f t="shared" ref="AD13:AD52" si="1">J13+P13+V13+AB13</f>
        <v>0</v>
      </c>
      <c r="AE13" s="666">
        <f t="shared" ref="AE13:AE52" si="2">AC13-AD13</f>
        <v>0</v>
      </c>
      <c r="AF13" s="141" t="e">
        <f t="shared" ref="AF13:AF52" si="3">AE13/AC13</f>
        <v>#DIV/0!</v>
      </c>
      <c r="AG13" s="623"/>
      <c r="AH13" s="142"/>
      <c r="AI13" s="142"/>
    </row>
    <row r="14" spans="1:35" ht="54.75" customHeight="1" x14ac:dyDescent="0.2">
      <c r="A14" s="362" t="s">
        <v>103</v>
      </c>
      <c r="B14" s="363" t="s">
        <v>257</v>
      </c>
      <c r="C14" s="364" t="s">
        <v>104</v>
      </c>
      <c r="D14" s="365" t="s">
        <v>105</v>
      </c>
      <c r="E14" s="239"/>
      <c r="F14" s="240"/>
      <c r="G14" s="366">
        <f t="shared" ref="G14:G16" si="4">E14*F14</f>
        <v>0</v>
      </c>
      <c r="H14" s="143"/>
      <c r="I14" s="144"/>
      <c r="J14" s="145">
        <f t="shared" ref="J14:J16" si="5">H14*I14</f>
        <v>0</v>
      </c>
      <c r="K14" s="143"/>
      <c r="L14" s="144"/>
      <c r="M14" s="145">
        <f t="shared" ref="M14:M16" si="6">K14*L14</f>
        <v>0</v>
      </c>
      <c r="N14" s="143"/>
      <c r="O14" s="144"/>
      <c r="P14" s="145">
        <f t="shared" ref="P14:P16" si="7">N14*O14</f>
        <v>0</v>
      </c>
      <c r="Q14" s="143"/>
      <c r="R14" s="144"/>
      <c r="S14" s="145">
        <f t="shared" ref="S14:S16" si="8">Q14*R14</f>
        <v>0</v>
      </c>
      <c r="T14" s="143"/>
      <c r="U14" s="144"/>
      <c r="V14" s="145">
        <f t="shared" ref="V14:V16" si="9">T14*U14</f>
        <v>0</v>
      </c>
      <c r="W14" s="143"/>
      <c r="X14" s="144"/>
      <c r="Y14" s="145">
        <f t="shared" ref="Y14:Y16" si="10">W14*X14</f>
        <v>0</v>
      </c>
      <c r="Z14" s="143"/>
      <c r="AA14" s="144"/>
      <c r="AB14" s="145">
        <f t="shared" ref="AB14:AB16" si="11">Z14*AA14</f>
        <v>0</v>
      </c>
      <c r="AC14" s="667">
        <f t="shared" si="0"/>
        <v>0</v>
      </c>
      <c r="AD14" s="668">
        <f t="shared" si="1"/>
        <v>0</v>
      </c>
      <c r="AE14" s="669">
        <f t="shared" si="2"/>
        <v>0</v>
      </c>
      <c r="AF14" s="147" t="e">
        <f t="shared" si="3"/>
        <v>#DIV/0!</v>
      </c>
      <c r="AG14" s="624"/>
      <c r="AH14" s="134"/>
      <c r="AI14" s="134"/>
    </row>
    <row r="15" spans="1:35" ht="54.75" customHeight="1" x14ac:dyDescent="0.2">
      <c r="A15" s="362" t="s">
        <v>103</v>
      </c>
      <c r="B15" s="363" t="s">
        <v>258</v>
      </c>
      <c r="C15" s="364" t="s">
        <v>104</v>
      </c>
      <c r="D15" s="365" t="s">
        <v>105</v>
      </c>
      <c r="E15" s="239"/>
      <c r="F15" s="240"/>
      <c r="G15" s="366">
        <f t="shared" si="4"/>
        <v>0</v>
      </c>
      <c r="H15" s="143"/>
      <c r="I15" s="144"/>
      <c r="J15" s="145">
        <f t="shared" si="5"/>
        <v>0</v>
      </c>
      <c r="K15" s="143"/>
      <c r="L15" s="144"/>
      <c r="M15" s="145">
        <f t="shared" si="6"/>
        <v>0</v>
      </c>
      <c r="N15" s="143"/>
      <c r="O15" s="144"/>
      <c r="P15" s="145">
        <f t="shared" si="7"/>
        <v>0</v>
      </c>
      <c r="Q15" s="143"/>
      <c r="R15" s="144"/>
      <c r="S15" s="145">
        <f t="shared" si="8"/>
        <v>0</v>
      </c>
      <c r="T15" s="143"/>
      <c r="U15" s="144"/>
      <c r="V15" s="145">
        <f t="shared" si="9"/>
        <v>0</v>
      </c>
      <c r="W15" s="143"/>
      <c r="X15" s="144"/>
      <c r="Y15" s="145">
        <f t="shared" si="10"/>
        <v>0</v>
      </c>
      <c r="Z15" s="143"/>
      <c r="AA15" s="144"/>
      <c r="AB15" s="145">
        <f t="shared" si="11"/>
        <v>0</v>
      </c>
      <c r="AC15" s="667">
        <f t="shared" si="0"/>
        <v>0</v>
      </c>
      <c r="AD15" s="668">
        <f t="shared" si="1"/>
        <v>0</v>
      </c>
      <c r="AE15" s="669">
        <f t="shared" si="2"/>
        <v>0</v>
      </c>
      <c r="AF15" s="147" t="e">
        <f t="shared" si="3"/>
        <v>#DIV/0!</v>
      </c>
      <c r="AG15" s="624"/>
      <c r="AH15" s="134"/>
      <c r="AI15" s="134"/>
    </row>
    <row r="16" spans="1:35" ht="54.75" customHeight="1" x14ac:dyDescent="0.2">
      <c r="A16" s="367" t="s">
        <v>103</v>
      </c>
      <c r="B16" s="368" t="s">
        <v>259</v>
      </c>
      <c r="C16" s="369" t="s">
        <v>104</v>
      </c>
      <c r="D16" s="370" t="s">
        <v>105</v>
      </c>
      <c r="E16" s="235"/>
      <c r="F16" s="236"/>
      <c r="G16" s="371">
        <f t="shared" si="4"/>
        <v>0</v>
      </c>
      <c r="H16" s="148"/>
      <c r="I16" s="149"/>
      <c r="J16" s="150">
        <f t="shared" si="5"/>
        <v>0</v>
      </c>
      <c r="K16" s="148"/>
      <c r="L16" s="149"/>
      <c r="M16" s="150">
        <f t="shared" si="6"/>
        <v>0</v>
      </c>
      <c r="N16" s="148"/>
      <c r="O16" s="149"/>
      <c r="P16" s="150">
        <f t="shared" si="7"/>
        <v>0</v>
      </c>
      <c r="Q16" s="148"/>
      <c r="R16" s="149"/>
      <c r="S16" s="150">
        <f t="shared" si="8"/>
        <v>0</v>
      </c>
      <c r="T16" s="148"/>
      <c r="U16" s="149"/>
      <c r="V16" s="150">
        <f t="shared" si="9"/>
        <v>0</v>
      </c>
      <c r="W16" s="148"/>
      <c r="X16" s="149"/>
      <c r="Y16" s="150">
        <f t="shared" si="10"/>
        <v>0</v>
      </c>
      <c r="Z16" s="148"/>
      <c r="AA16" s="149"/>
      <c r="AB16" s="150">
        <f t="shared" si="11"/>
        <v>0</v>
      </c>
      <c r="AC16" s="670">
        <f t="shared" si="0"/>
        <v>0</v>
      </c>
      <c r="AD16" s="671">
        <f t="shared" si="1"/>
        <v>0</v>
      </c>
      <c r="AE16" s="672">
        <f t="shared" si="2"/>
        <v>0</v>
      </c>
      <c r="AF16" s="152" t="e">
        <f t="shared" si="3"/>
        <v>#DIV/0!</v>
      </c>
      <c r="AG16" s="625"/>
      <c r="AH16" s="134"/>
      <c r="AI16" s="134"/>
    </row>
    <row r="17" spans="1:35" ht="54.75" customHeight="1" x14ac:dyDescent="0.2">
      <c r="A17" s="135" t="s">
        <v>252</v>
      </c>
      <c r="B17" s="136" t="s">
        <v>106</v>
      </c>
      <c r="C17" s="348" t="s">
        <v>107</v>
      </c>
      <c r="D17" s="137"/>
      <c r="E17" s="138"/>
      <c r="F17" s="139"/>
      <c r="G17" s="140">
        <f>SUM(G18:G20)</f>
        <v>0</v>
      </c>
      <c r="H17" s="138"/>
      <c r="I17" s="139"/>
      <c r="J17" s="140">
        <f>SUM(J18:J20)</f>
        <v>0</v>
      </c>
      <c r="K17" s="138"/>
      <c r="L17" s="139"/>
      <c r="M17" s="140">
        <f>SUM(M18:M20)</f>
        <v>0</v>
      </c>
      <c r="N17" s="138"/>
      <c r="O17" s="139"/>
      <c r="P17" s="153">
        <v>0</v>
      </c>
      <c r="Q17" s="138"/>
      <c r="R17" s="139"/>
      <c r="S17" s="140">
        <f>SUM(S18:S20)</f>
        <v>0</v>
      </c>
      <c r="T17" s="138"/>
      <c r="U17" s="139"/>
      <c r="V17" s="153">
        <v>0</v>
      </c>
      <c r="W17" s="138"/>
      <c r="X17" s="139"/>
      <c r="Y17" s="140">
        <f>SUM(Y18:Y20)</f>
        <v>0</v>
      </c>
      <c r="Z17" s="138"/>
      <c r="AA17" s="139"/>
      <c r="AB17" s="153">
        <v>0</v>
      </c>
      <c r="AC17" s="664">
        <f t="shared" si="0"/>
        <v>0</v>
      </c>
      <c r="AD17" s="665">
        <f t="shared" si="1"/>
        <v>0</v>
      </c>
      <c r="AE17" s="666">
        <f t="shared" si="2"/>
        <v>0</v>
      </c>
      <c r="AF17" s="141" t="e">
        <f t="shared" si="3"/>
        <v>#DIV/0!</v>
      </c>
      <c r="AG17" s="623"/>
      <c r="AH17" s="142"/>
      <c r="AI17" s="142"/>
    </row>
    <row r="18" spans="1:35" ht="54.75" customHeight="1" x14ac:dyDescent="0.2">
      <c r="A18" s="362" t="s">
        <v>103</v>
      </c>
      <c r="B18" s="363" t="s">
        <v>260</v>
      </c>
      <c r="C18" s="364" t="s">
        <v>104</v>
      </c>
      <c r="D18" s="365" t="s">
        <v>105</v>
      </c>
      <c r="E18" s="239"/>
      <c r="F18" s="240"/>
      <c r="G18" s="366">
        <f t="shared" ref="G18:G20" si="12">E18*F18</f>
        <v>0</v>
      </c>
      <c r="H18" s="143"/>
      <c r="I18" s="144"/>
      <c r="J18" s="145">
        <f t="shared" ref="J18:J20" si="13">H18*I18</f>
        <v>0</v>
      </c>
      <c r="K18" s="143"/>
      <c r="L18" s="144"/>
      <c r="M18" s="145">
        <f t="shared" ref="M18:M20" si="14">K18*L18</f>
        <v>0</v>
      </c>
      <c r="N18" s="143"/>
      <c r="O18" s="144"/>
      <c r="P18" s="154">
        <v>0</v>
      </c>
      <c r="Q18" s="143"/>
      <c r="R18" s="144"/>
      <c r="S18" s="145">
        <f t="shared" ref="S18:S20" si="15">Q18*R18</f>
        <v>0</v>
      </c>
      <c r="T18" s="143"/>
      <c r="U18" s="144"/>
      <c r="V18" s="154">
        <v>0</v>
      </c>
      <c r="W18" s="143"/>
      <c r="X18" s="144"/>
      <c r="Y18" s="145">
        <f t="shared" ref="Y18:Y20" si="16">W18*X18</f>
        <v>0</v>
      </c>
      <c r="Z18" s="143"/>
      <c r="AA18" s="144"/>
      <c r="AB18" s="154">
        <v>0</v>
      </c>
      <c r="AC18" s="667">
        <f t="shared" si="0"/>
        <v>0</v>
      </c>
      <c r="AD18" s="668">
        <f t="shared" si="1"/>
        <v>0</v>
      </c>
      <c r="AE18" s="669">
        <f t="shared" si="2"/>
        <v>0</v>
      </c>
      <c r="AF18" s="147" t="e">
        <f t="shared" si="3"/>
        <v>#DIV/0!</v>
      </c>
      <c r="AG18" s="624"/>
      <c r="AH18" s="134"/>
      <c r="AI18" s="134"/>
    </row>
    <row r="19" spans="1:35" ht="54.75" customHeight="1" x14ac:dyDescent="0.2">
      <c r="A19" s="362" t="s">
        <v>103</v>
      </c>
      <c r="B19" s="363" t="s">
        <v>261</v>
      </c>
      <c r="C19" s="364" t="s">
        <v>104</v>
      </c>
      <c r="D19" s="365" t="s">
        <v>105</v>
      </c>
      <c r="E19" s="239"/>
      <c r="F19" s="240"/>
      <c r="G19" s="366">
        <f t="shared" si="12"/>
        <v>0</v>
      </c>
      <c r="H19" s="143"/>
      <c r="I19" s="144"/>
      <c r="J19" s="145">
        <f t="shared" si="13"/>
        <v>0</v>
      </c>
      <c r="K19" s="143"/>
      <c r="L19" s="144"/>
      <c r="M19" s="145">
        <f t="shared" si="14"/>
        <v>0</v>
      </c>
      <c r="N19" s="143"/>
      <c r="O19" s="144"/>
      <c r="P19" s="154">
        <v>0</v>
      </c>
      <c r="Q19" s="143"/>
      <c r="R19" s="144"/>
      <c r="S19" s="145">
        <f t="shared" si="15"/>
        <v>0</v>
      </c>
      <c r="T19" s="143"/>
      <c r="U19" s="144"/>
      <c r="V19" s="154">
        <v>0</v>
      </c>
      <c r="W19" s="143"/>
      <c r="X19" s="144"/>
      <c r="Y19" s="145">
        <f t="shared" si="16"/>
        <v>0</v>
      </c>
      <c r="Z19" s="143"/>
      <c r="AA19" s="144"/>
      <c r="AB19" s="154">
        <v>0</v>
      </c>
      <c r="AC19" s="667">
        <f t="shared" si="0"/>
        <v>0</v>
      </c>
      <c r="AD19" s="668">
        <f t="shared" si="1"/>
        <v>0</v>
      </c>
      <c r="AE19" s="669">
        <f t="shared" si="2"/>
        <v>0</v>
      </c>
      <c r="AF19" s="147" t="e">
        <f t="shared" si="3"/>
        <v>#DIV/0!</v>
      </c>
      <c r="AG19" s="624"/>
      <c r="AH19" s="134"/>
      <c r="AI19" s="134"/>
    </row>
    <row r="20" spans="1:35" ht="54.75" customHeight="1" thickBot="1" x14ac:dyDescent="0.25">
      <c r="A20" s="367" t="s">
        <v>103</v>
      </c>
      <c r="B20" s="368" t="s">
        <v>262</v>
      </c>
      <c r="C20" s="436" t="s">
        <v>104</v>
      </c>
      <c r="D20" s="370" t="s">
        <v>105</v>
      </c>
      <c r="E20" s="235"/>
      <c r="F20" s="236"/>
      <c r="G20" s="382">
        <f t="shared" si="12"/>
        <v>0</v>
      </c>
      <c r="H20" s="148"/>
      <c r="I20" s="149"/>
      <c r="J20" s="165">
        <f t="shared" si="13"/>
        <v>0</v>
      </c>
      <c r="K20" s="148"/>
      <c r="L20" s="149"/>
      <c r="M20" s="165">
        <f t="shared" si="14"/>
        <v>0</v>
      </c>
      <c r="N20" s="148"/>
      <c r="O20" s="149"/>
      <c r="P20" s="223">
        <v>0</v>
      </c>
      <c r="Q20" s="148"/>
      <c r="R20" s="149"/>
      <c r="S20" s="165">
        <f t="shared" si="15"/>
        <v>0</v>
      </c>
      <c r="T20" s="148"/>
      <c r="U20" s="149"/>
      <c r="V20" s="223">
        <v>0</v>
      </c>
      <c r="W20" s="148"/>
      <c r="X20" s="149"/>
      <c r="Y20" s="165">
        <f t="shared" si="16"/>
        <v>0</v>
      </c>
      <c r="Z20" s="148"/>
      <c r="AA20" s="149"/>
      <c r="AB20" s="223">
        <v>0</v>
      </c>
      <c r="AC20" s="670">
        <f t="shared" si="0"/>
        <v>0</v>
      </c>
      <c r="AD20" s="671">
        <f t="shared" si="1"/>
        <v>0</v>
      </c>
      <c r="AE20" s="672">
        <f t="shared" si="2"/>
        <v>0</v>
      </c>
      <c r="AF20" s="483" t="e">
        <f t="shared" si="3"/>
        <v>#DIV/0!</v>
      </c>
      <c r="AG20" s="631"/>
      <c r="AH20" s="134"/>
      <c r="AI20" s="134"/>
    </row>
    <row r="21" spans="1:35" ht="54.75" customHeight="1" thickBot="1" x14ac:dyDescent="0.25">
      <c r="A21" s="752" t="s">
        <v>252</v>
      </c>
      <c r="B21" s="753" t="s">
        <v>108</v>
      </c>
      <c r="C21" s="754" t="s">
        <v>109</v>
      </c>
      <c r="D21" s="755"/>
      <c r="E21" s="756">
        <f>SUM(E22:E38)</f>
        <v>206</v>
      </c>
      <c r="F21" s="757"/>
      <c r="G21" s="758">
        <f>SUM(G22:G38)</f>
        <v>470000</v>
      </c>
      <c r="H21" s="756">
        <f>SUM(H22:H38)</f>
        <v>206</v>
      </c>
      <c r="I21" s="757"/>
      <c r="J21" s="758">
        <f>SUM(J22:J38)</f>
        <v>470000</v>
      </c>
      <c r="K21" s="759"/>
      <c r="L21" s="757"/>
      <c r="M21" s="760">
        <f>SUM(M22:M28)</f>
        <v>0</v>
      </c>
      <c r="N21" s="759"/>
      <c r="O21" s="757"/>
      <c r="P21" s="760">
        <f>SUM(P22:P28)</f>
        <v>0</v>
      </c>
      <c r="Q21" s="759"/>
      <c r="R21" s="757"/>
      <c r="S21" s="760">
        <f>SUM(S22:S28)</f>
        <v>0</v>
      </c>
      <c r="T21" s="759"/>
      <c r="U21" s="757"/>
      <c r="V21" s="760">
        <f>SUM(V22:V28)</f>
        <v>0</v>
      </c>
      <c r="W21" s="759"/>
      <c r="X21" s="757"/>
      <c r="Y21" s="760">
        <f>SUM(Y22:Y28)</f>
        <v>0</v>
      </c>
      <c r="Z21" s="759"/>
      <c r="AA21" s="757"/>
      <c r="AB21" s="760">
        <f>SUM(AB22:AB28)</f>
        <v>0</v>
      </c>
      <c r="AC21" s="761">
        <f t="shared" si="0"/>
        <v>470000</v>
      </c>
      <c r="AD21" s="762">
        <f t="shared" si="1"/>
        <v>470000</v>
      </c>
      <c r="AE21" s="763">
        <f t="shared" si="2"/>
        <v>0</v>
      </c>
      <c r="AF21" s="764">
        <f t="shared" si="3"/>
        <v>0</v>
      </c>
      <c r="AG21" s="765"/>
      <c r="AH21" s="142"/>
      <c r="AI21" s="142"/>
    </row>
    <row r="22" spans="1:35" ht="66" customHeight="1" x14ac:dyDescent="0.2">
      <c r="A22" s="458" t="s">
        <v>103</v>
      </c>
      <c r="B22" s="743" t="s">
        <v>200</v>
      </c>
      <c r="C22" s="744" t="s">
        <v>433</v>
      </c>
      <c r="D22" s="745" t="s">
        <v>105</v>
      </c>
      <c r="E22" s="462">
        <v>1</v>
      </c>
      <c r="F22" s="435">
        <v>9000</v>
      </c>
      <c r="G22" s="463">
        <f>E22*F22</f>
        <v>9000</v>
      </c>
      <c r="H22" s="256">
        <v>1</v>
      </c>
      <c r="I22" s="257">
        <v>9000</v>
      </c>
      <c r="J22" s="746">
        <f t="shared" ref="J22:J38" si="17">H22*I22</f>
        <v>9000</v>
      </c>
      <c r="K22" s="747"/>
      <c r="L22" s="167"/>
      <c r="M22" s="748">
        <f t="shared" ref="M22:M31" si="18">K22*L22</f>
        <v>0</v>
      </c>
      <c r="N22" s="749"/>
      <c r="O22" s="167"/>
      <c r="P22" s="748">
        <f t="shared" ref="P22:P31" si="19">N22*O22</f>
        <v>0</v>
      </c>
      <c r="Q22" s="749"/>
      <c r="R22" s="167"/>
      <c r="S22" s="748">
        <f t="shared" ref="S22:S31" si="20">Q22*R22</f>
        <v>0</v>
      </c>
      <c r="T22" s="749"/>
      <c r="U22" s="167"/>
      <c r="V22" s="748">
        <f t="shared" ref="V22:V31" si="21">T22*U22</f>
        <v>0</v>
      </c>
      <c r="W22" s="749"/>
      <c r="X22" s="167"/>
      <c r="Y22" s="748">
        <f t="shared" ref="Y22:Y31" si="22">W22*X22</f>
        <v>0</v>
      </c>
      <c r="Z22" s="749"/>
      <c r="AA22" s="167"/>
      <c r="AB22" s="748">
        <f t="shared" ref="AB22:AB31" si="23">Z22*AA22</f>
        <v>0</v>
      </c>
      <c r="AC22" s="750">
        <f t="shared" si="0"/>
        <v>9000</v>
      </c>
      <c r="AD22" s="693">
        <f t="shared" si="1"/>
        <v>9000</v>
      </c>
      <c r="AE22" s="751">
        <f t="shared" si="2"/>
        <v>0</v>
      </c>
      <c r="AF22" s="530">
        <f t="shared" si="3"/>
        <v>0</v>
      </c>
      <c r="AG22" s="633"/>
      <c r="AH22" s="134"/>
      <c r="AI22" s="134"/>
    </row>
    <row r="23" spans="1:35" ht="69.75" customHeight="1" x14ac:dyDescent="0.2">
      <c r="A23" s="362" t="s">
        <v>103</v>
      </c>
      <c r="B23" s="363" t="s">
        <v>440</v>
      </c>
      <c r="C23" s="379" t="s">
        <v>201</v>
      </c>
      <c r="D23" s="365" t="s">
        <v>105</v>
      </c>
      <c r="E23" s="239">
        <v>4</v>
      </c>
      <c r="F23" s="240">
        <v>9000</v>
      </c>
      <c r="G23" s="380">
        <f>E23*F23</f>
        <v>36000</v>
      </c>
      <c r="H23" s="143">
        <v>4</v>
      </c>
      <c r="I23" s="144">
        <v>9000</v>
      </c>
      <c r="J23" s="714">
        <f t="shared" si="17"/>
        <v>36000</v>
      </c>
      <c r="K23" s="719"/>
      <c r="L23" s="162"/>
      <c r="M23" s="526"/>
      <c r="N23" s="525"/>
      <c r="O23" s="162"/>
      <c r="P23" s="526"/>
      <c r="Q23" s="525"/>
      <c r="R23" s="162"/>
      <c r="S23" s="526"/>
      <c r="T23" s="525"/>
      <c r="U23" s="162"/>
      <c r="V23" s="526"/>
      <c r="W23" s="525"/>
      <c r="X23" s="162"/>
      <c r="Y23" s="526"/>
      <c r="Z23" s="525"/>
      <c r="AA23" s="162"/>
      <c r="AB23" s="526"/>
      <c r="AC23" s="736">
        <f t="shared" si="0"/>
        <v>36000</v>
      </c>
      <c r="AD23" s="673">
        <f t="shared" si="1"/>
        <v>36000</v>
      </c>
      <c r="AE23" s="737">
        <f t="shared" si="2"/>
        <v>0</v>
      </c>
      <c r="AF23" s="531"/>
      <c r="AG23" s="626"/>
      <c r="AH23" s="134"/>
      <c r="AI23" s="134"/>
    </row>
    <row r="24" spans="1:35" ht="66.75" customHeight="1" x14ac:dyDescent="0.2">
      <c r="A24" s="367" t="s">
        <v>103</v>
      </c>
      <c r="B24" s="368" t="s">
        <v>202</v>
      </c>
      <c r="C24" s="381" t="s">
        <v>203</v>
      </c>
      <c r="D24" s="370" t="s">
        <v>105</v>
      </c>
      <c r="E24" s="235">
        <v>5</v>
      </c>
      <c r="F24" s="236">
        <v>9000</v>
      </c>
      <c r="G24" s="382">
        <f t="shared" ref="G24:G31" si="24">E24*F24</f>
        <v>45000</v>
      </c>
      <c r="H24" s="148">
        <v>5</v>
      </c>
      <c r="I24" s="149">
        <v>9000</v>
      </c>
      <c r="J24" s="165">
        <f t="shared" si="17"/>
        <v>45000</v>
      </c>
      <c r="K24" s="720"/>
      <c r="L24" s="162"/>
      <c r="M24" s="526">
        <f t="shared" si="18"/>
        <v>0</v>
      </c>
      <c r="N24" s="525"/>
      <c r="O24" s="162"/>
      <c r="P24" s="526">
        <f t="shared" si="19"/>
        <v>0</v>
      </c>
      <c r="Q24" s="525"/>
      <c r="R24" s="162"/>
      <c r="S24" s="526">
        <f t="shared" si="20"/>
        <v>0</v>
      </c>
      <c r="T24" s="525"/>
      <c r="U24" s="162"/>
      <c r="V24" s="526">
        <f t="shared" si="21"/>
        <v>0</v>
      </c>
      <c r="W24" s="525"/>
      <c r="X24" s="162"/>
      <c r="Y24" s="526">
        <f t="shared" si="22"/>
        <v>0</v>
      </c>
      <c r="Z24" s="525"/>
      <c r="AA24" s="162"/>
      <c r="AB24" s="526">
        <f t="shared" si="23"/>
        <v>0</v>
      </c>
      <c r="AC24" s="736">
        <f t="shared" si="0"/>
        <v>45000</v>
      </c>
      <c r="AD24" s="673">
        <f t="shared" si="1"/>
        <v>45000</v>
      </c>
      <c r="AE24" s="737">
        <f t="shared" si="2"/>
        <v>0</v>
      </c>
      <c r="AF24" s="531">
        <f t="shared" si="3"/>
        <v>0</v>
      </c>
      <c r="AG24" s="626"/>
      <c r="AH24" s="134"/>
      <c r="AI24" s="134"/>
    </row>
    <row r="25" spans="1:35" ht="69.75" customHeight="1" x14ac:dyDescent="0.2">
      <c r="A25" s="383" t="s">
        <v>103</v>
      </c>
      <c r="B25" s="384" t="s">
        <v>204</v>
      </c>
      <c r="C25" s="385" t="s">
        <v>209</v>
      </c>
      <c r="D25" s="386" t="s">
        <v>105</v>
      </c>
      <c r="E25" s="271">
        <v>5</v>
      </c>
      <c r="F25" s="271">
        <v>9000</v>
      </c>
      <c r="G25" s="271">
        <f>E25*F25</f>
        <v>45000</v>
      </c>
      <c r="H25" s="162">
        <v>5</v>
      </c>
      <c r="I25" s="162">
        <v>9000</v>
      </c>
      <c r="J25" s="166">
        <f t="shared" si="17"/>
        <v>45000</v>
      </c>
      <c r="K25" s="721"/>
      <c r="L25" s="162"/>
      <c r="M25" s="526"/>
      <c r="N25" s="525"/>
      <c r="O25" s="162"/>
      <c r="P25" s="526"/>
      <c r="Q25" s="525"/>
      <c r="R25" s="162"/>
      <c r="S25" s="526"/>
      <c r="T25" s="525"/>
      <c r="U25" s="162"/>
      <c r="V25" s="526"/>
      <c r="W25" s="525"/>
      <c r="X25" s="162"/>
      <c r="Y25" s="526"/>
      <c r="Z25" s="525"/>
      <c r="AA25" s="162"/>
      <c r="AB25" s="526"/>
      <c r="AC25" s="736">
        <f t="shared" si="0"/>
        <v>45000</v>
      </c>
      <c r="AD25" s="673">
        <f t="shared" si="1"/>
        <v>45000</v>
      </c>
      <c r="AE25" s="737">
        <f t="shared" si="2"/>
        <v>0</v>
      </c>
      <c r="AF25" s="531"/>
      <c r="AG25" s="626"/>
      <c r="AH25" s="134"/>
      <c r="AI25" s="134"/>
    </row>
    <row r="26" spans="1:35" ht="66" customHeight="1" x14ac:dyDescent="0.2">
      <c r="A26" s="387" t="s">
        <v>103</v>
      </c>
      <c r="B26" s="388" t="s">
        <v>207</v>
      </c>
      <c r="C26" s="389" t="s">
        <v>447</v>
      </c>
      <c r="D26" s="390" t="s">
        <v>105</v>
      </c>
      <c r="E26" s="391">
        <v>2</v>
      </c>
      <c r="F26" s="391">
        <v>9000</v>
      </c>
      <c r="G26" s="391">
        <f>E26*F26</f>
        <v>18000</v>
      </c>
      <c r="H26" s="167">
        <v>2</v>
      </c>
      <c r="I26" s="167">
        <v>9000</v>
      </c>
      <c r="J26" s="168">
        <f t="shared" si="17"/>
        <v>18000</v>
      </c>
      <c r="K26" s="722"/>
      <c r="L26" s="162"/>
      <c r="M26" s="526"/>
      <c r="N26" s="525"/>
      <c r="O26" s="162"/>
      <c r="P26" s="526"/>
      <c r="Q26" s="525"/>
      <c r="R26" s="162"/>
      <c r="S26" s="526"/>
      <c r="T26" s="525"/>
      <c r="U26" s="162"/>
      <c r="V26" s="526"/>
      <c r="W26" s="525"/>
      <c r="X26" s="162"/>
      <c r="Y26" s="526"/>
      <c r="Z26" s="525"/>
      <c r="AA26" s="162"/>
      <c r="AB26" s="526"/>
      <c r="AC26" s="736">
        <f t="shared" si="0"/>
        <v>18000</v>
      </c>
      <c r="AD26" s="673">
        <f t="shared" si="1"/>
        <v>18000</v>
      </c>
      <c r="AE26" s="737">
        <f t="shared" si="2"/>
        <v>0</v>
      </c>
      <c r="AF26" s="531"/>
      <c r="AG26" s="626"/>
      <c r="AH26" s="134"/>
      <c r="AI26" s="134"/>
    </row>
    <row r="27" spans="1:35" ht="66.75" customHeight="1" x14ac:dyDescent="0.2">
      <c r="A27" s="383" t="s">
        <v>103</v>
      </c>
      <c r="B27" s="384" t="s">
        <v>207</v>
      </c>
      <c r="C27" s="385" t="s">
        <v>205</v>
      </c>
      <c r="D27" s="386" t="s">
        <v>105</v>
      </c>
      <c r="E27" s="271">
        <v>1</v>
      </c>
      <c r="F27" s="271">
        <v>9000</v>
      </c>
      <c r="G27" s="271">
        <f>E27*F27</f>
        <v>9000</v>
      </c>
      <c r="H27" s="162">
        <v>1</v>
      </c>
      <c r="I27" s="162">
        <v>9000</v>
      </c>
      <c r="J27" s="166">
        <f t="shared" si="17"/>
        <v>9000</v>
      </c>
      <c r="K27" s="721"/>
      <c r="L27" s="162"/>
      <c r="M27" s="526"/>
      <c r="N27" s="525"/>
      <c r="O27" s="162"/>
      <c r="P27" s="526"/>
      <c r="Q27" s="525"/>
      <c r="R27" s="162"/>
      <c r="S27" s="526"/>
      <c r="T27" s="525"/>
      <c r="U27" s="162"/>
      <c r="V27" s="526"/>
      <c r="W27" s="525"/>
      <c r="X27" s="162"/>
      <c r="Y27" s="526"/>
      <c r="Z27" s="525"/>
      <c r="AA27" s="162"/>
      <c r="AB27" s="526"/>
      <c r="AC27" s="736">
        <f t="shared" si="0"/>
        <v>9000</v>
      </c>
      <c r="AD27" s="673">
        <f t="shared" si="1"/>
        <v>9000</v>
      </c>
      <c r="AE27" s="737">
        <f t="shared" si="2"/>
        <v>0</v>
      </c>
      <c r="AF27" s="531"/>
      <c r="AG27" s="626"/>
      <c r="AH27" s="134"/>
      <c r="AI27" s="134"/>
    </row>
    <row r="28" spans="1:35" ht="63.75" customHeight="1" x14ac:dyDescent="0.2">
      <c r="A28" s="392" t="s">
        <v>103</v>
      </c>
      <c r="B28" s="393" t="s">
        <v>207</v>
      </c>
      <c r="C28" s="394" t="s">
        <v>206</v>
      </c>
      <c r="D28" s="395" t="s">
        <v>105</v>
      </c>
      <c r="E28" s="396">
        <v>2</v>
      </c>
      <c r="F28" s="397">
        <v>9000</v>
      </c>
      <c r="G28" s="398">
        <f t="shared" si="24"/>
        <v>18000</v>
      </c>
      <c r="H28" s="169">
        <v>2</v>
      </c>
      <c r="I28" s="170">
        <v>9000</v>
      </c>
      <c r="J28" s="171">
        <f t="shared" si="17"/>
        <v>18000</v>
      </c>
      <c r="K28" s="723"/>
      <c r="L28" s="162"/>
      <c r="M28" s="526">
        <f t="shared" si="18"/>
        <v>0</v>
      </c>
      <c r="N28" s="525"/>
      <c r="O28" s="162"/>
      <c r="P28" s="526">
        <f t="shared" si="19"/>
        <v>0</v>
      </c>
      <c r="Q28" s="525"/>
      <c r="R28" s="162"/>
      <c r="S28" s="526">
        <f t="shared" si="20"/>
        <v>0</v>
      </c>
      <c r="T28" s="525"/>
      <c r="U28" s="162"/>
      <c r="V28" s="526">
        <f t="shared" si="21"/>
        <v>0</v>
      </c>
      <c r="W28" s="525"/>
      <c r="X28" s="162"/>
      <c r="Y28" s="526">
        <f t="shared" si="22"/>
        <v>0</v>
      </c>
      <c r="Z28" s="525"/>
      <c r="AA28" s="162"/>
      <c r="AB28" s="526">
        <f t="shared" si="23"/>
        <v>0</v>
      </c>
      <c r="AC28" s="736">
        <f t="shared" si="0"/>
        <v>18000</v>
      </c>
      <c r="AD28" s="673">
        <f t="shared" si="1"/>
        <v>18000</v>
      </c>
      <c r="AE28" s="737">
        <f t="shared" si="2"/>
        <v>0</v>
      </c>
      <c r="AF28" s="531">
        <f t="shared" si="3"/>
        <v>0</v>
      </c>
      <c r="AG28" s="626"/>
      <c r="AH28" s="134"/>
      <c r="AI28" s="134"/>
    </row>
    <row r="29" spans="1:35" ht="63" customHeight="1" x14ac:dyDescent="0.2">
      <c r="A29" s="392" t="s">
        <v>103</v>
      </c>
      <c r="B29" s="393" t="s">
        <v>208</v>
      </c>
      <c r="C29" s="394" t="s">
        <v>210</v>
      </c>
      <c r="D29" s="395" t="s">
        <v>105</v>
      </c>
      <c r="E29" s="396">
        <v>5</v>
      </c>
      <c r="F29" s="397">
        <v>9000</v>
      </c>
      <c r="G29" s="398">
        <f>E29*F29</f>
        <v>45000</v>
      </c>
      <c r="H29" s="169">
        <v>5</v>
      </c>
      <c r="I29" s="170">
        <v>9000</v>
      </c>
      <c r="J29" s="171">
        <f t="shared" si="17"/>
        <v>45000</v>
      </c>
      <c r="K29" s="723"/>
      <c r="L29" s="162"/>
      <c r="M29" s="526"/>
      <c r="N29" s="525"/>
      <c r="O29" s="162"/>
      <c r="P29" s="526"/>
      <c r="Q29" s="525"/>
      <c r="R29" s="162"/>
      <c r="S29" s="526"/>
      <c r="T29" s="525"/>
      <c r="U29" s="162"/>
      <c r="V29" s="526"/>
      <c r="W29" s="525"/>
      <c r="X29" s="162"/>
      <c r="Y29" s="526"/>
      <c r="Z29" s="525"/>
      <c r="AA29" s="162"/>
      <c r="AB29" s="526"/>
      <c r="AC29" s="736">
        <f t="shared" si="0"/>
        <v>45000</v>
      </c>
      <c r="AD29" s="673">
        <f t="shared" si="1"/>
        <v>45000</v>
      </c>
      <c r="AE29" s="737">
        <f t="shared" si="2"/>
        <v>0</v>
      </c>
      <c r="AF29" s="531"/>
      <c r="AG29" s="626"/>
      <c r="AH29" s="134"/>
      <c r="AI29" s="134"/>
    </row>
    <row r="30" spans="1:35" ht="54.75" customHeight="1" x14ac:dyDescent="0.2">
      <c r="A30" s="399" t="s">
        <v>103</v>
      </c>
      <c r="B30" s="400" t="s">
        <v>211</v>
      </c>
      <c r="C30" s="401" t="s">
        <v>213</v>
      </c>
      <c r="D30" s="402" t="s">
        <v>105</v>
      </c>
      <c r="E30" s="403">
        <v>2</v>
      </c>
      <c r="F30" s="404">
        <v>10000</v>
      </c>
      <c r="G30" s="405">
        <f t="shared" si="24"/>
        <v>20000</v>
      </c>
      <c r="H30" s="172">
        <v>2</v>
      </c>
      <c r="I30" s="173">
        <v>10000</v>
      </c>
      <c r="J30" s="174">
        <f t="shared" si="17"/>
        <v>20000</v>
      </c>
      <c r="K30" s="724"/>
      <c r="L30" s="162"/>
      <c r="M30" s="526">
        <f t="shared" si="18"/>
        <v>0</v>
      </c>
      <c r="N30" s="525"/>
      <c r="O30" s="162"/>
      <c r="P30" s="526">
        <f t="shared" si="19"/>
        <v>0</v>
      </c>
      <c r="Q30" s="525"/>
      <c r="R30" s="162"/>
      <c r="S30" s="526">
        <f t="shared" si="20"/>
        <v>0</v>
      </c>
      <c r="T30" s="525"/>
      <c r="U30" s="162"/>
      <c r="V30" s="526">
        <f t="shared" si="21"/>
        <v>0</v>
      </c>
      <c r="W30" s="525"/>
      <c r="X30" s="162"/>
      <c r="Y30" s="526">
        <f t="shared" si="22"/>
        <v>0</v>
      </c>
      <c r="Z30" s="525"/>
      <c r="AA30" s="162"/>
      <c r="AB30" s="526">
        <f t="shared" si="23"/>
        <v>0</v>
      </c>
      <c r="AC30" s="736">
        <f t="shared" si="0"/>
        <v>20000</v>
      </c>
      <c r="AD30" s="673">
        <f t="shared" si="1"/>
        <v>20000</v>
      </c>
      <c r="AE30" s="737">
        <f t="shared" si="2"/>
        <v>0</v>
      </c>
      <c r="AF30" s="531">
        <f t="shared" si="3"/>
        <v>0</v>
      </c>
      <c r="AG30" s="626"/>
      <c r="AH30" s="134"/>
      <c r="AI30" s="134"/>
    </row>
    <row r="31" spans="1:35" ht="54.75" customHeight="1" x14ac:dyDescent="0.2">
      <c r="A31" s="399" t="s">
        <v>103</v>
      </c>
      <c r="B31" s="400" t="s">
        <v>212</v>
      </c>
      <c r="C31" s="401" t="s">
        <v>215</v>
      </c>
      <c r="D31" s="402" t="s">
        <v>105</v>
      </c>
      <c r="E31" s="403">
        <v>2</v>
      </c>
      <c r="F31" s="404">
        <v>10000</v>
      </c>
      <c r="G31" s="405">
        <f t="shared" si="24"/>
        <v>20000</v>
      </c>
      <c r="H31" s="172">
        <v>2</v>
      </c>
      <c r="I31" s="173">
        <v>10000</v>
      </c>
      <c r="J31" s="174">
        <f t="shared" si="17"/>
        <v>20000</v>
      </c>
      <c r="K31" s="724"/>
      <c r="L31" s="162"/>
      <c r="M31" s="526">
        <f t="shared" si="18"/>
        <v>0</v>
      </c>
      <c r="N31" s="525"/>
      <c r="O31" s="162"/>
      <c r="P31" s="526">
        <f t="shared" si="19"/>
        <v>0</v>
      </c>
      <c r="Q31" s="525"/>
      <c r="R31" s="162"/>
      <c r="S31" s="526">
        <f t="shared" si="20"/>
        <v>0</v>
      </c>
      <c r="T31" s="525"/>
      <c r="U31" s="162"/>
      <c r="V31" s="526">
        <f t="shared" si="21"/>
        <v>0</v>
      </c>
      <c r="W31" s="525"/>
      <c r="X31" s="162"/>
      <c r="Y31" s="526">
        <f t="shared" si="22"/>
        <v>0</v>
      </c>
      <c r="Z31" s="525"/>
      <c r="AA31" s="162"/>
      <c r="AB31" s="526">
        <f t="shared" si="23"/>
        <v>0</v>
      </c>
      <c r="AC31" s="736">
        <f t="shared" si="0"/>
        <v>20000</v>
      </c>
      <c r="AD31" s="673">
        <f t="shared" si="1"/>
        <v>20000</v>
      </c>
      <c r="AE31" s="737">
        <f t="shared" si="2"/>
        <v>0</v>
      </c>
      <c r="AF31" s="531">
        <f t="shared" si="3"/>
        <v>0</v>
      </c>
      <c r="AG31" s="626"/>
      <c r="AH31" s="134"/>
      <c r="AI31" s="134"/>
    </row>
    <row r="32" spans="1:35" ht="54.75" customHeight="1" x14ac:dyDescent="0.2">
      <c r="A32" s="399" t="s">
        <v>103</v>
      </c>
      <c r="B32" s="400" t="s">
        <v>214</v>
      </c>
      <c r="C32" s="401" t="s">
        <v>216</v>
      </c>
      <c r="D32" s="402" t="s">
        <v>105</v>
      </c>
      <c r="E32" s="403">
        <v>2</v>
      </c>
      <c r="F32" s="404">
        <v>10000</v>
      </c>
      <c r="G32" s="405">
        <f t="shared" ref="G32:G38" si="25">E32*F32</f>
        <v>20000</v>
      </c>
      <c r="H32" s="172">
        <v>2</v>
      </c>
      <c r="I32" s="173">
        <v>10000</v>
      </c>
      <c r="J32" s="174">
        <f t="shared" si="17"/>
        <v>20000</v>
      </c>
      <c r="K32" s="724"/>
      <c r="L32" s="162"/>
      <c r="M32" s="526"/>
      <c r="N32" s="525"/>
      <c r="O32" s="162"/>
      <c r="P32" s="526"/>
      <c r="Q32" s="525"/>
      <c r="R32" s="162"/>
      <c r="S32" s="526"/>
      <c r="T32" s="525"/>
      <c r="U32" s="162"/>
      <c r="V32" s="526"/>
      <c r="W32" s="525"/>
      <c r="X32" s="162"/>
      <c r="Y32" s="526"/>
      <c r="Z32" s="525"/>
      <c r="AA32" s="162"/>
      <c r="AB32" s="526"/>
      <c r="AC32" s="736">
        <f t="shared" si="0"/>
        <v>20000</v>
      </c>
      <c r="AD32" s="673">
        <f t="shared" si="1"/>
        <v>20000</v>
      </c>
      <c r="AE32" s="737">
        <f t="shared" si="2"/>
        <v>0</v>
      </c>
      <c r="AF32" s="531"/>
      <c r="AG32" s="626"/>
      <c r="AH32" s="134"/>
      <c r="AI32" s="134"/>
    </row>
    <row r="33" spans="1:35" ht="54.75" customHeight="1" x14ac:dyDescent="0.2">
      <c r="A33" s="399" t="s">
        <v>103</v>
      </c>
      <c r="B33" s="400" t="s">
        <v>217</v>
      </c>
      <c r="C33" s="401" t="s">
        <v>218</v>
      </c>
      <c r="D33" s="402" t="s">
        <v>105</v>
      </c>
      <c r="E33" s="403">
        <v>2</v>
      </c>
      <c r="F33" s="404">
        <v>10000</v>
      </c>
      <c r="G33" s="405">
        <f t="shared" si="25"/>
        <v>20000</v>
      </c>
      <c r="H33" s="172">
        <v>2</v>
      </c>
      <c r="I33" s="173">
        <v>10000</v>
      </c>
      <c r="J33" s="174">
        <f t="shared" si="17"/>
        <v>20000</v>
      </c>
      <c r="K33" s="724"/>
      <c r="L33" s="162"/>
      <c r="M33" s="526"/>
      <c r="N33" s="525"/>
      <c r="O33" s="162"/>
      <c r="P33" s="526"/>
      <c r="Q33" s="525"/>
      <c r="R33" s="162"/>
      <c r="S33" s="526"/>
      <c r="T33" s="525"/>
      <c r="U33" s="162"/>
      <c r="V33" s="526"/>
      <c r="W33" s="525"/>
      <c r="X33" s="162"/>
      <c r="Y33" s="526"/>
      <c r="Z33" s="525"/>
      <c r="AA33" s="162"/>
      <c r="AB33" s="526"/>
      <c r="AC33" s="736">
        <f t="shared" si="0"/>
        <v>20000</v>
      </c>
      <c r="AD33" s="673">
        <f t="shared" si="1"/>
        <v>20000</v>
      </c>
      <c r="AE33" s="737">
        <f t="shared" si="2"/>
        <v>0</v>
      </c>
      <c r="AF33" s="531"/>
      <c r="AG33" s="626"/>
      <c r="AH33" s="134"/>
      <c r="AI33" s="134"/>
    </row>
    <row r="34" spans="1:35" ht="54.75" customHeight="1" x14ac:dyDescent="0.2">
      <c r="A34" s="399" t="s">
        <v>103</v>
      </c>
      <c r="B34" s="400" t="s">
        <v>219</v>
      </c>
      <c r="C34" s="401" t="s">
        <v>220</v>
      </c>
      <c r="D34" s="402" t="s">
        <v>105</v>
      </c>
      <c r="E34" s="403">
        <v>1.5</v>
      </c>
      <c r="F34" s="404">
        <v>10000</v>
      </c>
      <c r="G34" s="405">
        <f t="shared" si="25"/>
        <v>15000</v>
      </c>
      <c r="H34" s="172">
        <v>1.5</v>
      </c>
      <c r="I34" s="173">
        <v>10000</v>
      </c>
      <c r="J34" s="174">
        <f t="shared" si="17"/>
        <v>15000</v>
      </c>
      <c r="K34" s="724"/>
      <c r="L34" s="162"/>
      <c r="M34" s="526"/>
      <c r="N34" s="525"/>
      <c r="O34" s="162"/>
      <c r="P34" s="526"/>
      <c r="Q34" s="525"/>
      <c r="R34" s="162"/>
      <c r="S34" s="526"/>
      <c r="T34" s="525"/>
      <c r="U34" s="162"/>
      <c r="V34" s="526"/>
      <c r="W34" s="525"/>
      <c r="X34" s="162"/>
      <c r="Y34" s="526"/>
      <c r="Z34" s="525"/>
      <c r="AA34" s="162"/>
      <c r="AB34" s="526"/>
      <c r="AC34" s="736">
        <f t="shared" si="0"/>
        <v>15000</v>
      </c>
      <c r="AD34" s="673">
        <f t="shared" si="1"/>
        <v>15000</v>
      </c>
      <c r="AE34" s="737">
        <f t="shared" si="2"/>
        <v>0</v>
      </c>
      <c r="AF34" s="531"/>
      <c r="AG34" s="626"/>
      <c r="AH34" s="134"/>
      <c r="AI34" s="134"/>
    </row>
    <row r="35" spans="1:35" ht="54.75" customHeight="1" x14ac:dyDescent="0.2">
      <c r="A35" s="399" t="s">
        <v>103</v>
      </c>
      <c r="B35" s="400" t="s">
        <v>221</v>
      </c>
      <c r="C35" s="401" t="s">
        <v>222</v>
      </c>
      <c r="D35" s="402" t="s">
        <v>105</v>
      </c>
      <c r="E35" s="403">
        <v>1.5</v>
      </c>
      <c r="F35" s="404">
        <v>10000</v>
      </c>
      <c r="G35" s="405">
        <f t="shared" si="25"/>
        <v>15000</v>
      </c>
      <c r="H35" s="172">
        <v>1.5</v>
      </c>
      <c r="I35" s="173">
        <v>10000</v>
      </c>
      <c r="J35" s="174">
        <f t="shared" si="17"/>
        <v>15000</v>
      </c>
      <c r="K35" s="724"/>
      <c r="L35" s="162"/>
      <c r="M35" s="526"/>
      <c r="N35" s="525"/>
      <c r="O35" s="162"/>
      <c r="P35" s="526"/>
      <c r="Q35" s="525"/>
      <c r="R35" s="162"/>
      <c r="S35" s="526"/>
      <c r="T35" s="525"/>
      <c r="U35" s="162"/>
      <c r="V35" s="526"/>
      <c r="W35" s="525"/>
      <c r="X35" s="162"/>
      <c r="Y35" s="526"/>
      <c r="Z35" s="525"/>
      <c r="AA35" s="162"/>
      <c r="AB35" s="526"/>
      <c r="AC35" s="736">
        <f t="shared" si="0"/>
        <v>15000</v>
      </c>
      <c r="AD35" s="673">
        <f t="shared" si="1"/>
        <v>15000</v>
      </c>
      <c r="AE35" s="737">
        <f t="shared" si="2"/>
        <v>0</v>
      </c>
      <c r="AF35" s="531"/>
      <c r="AG35" s="626"/>
      <c r="AH35" s="134"/>
      <c r="AI35" s="134"/>
    </row>
    <row r="36" spans="1:35" ht="54.75" customHeight="1" x14ac:dyDescent="0.2">
      <c r="A36" s="399" t="s">
        <v>103</v>
      </c>
      <c r="B36" s="400" t="s">
        <v>223</v>
      </c>
      <c r="C36" s="401" t="s">
        <v>226</v>
      </c>
      <c r="D36" s="402" t="s">
        <v>105</v>
      </c>
      <c r="E36" s="403">
        <v>5</v>
      </c>
      <c r="F36" s="404">
        <v>8500</v>
      </c>
      <c r="G36" s="405">
        <f t="shared" si="25"/>
        <v>42500</v>
      </c>
      <c r="H36" s="172">
        <v>5</v>
      </c>
      <c r="I36" s="173">
        <v>8500</v>
      </c>
      <c r="J36" s="174">
        <f t="shared" si="17"/>
        <v>42500</v>
      </c>
      <c r="K36" s="724"/>
      <c r="L36" s="162"/>
      <c r="M36" s="526"/>
      <c r="N36" s="525"/>
      <c r="O36" s="162"/>
      <c r="P36" s="526"/>
      <c r="Q36" s="525"/>
      <c r="R36" s="162"/>
      <c r="S36" s="526"/>
      <c r="T36" s="525"/>
      <c r="U36" s="162"/>
      <c r="V36" s="526"/>
      <c r="W36" s="525"/>
      <c r="X36" s="162"/>
      <c r="Y36" s="526"/>
      <c r="Z36" s="525"/>
      <c r="AA36" s="162"/>
      <c r="AB36" s="526"/>
      <c r="AC36" s="736">
        <f t="shared" si="0"/>
        <v>42500</v>
      </c>
      <c r="AD36" s="673">
        <f t="shared" si="1"/>
        <v>42500</v>
      </c>
      <c r="AE36" s="737">
        <f t="shared" si="2"/>
        <v>0</v>
      </c>
      <c r="AF36" s="531"/>
      <c r="AG36" s="626"/>
      <c r="AH36" s="134"/>
      <c r="AI36" s="134"/>
    </row>
    <row r="37" spans="1:35" ht="54.75" customHeight="1" x14ac:dyDescent="0.2">
      <c r="A37" s="406" t="s">
        <v>103</v>
      </c>
      <c r="B37" s="407" t="s">
        <v>224</v>
      </c>
      <c r="C37" s="408" t="s">
        <v>227</v>
      </c>
      <c r="D37" s="409" t="s">
        <v>229</v>
      </c>
      <c r="E37" s="410">
        <v>160</v>
      </c>
      <c r="F37" s="411">
        <v>250</v>
      </c>
      <c r="G37" s="412">
        <f t="shared" si="25"/>
        <v>40000</v>
      </c>
      <c r="H37" s="175">
        <v>160</v>
      </c>
      <c r="I37" s="176">
        <v>250</v>
      </c>
      <c r="J37" s="177">
        <f t="shared" si="17"/>
        <v>40000</v>
      </c>
      <c r="K37" s="725"/>
      <c r="L37" s="162"/>
      <c r="M37" s="526"/>
      <c r="N37" s="525"/>
      <c r="O37" s="162"/>
      <c r="P37" s="526"/>
      <c r="Q37" s="525"/>
      <c r="R37" s="162"/>
      <c r="S37" s="526"/>
      <c r="T37" s="525"/>
      <c r="U37" s="162"/>
      <c r="V37" s="526"/>
      <c r="W37" s="525"/>
      <c r="X37" s="162"/>
      <c r="Y37" s="526"/>
      <c r="Z37" s="525"/>
      <c r="AA37" s="162"/>
      <c r="AB37" s="526"/>
      <c r="AC37" s="736">
        <f t="shared" si="0"/>
        <v>40000</v>
      </c>
      <c r="AD37" s="673">
        <f t="shared" si="1"/>
        <v>40000</v>
      </c>
      <c r="AE37" s="737">
        <f t="shared" si="2"/>
        <v>0</v>
      </c>
      <c r="AF37" s="531"/>
      <c r="AG37" s="626"/>
      <c r="AH37" s="134"/>
      <c r="AI37" s="134"/>
    </row>
    <row r="38" spans="1:35" ht="54.75" customHeight="1" thickBot="1" x14ac:dyDescent="0.25">
      <c r="A38" s="414" t="s">
        <v>103</v>
      </c>
      <c r="B38" s="415" t="s">
        <v>225</v>
      </c>
      <c r="C38" s="416" t="s">
        <v>228</v>
      </c>
      <c r="D38" s="417" t="s">
        <v>105</v>
      </c>
      <c r="E38" s="418">
        <v>5</v>
      </c>
      <c r="F38" s="418">
        <v>10500</v>
      </c>
      <c r="G38" s="418">
        <f t="shared" si="25"/>
        <v>52500</v>
      </c>
      <c r="H38" s="180">
        <v>5</v>
      </c>
      <c r="I38" s="180">
        <v>10500</v>
      </c>
      <c r="J38" s="181">
        <f t="shared" si="17"/>
        <v>52500</v>
      </c>
      <c r="K38" s="726"/>
      <c r="L38" s="180"/>
      <c r="M38" s="766"/>
      <c r="N38" s="767"/>
      <c r="O38" s="180"/>
      <c r="P38" s="766"/>
      <c r="Q38" s="767"/>
      <c r="R38" s="180"/>
      <c r="S38" s="766"/>
      <c r="T38" s="767"/>
      <c r="U38" s="180"/>
      <c r="V38" s="766"/>
      <c r="W38" s="767"/>
      <c r="X38" s="180"/>
      <c r="Y38" s="766"/>
      <c r="Z38" s="767"/>
      <c r="AA38" s="180"/>
      <c r="AB38" s="766"/>
      <c r="AC38" s="768">
        <f t="shared" si="0"/>
        <v>52500</v>
      </c>
      <c r="AD38" s="694">
        <f t="shared" si="1"/>
        <v>52500</v>
      </c>
      <c r="AE38" s="769">
        <f t="shared" si="2"/>
        <v>0</v>
      </c>
      <c r="AF38" s="532"/>
      <c r="AG38" s="634"/>
      <c r="AH38" s="134"/>
      <c r="AI38" s="134"/>
    </row>
    <row r="39" spans="1:35" ht="54.75" customHeight="1" thickBot="1" x14ac:dyDescent="0.25">
      <c r="A39" s="504" t="s">
        <v>252</v>
      </c>
      <c r="B39" s="505" t="s">
        <v>231</v>
      </c>
      <c r="C39" s="770" t="s">
        <v>230</v>
      </c>
      <c r="D39" s="490"/>
      <c r="E39" s="491">
        <f>SUM(E41:E42)</f>
        <v>470000</v>
      </c>
      <c r="F39" s="491"/>
      <c r="G39" s="491">
        <f>SUM(G40:G42)</f>
        <v>103400</v>
      </c>
      <c r="H39" s="491">
        <f>SUM(H40:H42)</f>
        <v>470000</v>
      </c>
      <c r="I39" s="491"/>
      <c r="J39" s="771">
        <f>SUM(J40:J42)</f>
        <v>103400</v>
      </c>
      <c r="K39" s="772"/>
      <c r="L39" s="491"/>
      <c r="M39" s="773"/>
      <c r="N39" s="774"/>
      <c r="O39" s="491"/>
      <c r="P39" s="773"/>
      <c r="Q39" s="774"/>
      <c r="R39" s="491"/>
      <c r="S39" s="773"/>
      <c r="T39" s="774"/>
      <c r="U39" s="491"/>
      <c r="V39" s="773"/>
      <c r="W39" s="774"/>
      <c r="X39" s="491"/>
      <c r="Y39" s="773"/>
      <c r="Z39" s="774"/>
      <c r="AA39" s="491"/>
      <c r="AB39" s="773"/>
      <c r="AC39" s="775">
        <f t="shared" si="0"/>
        <v>103400</v>
      </c>
      <c r="AD39" s="776">
        <f t="shared" si="1"/>
        <v>103400</v>
      </c>
      <c r="AE39" s="777">
        <f t="shared" si="2"/>
        <v>0</v>
      </c>
      <c r="AF39" s="778"/>
      <c r="AG39" s="779"/>
      <c r="AH39" s="134"/>
      <c r="AI39" s="134"/>
    </row>
    <row r="40" spans="1:35" ht="54.75" customHeight="1" x14ac:dyDescent="0.2">
      <c r="A40" s="387" t="s">
        <v>103</v>
      </c>
      <c r="B40" s="388" t="s">
        <v>233</v>
      </c>
      <c r="C40" s="389" t="s">
        <v>102</v>
      </c>
      <c r="D40" s="390"/>
      <c r="E40" s="391">
        <v>0</v>
      </c>
      <c r="F40" s="391">
        <v>0.22</v>
      </c>
      <c r="G40" s="391">
        <f>E40*G41</f>
        <v>0</v>
      </c>
      <c r="H40" s="391">
        <v>0</v>
      </c>
      <c r="I40" s="167">
        <v>0.22</v>
      </c>
      <c r="J40" s="168">
        <f>H40*I40</f>
        <v>0</v>
      </c>
      <c r="K40" s="722"/>
      <c r="L40" s="167"/>
      <c r="M40" s="748"/>
      <c r="N40" s="749"/>
      <c r="O40" s="167"/>
      <c r="P40" s="748"/>
      <c r="Q40" s="749"/>
      <c r="R40" s="167"/>
      <c r="S40" s="748"/>
      <c r="T40" s="749"/>
      <c r="U40" s="167"/>
      <c r="V40" s="748"/>
      <c r="W40" s="749"/>
      <c r="X40" s="167"/>
      <c r="Y40" s="748"/>
      <c r="Z40" s="749"/>
      <c r="AA40" s="167"/>
      <c r="AB40" s="748"/>
      <c r="AC40" s="750">
        <f t="shared" si="0"/>
        <v>0</v>
      </c>
      <c r="AD40" s="693">
        <f t="shared" si="1"/>
        <v>0</v>
      </c>
      <c r="AE40" s="751">
        <f t="shared" si="2"/>
        <v>0</v>
      </c>
      <c r="AF40" s="530"/>
      <c r="AG40" s="633"/>
      <c r="AH40" s="134"/>
      <c r="AI40" s="134"/>
    </row>
    <row r="41" spans="1:35" ht="54.75" customHeight="1" x14ac:dyDescent="0.2">
      <c r="A41" s="383" t="s">
        <v>103</v>
      </c>
      <c r="B41" s="384" t="s">
        <v>234</v>
      </c>
      <c r="C41" s="413" t="s">
        <v>232</v>
      </c>
      <c r="D41" s="386"/>
      <c r="E41" s="271">
        <v>0</v>
      </c>
      <c r="F41" s="271">
        <v>0.22</v>
      </c>
      <c r="G41" s="271">
        <f>E41*F41</f>
        <v>0</v>
      </c>
      <c r="H41" s="271">
        <v>0</v>
      </c>
      <c r="I41" s="162">
        <v>0.22</v>
      </c>
      <c r="J41" s="166">
        <f t="shared" ref="J41:J42" si="26">H41*I41</f>
        <v>0</v>
      </c>
      <c r="K41" s="721"/>
      <c r="L41" s="162"/>
      <c r="M41" s="526"/>
      <c r="N41" s="525"/>
      <c r="O41" s="162"/>
      <c r="P41" s="526"/>
      <c r="Q41" s="525"/>
      <c r="R41" s="162"/>
      <c r="S41" s="526"/>
      <c r="T41" s="525"/>
      <c r="U41" s="162"/>
      <c r="V41" s="526"/>
      <c r="W41" s="525"/>
      <c r="X41" s="162"/>
      <c r="Y41" s="526"/>
      <c r="Z41" s="525"/>
      <c r="AA41" s="162"/>
      <c r="AB41" s="526"/>
      <c r="AC41" s="736">
        <f t="shared" si="0"/>
        <v>0</v>
      </c>
      <c r="AD41" s="673">
        <f t="shared" si="1"/>
        <v>0</v>
      </c>
      <c r="AE41" s="737">
        <f t="shared" si="2"/>
        <v>0</v>
      </c>
      <c r="AF41" s="531"/>
      <c r="AG41" s="626"/>
      <c r="AH41" s="134"/>
      <c r="AI41" s="134"/>
    </row>
    <row r="42" spans="1:35" ht="54.75" customHeight="1" thickBot="1" x14ac:dyDescent="0.25">
      <c r="A42" s="414" t="s">
        <v>103</v>
      </c>
      <c r="B42" s="415" t="s">
        <v>235</v>
      </c>
      <c r="C42" s="416" t="s">
        <v>109</v>
      </c>
      <c r="D42" s="417"/>
      <c r="E42" s="418">
        <f>G21</f>
        <v>470000</v>
      </c>
      <c r="F42" s="418">
        <v>0.22</v>
      </c>
      <c r="G42" s="418">
        <f>E42*F42</f>
        <v>103400</v>
      </c>
      <c r="H42" s="418">
        <f>E42</f>
        <v>470000</v>
      </c>
      <c r="I42" s="180">
        <v>0.22</v>
      </c>
      <c r="J42" s="181">
        <f t="shared" si="26"/>
        <v>103400</v>
      </c>
      <c r="K42" s="726"/>
      <c r="L42" s="180"/>
      <c r="M42" s="766"/>
      <c r="N42" s="767"/>
      <c r="O42" s="180"/>
      <c r="P42" s="766"/>
      <c r="Q42" s="767"/>
      <c r="R42" s="180"/>
      <c r="S42" s="766"/>
      <c r="T42" s="767"/>
      <c r="U42" s="180"/>
      <c r="V42" s="766"/>
      <c r="W42" s="767"/>
      <c r="X42" s="180"/>
      <c r="Y42" s="766"/>
      <c r="Z42" s="767"/>
      <c r="AA42" s="180"/>
      <c r="AB42" s="766"/>
      <c r="AC42" s="768">
        <f t="shared" si="0"/>
        <v>103400</v>
      </c>
      <c r="AD42" s="694">
        <f t="shared" si="1"/>
        <v>103400</v>
      </c>
      <c r="AE42" s="769">
        <f t="shared" si="2"/>
        <v>0</v>
      </c>
      <c r="AF42" s="532"/>
      <c r="AG42" s="634"/>
      <c r="AH42" s="134"/>
      <c r="AI42" s="134"/>
    </row>
    <row r="43" spans="1:35" s="179" customFormat="1" ht="54.75" customHeight="1" thickBot="1" x14ac:dyDescent="0.25">
      <c r="A43" s="504" t="s">
        <v>236</v>
      </c>
      <c r="B43" s="505" t="s">
        <v>237</v>
      </c>
      <c r="C43" s="770" t="s">
        <v>238</v>
      </c>
      <c r="D43" s="490"/>
      <c r="E43" s="491">
        <f>SUM(E44:E51)</f>
        <v>39</v>
      </c>
      <c r="F43" s="491"/>
      <c r="G43" s="491">
        <f>SUM(G44:G51)</f>
        <v>476915</v>
      </c>
      <c r="H43" s="491">
        <f>SUM(H44:H51)</f>
        <v>39</v>
      </c>
      <c r="I43" s="491"/>
      <c r="J43" s="771">
        <f>SUM(J44:J51)</f>
        <v>476915</v>
      </c>
      <c r="K43" s="772"/>
      <c r="L43" s="491"/>
      <c r="M43" s="773"/>
      <c r="N43" s="774"/>
      <c r="O43" s="491"/>
      <c r="P43" s="773"/>
      <c r="Q43" s="774"/>
      <c r="R43" s="491"/>
      <c r="S43" s="773"/>
      <c r="T43" s="774"/>
      <c r="U43" s="491"/>
      <c r="V43" s="773"/>
      <c r="W43" s="774"/>
      <c r="X43" s="491"/>
      <c r="Y43" s="773"/>
      <c r="Z43" s="774"/>
      <c r="AA43" s="491"/>
      <c r="AB43" s="773"/>
      <c r="AC43" s="775">
        <f t="shared" si="0"/>
        <v>476915</v>
      </c>
      <c r="AD43" s="776">
        <f t="shared" si="1"/>
        <v>476915</v>
      </c>
      <c r="AE43" s="777">
        <f t="shared" si="2"/>
        <v>0</v>
      </c>
      <c r="AF43" s="778"/>
      <c r="AG43" s="779"/>
      <c r="AH43" s="178"/>
      <c r="AI43" s="178"/>
    </row>
    <row r="44" spans="1:35" ht="54.75" customHeight="1" x14ac:dyDescent="0.2">
      <c r="A44" s="387" t="s">
        <v>103</v>
      </c>
      <c r="B44" s="388" t="s">
        <v>239</v>
      </c>
      <c r="C44" s="389" t="s">
        <v>247</v>
      </c>
      <c r="D44" s="390" t="s">
        <v>105</v>
      </c>
      <c r="E44" s="391">
        <v>5</v>
      </c>
      <c r="F44" s="391">
        <v>27600</v>
      </c>
      <c r="G44" s="391">
        <f>E44*F44</f>
        <v>138000</v>
      </c>
      <c r="H44" s="391">
        <v>5</v>
      </c>
      <c r="I44" s="391">
        <v>27600</v>
      </c>
      <c r="J44" s="780">
        <f t="shared" ref="J44:J51" si="27">H44*I44</f>
        <v>138000</v>
      </c>
      <c r="K44" s="722"/>
      <c r="L44" s="167"/>
      <c r="M44" s="748"/>
      <c r="N44" s="749"/>
      <c r="O44" s="167"/>
      <c r="P44" s="748"/>
      <c r="Q44" s="749"/>
      <c r="R44" s="167"/>
      <c r="S44" s="748"/>
      <c r="T44" s="749"/>
      <c r="U44" s="167"/>
      <c r="V44" s="748"/>
      <c r="W44" s="749"/>
      <c r="X44" s="167"/>
      <c r="Y44" s="748"/>
      <c r="Z44" s="749"/>
      <c r="AA44" s="167"/>
      <c r="AB44" s="748"/>
      <c r="AC44" s="750">
        <f t="shared" si="0"/>
        <v>138000</v>
      </c>
      <c r="AD44" s="693">
        <f t="shared" si="1"/>
        <v>138000</v>
      </c>
      <c r="AE44" s="751">
        <f t="shared" si="2"/>
        <v>0</v>
      </c>
      <c r="AF44" s="530"/>
      <c r="AG44" s="633"/>
      <c r="AH44" s="134"/>
      <c r="AI44" s="134"/>
    </row>
    <row r="45" spans="1:35" ht="66.75" customHeight="1" x14ac:dyDescent="0.2">
      <c r="A45" s="383" t="s">
        <v>103</v>
      </c>
      <c r="B45" s="384" t="s">
        <v>240</v>
      </c>
      <c r="C45" s="413" t="s">
        <v>459</v>
      </c>
      <c r="D45" s="386" t="s">
        <v>105</v>
      </c>
      <c r="E45" s="271">
        <v>5</v>
      </c>
      <c r="F45" s="271">
        <v>6720</v>
      </c>
      <c r="G45" s="271">
        <f t="shared" ref="G44:G51" si="28">E45*F45</f>
        <v>33600</v>
      </c>
      <c r="H45" s="271">
        <v>5</v>
      </c>
      <c r="I45" s="271">
        <v>6720</v>
      </c>
      <c r="J45" s="715">
        <f t="shared" si="27"/>
        <v>33600</v>
      </c>
      <c r="K45" s="721"/>
      <c r="L45" s="162"/>
      <c r="M45" s="526"/>
      <c r="N45" s="525"/>
      <c r="O45" s="162"/>
      <c r="P45" s="526"/>
      <c r="Q45" s="525"/>
      <c r="R45" s="162"/>
      <c r="S45" s="526"/>
      <c r="T45" s="525"/>
      <c r="U45" s="162"/>
      <c r="V45" s="526"/>
      <c r="W45" s="525"/>
      <c r="X45" s="162"/>
      <c r="Y45" s="526"/>
      <c r="Z45" s="525"/>
      <c r="AA45" s="162"/>
      <c r="AB45" s="526"/>
      <c r="AC45" s="736">
        <f t="shared" si="0"/>
        <v>33600</v>
      </c>
      <c r="AD45" s="673">
        <f t="shared" si="1"/>
        <v>33600</v>
      </c>
      <c r="AE45" s="737">
        <f t="shared" si="2"/>
        <v>0</v>
      </c>
      <c r="AF45" s="531"/>
      <c r="AG45" s="626"/>
      <c r="AH45" s="134"/>
      <c r="AI45" s="134"/>
    </row>
    <row r="46" spans="1:35" ht="69.75" customHeight="1" x14ac:dyDescent="0.2">
      <c r="A46" s="383" t="s">
        <v>103</v>
      </c>
      <c r="B46" s="384" t="s">
        <v>241</v>
      </c>
      <c r="C46" s="413" t="s">
        <v>460</v>
      </c>
      <c r="D46" s="386" t="s">
        <v>181</v>
      </c>
      <c r="E46" s="271">
        <v>12</v>
      </c>
      <c r="F46" s="271">
        <v>8990</v>
      </c>
      <c r="G46" s="271">
        <f t="shared" si="28"/>
        <v>107880</v>
      </c>
      <c r="H46" s="271">
        <v>12</v>
      </c>
      <c r="I46" s="271">
        <v>8990</v>
      </c>
      <c r="J46" s="715">
        <f t="shared" si="27"/>
        <v>107880</v>
      </c>
      <c r="K46" s="721"/>
      <c r="L46" s="162"/>
      <c r="M46" s="526"/>
      <c r="N46" s="525"/>
      <c r="O46" s="162"/>
      <c r="P46" s="526"/>
      <c r="Q46" s="525"/>
      <c r="R46" s="162"/>
      <c r="S46" s="526"/>
      <c r="T46" s="525"/>
      <c r="U46" s="162"/>
      <c r="V46" s="526"/>
      <c r="W46" s="525"/>
      <c r="X46" s="162"/>
      <c r="Y46" s="526"/>
      <c r="Z46" s="525"/>
      <c r="AA46" s="162"/>
      <c r="AB46" s="526"/>
      <c r="AC46" s="736">
        <f t="shared" si="0"/>
        <v>107880</v>
      </c>
      <c r="AD46" s="673">
        <f t="shared" si="1"/>
        <v>107880</v>
      </c>
      <c r="AE46" s="737">
        <f t="shared" si="2"/>
        <v>0</v>
      </c>
      <c r="AF46" s="531"/>
      <c r="AG46" s="626"/>
      <c r="AH46" s="134"/>
      <c r="AI46" s="134"/>
    </row>
    <row r="47" spans="1:35" ht="71.25" customHeight="1" x14ac:dyDescent="0.2">
      <c r="A47" s="383" t="s">
        <v>103</v>
      </c>
      <c r="B47" s="384" t="s">
        <v>242</v>
      </c>
      <c r="C47" s="413" t="s">
        <v>458</v>
      </c>
      <c r="D47" s="386" t="s">
        <v>181</v>
      </c>
      <c r="E47" s="271">
        <v>1</v>
      </c>
      <c r="F47" s="271">
        <v>25930</v>
      </c>
      <c r="G47" s="271">
        <f t="shared" si="28"/>
        <v>25930</v>
      </c>
      <c r="H47" s="271">
        <v>1</v>
      </c>
      <c r="I47" s="271">
        <v>25930</v>
      </c>
      <c r="J47" s="715">
        <f t="shared" si="27"/>
        <v>25930</v>
      </c>
      <c r="K47" s="721"/>
      <c r="L47" s="162"/>
      <c r="M47" s="526"/>
      <c r="N47" s="525"/>
      <c r="O47" s="162"/>
      <c r="P47" s="526"/>
      <c r="Q47" s="525"/>
      <c r="R47" s="162"/>
      <c r="S47" s="526"/>
      <c r="T47" s="525"/>
      <c r="U47" s="162"/>
      <c r="V47" s="526"/>
      <c r="W47" s="525"/>
      <c r="X47" s="162"/>
      <c r="Y47" s="526"/>
      <c r="Z47" s="525"/>
      <c r="AA47" s="162"/>
      <c r="AB47" s="526"/>
      <c r="AC47" s="736">
        <f t="shared" si="0"/>
        <v>25930</v>
      </c>
      <c r="AD47" s="673">
        <f t="shared" si="1"/>
        <v>25930</v>
      </c>
      <c r="AE47" s="737">
        <f t="shared" si="2"/>
        <v>0</v>
      </c>
      <c r="AF47" s="531"/>
      <c r="AG47" s="626"/>
      <c r="AH47" s="134"/>
      <c r="AI47" s="134"/>
    </row>
    <row r="48" spans="1:35" ht="54.75" customHeight="1" x14ac:dyDescent="0.2">
      <c r="A48" s="383" t="s">
        <v>103</v>
      </c>
      <c r="B48" s="384" t="s">
        <v>243</v>
      </c>
      <c r="C48" s="413" t="s">
        <v>248</v>
      </c>
      <c r="D48" s="386" t="s">
        <v>105</v>
      </c>
      <c r="E48" s="271">
        <v>5</v>
      </c>
      <c r="F48" s="271">
        <v>24000</v>
      </c>
      <c r="G48" s="271">
        <f t="shared" si="28"/>
        <v>120000</v>
      </c>
      <c r="H48" s="271">
        <v>5</v>
      </c>
      <c r="I48" s="271">
        <v>24000</v>
      </c>
      <c r="J48" s="715">
        <f t="shared" si="27"/>
        <v>120000</v>
      </c>
      <c r="K48" s="721"/>
      <c r="L48" s="162"/>
      <c r="M48" s="526"/>
      <c r="N48" s="525"/>
      <c r="O48" s="162"/>
      <c r="P48" s="526"/>
      <c r="Q48" s="525"/>
      <c r="R48" s="162"/>
      <c r="S48" s="526"/>
      <c r="T48" s="525"/>
      <c r="U48" s="162"/>
      <c r="V48" s="526"/>
      <c r="W48" s="525"/>
      <c r="X48" s="162"/>
      <c r="Y48" s="526"/>
      <c r="Z48" s="525"/>
      <c r="AA48" s="162"/>
      <c r="AB48" s="526"/>
      <c r="AC48" s="736">
        <f t="shared" si="0"/>
        <v>120000</v>
      </c>
      <c r="AD48" s="673">
        <f t="shared" si="1"/>
        <v>120000</v>
      </c>
      <c r="AE48" s="737">
        <f t="shared" si="2"/>
        <v>0</v>
      </c>
      <c r="AF48" s="531"/>
      <c r="AG48" s="626"/>
      <c r="AH48" s="134"/>
      <c r="AI48" s="134"/>
    </row>
    <row r="49" spans="1:35" ht="54.75" customHeight="1" x14ac:dyDescent="0.2">
      <c r="A49" s="383" t="s">
        <v>103</v>
      </c>
      <c r="B49" s="384" t="s">
        <v>244</v>
      </c>
      <c r="C49" s="413" t="s">
        <v>249</v>
      </c>
      <c r="D49" s="386" t="s">
        <v>181</v>
      </c>
      <c r="E49" s="271">
        <v>5</v>
      </c>
      <c r="F49" s="271">
        <v>2945</v>
      </c>
      <c r="G49" s="271">
        <f t="shared" si="28"/>
        <v>14725</v>
      </c>
      <c r="H49" s="271">
        <v>5</v>
      </c>
      <c r="I49" s="271">
        <v>2945</v>
      </c>
      <c r="J49" s="715">
        <f t="shared" si="27"/>
        <v>14725</v>
      </c>
      <c r="K49" s="721"/>
      <c r="L49" s="162"/>
      <c r="M49" s="526"/>
      <c r="N49" s="525"/>
      <c r="O49" s="162"/>
      <c r="P49" s="526"/>
      <c r="Q49" s="525"/>
      <c r="R49" s="162"/>
      <c r="S49" s="526"/>
      <c r="T49" s="525"/>
      <c r="U49" s="162"/>
      <c r="V49" s="526"/>
      <c r="W49" s="525"/>
      <c r="X49" s="162"/>
      <c r="Y49" s="526"/>
      <c r="Z49" s="525"/>
      <c r="AA49" s="162"/>
      <c r="AB49" s="526"/>
      <c r="AC49" s="736">
        <f t="shared" si="0"/>
        <v>14725</v>
      </c>
      <c r="AD49" s="673">
        <f t="shared" si="1"/>
        <v>14725</v>
      </c>
      <c r="AE49" s="737">
        <f t="shared" si="2"/>
        <v>0</v>
      </c>
      <c r="AF49" s="531"/>
      <c r="AG49" s="626"/>
      <c r="AH49" s="134"/>
      <c r="AI49" s="134"/>
    </row>
    <row r="50" spans="1:35" ht="54.75" customHeight="1" x14ac:dyDescent="0.2">
      <c r="A50" s="414" t="s">
        <v>103</v>
      </c>
      <c r="B50" s="415" t="s">
        <v>245</v>
      </c>
      <c r="C50" s="416" t="s">
        <v>250</v>
      </c>
      <c r="D50" s="417" t="s">
        <v>105</v>
      </c>
      <c r="E50" s="418">
        <v>5</v>
      </c>
      <c r="F50" s="418">
        <v>4500</v>
      </c>
      <c r="G50" s="418">
        <f t="shared" si="28"/>
        <v>22500</v>
      </c>
      <c r="H50" s="418">
        <v>5</v>
      </c>
      <c r="I50" s="418">
        <v>4500</v>
      </c>
      <c r="J50" s="715">
        <f t="shared" si="27"/>
        <v>22500</v>
      </c>
      <c r="K50" s="726"/>
      <c r="L50" s="162"/>
      <c r="M50" s="526"/>
      <c r="N50" s="525"/>
      <c r="O50" s="162"/>
      <c r="P50" s="526"/>
      <c r="Q50" s="525"/>
      <c r="R50" s="162"/>
      <c r="S50" s="526"/>
      <c r="T50" s="525"/>
      <c r="U50" s="162"/>
      <c r="V50" s="526"/>
      <c r="W50" s="525"/>
      <c r="X50" s="162"/>
      <c r="Y50" s="526"/>
      <c r="Z50" s="525"/>
      <c r="AA50" s="162"/>
      <c r="AB50" s="526"/>
      <c r="AC50" s="736">
        <f t="shared" si="0"/>
        <v>22500</v>
      </c>
      <c r="AD50" s="673">
        <f t="shared" si="1"/>
        <v>22500</v>
      </c>
      <c r="AE50" s="737">
        <f t="shared" si="2"/>
        <v>0</v>
      </c>
      <c r="AF50" s="531"/>
      <c r="AG50" s="182"/>
      <c r="AH50" s="134"/>
      <c r="AI50" s="134"/>
    </row>
    <row r="51" spans="1:35" ht="54.75" customHeight="1" thickBot="1" x14ac:dyDescent="0.25">
      <c r="A51" s="414" t="s">
        <v>103</v>
      </c>
      <c r="B51" s="415" t="s">
        <v>246</v>
      </c>
      <c r="C51" s="416" t="s">
        <v>251</v>
      </c>
      <c r="D51" s="417" t="s">
        <v>181</v>
      </c>
      <c r="E51" s="418">
        <v>1</v>
      </c>
      <c r="F51" s="418">
        <v>14280</v>
      </c>
      <c r="G51" s="418">
        <f t="shared" si="28"/>
        <v>14280</v>
      </c>
      <c r="H51" s="418">
        <v>1</v>
      </c>
      <c r="I51" s="418">
        <v>14280</v>
      </c>
      <c r="J51" s="781">
        <f t="shared" si="27"/>
        <v>14280</v>
      </c>
      <c r="K51" s="726"/>
      <c r="L51" s="180"/>
      <c r="M51" s="766"/>
      <c r="N51" s="767"/>
      <c r="O51" s="180"/>
      <c r="P51" s="766"/>
      <c r="Q51" s="767"/>
      <c r="R51" s="180"/>
      <c r="S51" s="766"/>
      <c r="T51" s="767"/>
      <c r="U51" s="180"/>
      <c r="V51" s="766"/>
      <c r="W51" s="767"/>
      <c r="X51" s="180"/>
      <c r="Y51" s="766"/>
      <c r="Z51" s="767"/>
      <c r="AA51" s="180"/>
      <c r="AB51" s="766"/>
      <c r="AC51" s="768">
        <f t="shared" si="0"/>
        <v>14280</v>
      </c>
      <c r="AD51" s="694">
        <f t="shared" si="1"/>
        <v>14280</v>
      </c>
      <c r="AE51" s="769">
        <f t="shared" si="2"/>
        <v>0</v>
      </c>
      <c r="AF51" s="532"/>
      <c r="AG51" s="782"/>
      <c r="AH51" s="134"/>
      <c r="AI51" s="134"/>
    </row>
    <row r="52" spans="1:35" ht="54.75" customHeight="1" thickBot="1" x14ac:dyDescent="0.25">
      <c r="A52" s="783" t="s">
        <v>253</v>
      </c>
      <c r="B52" s="784"/>
      <c r="C52" s="785"/>
      <c r="D52" s="786"/>
      <c r="E52" s="787"/>
      <c r="F52" s="787"/>
      <c r="G52" s="787">
        <f>G13+G17+G21+G39+G43</f>
        <v>1050315</v>
      </c>
      <c r="H52" s="787"/>
      <c r="I52" s="787"/>
      <c r="J52" s="788">
        <f>J13+J17+J21+J39+J43</f>
        <v>1050315</v>
      </c>
      <c r="K52" s="789"/>
      <c r="L52" s="787"/>
      <c r="M52" s="790">
        <f>M21+M17+M13</f>
        <v>0</v>
      </c>
      <c r="N52" s="791"/>
      <c r="O52" s="787"/>
      <c r="P52" s="790">
        <f>P21+P17+P13</f>
        <v>0</v>
      </c>
      <c r="Q52" s="791"/>
      <c r="R52" s="787"/>
      <c r="S52" s="790">
        <f>S21+S17+S13</f>
        <v>0</v>
      </c>
      <c r="T52" s="791"/>
      <c r="U52" s="787"/>
      <c r="V52" s="790">
        <f>V21+V17+V13</f>
        <v>0</v>
      </c>
      <c r="W52" s="791"/>
      <c r="X52" s="787"/>
      <c r="Y52" s="790">
        <f>Y21+Y17+Y13</f>
        <v>0</v>
      </c>
      <c r="Z52" s="791"/>
      <c r="AA52" s="787"/>
      <c r="AB52" s="790">
        <f>AB21+AB17+AB13</f>
        <v>0</v>
      </c>
      <c r="AC52" s="792">
        <f>AC13+AC17+AC21+AC39+AC43</f>
        <v>1050315</v>
      </c>
      <c r="AD52" s="793">
        <f>AD13+AD17+AD21+AD39+AD43</f>
        <v>1050315</v>
      </c>
      <c r="AE52" s="777">
        <f t="shared" si="2"/>
        <v>0</v>
      </c>
      <c r="AF52" s="794">
        <f t="shared" si="3"/>
        <v>0</v>
      </c>
      <c r="AG52" s="795"/>
      <c r="AH52" s="134"/>
      <c r="AI52" s="134"/>
    </row>
    <row r="53" spans="1:35" ht="54.75" customHeight="1" thickBot="1" x14ac:dyDescent="0.25">
      <c r="A53" s="796" t="s">
        <v>100</v>
      </c>
      <c r="B53" s="797" t="s">
        <v>23</v>
      </c>
      <c r="C53" s="798" t="s">
        <v>111</v>
      </c>
      <c r="D53" s="799"/>
      <c r="E53" s="800"/>
      <c r="F53" s="800"/>
      <c r="G53" s="800"/>
      <c r="H53" s="800"/>
      <c r="I53" s="800"/>
      <c r="J53" s="801"/>
      <c r="K53" s="802"/>
      <c r="L53" s="800"/>
      <c r="M53" s="803"/>
      <c r="N53" s="804"/>
      <c r="O53" s="800"/>
      <c r="P53" s="803"/>
      <c r="Q53" s="804"/>
      <c r="R53" s="800"/>
      <c r="S53" s="803"/>
      <c r="T53" s="804"/>
      <c r="U53" s="800"/>
      <c r="V53" s="803"/>
      <c r="W53" s="804"/>
      <c r="X53" s="800"/>
      <c r="Y53" s="803"/>
      <c r="Z53" s="804"/>
      <c r="AA53" s="800"/>
      <c r="AB53" s="803"/>
      <c r="AC53" s="805"/>
      <c r="AD53" s="806"/>
      <c r="AE53" s="807"/>
      <c r="AF53" s="808"/>
      <c r="AG53" s="809"/>
      <c r="AH53" s="183"/>
      <c r="AI53" s="134"/>
    </row>
    <row r="54" spans="1:35" ht="54.75" customHeight="1" thickBot="1" x14ac:dyDescent="0.25">
      <c r="A54" s="817" t="s">
        <v>252</v>
      </c>
      <c r="B54" s="818" t="s">
        <v>110</v>
      </c>
      <c r="C54" s="819" t="s">
        <v>113</v>
      </c>
      <c r="D54" s="820"/>
      <c r="E54" s="821">
        <v>0</v>
      </c>
      <c r="F54" s="822"/>
      <c r="G54" s="823">
        <f>SUM(G55:G57)</f>
        <v>0</v>
      </c>
      <c r="H54" s="821"/>
      <c r="I54" s="822"/>
      <c r="J54" s="824">
        <f>SUM(J55:J57)</f>
        <v>0</v>
      </c>
      <c r="K54" s="825"/>
      <c r="L54" s="822"/>
      <c r="M54" s="826">
        <f>SUM(M55:M57)</f>
        <v>0</v>
      </c>
      <c r="N54" s="825"/>
      <c r="O54" s="822"/>
      <c r="P54" s="826">
        <f>SUM(P55:P57)</f>
        <v>0</v>
      </c>
      <c r="Q54" s="825"/>
      <c r="R54" s="822"/>
      <c r="S54" s="826">
        <f>SUM(S55:S57)</f>
        <v>0</v>
      </c>
      <c r="T54" s="825"/>
      <c r="U54" s="822"/>
      <c r="V54" s="826">
        <f>SUM(V55:V57)</f>
        <v>0</v>
      </c>
      <c r="W54" s="825"/>
      <c r="X54" s="822"/>
      <c r="Y54" s="826">
        <f>SUM(Y55:Y57)</f>
        <v>0</v>
      </c>
      <c r="Z54" s="825"/>
      <c r="AA54" s="822"/>
      <c r="AB54" s="826">
        <f>SUM(AB55:AB57)</f>
        <v>0</v>
      </c>
      <c r="AC54" s="827">
        <f t="shared" ref="AC54:AC65" si="29">G54+M54+S54+Y54</f>
        <v>0</v>
      </c>
      <c r="AD54" s="828">
        <f t="shared" ref="AD54:AD65" si="30">J54+P54+V54+AB54</f>
        <v>0</v>
      </c>
      <c r="AE54" s="829">
        <f t="shared" ref="AE54:AE66" si="31">AC54-AD54</f>
        <v>0</v>
      </c>
      <c r="AF54" s="830" t="e">
        <f t="shared" ref="AF54:AF66" si="32">AE54/AC54</f>
        <v>#DIV/0!</v>
      </c>
      <c r="AG54" s="831"/>
      <c r="AH54" s="184"/>
      <c r="AI54" s="142"/>
    </row>
    <row r="55" spans="1:35" ht="66" customHeight="1" x14ac:dyDescent="0.2">
      <c r="A55" s="458" t="s">
        <v>103</v>
      </c>
      <c r="B55" s="743" t="s">
        <v>263</v>
      </c>
      <c r="C55" s="744" t="s">
        <v>114</v>
      </c>
      <c r="D55" s="745" t="s">
        <v>115</v>
      </c>
      <c r="E55" s="462"/>
      <c r="F55" s="435"/>
      <c r="G55" s="810">
        <f t="shared" ref="G55:G57" si="33">E55*F55</f>
        <v>0</v>
      </c>
      <c r="H55" s="256"/>
      <c r="I55" s="257"/>
      <c r="J55" s="746">
        <f t="shared" ref="J55:J57" si="34">H55*I55</f>
        <v>0</v>
      </c>
      <c r="K55" s="811"/>
      <c r="L55" s="257"/>
      <c r="M55" s="812">
        <f t="shared" ref="M55:M57" si="35">K55*L55</f>
        <v>0</v>
      </c>
      <c r="N55" s="811"/>
      <c r="O55" s="257"/>
      <c r="P55" s="812">
        <f t="shared" ref="P55:P57" si="36">N55*O55</f>
        <v>0</v>
      </c>
      <c r="Q55" s="811"/>
      <c r="R55" s="257"/>
      <c r="S55" s="812">
        <f t="shared" ref="S55:S57" si="37">Q55*R55</f>
        <v>0</v>
      </c>
      <c r="T55" s="811"/>
      <c r="U55" s="257"/>
      <c r="V55" s="812">
        <f t="shared" ref="V55:V57" si="38">T55*U55</f>
        <v>0</v>
      </c>
      <c r="W55" s="811"/>
      <c r="X55" s="257"/>
      <c r="Y55" s="812">
        <f t="shared" ref="Y55:Y57" si="39">W55*X55</f>
        <v>0</v>
      </c>
      <c r="Z55" s="811"/>
      <c r="AA55" s="257"/>
      <c r="AB55" s="812">
        <f t="shared" ref="AB55:AB57" si="40">Z55*AA55</f>
        <v>0</v>
      </c>
      <c r="AC55" s="813">
        <f t="shared" si="29"/>
        <v>0</v>
      </c>
      <c r="AD55" s="691">
        <f t="shared" si="30"/>
        <v>0</v>
      </c>
      <c r="AE55" s="814">
        <f t="shared" si="31"/>
        <v>0</v>
      </c>
      <c r="AF55" s="815" t="e">
        <f t="shared" si="32"/>
        <v>#DIV/0!</v>
      </c>
      <c r="AG55" s="816"/>
      <c r="AH55" s="134"/>
      <c r="AI55" s="134"/>
    </row>
    <row r="56" spans="1:35" ht="68.25" customHeight="1" x14ac:dyDescent="0.2">
      <c r="A56" s="362" t="s">
        <v>103</v>
      </c>
      <c r="B56" s="363" t="s">
        <v>264</v>
      </c>
      <c r="C56" s="364" t="s">
        <v>114</v>
      </c>
      <c r="D56" s="365" t="s">
        <v>115</v>
      </c>
      <c r="E56" s="239"/>
      <c r="F56" s="240"/>
      <c r="G56" s="241">
        <f t="shared" si="33"/>
        <v>0</v>
      </c>
      <c r="H56" s="143"/>
      <c r="I56" s="144"/>
      <c r="J56" s="714">
        <f t="shared" si="34"/>
        <v>0</v>
      </c>
      <c r="K56" s="727"/>
      <c r="L56" s="144"/>
      <c r="M56" s="728">
        <f t="shared" si="35"/>
        <v>0</v>
      </c>
      <c r="N56" s="727"/>
      <c r="O56" s="144"/>
      <c r="P56" s="728">
        <f t="shared" si="36"/>
        <v>0</v>
      </c>
      <c r="Q56" s="727"/>
      <c r="R56" s="144"/>
      <c r="S56" s="728">
        <f t="shared" si="37"/>
        <v>0</v>
      </c>
      <c r="T56" s="727"/>
      <c r="U56" s="144"/>
      <c r="V56" s="728">
        <f t="shared" si="38"/>
        <v>0</v>
      </c>
      <c r="W56" s="727"/>
      <c r="X56" s="144"/>
      <c r="Y56" s="728">
        <f t="shared" si="39"/>
        <v>0</v>
      </c>
      <c r="Z56" s="727"/>
      <c r="AA56" s="144"/>
      <c r="AB56" s="728">
        <f t="shared" si="40"/>
        <v>0</v>
      </c>
      <c r="AC56" s="738">
        <f t="shared" si="29"/>
        <v>0</v>
      </c>
      <c r="AD56" s="668">
        <f t="shared" si="30"/>
        <v>0</v>
      </c>
      <c r="AE56" s="739">
        <f t="shared" si="31"/>
        <v>0</v>
      </c>
      <c r="AF56" s="733" t="e">
        <f t="shared" si="32"/>
        <v>#DIV/0!</v>
      </c>
      <c r="AG56" s="624"/>
      <c r="AH56" s="134"/>
      <c r="AI56" s="134"/>
    </row>
    <row r="57" spans="1:35" ht="68.25" customHeight="1" thickBot="1" x14ac:dyDescent="0.25">
      <c r="A57" s="372" t="s">
        <v>103</v>
      </c>
      <c r="B57" s="373" t="s">
        <v>265</v>
      </c>
      <c r="C57" s="374" t="s">
        <v>114</v>
      </c>
      <c r="D57" s="375" t="s">
        <v>115</v>
      </c>
      <c r="E57" s="376"/>
      <c r="F57" s="377"/>
      <c r="G57" s="419">
        <f t="shared" si="33"/>
        <v>0</v>
      </c>
      <c r="H57" s="155"/>
      <c r="I57" s="156"/>
      <c r="J57" s="157">
        <f t="shared" si="34"/>
        <v>0</v>
      </c>
      <c r="K57" s="729"/>
      <c r="L57" s="730"/>
      <c r="M57" s="731">
        <f t="shared" si="35"/>
        <v>0</v>
      </c>
      <c r="N57" s="729"/>
      <c r="O57" s="730"/>
      <c r="P57" s="731">
        <f t="shared" si="36"/>
        <v>0</v>
      </c>
      <c r="Q57" s="729"/>
      <c r="R57" s="730"/>
      <c r="S57" s="731">
        <f t="shared" si="37"/>
        <v>0</v>
      </c>
      <c r="T57" s="729"/>
      <c r="U57" s="730"/>
      <c r="V57" s="731">
        <f t="shared" si="38"/>
        <v>0</v>
      </c>
      <c r="W57" s="729"/>
      <c r="X57" s="730"/>
      <c r="Y57" s="731">
        <f t="shared" si="39"/>
        <v>0</v>
      </c>
      <c r="Z57" s="729"/>
      <c r="AA57" s="730"/>
      <c r="AB57" s="731">
        <f t="shared" si="40"/>
        <v>0</v>
      </c>
      <c r="AC57" s="740">
        <f t="shared" si="29"/>
        <v>0</v>
      </c>
      <c r="AD57" s="741">
        <f t="shared" si="30"/>
        <v>0</v>
      </c>
      <c r="AE57" s="742">
        <f t="shared" si="31"/>
        <v>0</v>
      </c>
      <c r="AF57" s="733" t="e">
        <f t="shared" si="32"/>
        <v>#DIV/0!</v>
      </c>
      <c r="AG57" s="624"/>
      <c r="AH57" s="134"/>
      <c r="AI57" s="134"/>
    </row>
    <row r="58" spans="1:35" ht="54.75" customHeight="1" x14ac:dyDescent="0.2">
      <c r="A58" s="135" t="s">
        <v>266</v>
      </c>
      <c r="B58" s="136" t="s">
        <v>267</v>
      </c>
      <c r="C58" s="348" t="s">
        <v>117</v>
      </c>
      <c r="D58" s="137"/>
      <c r="E58" s="138">
        <f t="shared" ref="E58:AB58" si="41">SUM(E59:E61)</f>
        <v>0</v>
      </c>
      <c r="F58" s="139"/>
      <c r="G58" s="140">
        <f t="shared" si="41"/>
        <v>0</v>
      </c>
      <c r="H58" s="138">
        <f t="shared" si="41"/>
        <v>0</v>
      </c>
      <c r="I58" s="139">
        <f t="shared" si="41"/>
        <v>0</v>
      </c>
      <c r="J58" s="140">
        <f t="shared" si="41"/>
        <v>0</v>
      </c>
      <c r="K58" s="716">
        <f t="shared" si="41"/>
        <v>0</v>
      </c>
      <c r="L58" s="717">
        <f t="shared" si="41"/>
        <v>0</v>
      </c>
      <c r="M58" s="718">
        <f t="shared" si="41"/>
        <v>0</v>
      </c>
      <c r="N58" s="716">
        <f t="shared" si="41"/>
        <v>0</v>
      </c>
      <c r="O58" s="717">
        <f t="shared" si="41"/>
        <v>0</v>
      </c>
      <c r="P58" s="732">
        <f t="shared" si="41"/>
        <v>0</v>
      </c>
      <c r="Q58" s="716">
        <f t="shared" si="41"/>
        <v>0</v>
      </c>
      <c r="R58" s="717">
        <f t="shared" si="41"/>
        <v>0</v>
      </c>
      <c r="S58" s="718">
        <f t="shared" si="41"/>
        <v>0</v>
      </c>
      <c r="T58" s="716">
        <f t="shared" si="41"/>
        <v>0</v>
      </c>
      <c r="U58" s="717">
        <f t="shared" si="41"/>
        <v>0</v>
      </c>
      <c r="V58" s="732">
        <f t="shared" si="41"/>
        <v>0</v>
      </c>
      <c r="W58" s="716">
        <f t="shared" si="41"/>
        <v>0</v>
      </c>
      <c r="X58" s="717">
        <f t="shared" si="41"/>
        <v>0</v>
      </c>
      <c r="Y58" s="718">
        <f t="shared" si="41"/>
        <v>0</v>
      </c>
      <c r="Z58" s="716">
        <f t="shared" si="41"/>
        <v>0</v>
      </c>
      <c r="AA58" s="717">
        <f t="shared" si="41"/>
        <v>0</v>
      </c>
      <c r="AB58" s="732">
        <f t="shared" si="41"/>
        <v>0</v>
      </c>
      <c r="AC58" s="734">
        <f t="shared" si="29"/>
        <v>0</v>
      </c>
      <c r="AD58" s="735">
        <f t="shared" si="30"/>
        <v>0</v>
      </c>
      <c r="AE58" s="735">
        <f t="shared" si="31"/>
        <v>0</v>
      </c>
      <c r="AF58" s="186" t="e">
        <f t="shared" si="32"/>
        <v>#DIV/0!</v>
      </c>
      <c r="AG58" s="627"/>
      <c r="AH58" s="142"/>
      <c r="AI58" s="142"/>
    </row>
    <row r="59" spans="1:35" ht="54.75" customHeight="1" x14ac:dyDescent="0.2">
      <c r="A59" s="362" t="s">
        <v>103</v>
      </c>
      <c r="B59" s="363" t="s">
        <v>268</v>
      </c>
      <c r="C59" s="364" t="s">
        <v>118</v>
      </c>
      <c r="D59" s="365" t="s">
        <v>119</v>
      </c>
      <c r="E59" s="239"/>
      <c r="F59" s="240"/>
      <c r="G59" s="366">
        <f t="shared" ref="G59:G61" si="42">E59*F59</f>
        <v>0</v>
      </c>
      <c r="H59" s="143"/>
      <c r="I59" s="144"/>
      <c r="J59" s="145">
        <f t="shared" ref="J59:J61" si="43">H59*I59</f>
        <v>0</v>
      </c>
      <c r="K59" s="143"/>
      <c r="L59" s="144"/>
      <c r="M59" s="145">
        <f t="shared" ref="M59:M61" si="44">K59*L59</f>
        <v>0</v>
      </c>
      <c r="N59" s="143"/>
      <c r="O59" s="144"/>
      <c r="P59" s="154">
        <f t="shared" ref="P59:P61" si="45">N59*O59</f>
        <v>0</v>
      </c>
      <c r="Q59" s="143"/>
      <c r="R59" s="144"/>
      <c r="S59" s="145">
        <f t="shared" ref="S59:S61" si="46">Q59*R59</f>
        <v>0</v>
      </c>
      <c r="T59" s="143"/>
      <c r="U59" s="144"/>
      <c r="V59" s="154">
        <f t="shared" ref="V59:V61" si="47">T59*U59</f>
        <v>0</v>
      </c>
      <c r="W59" s="143"/>
      <c r="X59" s="144"/>
      <c r="Y59" s="145">
        <f t="shared" ref="Y59:Y61" si="48">W59*X59</f>
        <v>0</v>
      </c>
      <c r="Z59" s="143"/>
      <c r="AA59" s="144"/>
      <c r="AB59" s="154">
        <f t="shared" ref="AB59:AB61" si="49">Z59*AA59</f>
        <v>0</v>
      </c>
      <c r="AC59" s="667">
        <f t="shared" si="29"/>
        <v>0</v>
      </c>
      <c r="AD59" s="668">
        <f t="shared" si="30"/>
        <v>0</v>
      </c>
      <c r="AE59" s="674">
        <f t="shared" si="31"/>
        <v>0</v>
      </c>
      <c r="AF59" s="185" t="e">
        <f t="shared" si="32"/>
        <v>#DIV/0!</v>
      </c>
      <c r="AG59" s="624"/>
      <c r="AH59" s="134"/>
      <c r="AI59" s="134"/>
    </row>
    <row r="60" spans="1:35" ht="54.75" customHeight="1" x14ac:dyDescent="0.2">
      <c r="A60" s="362" t="s">
        <v>103</v>
      </c>
      <c r="B60" s="363" t="s">
        <v>269</v>
      </c>
      <c r="C60" s="364" t="s">
        <v>118</v>
      </c>
      <c r="D60" s="365" t="s">
        <v>119</v>
      </c>
      <c r="E60" s="239"/>
      <c r="F60" s="240"/>
      <c r="G60" s="366">
        <f t="shared" si="42"/>
        <v>0</v>
      </c>
      <c r="H60" s="143"/>
      <c r="I60" s="144"/>
      <c r="J60" s="145">
        <f t="shared" si="43"/>
        <v>0</v>
      </c>
      <c r="K60" s="143"/>
      <c r="L60" s="144"/>
      <c r="M60" s="145">
        <f t="shared" si="44"/>
        <v>0</v>
      </c>
      <c r="N60" s="143"/>
      <c r="O60" s="144"/>
      <c r="P60" s="154">
        <f t="shared" si="45"/>
        <v>0</v>
      </c>
      <c r="Q60" s="143"/>
      <c r="R60" s="144"/>
      <c r="S60" s="145">
        <f t="shared" si="46"/>
        <v>0</v>
      </c>
      <c r="T60" s="143"/>
      <c r="U60" s="144"/>
      <c r="V60" s="154">
        <f t="shared" si="47"/>
        <v>0</v>
      </c>
      <c r="W60" s="143"/>
      <c r="X60" s="144"/>
      <c r="Y60" s="145">
        <f t="shared" si="48"/>
        <v>0</v>
      </c>
      <c r="Z60" s="143"/>
      <c r="AA60" s="144"/>
      <c r="AB60" s="154">
        <f t="shared" si="49"/>
        <v>0</v>
      </c>
      <c r="AC60" s="667">
        <f t="shared" si="29"/>
        <v>0</v>
      </c>
      <c r="AD60" s="668">
        <f t="shared" si="30"/>
        <v>0</v>
      </c>
      <c r="AE60" s="674">
        <f t="shared" si="31"/>
        <v>0</v>
      </c>
      <c r="AF60" s="185" t="e">
        <f t="shared" si="32"/>
        <v>#DIV/0!</v>
      </c>
      <c r="AG60" s="624"/>
      <c r="AH60" s="134"/>
      <c r="AI60" s="134"/>
    </row>
    <row r="61" spans="1:35" ht="54.75" customHeight="1" x14ac:dyDescent="0.2">
      <c r="A61" s="372" t="s">
        <v>103</v>
      </c>
      <c r="B61" s="373" t="s">
        <v>270</v>
      </c>
      <c r="C61" s="374" t="s">
        <v>118</v>
      </c>
      <c r="D61" s="375" t="s">
        <v>119</v>
      </c>
      <c r="E61" s="376"/>
      <c r="F61" s="377"/>
      <c r="G61" s="378">
        <f t="shared" si="42"/>
        <v>0</v>
      </c>
      <c r="H61" s="155"/>
      <c r="I61" s="156"/>
      <c r="J61" s="157">
        <f t="shared" si="43"/>
        <v>0</v>
      </c>
      <c r="K61" s="155"/>
      <c r="L61" s="156"/>
      <c r="M61" s="157">
        <f t="shared" si="44"/>
        <v>0</v>
      </c>
      <c r="N61" s="155"/>
      <c r="O61" s="156"/>
      <c r="P61" s="158">
        <f t="shared" si="45"/>
        <v>0</v>
      </c>
      <c r="Q61" s="155"/>
      <c r="R61" s="156"/>
      <c r="S61" s="157">
        <f t="shared" si="46"/>
        <v>0</v>
      </c>
      <c r="T61" s="155"/>
      <c r="U61" s="156"/>
      <c r="V61" s="158">
        <f t="shared" si="47"/>
        <v>0</v>
      </c>
      <c r="W61" s="155"/>
      <c r="X61" s="156"/>
      <c r="Y61" s="157">
        <f t="shared" si="48"/>
        <v>0</v>
      </c>
      <c r="Z61" s="155"/>
      <c r="AA61" s="156"/>
      <c r="AB61" s="158">
        <f t="shared" si="49"/>
        <v>0</v>
      </c>
      <c r="AC61" s="670">
        <f t="shared" si="29"/>
        <v>0</v>
      </c>
      <c r="AD61" s="671">
        <f t="shared" si="30"/>
        <v>0</v>
      </c>
      <c r="AE61" s="675">
        <f t="shared" si="31"/>
        <v>0</v>
      </c>
      <c r="AF61" s="185" t="e">
        <f t="shared" si="32"/>
        <v>#DIV/0!</v>
      </c>
      <c r="AG61" s="624"/>
      <c r="AH61" s="134"/>
      <c r="AI61" s="134"/>
    </row>
    <row r="62" spans="1:35" ht="54.75" customHeight="1" x14ac:dyDescent="0.2">
      <c r="A62" s="135" t="s">
        <v>252</v>
      </c>
      <c r="B62" s="136" t="s">
        <v>271</v>
      </c>
      <c r="C62" s="348" t="s">
        <v>120</v>
      </c>
      <c r="D62" s="137"/>
      <c r="E62" s="138">
        <f t="shared" ref="E62:AB62" si="50">SUM(E63:E65)</f>
        <v>0</v>
      </c>
      <c r="F62" s="139">
        <f t="shared" si="50"/>
        <v>0</v>
      </c>
      <c r="G62" s="140">
        <f t="shared" si="50"/>
        <v>0</v>
      </c>
      <c r="H62" s="138">
        <f t="shared" si="50"/>
        <v>0</v>
      </c>
      <c r="I62" s="139">
        <f t="shared" si="50"/>
        <v>0</v>
      </c>
      <c r="J62" s="153">
        <f t="shared" si="50"/>
        <v>0</v>
      </c>
      <c r="K62" s="138">
        <f t="shared" si="50"/>
        <v>0</v>
      </c>
      <c r="L62" s="139">
        <f t="shared" si="50"/>
        <v>0</v>
      </c>
      <c r="M62" s="140">
        <f t="shared" si="50"/>
        <v>0</v>
      </c>
      <c r="N62" s="138">
        <f t="shared" si="50"/>
        <v>0</v>
      </c>
      <c r="O62" s="139">
        <f t="shared" si="50"/>
        <v>0</v>
      </c>
      <c r="P62" s="153">
        <f t="shared" si="50"/>
        <v>0</v>
      </c>
      <c r="Q62" s="138">
        <f t="shared" si="50"/>
        <v>0</v>
      </c>
      <c r="R62" s="139">
        <f t="shared" si="50"/>
        <v>0</v>
      </c>
      <c r="S62" s="140">
        <f t="shared" si="50"/>
        <v>0</v>
      </c>
      <c r="T62" s="138">
        <f t="shared" si="50"/>
        <v>0</v>
      </c>
      <c r="U62" s="139">
        <f t="shared" si="50"/>
        <v>0</v>
      </c>
      <c r="V62" s="153">
        <f t="shared" si="50"/>
        <v>0</v>
      </c>
      <c r="W62" s="138">
        <f t="shared" si="50"/>
        <v>0</v>
      </c>
      <c r="X62" s="139">
        <f t="shared" si="50"/>
        <v>0</v>
      </c>
      <c r="Y62" s="140">
        <f t="shared" si="50"/>
        <v>0</v>
      </c>
      <c r="Z62" s="138">
        <f t="shared" si="50"/>
        <v>0</v>
      </c>
      <c r="AA62" s="139">
        <f t="shared" si="50"/>
        <v>0</v>
      </c>
      <c r="AB62" s="153">
        <f t="shared" si="50"/>
        <v>0</v>
      </c>
      <c r="AC62" s="664">
        <f t="shared" si="29"/>
        <v>0</v>
      </c>
      <c r="AD62" s="665">
        <f t="shared" si="30"/>
        <v>0</v>
      </c>
      <c r="AE62" s="665">
        <f t="shared" si="31"/>
        <v>0</v>
      </c>
      <c r="AF62" s="186" t="e">
        <f t="shared" si="32"/>
        <v>#DIV/0!</v>
      </c>
      <c r="AG62" s="627"/>
      <c r="AH62" s="142"/>
      <c r="AI62" s="142"/>
    </row>
    <row r="63" spans="1:35" ht="54.75" customHeight="1" x14ac:dyDescent="0.2">
      <c r="A63" s="362" t="s">
        <v>103</v>
      </c>
      <c r="B63" s="363" t="s">
        <v>272</v>
      </c>
      <c r="C63" s="364" t="s">
        <v>121</v>
      </c>
      <c r="D63" s="365" t="s">
        <v>119</v>
      </c>
      <c r="E63" s="239"/>
      <c r="F63" s="240"/>
      <c r="G63" s="366">
        <f t="shared" ref="G63:G65" si="51">E63*F63</f>
        <v>0</v>
      </c>
      <c r="H63" s="143"/>
      <c r="I63" s="144"/>
      <c r="J63" s="154">
        <f t="shared" ref="J63:J65" si="52">H63*I63</f>
        <v>0</v>
      </c>
      <c r="K63" s="143"/>
      <c r="L63" s="144"/>
      <c r="M63" s="145">
        <f t="shared" ref="M63:M65" si="53">K63*L63</f>
        <v>0</v>
      </c>
      <c r="N63" s="143"/>
      <c r="O63" s="144"/>
      <c r="P63" s="154">
        <f t="shared" ref="P63:P65" si="54">N63*O63</f>
        <v>0</v>
      </c>
      <c r="Q63" s="143"/>
      <c r="R63" s="144"/>
      <c r="S63" s="145">
        <f t="shared" ref="S63:S65" si="55">Q63*R63</f>
        <v>0</v>
      </c>
      <c r="T63" s="143"/>
      <c r="U63" s="144"/>
      <c r="V63" s="154">
        <f t="shared" ref="V63:V65" si="56">T63*U63</f>
        <v>0</v>
      </c>
      <c r="W63" s="143"/>
      <c r="X63" s="144"/>
      <c r="Y63" s="145">
        <f t="shared" ref="Y63:Y65" si="57">W63*X63</f>
        <v>0</v>
      </c>
      <c r="Z63" s="143"/>
      <c r="AA63" s="144"/>
      <c r="AB63" s="154">
        <f t="shared" ref="AB63:AB65" si="58">Z63*AA63</f>
        <v>0</v>
      </c>
      <c r="AC63" s="667">
        <f t="shared" si="29"/>
        <v>0</v>
      </c>
      <c r="AD63" s="668">
        <f t="shared" si="30"/>
        <v>0</v>
      </c>
      <c r="AE63" s="674">
        <f t="shared" si="31"/>
        <v>0</v>
      </c>
      <c r="AF63" s="185" t="e">
        <f t="shared" si="32"/>
        <v>#DIV/0!</v>
      </c>
      <c r="AG63" s="624"/>
      <c r="AH63" s="134"/>
      <c r="AI63" s="134"/>
    </row>
    <row r="64" spans="1:35" ht="54.75" customHeight="1" x14ac:dyDescent="0.2">
      <c r="A64" s="362" t="s">
        <v>103</v>
      </c>
      <c r="B64" s="363" t="s">
        <v>273</v>
      </c>
      <c r="C64" s="364" t="s">
        <v>121</v>
      </c>
      <c r="D64" s="365" t="s">
        <v>119</v>
      </c>
      <c r="E64" s="239"/>
      <c r="F64" s="240"/>
      <c r="G64" s="366">
        <f t="shared" si="51"/>
        <v>0</v>
      </c>
      <c r="H64" s="143"/>
      <c r="I64" s="144"/>
      <c r="J64" s="154">
        <f t="shared" si="52"/>
        <v>0</v>
      </c>
      <c r="K64" s="143"/>
      <c r="L64" s="144"/>
      <c r="M64" s="145">
        <f t="shared" si="53"/>
        <v>0</v>
      </c>
      <c r="N64" s="143"/>
      <c r="O64" s="144"/>
      <c r="P64" s="154">
        <f t="shared" si="54"/>
        <v>0</v>
      </c>
      <c r="Q64" s="143"/>
      <c r="R64" s="144"/>
      <c r="S64" s="145">
        <f t="shared" si="55"/>
        <v>0</v>
      </c>
      <c r="T64" s="143"/>
      <c r="U64" s="144"/>
      <c r="V64" s="154">
        <f t="shared" si="56"/>
        <v>0</v>
      </c>
      <c r="W64" s="143"/>
      <c r="X64" s="144"/>
      <c r="Y64" s="145">
        <f t="shared" si="57"/>
        <v>0</v>
      </c>
      <c r="Z64" s="143"/>
      <c r="AA64" s="144"/>
      <c r="AB64" s="154">
        <f t="shared" si="58"/>
        <v>0</v>
      </c>
      <c r="AC64" s="667">
        <f t="shared" si="29"/>
        <v>0</v>
      </c>
      <c r="AD64" s="668">
        <f t="shared" si="30"/>
        <v>0</v>
      </c>
      <c r="AE64" s="674">
        <f t="shared" si="31"/>
        <v>0</v>
      </c>
      <c r="AF64" s="185" t="e">
        <f t="shared" si="32"/>
        <v>#DIV/0!</v>
      </c>
      <c r="AG64" s="624"/>
      <c r="AH64" s="134"/>
      <c r="AI64" s="134"/>
    </row>
    <row r="65" spans="1:35" ht="54.75" customHeight="1" x14ac:dyDescent="0.2">
      <c r="A65" s="372" t="s">
        <v>103</v>
      </c>
      <c r="B65" s="373" t="s">
        <v>274</v>
      </c>
      <c r="C65" s="374" t="s">
        <v>121</v>
      </c>
      <c r="D65" s="375" t="s">
        <v>119</v>
      </c>
      <c r="E65" s="376"/>
      <c r="F65" s="377"/>
      <c r="G65" s="378">
        <f t="shared" si="51"/>
        <v>0</v>
      </c>
      <c r="H65" s="155"/>
      <c r="I65" s="156"/>
      <c r="J65" s="158">
        <f t="shared" si="52"/>
        <v>0</v>
      </c>
      <c r="K65" s="155"/>
      <c r="L65" s="156"/>
      <c r="M65" s="157">
        <f t="shared" si="53"/>
        <v>0</v>
      </c>
      <c r="N65" s="155"/>
      <c r="O65" s="156"/>
      <c r="P65" s="158">
        <f t="shared" si="54"/>
        <v>0</v>
      </c>
      <c r="Q65" s="155"/>
      <c r="R65" s="156"/>
      <c r="S65" s="157">
        <f t="shared" si="55"/>
        <v>0</v>
      </c>
      <c r="T65" s="155"/>
      <c r="U65" s="156"/>
      <c r="V65" s="158">
        <f t="shared" si="56"/>
        <v>0</v>
      </c>
      <c r="W65" s="155"/>
      <c r="X65" s="156"/>
      <c r="Y65" s="157">
        <f t="shared" si="57"/>
        <v>0</v>
      </c>
      <c r="Z65" s="155"/>
      <c r="AA65" s="156"/>
      <c r="AB65" s="158">
        <f t="shared" si="58"/>
        <v>0</v>
      </c>
      <c r="AC65" s="670">
        <f t="shared" si="29"/>
        <v>0</v>
      </c>
      <c r="AD65" s="671">
        <f t="shared" si="30"/>
        <v>0</v>
      </c>
      <c r="AE65" s="675">
        <f t="shared" si="31"/>
        <v>0</v>
      </c>
      <c r="AF65" s="185" t="e">
        <f t="shared" si="32"/>
        <v>#DIV/0!</v>
      </c>
      <c r="AG65" s="624"/>
      <c r="AH65" s="134"/>
      <c r="AI65" s="134"/>
    </row>
    <row r="66" spans="1:35" ht="54.75" customHeight="1" thickBot="1" x14ac:dyDescent="0.25">
      <c r="A66" s="187" t="s">
        <v>300</v>
      </c>
      <c r="B66" s="188"/>
      <c r="C66" s="349"/>
      <c r="D66" s="189"/>
      <c r="E66" s="190"/>
      <c r="F66" s="191"/>
      <c r="G66" s="192">
        <f>G62+G58+G54</f>
        <v>0</v>
      </c>
      <c r="H66" s="193"/>
      <c r="I66" s="194"/>
      <c r="J66" s="192">
        <f>J62+J58+J54</f>
        <v>0</v>
      </c>
      <c r="K66" s="195"/>
      <c r="L66" s="191"/>
      <c r="M66" s="196">
        <f>M62+M58+M54</f>
        <v>0</v>
      </c>
      <c r="N66" s="190"/>
      <c r="O66" s="191"/>
      <c r="P66" s="196">
        <f>P62+P58+P54</f>
        <v>0</v>
      </c>
      <c r="Q66" s="195"/>
      <c r="R66" s="191"/>
      <c r="S66" s="196">
        <f>S62+S58+S54</f>
        <v>0</v>
      </c>
      <c r="T66" s="190"/>
      <c r="U66" s="191"/>
      <c r="V66" s="196">
        <f>V62+V58+V54</f>
        <v>0</v>
      </c>
      <c r="W66" s="195"/>
      <c r="X66" s="191"/>
      <c r="Y66" s="196">
        <f>Y62+Y58+Y54</f>
        <v>0</v>
      </c>
      <c r="Z66" s="190"/>
      <c r="AA66" s="191"/>
      <c r="AB66" s="196">
        <f>AB62+AB58+AB54</f>
        <v>0</v>
      </c>
      <c r="AC66" s="676">
        <f t="shared" ref="AC66:AD66" si="59">AC54+AC58+AC62</f>
        <v>0</v>
      </c>
      <c r="AD66" s="677">
        <f t="shared" si="59"/>
        <v>0</v>
      </c>
      <c r="AE66" s="678">
        <f t="shared" si="31"/>
        <v>0</v>
      </c>
      <c r="AF66" s="197" t="e">
        <f t="shared" si="32"/>
        <v>#DIV/0!</v>
      </c>
      <c r="AG66" s="628"/>
      <c r="AH66" s="134"/>
      <c r="AI66" s="134"/>
    </row>
    <row r="67" spans="1:35" ht="54.75" customHeight="1" thickBot="1" x14ac:dyDescent="0.25">
      <c r="A67" s="198" t="s">
        <v>100</v>
      </c>
      <c r="B67" s="243" t="s">
        <v>24</v>
      </c>
      <c r="C67" s="354" t="s">
        <v>122</v>
      </c>
      <c r="D67" s="832"/>
      <c r="E67" s="266"/>
      <c r="F67" s="224"/>
      <c r="G67" s="224"/>
      <c r="H67" s="266"/>
      <c r="I67" s="224"/>
      <c r="J67" s="267"/>
      <c r="K67" s="224"/>
      <c r="L67" s="224"/>
      <c r="M67" s="267"/>
      <c r="N67" s="266"/>
      <c r="O67" s="224"/>
      <c r="P67" s="267"/>
      <c r="Q67" s="224"/>
      <c r="R67" s="224"/>
      <c r="S67" s="267"/>
      <c r="T67" s="266"/>
      <c r="U67" s="224"/>
      <c r="V67" s="267"/>
      <c r="W67" s="224"/>
      <c r="X67" s="224"/>
      <c r="Y67" s="267"/>
      <c r="Z67" s="266"/>
      <c r="AA67" s="224"/>
      <c r="AB67" s="224"/>
      <c r="AC67" s="833"/>
      <c r="AD67" s="834"/>
      <c r="AE67" s="834"/>
      <c r="AF67" s="835"/>
      <c r="AG67" s="836"/>
      <c r="AH67" s="134"/>
      <c r="AI67" s="134"/>
    </row>
    <row r="68" spans="1:35" ht="90" customHeight="1" thickBot="1" x14ac:dyDescent="0.25">
      <c r="A68" s="752" t="s">
        <v>252</v>
      </c>
      <c r="B68" s="753" t="s">
        <v>112</v>
      </c>
      <c r="C68" s="754" t="s">
        <v>124</v>
      </c>
      <c r="D68" s="755"/>
      <c r="E68" s="756">
        <f t="shared" ref="E68:AB68" si="60">SUM(E69:E71)</f>
        <v>0</v>
      </c>
      <c r="F68" s="757"/>
      <c r="G68" s="758">
        <f t="shared" si="60"/>
        <v>0</v>
      </c>
      <c r="H68" s="756">
        <f t="shared" si="60"/>
        <v>0</v>
      </c>
      <c r="I68" s="757">
        <f t="shared" si="60"/>
        <v>0</v>
      </c>
      <c r="J68" s="838">
        <f t="shared" si="60"/>
        <v>0</v>
      </c>
      <c r="K68" s="756">
        <f t="shared" si="60"/>
        <v>0</v>
      </c>
      <c r="L68" s="757">
        <f t="shared" si="60"/>
        <v>0</v>
      </c>
      <c r="M68" s="758">
        <f t="shared" si="60"/>
        <v>0</v>
      </c>
      <c r="N68" s="756">
        <f t="shared" si="60"/>
        <v>0</v>
      </c>
      <c r="O68" s="757">
        <f t="shared" si="60"/>
        <v>0</v>
      </c>
      <c r="P68" s="838">
        <f t="shared" si="60"/>
        <v>0</v>
      </c>
      <c r="Q68" s="756">
        <f t="shared" si="60"/>
        <v>0</v>
      </c>
      <c r="R68" s="757">
        <f t="shared" si="60"/>
        <v>0</v>
      </c>
      <c r="S68" s="758">
        <f t="shared" si="60"/>
        <v>0</v>
      </c>
      <c r="T68" s="756">
        <f t="shared" si="60"/>
        <v>0</v>
      </c>
      <c r="U68" s="757">
        <f t="shared" si="60"/>
        <v>0</v>
      </c>
      <c r="V68" s="838">
        <f t="shared" si="60"/>
        <v>0</v>
      </c>
      <c r="W68" s="756">
        <f t="shared" si="60"/>
        <v>0</v>
      </c>
      <c r="X68" s="757">
        <f t="shared" si="60"/>
        <v>0</v>
      </c>
      <c r="Y68" s="758">
        <f t="shared" si="60"/>
        <v>0</v>
      </c>
      <c r="Z68" s="756">
        <f t="shared" si="60"/>
        <v>0</v>
      </c>
      <c r="AA68" s="757">
        <f t="shared" si="60"/>
        <v>0</v>
      </c>
      <c r="AB68" s="838">
        <f t="shared" si="60"/>
        <v>0</v>
      </c>
      <c r="AC68" s="839">
        <f t="shared" ref="AC68:AC74" si="61">G68+M68+S68+Y68</f>
        <v>0</v>
      </c>
      <c r="AD68" s="762">
        <f t="shared" ref="AD68:AD74" si="62">J68+P68+V68+AB68</f>
        <v>0</v>
      </c>
      <c r="AE68" s="762">
        <f t="shared" ref="AE68:AE75" si="63">AC68-AD68</f>
        <v>0</v>
      </c>
      <c r="AF68" s="840" t="e">
        <f t="shared" ref="AF68:AF75" si="64">AE68/AC68</f>
        <v>#DIV/0!</v>
      </c>
      <c r="AG68" s="765"/>
      <c r="AH68" s="142"/>
      <c r="AI68" s="142"/>
    </row>
    <row r="69" spans="1:35" ht="54.75" customHeight="1" x14ac:dyDescent="0.2">
      <c r="A69" s="458" t="s">
        <v>103</v>
      </c>
      <c r="B69" s="743" t="s">
        <v>275</v>
      </c>
      <c r="C69" s="744" t="s">
        <v>125</v>
      </c>
      <c r="D69" s="745" t="s">
        <v>115</v>
      </c>
      <c r="E69" s="462"/>
      <c r="F69" s="435"/>
      <c r="G69" s="463">
        <f t="shared" ref="G69:G71" si="65">E69*F69</f>
        <v>0</v>
      </c>
      <c r="H69" s="256"/>
      <c r="I69" s="257"/>
      <c r="J69" s="258">
        <f t="shared" ref="J69:J71" si="66">H69*I69</f>
        <v>0</v>
      </c>
      <c r="K69" s="256"/>
      <c r="L69" s="257"/>
      <c r="M69" s="746">
        <f t="shared" ref="M69:M71" si="67">K69*L69</f>
        <v>0</v>
      </c>
      <c r="N69" s="256"/>
      <c r="O69" s="257"/>
      <c r="P69" s="258">
        <f t="shared" ref="P69:P71" si="68">N69*O69</f>
        <v>0</v>
      </c>
      <c r="Q69" s="256"/>
      <c r="R69" s="257"/>
      <c r="S69" s="746">
        <f t="shared" ref="S69:S71" si="69">Q69*R69</f>
        <v>0</v>
      </c>
      <c r="T69" s="256"/>
      <c r="U69" s="257"/>
      <c r="V69" s="258">
        <f t="shared" ref="V69:V71" si="70">T69*U69</f>
        <v>0</v>
      </c>
      <c r="W69" s="256"/>
      <c r="X69" s="257"/>
      <c r="Y69" s="746">
        <f t="shared" ref="Y69:Y71" si="71">W69*X69</f>
        <v>0</v>
      </c>
      <c r="Z69" s="256"/>
      <c r="AA69" s="257"/>
      <c r="AB69" s="258">
        <f t="shared" ref="AB69:AB71" si="72">Z69*AA69</f>
        <v>0</v>
      </c>
      <c r="AC69" s="690">
        <f t="shared" si="61"/>
        <v>0</v>
      </c>
      <c r="AD69" s="691">
        <f t="shared" si="62"/>
        <v>0</v>
      </c>
      <c r="AE69" s="692">
        <f t="shared" si="63"/>
        <v>0</v>
      </c>
      <c r="AF69" s="837" t="e">
        <f t="shared" si="64"/>
        <v>#DIV/0!</v>
      </c>
      <c r="AG69" s="816"/>
      <c r="AH69" s="134"/>
      <c r="AI69" s="134"/>
    </row>
    <row r="70" spans="1:35" ht="54.75" customHeight="1" x14ac:dyDescent="0.2">
      <c r="A70" s="362" t="s">
        <v>103</v>
      </c>
      <c r="B70" s="363" t="s">
        <v>276</v>
      </c>
      <c r="C70" s="364" t="s">
        <v>126</v>
      </c>
      <c r="D70" s="365" t="s">
        <v>115</v>
      </c>
      <c r="E70" s="239"/>
      <c r="F70" s="240"/>
      <c r="G70" s="366">
        <f t="shared" si="65"/>
        <v>0</v>
      </c>
      <c r="H70" s="143"/>
      <c r="I70" s="144"/>
      <c r="J70" s="154">
        <f t="shared" si="66"/>
        <v>0</v>
      </c>
      <c r="K70" s="143"/>
      <c r="L70" s="144"/>
      <c r="M70" s="145">
        <f t="shared" si="67"/>
        <v>0</v>
      </c>
      <c r="N70" s="143"/>
      <c r="O70" s="144"/>
      <c r="P70" s="154">
        <f t="shared" si="68"/>
        <v>0</v>
      </c>
      <c r="Q70" s="143"/>
      <c r="R70" s="144"/>
      <c r="S70" s="145">
        <f t="shared" si="69"/>
        <v>0</v>
      </c>
      <c r="T70" s="143"/>
      <c r="U70" s="144"/>
      <c r="V70" s="154">
        <f t="shared" si="70"/>
        <v>0</v>
      </c>
      <c r="W70" s="143"/>
      <c r="X70" s="144"/>
      <c r="Y70" s="145">
        <f t="shared" si="71"/>
        <v>0</v>
      </c>
      <c r="Z70" s="143"/>
      <c r="AA70" s="144"/>
      <c r="AB70" s="154">
        <f t="shared" si="72"/>
        <v>0</v>
      </c>
      <c r="AC70" s="667">
        <f t="shared" si="61"/>
        <v>0</v>
      </c>
      <c r="AD70" s="668">
        <f t="shared" si="62"/>
        <v>0</v>
      </c>
      <c r="AE70" s="674">
        <f t="shared" si="63"/>
        <v>0</v>
      </c>
      <c r="AF70" s="147" t="e">
        <f t="shared" si="64"/>
        <v>#DIV/0!</v>
      </c>
      <c r="AG70" s="624"/>
      <c r="AH70" s="134"/>
      <c r="AI70" s="134"/>
    </row>
    <row r="71" spans="1:35" ht="54.75" customHeight="1" x14ac:dyDescent="0.2">
      <c r="A71" s="367" t="s">
        <v>103</v>
      </c>
      <c r="B71" s="368" t="s">
        <v>277</v>
      </c>
      <c r="C71" s="369" t="s">
        <v>127</v>
      </c>
      <c r="D71" s="370" t="s">
        <v>115</v>
      </c>
      <c r="E71" s="235"/>
      <c r="F71" s="236"/>
      <c r="G71" s="371">
        <f t="shared" si="65"/>
        <v>0</v>
      </c>
      <c r="H71" s="155"/>
      <c r="I71" s="156"/>
      <c r="J71" s="158">
        <f t="shared" si="66"/>
        <v>0</v>
      </c>
      <c r="K71" s="148"/>
      <c r="L71" s="149"/>
      <c r="M71" s="150">
        <f t="shared" si="67"/>
        <v>0</v>
      </c>
      <c r="N71" s="155"/>
      <c r="O71" s="156"/>
      <c r="P71" s="158">
        <f t="shared" si="68"/>
        <v>0</v>
      </c>
      <c r="Q71" s="148"/>
      <c r="R71" s="149"/>
      <c r="S71" s="150">
        <f t="shared" si="69"/>
        <v>0</v>
      </c>
      <c r="T71" s="155"/>
      <c r="U71" s="156"/>
      <c r="V71" s="158">
        <f t="shared" si="70"/>
        <v>0</v>
      </c>
      <c r="W71" s="148"/>
      <c r="X71" s="149"/>
      <c r="Y71" s="150">
        <f t="shared" si="71"/>
        <v>0</v>
      </c>
      <c r="Z71" s="155"/>
      <c r="AA71" s="156"/>
      <c r="AB71" s="158">
        <f t="shared" si="72"/>
        <v>0</v>
      </c>
      <c r="AC71" s="670">
        <f t="shared" si="61"/>
        <v>0</v>
      </c>
      <c r="AD71" s="671">
        <f t="shared" si="62"/>
        <v>0</v>
      </c>
      <c r="AE71" s="675">
        <f t="shared" si="63"/>
        <v>0</v>
      </c>
      <c r="AF71" s="147" t="e">
        <f t="shared" si="64"/>
        <v>#DIV/0!</v>
      </c>
      <c r="AG71" s="624"/>
      <c r="AH71" s="134"/>
      <c r="AI71" s="134"/>
    </row>
    <row r="72" spans="1:35" ht="69.75" customHeight="1" x14ac:dyDescent="0.2">
      <c r="A72" s="135" t="s">
        <v>252</v>
      </c>
      <c r="B72" s="136" t="s">
        <v>116</v>
      </c>
      <c r="C72" s="348" t="s">
        <v>129</v>
      </c>
      <c r="D72" s="137"/>
      <c r="E72" s="161">
        <f>SUM(E73:E74)</f>
        <v>0</v>
      </c>
      <c r="F72" s="159"/>
      <c r="G72" s="160">
        <f t="shared" ref="G72:AB72" si="73">SUM(G73:G74)</f>
        <v>0</v>
      </c>
      <c r="H72" s="138">
        <f t="shared" si="73"/>
        <v>0</v>
      </c>
      <c r="I72" s="139">
        <f t="shared" si="73"/>
        <v>0</v>
      </c>
      <c r="J72" s="153">
        <f t="shared" si="73"/>
        <v>0</v>
      </c>
      <c r="K72" s="204">
        <f t="shared" si="73"/>
        <v>0</v>
      </c>
      <c r="L72" s="139">
        <f t="shared" si="73"/>
        <v>0</v>
      </c>
      <c r="M72" s="153">
        <f t="shared" si="73"/>
        <v>0</v>
      </c>
      <c r="N72" s="138">
        <f t="shared" si="73"/>
        <v>0</v>
      </c>
      <c r="O72" s="139">
        <f t="shared" si="73"/>
        <v>0</v>
      </c>
      <c r="P72" s="153">
        <f t="shared" si="73"/>
        <v>0</v>
      </c>
      <c r="Q72" s="204">
        <f t="shared" si="73"/>
        <v>0</v>
      </c>
      <c r="R72" s="139">
        <f t="shared" si="73"/>
        <v>0</v>
      </c>
      <c r="S72" s="153">
        <f t="shared" si="73"/>
        <v>0</v>
      </c>
      <c r="T72" s="138">
        <f t="shared" si="73"/>
        <v>0</v>
      </c>
      <c r="U72" s="139">
        <f t="shared" si="73"/>
        <v>0</v>
      </c>
      <c r="V72" s="153">
        <f t="shared" si="73"/>
        <v>0</v>
      </c>
      <c r="W72" s="204">
        <f t="shared" si="73"/>
        <v>0</v>
      </c>
      <c r="X72" s="139">
        <f t="shared" si="73"/>
        <v>0</v>
      </c>
      <c r="Y72" s="153">
        <f t="shared" si="73"/>
        <v>0</v>
      </c>
      <c r="Z72" s="138">
        <f t="shared" si="73"/>
        <v>0</v>
      </c>
      <c r="AA72" s="139">
        <f t="shared" si="73"/>
        <v>0</v>
      </c>
      <c r="AB72" s="153">
        <f t="shared" si="73"/>
        <v>0</v>
      </c>
      <c r="AC72" s="664">
        <f t="shared" si="61"/>
        <v>0</v>
      </c>
      <c r="AD72" s="665">
        <f t="shared" si="62"/>
        <v>0</v>
      </c>
      <c r="AE72" s="665">
        <f t="shared" si="63"/>
        <v>0</v>
      </c>
      <c r="AF72" s="205" t="e">
        <f t="shared" si="64"/>
        <v>#DIV/0!</v>
      </c>
      <c r="AG72" s="627"/>
      <c r="AH72" s="142"/>
      <c r="AI72" s="142"/>
    </row>
    <row r="73" spans="1:35" ht="54.75" customHeight="1" x14ac:dyDescent="0.2">
      <c r="A73" s="362" t="s">
        <v>103</v>
      </c>
      <c r="B73" s="363" t="s">
        <v>278</v>
      </c>
      <c r="C73" s="364" t="s">
        <v>130</v>
      </c>
      <c r="D73" s="420" t="s">
        <v>181</v>
      </c>
      <c r="E73" s="421"/>
      <c r="F73" s="422" t="s">
        <v>434</v>
      </c>
      <c r="G73" s="423"/>
      <c r="H73" s="206"/>
      <c r="I73" s="144"/>
      <c r="J73" s="154">
        <f t="shared" ref="J73:J74" si="74">H73*I73</f>
        <v>0</v>
      </c>
      <c r="K73" s="206"/>
      <c r="L73" s="144"/>
      <c r="M73" s="154">
        <f t="shared" ref="M73:M74" si="75">K73*L73</f>
        <v>0</v>
      </c>
      <c r="N73" s="143"/>
      <c r="O73" s="144"/>
      <c r="P73" s="154">
        <f t="shared" ref="P73:P74" si="76">N73*O73</f>
        <v>0</v>
      </c>
      <c r="Q73" s="206"/>
      <c r="R73" s="144"/>
      <c r="S73" s="154">
        <f t="shared" ref="S73:S74" si="77">Q73*R73</f>
        <v>0</v>
      </c>
      <c r="T73" s="143"/>
      <c r="U73" s="144"/>
      <c r="V73" s="154">
        <f t="shared" ref="V73:V74" si="78">T73*U73</f>
        <v>0</v>
      </c>
      <c r="W73" s="206"/>
      <c r="X73" s="144"/>
      <c r="Y73" s="154">
        <f t="shared" ref="Y73:Y74" si="79">W73*X73</f>
        <v>0</v>
      </c>
      <c r="Z73" s="143"/>
      <c r="AA73" s="144"/>
      <c r="AB73" s="154">
        <f t="shared" ref="AB73:AB74" si="80">Z73*AA73</f>
        <v>0</v>
      </c>
      <c r="AC73" s="667">
        <f t="shared" si="61"/>
        <v>0</v>
      </c>
      <c r="AD73" s="668">
        <f t="shared" si="62"/>
        <v>0</v>
      </c>
      <c r="AE73" s="674">
        <f t="shared" si="63"/>
        <v>0</v>
      </c>
      <c r="AF73" s="147" t="e">
        <f t="shared" si="64"/>
        <v>#DIV/0!</v>
      </c>
      <c r="AG73" s="624"/>
      <c r="AH73" s="134"/>
      <c r="AI73" s="134"/>
    </row>
    <row r="74" spans="1:35" ht="39.75" customHeight="1" thickBot="1" x14ac:dyDescent="0.25">
      <c r="A74" s="372" t="s">
        <v>103</v>
      </c>
      <c r="B74" s="373" t="s">
        <v>279</v>
      </c>
      <c r="C74" s="374" t="s">
        <v>131</v>
      </c>
      <c r="D74" s="424" t="s">
        <v>181</v>
      </c>
      <c r="E74" s="425"/>
      <c r="F74" s="426" t="s">
        <v>434</v>
      </c>
      <c r="G74" s="427"/>
      <c r="H74" s="207"/>
      <c r="I74" s="156"/>
      <c r="J74" s="158">
        <f t="shared" si="74"/>
        <v>0</v>
      </c>
      <c r="K74" s="207"/>
      <c r="L74" s="156"/>
      <c r="M74" s="158">
        <f t="shared" si="75"/>
        <v>0</v>
      </c>
      <c r="N74" s="155"/>
      <c r="O74" s="156"/>
      <c r="P74" s="158">
        <f t="shared" si="76"/>
        <v>0</v>
      </c>
      <c r="Q74" s="207"/>
      <c r="R74" s="156"/>
      <c r="S74" s="158">
        <f t="shared" si="77"/>
        <v>0</v>
      </c>
      <c r="T74" s="155"/>
      <c r="U74" s="156"/>
      <c r="V74" s="158">
        <f t="shared" si="78"/>
        <v>0</v>
      </c>
      <c r="W74" s="207"/>
      <c r="X74" s="156"/>
      <c r="Y74" s="158">
        <f t="shared" si="79"/>
        <v>0</v>
      </c>
      <c r="Z74" s="155"/>
      <c r="AA74" s="156"/>
      <c r="AB74" s="158">
        <f t="shared" si="80"/>
        <v>0</v>
      </c>
      <c r="AC74" s="670">
        <f t="shared" si="61"/>
        <v>0</v>
      </c>
      <c r="AD74" s="671">
        <f t="shared" si="62"/>
        <v>0</v>
      </c>
      <c r="AE74" s="675">
        <f t="shared" si="63"/>
        <v>0</v>
      </c>
      <c r="AF74" s="208" t="e">
        <f t="shared" si="64"/>
        <v>#DIV/0!</v>
      </c>
      <c r="AG74" s="629"/>
      <c r="AH74" s="134"/>
      <c r="AI74" s="134"/>
    </row>
    <row r="75" spans="1:35" ht="54.75" customHeight="1" thickBot="1" x14ac:dyDescent="0.25">
      <c r="A75" s="187" t="s">
        <v>299</v>
      </c>
      <c r="B75" s="188"/>
      <c r="C75" s="349"/>
      <c r="D75" s="189"/>
      <c r="E75" s="209">
        <f>E72+E68</f>
        <v>0</v>
      </c>
      <c r="F75" s="210"/>
      <c r="G75" s="211">
        <f t="shared" ref="G75:AB75" si="81">G72+G68</f>
        <v>0</v>
      </c>
      <c r="H75" s="193">
        <f t="shared" si="81"/>
        <v>0</v>
      </c>
      <c r="I75" s="194">
        <f t="shared" si="81"/>
        <v>0</v>
      </c>
      <c r="J75" s="212">
        <f t="shared" si="81"/>
        <v>0</v>
      </c>
      <c r="K75" s="195">
        <f t="shared" si="81"/>
        <v>0</v>
      </c>
      <c r="L75" s="191">
        <f t="shared" si="81"/>
        <v>0</v>
      </c>
      <c r="M75" s="196">
        <f t="shared" si="81"/>
        <v>0</v>
      </c>
      <c r="N75" s="190">
        <f t="shared" si="81"/>
        <v>0</v>
      </c>
      <c r="O75" s="191">
        <f t="shared" si="81"/>
        <v>0</v>
      </c>
      <c r="P75" s="196">
        <f t="shared" si="81"/>
        <v>0</v>
      </c>
      <c r="Q75" s="195">
        <f t="shared" si="81"/>
        <v>0</v>
      </c>
      <c r="R75" s="191">
        <f t="shared" si="81"/>
        <v>0</v>
      </c>
      <c r="S75" s="196">
        <f t="shared" si="81"/>
        <v>0</v>
      </c>
      <c r="T75" s="190">
        <f t="shared" si="81"/>
        <v>0</v>
      </c>
      <c r="U75" s="191">
        <f t="shared" si="81"/>
        <v>0</v>
      </c>
      <c r="V75" s="196">
        <f t="shared" si="81"/>
        <v>0</v>
      </c>
      <c r="W75" s="195">
        <f t="shared" si="81"/>
        <v>0</v>
      </c>
      <c r="X75" s="191">
        <f t="shared" si="81"/>
        <v>0</v>
      </c>
      <c r="Y75" s="196">
        <f t="shared" si="81"/>
        <v>0</v>
      </c>
      <c r="Z75" s="190">
        <f t="shared" si="81"/>
        <v>0</v>
      </c>
      <c r="AA75" s="191">
        <f t="shared" si="81"/>
        <v>0</v>
      </c>
      <c r="AB75" s="196">
        <f t="shared" si="81"/>
        <v>0</v>
      </c>
      <c r="AC75" s="679">
        <f>AC68+AC72</f>
        <v>0</v>
      </c>
      <c r="AD75" s="677">
        <f>AD68+AD72</f>
        <v>0</v>
      </c>
      <c r="AE75" s="676">
        <f t="shared" si="63"/>
        <v>0</v>
      </c>
      <c r="AF75" s="213" t="e">
        <f t="shared" si="64"/>
        <v>#DIV/0!</v>
      </c>
      <c r="AG75" s="630"/>
      <c r="AH75" s="134"/>
      <c r="AI75" s="134"/>
    </row>
    <row r="76" spans="1:35" ht="54.75" customHeight="1" thickBot="1" x14ac:dyDescent="0.25">
      <c r="A76" s="214" t="s">
        <v>100</v>
      </c>
      <c r="B76" s="215" t="s">
        <v>25</v>
      </c>
      <c r="C76" s="350" t="s">
        <v>132</v>
      </c>
      <c r="D76" s="199"/>
      <c r="E76" s="125"/>
      <c r="F76" s="126"/>
      <c r="G76" s="126"/>
      <c r="H76" s="125"/>
      <c r="I76" s="126"/>
      <c r="J76" s="130"/>
      <c r="K76" s="126"/>
      <c r="L76" s="126"/>
      <c r="M76" s="130"/>
      <c r="N76" s="125"/>
      <c r="O76" s="126"/>
      <c r="P76" s="130"/>
      <c r="Q76" s="126"/>
      <c r="R76" s="126"/>
      <c r="S76" s="130"/>
      <c r="T76" s="125"/>
      <c r="U76" s="126"/>
      <c r="V76" s="130"/>
      <c r="W76" s="126"/>
      <c r="X76" s="126"/>
      <c r="Y76" s="130"/>
      <c r="Z76" s="125"/>
      <c r="AA76" s="126"/>
      <c r="AB76" s="126"/>
      <c r="AC76" s="680"/>
      <c r="AD76" s="681"/>
      <c r="AE76" s="681"/>
      <c r="AF76" s="133"/>
      <c r="AG76" s="622"/>
      <c r="AH76" s="134"/>
      <c r="AI76" s="134"/>
    </row>
    <row r="77" spans="1:35" ht="39.75" customHeight="1" x14ac:dyDescent="0.2">
      <c r="A77" s="135" t="s">
        <v>252</v>
      </c>
      <c r="B77" s="136" t="s">
        <v>123</v>
      </c>
      <c r="C77" s="351" t="s">
        <v>134</v>
      </c>
      <c r="D77" s="200"/>
      <c r="E77" s="201">
        <f t="shared" ref="E77:AB77" si="82">SUM(E78:E80)</f>
        <v>0</v>
      </c>
      <c r="F77" s="202"/>
      <c r="G77" s="203">
        <f t="shared" si="82"/>
        <v>0</v>
      </c>
      <c r="H77" s="138">
        <f t="shared" si="82"/>
        <v>0</v>
      </c>
      <c r="I77" s="139">
        <f t="shared" si="82"/>
        <v>0</v>
      </c>
      <c r="J77" s="153">
        <f t="shared" si="82"/>
        <v>0</v>
      </c>
      <c r="K77" s="216">
        <f t="shared" si="82"/>
        <v>0</v>
      </c>
      <c r="L77" s="202">
        <f t="shared" si="82"/>
        <v>0</v>
      </c>
      <c r="M77" s="217">
        <f t="shared" si="82"/>
        <v>0</v>
      </c>
      <c r="N77" s="201">
        <f t="shared" si="82"/>
        <v>0</v>
      </c>
      <c r="O77" s="202">
        <f t="shared" si="82"/>
        <v>0</v>
      </c>
      <c r="P77" s="217">
        <f t="shared" si="82"/>
        <v>0</v>
      </c>
      <c r="Q77" s="216">
        <f t="shared" si="82"/>
        <v>0</v>
      </c>
      <c r="R77" s="202">
        <f t="shared" si="82"/>
        <v>0</v>
      </c>
      <c r="S77" s="217">
        <f t="shared" si="82"/>
        <v>0</v>
      </c>
      <c r="T77" s="201">
        <f t="shared" si="82"/>
        <v>0</v>
      </c>
      <c r="U77" s="202">
        <f t="shared" si="82"/>
        <v>0</v>
      </c>
      <c r="V77" s="217">
        <f t="shared" si="82"/>
        <v>0</v>
      </c>
      <c r="W77" s="216">
        <f t="shared" si="82"/>
        <v>0</v>
      </c>
      <c r="X77" s="202">
        <f t="shared" si="82"/>
        <v>0</v>
      </c>
      <c r="Y77" s="217">
        <f t="shared" si="82"/>
        <v>0</v>
      </c>
      <c r="Z77" s="201">
        <f t="shared" si="82"/>
        <v>0</v>
      </c>
      <c r="AA77" s="202">
        <f t="shared" si="82"/>
        <v>0</v>
      </c>
      <c r="AB77" s="217">
        <f t="shared" si="82"/>
        <v>0</v>
      </c>
      <c r="AC77" s="664">
        <f t="shared" ref="AC77:AC96" si="83">G77+M77+S77+Y77</f>
        <v>0</v>
      </c>
      <c r="AD77" s="665">
        <f t="shared" ref="AD77:AD96" si="84">J77+P77+V77+AB77</f>
        <v>0</v>
      </c>
      <c r="AE77" s="665">
        <f t="shared" ref="AE77:AE111" si="85">AC77-AD77</f>
        <v>0</v>
      </c>
      <c r="AF77" s="141" t="e">
        <f t="shared" ref="AF77:AF111" si="86">AE77/AC77</f>
        <v>#DIV/0!</v>
      </c>
      <c r="AG77" s="623"/>
      <c r="AH77" s="142"/>
      <c r="AI77" s="142"/>
    </row>
    <row r="78" spans="1:35" ht="54.75" customHeight="1" x14ac:dyDescent="0.2">
      <c r="A78" s="362" t="s">
        <v>103</v>
      </c>
      <c r="B78" s="363" t="s">
        <v>280</v>
      </c>
      <c r="C78" s="364" t="s">
        <v>135</v>
      </c>
      <c r="D78" s="428" t="s">
        <v>136</v>
      </c>
      <c r="E78" s="429"/>
      <c r="F78" s="430"/>
      <c r="G78" s="431">
        <f t="shared" ref="G78:G80" si="87">E78*F78</f>
        <v>0</v>
      </c>
      <c r="H78" s="218"/>
      <c r="I78" s="219"/>
      <c r="J78" s="220">
        <f t="shared" ref="J78:J80" si="88">H78*I78</f>
        <v>0</v>
      </c>
      <c r="K78" s="206"/>
      <c r="L78" s="219"/>
      <c r="M78" s="154">
        <f t="shared" ref="M78:M80" si="89">K78*L78</f>
        <v>0</v>
      </c>
      <c r="N78" s="143"/>
      <c r="O78" s="219"/>
      <c r="P78" s="154">
        <f t="shared" ref="P78:P80" si="90">N78*O78</f>
        <v>0</v>
      </c>
      <c r="Q78" s="206"/>
      <c r="R78" s="219"/>
      <c r="S78" s="154">
        <f t="shared" ref="S78:S80" si="91">Q78*R78</f>
        <v>0</v>
      </c>
      <c r="T78" s="143"/>
      <c r="U78" s="219"/>
      <c r="V78" s="154">
        <f t="shared" ref="V78:V80" si="92">T78*U78</f>
        <v>0</v>
      </c>
      <c r="W78" s="206"/>
      <c r="X78" s="219"/>
      <c r="Y78" s="154">
        <f t="shared" ref="Y78:Y80" si="93">W78*X78</f>
        <v>0</v>
      </c>
      <c r="Z78" s="143"/>
      <c r="AA78" s="219"/>
      <c r="AB78" s="154">
        <f t="shared" ref="AB78:AB80" si="94">Z78*AA78</f>
        <v>0</v>
      </c>
      <c r="AC78" s="667">
        <f t="shared" si="83"/>
        <v>0</v>
      </c>
      <c r="AD78" s="668">
        <f t="shared" si="84"/>
        <v>0</v>
      </c>
      <c r="AE78" s="674">
        <f t="shared" si="85"/>
        <v>0</v>
      </c>
      <c r="AF78" s="147" t="e">
        <f t="shared" si="86"/>
        <v>#DIV/0!</v>
      </c>
      <c r="AG78" s="624"/>
      <c r="AH78" s="134"/>
      <c r="AI78" s="134"/>
    </row>
    <row r="79" spans="1:35" ht="54.75" customHeight="1" x14ac:dyDescent="0.2">
      <c r="A79" s="362" t="s">
        <v>103</v>
      </c>
      <c r="B79" s="363" t="s">
        <v>281</v>
      </c>
      <c r="C79" s="364" t="s">
        <v>135</v>
      </c>
      <c r="D79" s="428" t="s">
        <v>136</v>
      </c>
      <c r="E79" s="429"/>
      <c r="F79" s="430"/>
      <c r="G79" s="431">
        <f t="shared" si="87"/>
        <v>0</v>
      </c>
      <c r="H79" s="218"/>
      <c r="I79" s="219"/>
      <c r="J79" s="220">
        <f t="shared" si="88"/>
        <v>0</v>
      </c>
      <c r="K79" s="206"/>
      <c r="L79" s="219"/>
      <c r="M79" s="154">
        <f t="shared" si="89"/>
        <v>0</v>
      </c>
      <c r="N79" s="143"/>
      <c r="O79" s="219"/>
      <c r="P79" s="154">
        <f t="shared" si="90"/>
        <v>0</v>
      </c>
      <c r="Q79" s="206"/>
      <c r="R79" s="219"/>
      <c r="S79" s="154">
        <f t="shared" si="91"/>
        <v>0</v>
      </c>
      <c r="T79" s="143"/>
      <c r="U79" s="219"/>
      <c r="V79" s="154">
        <f t="shared" si="92"/>
        <v>0</v>
      </c>
      <c r="W79" s="206"/>
      <c r="X79" s="219"/>
      <c r="Y79" s="154">
        <f t="shared" si="93"/>
        <v>0</v>
      </c>
      <c r="Z79" s="143"/>
      <c r="AA79" s="219"/>
      <c r="AB79" s="154">
        <f t="shared" si="94"/>
        <v>0</v>
      </c>
      <c r="AC79" s="667">
        <f t="shared" si="83"/>
        <v>0</v>
      </c>
      <c r="AD79" s="668">
        <f t="shared" si="84"/>
        <v>0</v>
      </c>
      <c r="AE79" s="674">
        <f t="shared" si="85"/>
        <v>0</v>
      </c>
      <c r="AF79" s="147" t="e">
        <f t="shared" si="86"/>
        <v>#DIV/0!</v>
      </c>
      <c r="AG79" s="624"/>
      <c r="AH79" s="134"/>
      <c r="AI79" s="134"/>
    </row>
    <row r="80" spans="1:35" ht="54.75" customHeight="1" thickBot="1" x14ac:dyDescent="0.25">
      <c r="A80" s="367" t="s">
        <v>103</v>
      </c>
      <c r="B80" s="368" t="s">
        <v>282</v>
      </c>
      <c r="C80" s="436" t="s">
        <v>135</v>
      </c>
      <c r="D80" s="432" t="s">
        <v>136</v>
      </c>
      <c r="E80" s="433"/>
      <c r="F80" s="434"/>
      <c r="G80" s="841">
        <f t="shared" si="87"/>
        <v>0</v>
      </c>
      <c r="H80" s="842"/>
      <c r="I80" s="222"/>
      <c r="J80" s="843">
        <f t="shared" si="88"/>
        <v>0</v>
      </c>
      <c r="K80" s="221"/>
      <c r="L80" s="222"/>
      <c r="M80" s="223">
        <f t="shared" si="89"/>
        <v>0</v>
      </c>
      <c r="N80" s="148"/>
      <c r="O80" s="222"/>
      <c r="P80" s="223">
        <f t="shared" si="90"/>
        <v>0</v>
      </c>
      <c r="Q80" s="221"/>
      <c r="R80" s="222"/>
      <c r="S80" s="223">
        <f t="shared" si="91"/>
        <v>0</v>
      </c>
      <c r="T80" s="148"/>
      <c r="U80" s="222"/>
      <c r="V80" s="223">
        <f t="shared" si="92"/>
        <v>0</v>
      </c>
      <c r="W80" s="221"/>
      <c r="X80" s="222"/>
      <c r="Y80" s="223">
        <f t="shared" si="93"/>
        <v>0</v>
      </c>
      <c r="Z80" s="148"/>
      <c r="AA80" s="222"/>
      <c r="AB80" s="223">
        <f t="shared" si="94"/>
        <v>0</v>
      </c>
      <c r="AC80" s="670">
        <f t="shared" si="83"/>
        <v>0</v>
      </c>
      <c r="AD80" s="671">
        <f t="shared" si="84"/>
        <v>0</v>
      </c>
      <c r="AE80" s="675">
        <f t="shared" si="85"/>
        <v>0</v>
      </c>
      <c r="AF80" s="483" t="e">
        <f t="shared" si="86"/>
        <v>#DIV/0!</v>
      </c>
      <c r="AG80" s="631"/>
      <c r="AH80" s="134"/>
      <c r="AI80" s="134"/>
    </row>
    <row r="81" spans="1:35" ht="54.75" customHeight="1" thickBot="1" x14ac:dyDescent="0.25">
      <c r="A81" s="752" t="s">
        <v>236</v>
      </c>
      <c r="B81" s="753" t="s">
        <v>128</v>
      </c>
      <c r="C81" s="754" t="s">
        <v>138</v>
      </c>
      <c r="D81" s="755"/>
      <c r="E81" s="756">
        <f t="shared" ref="E81:AB81" si="95">SUM(E82:E84)</f>
        <v>0</v>
      </c>
      <c r="F81" s="757"/>
      <c r="G81" s="758">
        <f t="shared" si="95"/>
        <v>0</v>
      </c>
      <c r="H81" s="756">
        <f t="shared" si="95"/>
        <v>0</v>
      </c>
      <c r="I81" s="757">
        <f t="shared" si="95"/>
        <v>0</v>
      </c>
      <c r="J81" s="838">
        <f t="shared" si="95"/>
        <v>0</v>
      </c>
      <c r="K81" s="844">
        <f t="shared" si="95"/>
        <v>0</v>
      </c>
      <c r="L81" s="757">
        <f t="shared" si="95"/>
        <v>0</v>
      </c>
      <c r="M81" s="838">
        <f t="shared" si="95"/>
        <v>0</v>
      </c>
      <c r="N81" s="756">
        <f t="shared" si="95"/>
        <v>0</v>
      </c>
      <c r="O81" s="757">
        <f t="shared" si="95"/>
        <v>0</v>
      </c>
      <c r="P81" s="838">
        <f t="shared" si="95"/>
        <v>0</v>
      </c>
      <c r="Q81" s="844">
        <f t="shared" si="95"/>
        <v>0</v>
      </c>
      <c r="R81" s="757">
        <f t="shared" si="95"/>
        <v>0</v>
      </c>
      <c r="S81" s="838">
        <f t="shared" si="95"/>
        <v>0</v>
      </c>
      <c r="T81" s="756">
        <f t="shared" si="95"/>
        <v>0</v>
      </c>
      <c r="U81" s="757">
        <f t="shared" si="95"/>
        <v>0</v>
      </c>
      <c r="V81" s="838">
        <f t="shared" si="95"/>
        <v>0</v>
      </c>
      <c r="W81" s="844">
        <f t="shared" si="95"/>
        <v>0</v>
      </c>
      <c r="X81" s="757">
        <f t="shared" si="95"/>
        <v>0</v>
      </c>
      <c r="Y81" s="838">
        <f t="shared" si="95"/>
        <v>0</v>
      </c>
      <c r="Z81" s="756">
        <f t="shared" si="95"/>
        <v>0</v>
      </c>
      <c r="AA81" s="757">
        <f t="shared" si="95"/>
        <v>0</v>
      </c>
      <c r="AB81" s="838">
        <f t="shared" si="95"/>
        <v>0</v>
      </c>
      <c r="AC81" s="839">
        <f t="shared" si="83"/>
        <v>0</v>
      </c>
      <c r="AD81" s="762">
        <f t="shared" si="84"/>
        <v>0</v>
      </c>
      <c r="AE81" s="762">
        <f t="shared" si="85"/>
        <v>0</v>
      </c>
      <c r="AF81" s="840" t="e">
        <f t="shared" si="86"/>
        <v>#DIV/0!</v>
      </c>
      <c r="AG81" s="765"/>
      <c r="AH81" s="142"/>
      <c r="AI81" s="142"/>
    </row>
    <row r="82" spans="1:35" ht="54.75" customHeight="1" x14ac:dyDescent="0.2">
      <c r="A82" s="458" t="s">
        <v>103</v>
      </c>
      <c r="B82" s="743" t="s">
        <v>283</v>
      </c>
      <c r="C82" s="744" t="s">
        <v>139</v>
      </c>
      <c r="D82" s="745" t="s">
        <v>435</v>
      </c>
      <c r="E82" s="462"/>
      <c r="F82" s="435"/>
      <c r="G82" s="463">
        <f t="shared" ref="G82:G84" si="96">E82*F82</f>
        <v>0</v>
      </c>
      <c r="H82" s="256"/>
      <c r="I82" s="257"/>
      <c r="J82" s="258">
        <f t="shared" ref="J82:J84" si="97">H82*I82</f>
        <v>0</v>
      </c>
      <c r="K82" s="259"/>
      <c r="L82" s="257"/>
      <c r="M82" s="258">
        <f t="shared" ref="M82:M84" si="98">K82*L82</f>
        <v>0</v>
      </c>
      <c r="N82" s="256"/>
      <c r="O82" s="257"/>
      <c r="P82" s="258">
        <f t="shared" ref="P82:P84" si="99">N82*O82</f>
        <v>0</v>
      </c>
      <c r="Q82" s="259"/>
      <c r="R82" s="257"/>
      <c r="S82" s="258">
        <f t="shared" ref="S82:S84" si="100">Q82*R82</f>
        <v>0</v>
      </c>
      <c r="T82" s="256"/>
      <c r="U82" s="257"/>
      <c r="V82" s="258">
        <f t="shared" ref="V82:V84" si="101">T82*U82</f>
        <v>0</v>
      </c>
      <c r="W82" s="259"/>
      <c r="X82" s="257"/>
      <c r="Y82" s="258">
        <f t="shared" ref="Y82:Y84" si="102">W82*X82</f>
        <v>0</v>
      </c>
      <c r="Z82" s="256"/>
      <c r="AA82" s="257"/>
      <c r="AB82" s="258">
        <f t="shared" ref="AB82:AB84" si="103">Z82*AA82</f>
        <v>0</v>
      </c>
      <c r="AC82" s="690">
        <f t="shared" si="83"/>
        <v>0</v>
      </c>
      <c r="AD82" s="691">
        <f t="shared" si="84"/>
        <v>0</v>
      </c>
      <c r="AE82" s="692">
        <f t="shared" si="85"/>
        <v>0</v>
      </c>
      <c r="AF82" s="837" t="e">
        <f t="shared" si="86"/>
        <v>#DIV/0!</v>
      </c>
      <c r="AG82" s="816"/>
      <c r="AH82" s="134"/>
      <c r="AI82" s="134"/>
    </row>
    <row r="83" spans="1:35" ht="54.75" customHeight="1" x14ac:dyDescent="0.2">
      <c r="A83" s="362" t="s">
        <v>103</v>
      </c>
      <c r="B83" s="363" t="s">
        <v>284</v>
      </c>
      <c r="C83" s="364" t="s">
        <v>125</v>
      </c>
      <c r="D83" s="365" t="s">
        <v>435</v>
      </c>
      <c r="E83" s="239"/>
      <c r="F83" s="240"/>
      <c r="G83" s="366">
        <f t="shared" si="96"/>
        <v>0</v>
      </c>
      <c r="H83" s="143"/>
      <c r="I83" s="144"/>
      <c r="J83" s="154">
        <f t="shared" si="97"/>
        <v>0</v>
      </c>
      <c r="K83" s="206"/>
      <c r="L83" s="144"/>
      <c r="M83" s="154">
        <f t="shared" si="98"/>
        <v>0</v>
      </c>
      <c r="N83" s="143"/>
      <c r="O83" s="144"/>
      <c r="P83" s="154">
        <f t="shared" si="99"/>
        <v>0</v>
      </c>
      <c r="Q83" s="206"/>
      <c r="R83" s="144"/>
      <c r="S83" s="154">
        <f t="shared" si="100"/>
        <v>0</v>
      </c>
      <c r="T83" s="143"/>
      <c r="U83" s="144"/>
      <c r="V83" s="154">
        <f t="shared" si="101"/>
        <v>0</v>
      </c>
      <c r="W83" s="206"/>
      <c r="X83" s="144"/>
      <c r="Y83" s="154">
        <f t="shared" si="102"/>
        <v>0</v>
      </c>
      <c r="Z83" s="143"/>
      <c r="AA83" s="144"/>
      <c r="AB83" s="154">
        <f t="shared" si="103"/>
        <v>0</v>
      </c>
      <c r="AC83" s="667">
        <f t="shared" si="83"/>
        <v>0</v>
      </c>
      <c r="AD83" s="668">
        <f t="shared" si="84"/>
        <v>0</v>
      </c>
      <c r="AE83" s="674">
        <f t="shared" si="85"/>
        <v>0</v>
      </c>
      <c r="AF83" s="147" t="e">
        <f t="shared" si="86"/>
        <v>#DIV/0!</v>
      </c>
      <c r="AG83" s="624"/>
      <c r="AH83" s="134"/>
      <c r="AI83" s="134"/>
    </row>
    <row r="84" spans="1:35" ht="54.75" customHeight="1" thickBot="1" x14ac:dyDescent="0.25">
      <c r="A84" s="367" t="s">
        <v>103</v>
      </c>
      <c r="B84" s="368" t="s">
        <v>285</v>
      </c>
      <c r="C84" s="436" t="s">
        <v>126</v>
      </c>
      <c r="D84" s="370" t="s">
        <v>435</v>
      </c>
      <c r="E84" s="235"/>
      <c r="F84" s="236"/>
      <c r="G84" s="382">
        <f t="shared" si="96"/>
        <v>0</v>
      </c>
      <c r="H84" s="148"/>
      <c r="I84" s="149"/>
      <c r="J84" s="223">
        <f t="shared" si="97"/>
        <v>0</v>
      </c>
      <c r="K84" s="221"/>
      <c r="L84" s="149"/>
      <c r="M84" s="223">
        <f t="shared" si="98"/>
        <v>0</v>
      </c>
      <c r="N84" s="148"/>
      <c r="O84" s="149"/>
      <c r="P84" s="223">
        <f t="shared" si="99"/>
        <v>0</v>
      </c>
      <c r="Q84" s="221"/>
      <c r="R84" s="149"/>
      <c r="S84" s="223">
        <f t="shared" si="100"/>
        <v>0</v>
      </c>
      <c r="T84" s="148"/>
      <c r="U84" s="149"/>
      <c r="V84" s="223">
        <f t="shared" si="101"/>
        <v>0</v>
      </c>
      <c r="W84" s="221"/>
      <c r="X84" s="149"/>
      <c r="Y84" s="223">
        <f t="shared" si="102"/>
        <v>0</v>
      </c>
      <c r="Z84" s="148"/>
      <c r="AA84" s="149"/>
      <c r="AB84" s="223">
        <f t="shared" si="103"/>
        <v>0</v>
      </c>
      <c r="AC84" s="670">
        <f t="shared" si="83"/>
        <v>0</v>
      </c>
      <c r="AD84" s="671">
        <f t="shared" si="84"/>
        <v>0</v>
      </c>
      <c r="AE84" s="675">
        <f t="shared" si="85"/>
        <v>0</v>
      </c>
      <c r="AF84" s="483" t="e">
        <f t="shared" si="86"/>
        <v>#DIV/0!</v>
      </c>
      <c r="AG84" s="631"/>
      <c r="AH84" s="134"/>
      <c r="AI84" s="134"/>
    </row>
    <row r="85" spans="1:35" ht="39.75" customHeight="1" thickBot="1" x14ac:dyDescent="0.25">
      <c r="A85" s="752" t="s">
        <v>252</v>
      </c>
      <c r="B85" s="753" t="s">
        <v>286</v>
      </c>
      <c r="C85" s="754" t="s">
        <v>141</v>
      </c>
      <c r="D85" s="755"/>
      <c r="E85" s="756">
        <f t="shared" ref="E85:AB85" si="104">SUM(E86:E88)</f>
        <v>0</v>
      </c>
      <c r="F85" s="757"/>
      <c r="G85" s="758">
        <f t="shared" si="104"/>
        <v>0</v>
      </c>
      <c r="H85" s="756">
        <f t="shared" si="104"/>
        <v>0</v>
      </c>
      <c r="I85" s="757">
        <f t="shared" si="104"/>
        <v>0</v>
      </c>
      <c r="J85" s="838">
        <f t="shared" si="104"/>
        <v>0</v>
      </c>
      <c r="K85" s="844">
        <f t="shared" si="104"/>
        <v>0</v>
      </c>
      <c r="L85" s="757">
        <f t="shared" si="104"/>
        <v>0</v>
      </c>
      <c r="M85" s="838">
        <f t="shared" si="104"/>
        <v>0</v>
      </c>
      <c r="N85" s="756">
        <f t="shared" si="104"/>
        <v>0</v>
      </c>
      <c r="O85" s="757">
        <f t="shared" si="104"/>
        <v>0</v>
      </c>
      <c r="P85" s="838">
        <f t="shared" si="104"/>
        <v>0</v>
      </c>
      <c r="Q85" s="844">
        <f t="shared" si="104"/>
        <v>0</v>
      </c>
      <c r="R85" s="757">
        <f t="shared" si="104"/>
        <v>0</v>
      </c>
      <c r="S85" s="838">
        <f t="shared" si="104"/>
        <v>0</v>
      </c>
      <c r="T85" s="756">
        <f t="shared" si="104"/>
        <v>0</v>
      </c>
      <c r="U85" s="757">
        <f t="shared" si="104"/>
        <v>0</v>
      </c>
      <c r="V85" s="838">
        <f t="shared" si="104"/>
        <v>0</v>
      </c>
      <c r="W85" s="844">
        <f t="shared" si="104"/>
        <v>0</v>
      </c>
      <c r="X85" s="757">
        <f t="shared" si="104"/>
        <v>0</v>
      </c>
      <c r="Y85" s="838">
        <f t="shared" si="104"/>
        <v>0</v>
      </c>
      <c r="Z85" s="756">
        <f t="shared" si="104"/>
        <v>0</v>
      </c>
      <c r="AA85" s="757">
        <f t="shared" si="104"/>
        <v>0</v>
      </c>
      <c r="AB85" s="838">
        <f t="shared" si="104"/>
        <v>0</v>
      </c>
      <c r="AC85" s="839">
        <f t="shared" si="83"/>
        <v>0</v>
      </c>
      <c r="AD85" s="762">
        <f t="shared" si="84"/>
        <v>0</v>
      </c>
      <c r="AE85" s="762">
        <f t="shared" si="85"/>
        <v>0</v>
      </c>
      <c r="AF85" s="840" t="e">
        <f t="shared" si="86"/>
        <v>#DIV/0!</v>
      </c>
      <c r="AG85" s="765"/>
      <c r="AH85" s="142"/>
      <c r="AI85" s="142"/>
    </row>
    <row r="86" spans="1:35" ht="71.25" customHeight="1" x14ac:dyDescent="0.2">
      <c r="A86" s="458" t="s">
        <v>103</v>
      </c>
      <c r="B86" s="743" t="s">
        <v>287</v>
      </c>
      <c r="C86" s="744" t="s">
        <v>142</v>
      </c>
      <c r="D86" s="745" t="s">
        <v>143</v>
      </c>
      <c r="E86" s="462"/>
      <c r="F86" s="435"/>
      <c r="G86" s="463">
        <f t="shared" ref="G86:G88" si="105">E86*F86</f>
        <v>0</v>
      </c>
      <c r="H86" s="256"/>
      <c r="I86" s="257"/>
      <c r="J86" s="258">
        <f t="shared" ref="J86:J88" si="106">H86*I86</f>
        <v>0</v>
      </c>
      <c r="K86" s="259"/>
      <c r="L86" s="257"/>
      <c r="M86" s="258">
        <f t="shared" ref="M86:M88" si="107">K86*L86</f>
        <v>0</v>
      </c>
      <c r="N86" s="256"/>
      <c r="O86" s="257"/>
      <c r="P86" s="258">
        <f t="shared" ref="P86:P88" si="108">N86*O86</f>
        <v>0</v>
      </c>
      <c r="Q86" s="259"/>
      <c r="R86" s="257"/>
      <c r="S86" s="258">
        <f t="shared" ref="S86:S88" si="109">Q86*R86</f>
        <v>0</v>
      </c>
      <c r="T86" s="256"/>
      <c r="U86" s="257"/>
      <c r="V86" s="258">
        <f t="shared" ref="V86:V88" si="110">T86*U86</f>
        <v>0</v>
      </c>
      <c r="W86" s="259"/>
      <c r="X86" s="257"/>
      <c r="Y86" s="258">
        <f t="shared" ref="Y86:Y88" si="111">W86*X86</f>
        <v>0</v>
      </c>
      <c r="Z86" s="256"/>
      <c r="AA86" s="257"/>
      <c r="AB86" s="258">
        <f t="shared" ref="AB86:AB88" si="112">Z86*AA86</f>
        <v>0</v>
      </c>
      <c r="AC86" s="690">
        <f t="shared" si="83"/>
        <v>0</v>
      </c>
      <c r="AD86" s="691">
        <f t="shared" si="84"/>
        <v>0</v>
      </c>
      <c r="AE86" s="692">
        <f t="shared" si="85"/>
        <v>0</v>
      </c>
      <c r="AF86" s="837" t="e">
        <f t="shared" si="86"/>
        <v>#DIV/0!</v>
      </c>
      <c r="AG86" s="816"/>
      <c r="AH86" s="134"/>
      <c r="AI86" s="134"/>
    </row>
    <row r="87" spans="1:35" ht="66" customHeight="1" x14ac:dyDescent="0.2">
      <c r="A87" s="362" t="s">
        <v>103</v>
      </c>
      <c r="B87" s="363" t="s">
        <v>288</v>
      </c>
      <c r="C87" s="364" t="s">
        <v>144</v>
      </c>
      <c r="D87" s="365" t="s">
        <v>143</v>
      </c>
      <c r="E87" s="239"/>
      <c r="F87" s="240"/>
      <c r="G87" s="366">
        <f t="shared" si="105"/>
        <v>0</v>
      </c>
      <c r="H87" s="143"/>
      <c r="I87" s="144"/>
      <c r="J87" s="154">
        <f t="shared" si="106"/>
        <v>0</v>
      </c>
      <c r="K87" s="206"/>
      <c r="L87" s="144"/>
      <c r="M87" s="154">
        <f t="shared" si="107"/>
        <v>0</v>
      </c>
      <c r="N87" s="143"/>
      <c r="O87" s="144"/>
      <c r="P87" s="154">
        <f t="shared" si="108"/>
        <v>0</v>
      </c>
      <c r="Q87" s="206"/>
      <c r="R87" s="144"/>
      <c r="S87" s="154">
        <f t="shared" si="109"/>
        <v>0</v>
      </c>
      <c r="T87" s="143"/>
      <c r="U87" s="144"/>
      <c r="V87" s="154">
        <f t="shared" si="110"/>
        <v>0</v>
      </c>
      <c r="W87" s="206"/>
      <c r="X87" s="144"/>
      <c r="Y87" s="154">
        <f t="shared" si="111"/>
        <v>0</v>
      </c>
      <c r="Z87" s="143"/>
      <c r="AA87" s="144"/>
      <c r="AB87" s="154">
        <f t="shared" si="112"/>
        <v>0</v>
      </c>
      <c r="AC87" s="667">
        <f t="shared" si="83"/>
        <v>0</v>
      </c>
      <c r="AD87" s="668">
        <f t="shared" si="84"/>
        <v>0</v>
      </c>
      <c r="AE87" s="674">
        <f t="shared" si="85"/>
        <v>0</v>
      </c>
      <c r="AF87" s="147" t="e">
        <f t="shared" si="86"/>
        <v>#DIV/0!</v>
      </c>
      <c r="AG87" s="624"/>
      <c r="AH87" s="134"/>
      <c r="AI87" s="134"/>
    </row>
    <row r="88" spans="1:35" ht="54.75" customHeight="1" thickBot="1" x14ac:dyDescent="0.25">
      <c r="A88" s="367" t="s">
        <v>103</v>
      </c>
      <c r="B88" s="368" t="s">
        <v>289</v>
      </c>
      <c r="C88" s="436" t="s">
        <v>145</v>
      </c>
      <c r="D88" s="370" t="s">
        <v>143</v>
      </c>
      <c r="E88" s="235"/>
      <c r="F88" s="236"/>
      <c r="G88" s="382">
        <f t="shared" si="105"/>
        <v>0</v>
      </c>
      <c r="H88" s="148"/>
      <c r="I88" s="149"/>
      <c r="J88" s="223">
        <f t="shared" si="106"/>
        <v>0</v>
      </c>
      <c r="K88" s="221"/>
      <c r="L88" s="149"/>
      <c r="M88" s="223">
        <f t="shared" si="107"/>
        <v>0</v>
      </c>
      <c r="N88" s="148"/>
      <c r="O88" s="149"/>
      <c r="P88" s="223">
        <f t="shared" si="108"/>
        <v>0</v>
      </c>
      <c r="Q88" s="221"/>
      <c r="R88" s="149"/>
      <c r="S88" s="223">
        <f t="shared" si="109"/>
        <v>0</v>
      </c>
      <c r="T88" s="148"/>
      <c r="U88" s="149"/>
      <c r="V88" s="223">
        <f t="shared" si="110"/>
        <v>0</v>
      </c>
      <c r="W88" s="221"/>
      <c r="X88" s="149"/>
      <c r="Y88" s="223">
        <f t="shared" si="111"/>
        <v>0</v>
      </c>
      <c r="Z88" s="148"/>
      <c r="AA88" s="149"/>
      <c r="AB88" s="223">
        <f t="shared" si="112"/>
        <v>0</v>
      </c>
      <c r="AC88" s="670">
        <f t="shared" si="83"/>
        <v>0</v>
      </c>
      <c r="AD88" s="671">
        <f t="shared" si="84"/>
        <v>0</v>
      </c>
      <c r="AE88" s="675">
        <f t="shared" si="85"/>
        <v>0</v>
      </c>
      <c r="AF88" s="483" t="e">
        <f t="shared" si="86"/>
        <v>#DIV/0!</v>
      </c>
      <c r="AG88" s="631"/>
      <c r="AH88" s="134"/>
      <c r="AI88" s="134"/>
    </row>
    <row r="89" spans="1:35" ht="45" customHeight="1" thickBot="1" x14ac:dyDescent="0.25">
      <c r="A89" s="752" t="s">
        <v>252</v>
      </c>
      <c r="B89" s="753" t="s">
        <v>290</v>
      </c>
      <c r="C89" s="754" t="s">
        <v>146</v>
      </c>
      <c r="D89" s="755"/>
      <c r="E89" s="756">
        <f t="shared" ref="E89:AB89" si="113">SUM(E90:E92)</f>
        <v>0</v>
      </c>
      <c r="F89" s="757"/>
      <c r="G89" s="758">
        <f t="shared" si="113"/>
        <v>0</v>
      </c>
      <c r="H89" s="756">
        <f t="shared" si="113"/>
        <v>0</v>
      </c>
      <c r="I89" s="757">
        <f t="shared" si="113"/>
        <v>0</v>
      </c>
      <c r="J89" s="838">
        <f t="shared" si="113"/>
        <v>0</v>
      </c>
      <c r="K89" s="844">
        <f t="shared" si="113"/>
        <v>0</v>
      </c>
      <c r="L89" s="757">
        <f t="shared" si="113"/>
        <v>0</v>
      </c>
      <c r="M89" s="838">
        <f t="shared" si="113"/>
        <v>0</v>
      </c>
      <c r="N89" s="756">
        <f t="shared" si="113"/>
        <v>0</v>
      </c>
      <c r="O89" s="757">
        <f t="shared" si="113"/>
        <v>0</v>
      </c>
      <c r="P89" s="838">
        <f t="shared" si="113"/>
        <v>0</v>
      </c>
      <c r="Q89" s="844">
        <f t="shared" si="113"/>
        <v>0</v>
      </c>
      <c r="R89" s="757">
        <f t="shared" si="113"/>
        <v>0</v>
      </c>
      <c r="S89" s="838">
        <f t="shared" si="113"/>
        <v>0</v>
      </c>
      <c r="T89" s="756">
        <f t="shared" si="113"/>
        <v>0</v>
      </c>
      <c r="U89" s="757">
        <f t="shared" si="113"/>
        <v>0</v>
      </c>
      <c r="V89" s="838">
        <f t="shared" si="113"/>
        <v>0</v>
      </c>
      <c r="W89" s="844">
        <f t="shared" si="113"/>
        <v>0</v>
      </c>
      <c r="X89" s="757">
        <f t="shared" si="113"/>
        <v>0</v>
      </c>
      <c r="Y89" s="838">
        <f t="shared" si="113"/>
        <v>0</v>
      </c>
      <c r="Z89" s="756">
        <f t="shared" si="113"/>
        <v>0</v>
      </c>
      <c r="AA89" s="757">
        <f t="shared" si="113"/>
        <v>0</v>
      </c>
      <c r="AB89" s="838">
        <f t="shared" si="113"/>
        <v>0</v>
      </c>
      <c r="AC89" s="839">
        <f t="shared" si="83"/>
        <v>0</v>
      </c>
      <c r="AD89" s="762">
        <f t="shared" si="84"/>
        <v>0</v>
      </c>
      <c r="AE89" s="762">
        <f t="shared" si="85"/>
        <v>0</v>
      </c>
      <c r="AF89" s="840" t="e">
        <f t="shared" si="86"/>
        <v>#DIV/0!</v>
      </c>
      <c r="AG89" s="765"/>
      <c r="AH89" s="142"/>
      <c r="AI89" s="142"/>
    </row>
    <row r="90" spans="1:35" ht="54.75" customHeight="1" x14ac:dyDescent="0.2">
      <c r="A90" s="458" t="s">
        <v>103</v>
      </c>
      <c r="B90" s="743" t="s">
        <v>291</v>
      </c>
      <c r="C90" s="744" t="s">
        <v>147</v>
      </c>
      <c r="D90" s="745" t="s">
        <v>115</v>
      </c>
      <c r="E90" s="462"/>
      <c r="F90" s="435"/>
      <c r="G90" s="463">
        <f t="shared" ref="G90:G92" si="114">E90*F90</f>
        <v>0</v>
      </c>
      <c r="H90" s="256"/>
      <c r="I90" s="257"/>
      <c r="J90" s="258">
        <f t="shared" ref="J90:J92" si="115">H90*I90</f>
        <v>0</v>
      </c>
      <c r="K90" s="259"/>
      <c r="L90" s="257"/>
      <c r="M90" s="258">
        <f t="shared" ref="M90:M92" si="116">K90*L90</f>
        <v>0</v>
      </c>
      <c r="N90" s="256"/>
      <c r="O90" s="257"/>
      <c r="P90" s="258">
        <f t="shared" ref="P90:P92" si="117">N90*O90</f>
        <v>0</v>
      </c>
      <c r="Q90" s="259"/>
      <c r="R90" s="257"/>
      <c r="S90" s="258">
        <f t="shared" ref="S90:S92" si="118">Q90*R90</f>
        <v>0</v>
      </c>
      <c r="T90" s="256"/>
      <c r="U90" s="257"/>
      <c r="V90" s="258">
        <f t="shared" ref="V90:V92" si="119">T90*U90</f>
        <v>0</v>
      </c>
      <c r="W90" s="259"/>
      <c r="X90" s="257"/>
      <c r="Y90" s="258">
        <f t="shared" ref="Y90:Y92" si="120">W90*X90</f>
        <v>0</v>
      </c>
      <c r="Z90" s="256"/>
      <c r="AA90" s="257"/>
      <c r="AB90" s="258">
        <f t="shared" ref="AB90:AB92" si="121">Z90*AA90</f>
        <v>0</v>
      </c>
      <c r="AC90" s="690">
        <f t="shared" si="83"/>
        <v>0</v>
      </c>
      <c r="AD90" s="691">
        <f t="shared" si="84"/>
        <v>0</v>
      </c>
      <c r="AE90" s="692">
        <f t="shared" si="85"/>
        <v>0</v>
      </c>
      <c r="AF90" s="837" t="e">
        <f t="shared" si="86"/>
        <v>#DIV/0!</v>
      </c>
      <c r="AG90" s="816"/>
      <c r="AH90" s="134"/>
      <c r="AI90" s="134"/>
    </row>
    <row r="91" spans="1:35" ht="54.75" customHeight="1" x14ac:dyDescent="0.2">
      <c r="A91" s="362" t="s">
        <v>103</v>
      </c>
      <c r="B91" s="363" t="s">
        <v>292</v>
      </c>
      <c r="C91" s="364" t="s">
        <v>147</v>
      </c>
      <c r="D91" s="365" t="s">
        <v>115</v>
      </c>
      <c r="E91" s="239"/>
      <c r="F91" s="240"/>
      <c r="G91" s="366">
        <f t="shared" si="114"/>
        <v>0</v>
      </c>
      <c r="H91" s="143"/>
      <c r="I91" s="144"/>
      <c r="J91" s="154">
        <f t="shared" si="115"/>
        <v>0</v>
      </c>
      <c r="K91" s="206"/>
      <c r="L91" s="144"/>
      <c r="M91" s="154">
        <f t="shared" si="116"/>
        <v>0</v>
      </c>
      <c r="N91" s="143"/>
      <c r="O91" s="144"/>
      <c r="P91" s="154">
        <f t="shared" si="117"/>
        <v>0</v>
      </c>
      <c r="Q91" s="206"/>
      <c r="R91" s="144"/>
      <c r="S91" s="154">
        <f t="shared" si="118"/>
        <v>0</v>
      </c>
      <c r="T91" s="143"/>
      <c r="U91" s="144"/>
      <c r="V91" s="154">
        <f t="shared" si="119"/>
        <v>0</v>
      </c>
      <c r="W91" s="206"/>
      <c r="X91" s="144"/>
      <c r="Y91" s="154">
        <f t="shared" si="120"/>
        <v>0</v>
      </c>
      <c r="Z91" s="143"/>
      <c r="AA91" s="144"/>
      <c r="AB91" s="154">
        <f t="shared" si="121"/>
        <v>0</v>
      </c>
      <c r="AC91" s="667">
        <f t="shared" si="83"/>
        <v>0</v>
      </c>
      <c r="AD91" s="668">
        <f t="shared" si="84"/>
        <v>0</v>
      </c>
      <c r="AE91" s="674">
        <f t="shared" si="85"/>
        <v>0</v>
      </c>
      <c r="AF91" s="147" t="e">
        <f t="shared" si="86"/>
        <v>#DIV/0!</v>
      </c>
      <c r="AG91" s="624"/>
      <c r="AH91" s="134"/>
      <c r="AI91" s="134"/>
    </row>
    <row r="92" spans="1:35" ht="54.75" customHeight="1" thickBot="1" x14ac:dyDescent="0.25">
      <c r="A92" s="367" t="s">
        <v>103</v>
      </c>
      <c r="B92" s="368" t="s">
        <v>293</v>
      </c>
      <c r="C92" s="436" t="s">
        <v>147</v>
      </c>
      <c r="D92" s="370" t="s">
        <v>115</v>
      </c>
      <c r="E92" s="235"/>
      <c r="F92" s="236"/>
      <c r="G92" s="382">
        <f t="shared" si="114"/>
        <v>0</v>
      </c>
      <c r="H92" s="148"/>
      <c r="I92" s="149"/>
      <c r="J92" s="223">
        <f t="shared" si="115"/>
        <v>0</v>
      </c>
      <c r="K92" s="221"/>
      <c r="L92" s="149"/>
      <c r="M92" s="223">
        <f t="shared" si="116"/>
        <v>0</v>
      </c>
      <c r="N92" s="148"/>
      <c r="O92" s="149"/>
      <c r="P92" s="223">
        <f t="shared" si="117"/>
        <v>0</v>
      </c>
      <c r="Q92" s="221"/>
      <c r="R92" s="149"/>
      <c r="S92" s="223">
        <f t="shared" si="118"/>
        <v>0</v>
      </c>
      <c r="T92" s="148"/>
      <c r="U92" s="149"/>
      <c r="V92" s="223">
        <f t="shared" si="119"/>
        <v>0</v>
      </c>
      <c r="W92" s="221"/>
      <c r="X92" s="149"/>
      <c r="Y92" s="223">
        <f t="shared" si="120"/>
        <v>0</v>
      </c>
      <c r="Z92" s="148"/>
      <c r="AA92" s="149"/>
      <c r="AB92" s="223">
        <f t="shared" si="121"/>
        <v>0</v>
      </c>
      <c r="AC92" s="670">
        <f t="shared" si="83"/>
        <v>0</v>
      </c>
      <c r="AD92" s="671">
        <f t="shared" si="84"/>
        <v>0</v>
      </c>
      <c r="AE92" s="675">
        <f t="shared" si="85"/>
        <v>0</v>
      </c>
      <c r="AF92" s="483" t="e">
        <f t="shared" si="86"/>
        <v>#DIV/0!</v>
      </c>
      <c r="AG92" s="631"/>
      <c r="AH92" s="134"/>
      <c r="AI92" s="134"/>
    </row>
    <row r="93" spans="1:35" ht="36.75" customHeight="1" thickBot="1" x14ac:dyDescent="0.25">
      <c r="A93" s="752" t="s">
        <v>252</v>
      </c>
      <c r="B93" s="753" t="s">
        <v>294</v>
      </c>
      <c r="C93" s="754" t="s">
        <v>148</v>
      </c>
      <c r="D93" s="755"/>
      <c r="E93" s="756">
        <f t="shared" ref="E93:AB93" si="122">SUM(E94:E96)</f>
        <v>0</v>
      </c>
      <c r="F93" s="757"/>
      <c r="G93" s="758">
        <f t="shared" si="122"/>
        <v>0</v>
      </c>
      <c r="H93" s="756">
        <f t="shared" si="122"/>
        <v>0</v>
      </c>
      <c r="I93" s="757">
        <f t="shared" si="122"/>
        <v>0</v>
      </c>
      <c r="J93" s="838">
        <f t="shared" si="122"/>
        <v>0</v>
      </c>
      <c r="K93" s="844">
        <f t="shared" si="122"/>
        <v>0</v>
      </c>
      <c r="L93" s="757">
        <f t="shared" si="122"/>
        <v>0</v>
      </c>
      <c r="M93" s="838">
        <f t="shared" si="122"/>
        <v>0</v>
      </c>
      <c r="N93" s="756">
        <f t="shared" si="122"/>
        <v>0</v>
      </c>
      <c r="O93" s="757">
        <f t="shared" si="122"/>
        <v>0</v>
      </c>
      <c r="P93" s="838">
        <f t="shared" si="122"/>
        <v>0</v>
      </c>
      <c r="Q93" s="844">
        <f t="shared" si="122"/>
        <v>0</v>
      </c>
      <c r="R93" s="757">
        <f t="shared" si="122"/>
        <v>0</v>
      </c>
      <c r="S93" s="838">
        <f t="shared" si="122"/>
        <v>0</v>
      </c>
      <c r="T93" s="756">
        <f t="shared" si="122"/>
        <v>0</v>
      </c>
      <c r="U93" s="757">
        <f t="shared" si="122"/>
        <v>0</v>
      </c>
      <c r="V93" s="838">
        <f t="shared" si="122"/>
        <v>0</v>
      </c>
      <c r="W93" s="844">
        <f t="shared" si="122"/>
        <v>0</v>
      </c>
      <c r="X93" s="757">
        <f t="shared" si="122"/>
        <v>0</v>
      </c>
      <c r="Y93" s="838">
        <f t="shared" si="122"/>
        <v>0</v>
      </c>
      <c r="Z93" s="756">
        <f t="shared" si="122"/>
        <v>0</v>
      </c>
      <c r="AA93" s="757">
        <f t="shared" si="122"/>
        <v>0</v>
      </c>
      <c r="AB93" s="838">
        <f t="shared" si="122"/>
        <v>0</v>
      </c>
      <c r="AC93" s="839">
        <f t="shared" si="83"/>
        <v>0</v>
      </c>
      <c r="AD93" s="762">
        <f t="shared" si="84"/>
        <v>0</v>
      </c>
      <c r="AE93" s="762">
        <f t="shared" si="85"/>
        <v>0</v>
      </c>
      <c r="AF93" s="840" t="e">
        <f t="shared" si="86"/>
        <v>#DIV/0!</v>
      </c>
      <c r="AG93" s="765"/>
      <c r="AH93" s="142"/>
      <c r="AI93" s="142"/>
    </row>
    <row r="94" spans="1:35" ht="54.75" customHeight="1" x14ac:dyDescent="0.2">
      <c r="A94" s="458" t="s">
        <v>103</v>
      </c>
      <c r="B94" s="743" t="s">
        <v>295</v>
      </c>
      <c r="C94" s="744" t="s">
        <v>147</v>
      </c>
      <c r="D94" s="745" t="s">
        <v>115</v>
      </c>
      <c r="E94" s="462"/>
      <c r="F94" s="435"/>
      <c r="G94" s="463">
        <f t="shared" ref="G94:G96" si="123">E94*F94</f>
        <v>0</v>
      </c>
      <c r="H94" s="256"/>
      <c r="I94" s="257"/>
      <c r="J94" s="258">
        <f t="shared" ref="J94:J96" si="124">H94*I94</f>
        <v>0</v>
      </c>
      <c r="K94" s="259"/>
      <c r="L94" s="257"/>
      <c r="M94" s="258">
        <f t="shared" ref="M94:M96" si="125">K94*L94</f>
        <v>0</v>
      </c>
      <c r="N94" s="256"/>
      <c r="O94" s="257"/>
      <c r="P94" s="258">
        <f t="shared" ref="P94:P96" si="126">N94*O94</f>
        <v>0</v>
      </c>
      <c r="Q94" s="259"/>
      <c r="R94" s="257"/>
      <c r="S94" s="258">
        <f t="shared" ref="S94:S96" si="127">Q94*R94</f>
        <v>0</v>
      </c>
      <c r="T94" s="256"/>
      <c r="U94" s="257"/>
      <c r="V94" s="258">
        <f t="shared" ref="V94:V96" si="128">T94*U94</f>
        <v>0</v>
      </c>
      <c r="W94" s="259"/>
      <c r="X94" s="257"/>
      <c r="Y94" s="258">
        <f t="shared" ref="Y94:Y96" si="129">W94*X94</f>
        <v>0</v>
      </c>
      <c r="Z94" s="256"/>
      <c r="AA94" s="257"/>
      <c r="AB94" s="258">
        <f t="shared" ref="AB94:AB96" si="130">Z94*AA94</f>
        <v>0</v>
      </c>
      <c r="AC94" s="690">
        <f t="shared" si="83"/>
        <v>0</v>
      </c>
      <c r="AD94" s="691">
        <f t="shared" si="84"/>
        <v>0</v>
      </c>
      <c r="AE94" s="692">
        <f t="shared" si="85"/>
        <v>0</v>
      </c>
      <c r="AF94" s="837" t="e">
        <f t="shared" si="86"/>
        <v>#DIV/0!</v>
      </c>
      <c r="AG94" s="816"/>
      <c r="AH94" s="134"/>
      <c r="AI94" s="134"/>
    </row>
    <row r="95" spans="1:35" ht="54.75" customHeight="1" x14ac:dyDescent="0.2">
      <c r="A95" s="362" t="s">
        <v>103</v>
      </c>
      <c r="B95" s="363" t="s">
        <v>296</v>
      </c>
      <c r="C95" s="364" t="s">
        <v>147</v>
      </c>
      <c r="D95" s="365" t="s">
        <v>115</v>
      </c>
      <c r="E95" s="239"/>
      <c r="F95" s="240"/>
      <c r="G95" s="366">
        <f t="shared" si="123"/>
        <v>0</v>
      </c>
      <c r="H95" s="143"/>
      <c r="I95" s="144"/>
      <c r="J95" s="154">
        <f t="shared" si="124"/>
        <v>0</v>
      </c>
      <c r="K95" s="206"/>
      <c r="L95" s="144"/>
      <c r="M95" s="154">
        <f t="shared" si="125"/>
        <v>0</v>
      </c>
      <c r="N95" s="143"/>
      <c r="O95" s="144"/>
      <c r="P95" s="154">
        <f t="shared" si="126"/>
        <v>0</v>
      </c>
      <c r="Q95" s="206"/>
      <c r="R95" s="144"/>
      <c r="S95" s="154">
        <f t="shared" si="127"/>
        <v>0</v>
      </c>
      <c r="T95" s="143"/>
      <c r="U95" s="144"/>
      <c r="V95" s="154">
        <f t="shared" si="128"/>
        <v>0</v>
      </c>
      <c r="W95" s="206"/>
      <c r="X95" s="144"/>
      <c r="Y95" s="154">
        <f t="shared" si="129"/>
        <v>0</v>
      </c>
      <c r="Z95" s="143"/>
      <c r="AA95" s="144"/>
      <c r="AB95" s="154">
        <f t="shared" si="130"/>
        <v>0</v>
      </c>
      <c r="AC95" s="667">
        <f t="shared" si="83"/>
        <v>0</v>
      </c>
      <c r="AD95" s="668">
        <f t="shared" si="84"/>
        <v>0</v>
      </c>
      <c r="AE95" s="674">
        <f t="shared" si="85"/>
        <v>0</v>
      </c>
      <c r="AF95" s="147" t="e">
        <f t="shared" si="86"/>
        <v>#DIV/0!</v>
      </c>
      <c r="AG95" s="624"/>
      <c r="AH95" s="134"/>
      <c r="AI95" s="134"/>
    </row>
    <row r="96" spans="1:35" ht="54.75" customHeight="1" thickBot="1" x14ac:dyDescent="0.25">
      <c r="A96" s="367" t="s">
        <v>103</v>
      </c>
      <c r="B96" s="368" t="s">
        <v>297</v>
      </c>
      <c r="C96" s="436" t="s">
        <v>147</v>
      </c>
      <c r="D96" s="370" t="s">
        <v>115</v>
      </c>
      <c r="E96" s="235"/>
      <c r="F96" s="236"/>
      <c r="G96" s="382">
        <f t="shared" si="123"/>
        <v>0</v>
      </c>
      <c r="H96" s="148"/>
      <c r="I96" s="149"/>
      <c r="J96" s="223">
        <f t="shared" si="124"/>
        <v>0</v>
      </c>
      <c r="K96" s="221"/>
      <c r="L96" s="149"/>
      <c r="M96" s="223">
        <f t="shared" si="125"/>
        <v>0</v>
      </c>
      <c r="N96" s="148"/>
      <c r="O96" s="149"/>
      <c r="P96" s="223">
        <f t="shared" si="126"/>
        <v>0</v>
      </c>
      <c r="Q96" s="221"/>
      <c r="R96" s="149"/>
      <c r="S96" s="223">
        <f t="shared" si="127"/>
        <v>0</v>
      </c>
      <c r="T96" s="148"/>
      <c r="U96" s="149"/>
      <c r="V96" s="223">
        <f t="shared" si="128"/>
        <v>0</v>
      </c>
      <c r="W96" s="221"/>
      <c r="X96" s="149"/>
      <c r="Y96" s="223">
        <f t="shared" si="129"/>
        <v>0</v>
      </c>
      <c r="Z96" s="148"/>
      <c r="AA96" s="149"/>
      <c r="AB96" s="223">
        <f t="shared" si="130"/>
        <v>0</v>
      </c>
      <c r="AC96" s="670">
        <f t="shared" si="83"/>
        <v>0</v>
      </c>
      <c r="AD96" s="671">
        <f t="shared" si="84"/>
        <v>0</v>
      </c>
      <c r="AE96" s="675">
        <f t="shared" si="85"/>
        <v>0</v>
      </c>
      <c r="AF96" s="483" t="e">
        <f t="shared" si="86"/>
        <v>#DIV/0!</v>
      </c>
      <c r="AG96" s="631"/>
      <c r="AH96" s="134"/>
      <c r="AI96" s="134"/>
    </row>
    <row r="97" spans="1:35" ht="54.75" customHeight="1" thickBot="1" x14ac:dyDescent="0.25">
      <c r="A97" s="567" t="s">
        <v>298</v>
      </c>
      <c r="B97" s="568"/>
      <c r="C97" s="552"/>
      <c r="D97" s="553"/>
      <c r="E97" s="554">
        <f t="shared" ref="E97:AD97" si="131">E93+E89+E85+E81+E77</f>
        <v>0</v>
      </c>
      <c r="F97" s="555"/>
      <c r="G97" s="556">
        <f t="shared" si="131"/>
        <v>0</v>
      </c>
      <c r="H97" s="554">
        <f t="shared" si="131"/>
        <v>0</v>
      </c>
      <c r="I97" s="555">
        <f t="shared" si="131"/>
        <v>0</v>
      </c>
      <c r="J97" s="557">
        <f t="shared" si="131"/>
        <v>0</v>
      </c>
      <c r="K97" s="558">
        <f t="shared" si="131"/>
        <v>0</v>
      </c>
      <c r="L97" s="555">
        <f t="shared" si="131"/>
        <v>0</v>
      </c>
      <c r="M97" s="557">
        <f t="shared" si="131"/>
        <v>0</v>
      </c>
      <c r="N97" s="554">
        <f t="shared" si="131"/>
        <v>0</v>
      </c>
      <c r="O97" s="555">
        <f t="shared" si="131"/>
        <v>0</v>
      </c>
      <c r="P97" s="557">
        <f t="shared" si="131"/>
        <v>0</v>
      </c>
      <c r="Q97" s="558">
        <f t="shared" si="131"/>
        <v>0</v>
      </c>
      <c r="R97" s="555">
        <f t="shared" si="131"/>
        <v>0</v>
      </c>
      <c r="S97" s="557">
        <f t="shared" si="131"/>
        <v>0</v>
      </c>
      <c r="T97" s="554">
        <f t="shared" si="131"/>
        <v>0</v>
      </c>
      <c r="U97" s="555">
        <f t="shared" si="131"/>
        <v>0</v>
      </c>
      <c r="V97" s="557">
        <f t="shared" si="131"/>
        <v>0</v>
      </c>
      <c r="W97" s="558">
        <f t="shared" si="131"/>
        <v>0</v>
      </c>
      <c r="X97" s="555">
        <f t="shared" si="131"/>
        <v>0</v>
      </c>
      <c r="Y97" s="557">
        <f t="shared" si="131"/>
        <v>0</v>
      </c>
      <c r="Z97" s="554">
        <f t="shared" si="131"/>
        <v>0</v>
      </c>
      <c r="AA97" s="555">
        <f t="shared" si="131"/>
        <v>0</v>
      </c>
      <c r="AB97" s="557">
        <f t="shared" si="131"/>
        <v>0</v>
      </c>
      <c r="AC97" s="847">
        <f t="shared" si="131"/>
        <v>0</v>
      </c>
      <c r="AD97" s="848">
        <f t="shared" si="131"/>
        <v>0</v>
      </c>
      <c r="AE97" s="847">
        <f t="shared" si="85"/>
        <v>0</v>
      </c>
      <c r="AF97" s="569" t="e">
        <f t="shared" si="86"/>
        <v>#DIV/0!</v>
      </c>
      <c r="AG97" s="636"/>
      <c r="AH97" s="134"/>
      <c r="AI97" s="134"/>
    </row>
    <row r="98" spans="1:35" ht="69.75" customHeight="1" thickBot="1" x14ac:dyDescent="0.25">
      <c r="A98" s="845" t="s">
        <v>100</v>
      </c>
      <c r="B98" s="542" t="s">
        <v>26</v>
      </c>
      <c r="C98" s="849" t="s">
        <v>307</v>
      </c>
      <c r="D98" s="850"/>
      <c r="E98" s="245"/>
      <c r="F98" s="246"/>
      <c r="G98" s="246"/>
      <c r="H98" s="245"/>
      <c r="I98" s="246"/>
      <c r="J98" s="247"/>
      <c r="K98" s="246"/>
      <c r="L98" s="246"/>
      <c r="M98" s="247"/>
      <c r="N98" s="245"/>
      <c r="O98" s="246"/>
      <c r="P98" s="247"/>
      <c r="Q98" s="246"/>
      <c r="R98" s="246"/>
      <c r="S98" s="247"/>
      <c r="T98" s="245"/>
      <c r="U98" s="246"/>
      <c r="V98" s="247"/>
      <c r="W98" s="246"/>
      <c r="X98" s="246"/>
      <c r="Y98" s="247"/>
      <c r="Z98" s="245"/>
      <c r="AA98" s="246"/>
      <c r="AB98" s="247"/>
      <c r="AC98" s="851"/>
      <c r="AD98" s="851"/>
      <c r="AE98" s="852"/>
      <c r="AF98" s="853" t="e">
        <f t="shared" si="86"/>
        <v>#DIV/0!</v>
      </c>
      <c r="AG98" s="854"/>
      <c r="AH98" s="134"/>
      <c r="AI98" s="134"/>
    </row>
    <row r="99" spans="1:35" ht="54.75" customHeight="1" thickBot="1" x14ac:dyDescent="0.25">
      <c r="A99" s="752" t="s">
        <v>252</v>
      </c>
      <c r="B99" s="753" t="s">
        <v>133</v>
      </c>
      <c r="C99" s="754" t="s">
        <v>314</v>
      </c>
      <c r="D99" s="755"/>
      <c r="E99" s="855">
        <f t="shared" ref="E99:AB99" si="132">SUM(E100:E102)</f>
        <v>0</v>
      </c>
      <c r="F99" s="856"/>
      <c r="G99" s="857">
        <f t="shared" si="132"/>
        <v>0</v>
      </c>
      <c r="H99" s="756">
        <f t="shared" si="132"/>
        <v>0</v>
      </c>
      <c r="I99" s="757">
        <f t="shared" si="132"/>
        <v>0</v>
      </c>
      <c r="J99" s="838">
        <f t="shared" si="132"/>
        <v>0</v>
      </c>
      <c r="K99" s="844">
        <f t="shared" si="132"/>
        <v>0</v>
      </c>
      <c r="L99" s="757">
        <f t="shared" si="132"/>
        <v>0</v>
      </c>
      <c r="M99" s="838">
        <f t="shared" si="132"/>
        <v>0</v>
      </c>
      <c r="N99" s="756">
        <f t="shared" si="132"/>
        <v>0</v>
      </c>
      <c r="O99" s="757">
        <f t="shared" si="132"/>
        <v>0</v>
      </c>
      <c r="P99" s="838">
        <f t="shared" si="132"/>
        <v>0</v>
      </c>
      <c r="Q99" s="844">
        <f t="shared" si="132"/>
        <v>0</v>
      </c>
      <c r="R99" s="757">
        <f t="shared" si="132"/>
        <v>0</v>
      </c>
      <c r="S99" s="838">
        <f t="shared" si="132"/>
        <v>0</v>
      </c>
      <c r="T99" s="756">
        <f t="shared" si="132"/>
        <v>0</v>
      </c>
      <c r="U99" s="757">
        <f t="shared" si="132"/>
        <v>0</v>
      </c>
      <c r="V99" s="838">
        <f t="shared" si="132"/>
        <v>0</v>
      </c>
      <c r="W99" s="844">
        <f t="shared" si="132"/>
        <v>0</v>
      </c>
      <c r="X99" s="757">
        <f t="shared" si="132"/>
        <v>0</v>
      </c>
      <c r="Y99" s="838">
        <f t="shared" si="132"/>
        <v>0</v>
      </c>
      <c r="Z99" s="756">
        <f t="shared" si="132"/>
        <v>0</v>
      </c>
      <c r="AA99" s="757">
        <f t="shared" si="132"/>
        <v>0</v>
      </c>
      <c r="AB99" s="838">
        <f t="shared" si="132"/>
        <v>0</v>
      </c>
      <c r="AC99" s="839">
        <f t="shared" ref="AC99:AC111" si="133">G99+M99+S99+Y99</f>
        <v>0</v>
      </c>
      <c r="AD99" s="762">
        <f t="shared" ref="AD99:AD111" si="134">J99+P99+V99+AB99</f>
        <v>0</v>
      </c>
      <c r="AE99" s="762">
        <f t="shared" si="85"/>
        <v>0</v>
      </c>
      <c r="AF99" s="840" t="e">
        <f t="shared" si="86"/>
        <v>#DIV/0!</v>
      </c>
      <c r="AG99" s="765"/>
      <c r="AH99" s="142"/>
      <c r="AI99" s="142"/>
    </row>
    <row r="100" spans="1:35" ht="54.75" customHeight="1" x14ac:dyDescent="0.2">
      <c r="A100" s="458" t="s">
        <v>103</v>
      </c>
      <c r="B100" s="743" t="s">
        <v>301</v>
      </c>
      <c r="C100" s="744" t="s">
        <v>313</v>
      </c>
      <c r="D100" s="745" t="s">
        <v>436</v>
      </c>
      <c r="E100" s="462"/>
      <c r="F100" s="435"/>
      <c r="G100" s="463">
        <f t="shared" ref="G100:G102" si="135">E100*F100</f>
        <v>0</v>
      </c>
      <c r="H100" s="256"/>
      <c r="I100" s="257"/>
      <c r="J100" s="258">
        <f t="shared" ref="J100:J102" si="136">H100*I100</f>
        <v>0</v>
      </c>
      <c r="K100" s="259"/>
      <c r="L100" s="257"/>
      <c r="M100" s="258">
        <f t="shared" ref="M100:M102" si="137">K100*L100</f>
        <v>0</v>
      </c>
      <c r="N100" s="256"/>
      <c r="O100" s="257"/>
      <c r="P100" s="258">
        <f t="shared" ref="P100:P102" si="138">N100*O100</f>
        <v>0</v>
      </c>
      <c r="Q100" s="259"/>
      <c r="R100" s="257"/>
      <c r="S100" s="258">
        <f t="shared" ref="S100:S102" si="139">Q100*R100</f>
        <v>0</v>
      </c>
      <c r="T100" s="256"/>
      <c r="U100" s="257"/>
      <c r="V100" s="258">
        <f t="shared" ref="V100:V102" si="140">T100*U100</f>
        <v>0</v>
      </c>
      <c r="W100" s="259"/>
      <c r="X100" s="257"/>
      <c r="Y100" s="258">
        <f t="shared" ref="Y100:Y102" si="141">W100*X100</f>
        <v>0</v>
      </c>
      <c r="Z100" s="256"/>
      <c r="AA100" s="257"/>
      <c r="AB100" s="258">
        <f t="shared" ref="AB100:AB102" si="142">Z100*AA100</f>
        <v>0</v>
      </c>
      <c r="AC100" s="690">
        <f t="shared" si="133"/>
        <v>0</v>
      </c>
      <c r="AD100" s="691">
        <f t="shared" si="134"/>
        <v>0</v>
      </c>
      <c r="AE100" s="692">
        <f t="shared" si="85"/>
        <v>0</v>
      </c>
      <c r="AF100" s="837" t="e">
        <f t="shared" si="86"/>
        <v>#DIV/0!</v>
      </c>
      <c r="AG100" s="816"/>
      <c r="AH100" s="134"/>
      <c r="AI100" s="134"/>
    </row>
    <row r="101" spans="1:35" ht="54.75" customHeight="1" x14ac:dyDescent="0.2">
      <c r="A101" s="362" t="s">
        <v>103</v>
      </c>
      <c r="B101" s="363" t="s">
        <v>302</v>
      </c>
      <c r="C101" s="364" t="s">
        <v>313</v>
      </c>
      <c r="D101" s="365" t="s">
        <v>436</v>
      </c>
      <c r="E101" s="239"/>
      <c r="F101" s="240"/>
      <c r="G101" s="366">
        <f t="shared" si="135"/>
        <v>0</v>
      </c>
      <c r="H101" s="143"/>
      <c r="I101" s="144"/>
      <c r="J101" s="154">
        <f t="shared" si="136"/>
        <v>0</v>
      </c>
      <c r="K101" s="206"/>
      <c r="L101" s="144"/>
      <c r="M101" s="154">
        <f t="shared" si="137"/>
        <v>0</v>
      </c>
      <c r="N101" s="143"/>
      <c r="O101" s="144"/>
      <c r="P101" s="154">
        <f t="shared" si="138"/>
        <v>0</v>
      </c>
      <c r="Q101" s="206"/>
      <c r="R101" s="144"/>
      <c r="S101" s="154">
        <f t="shared" si="139"/>
        <v>0</v>
      </c>
      <c r="T101" s="143"/>
      <c r="U101" s="144"/>
      <c r="V101" s="154">
        <f t="shared" si="140"/>
        <v>0</v>
      </c>
      <c r="W101" s="206"/>
      <c r="X101" s="144"/>
      <c r="Y101" s="154">
        <f t="shared" si="141"/>
        <v>0</v>
      </c>
      <c r="Z101" s="143"/>
      <c r="AA101" s="144"/>
      <c r="AB101" s="154">
        <f t="shared" si="142"/>
        <v>0</v>
      </c>
      <c r="AC101" s="667">
        <f t="shared" si="133"/>
        <v>0</v>
      </c>
      <c r="AD101" s="668">
        <f t="shared" si="134"/>
        <v>0</v>
      </c>
      <c r="AE101" s="674">
        <f t="shared" si="85"/>
        <v>0</v>
      </c>
      <c r="AF101" s="147" t="e">
        <f t="shared" si="86"/>
        <v>#DIV/0!</v>
      </c>
      <c r="AG101" s="624"/>
      <c r="AH101" s="134"/>
      <c r="AI101" s="134"/>
    </row>
    <row r="102" spans="1:35" ht="54.75" customHeight="1" thickBot="1" x14ac:dyDescent="0.25">
      <c r="A102" s="367" t="s">
        <v>103</v>
      </c>
      <c r="B102" s="368" t="s">
        <v>303</v>
      </c>
      <c r="C102" s="436" t="s">
        <v>313</v>
      </c>
      <c r="D102" s="370" t="s">
        <v>436</v>
      </c>
      <c r="E102" s="235"/>
      <c r="F102" s="236"/>
      <c r="G102" s="382">
        <f t="shared" si="135"/>
        <v>0</v>
      </c>
      <c r="H102" s="148"/>
      <c r="I102" s="149"/>
      <c r="J102" s="223">
        <f t="shared" si="136"/>
        <v>0</v>
      </c>
      <c r="K102" s="221"/>
      <c r="L102" s="149"/>
      <c r="M102" s="223">
        <f t="shared" si="137"/>
        <v>0</v>
      </c>
      <c r="N102" s="148"/>
      <c r="O102" s="149"/>
      <c r="P102" s="223">
        <f t="shared" si="138"/>
        <v>0</v>
      </c>
      <c r="Q102" s="221"/>
      <c r="R102" s="149"/>
      <c r="S102" s="223">
        <f t="shared" si="139"/>
        <v>0</v>
      </c>
      <c r="T102" s="148"/>
      <c r="U102" s="149"/>
      <c r="V102" s="223">
        <f t="shared" si="140"/>
        <v>0</v>
      </c>
      <c r="W102" s="221"/>
      <c r="X102" s="149"/>
      <c r="Y102" s="223">
        <f t="shared" si="141"/>
        <v>0</v>
      </c>
      <c r="Z102" s="148"/>
      <c r="AA102" s="149"/>
      <c r="AB102" s="223">
        <f t="shared" si="142"/>
        <v>0</v>
      </c>
      <c r="AC102" s="670">
        <f t="shared" si="133"/>
        <v>0</v>
      </c>
      <c r="AD102" s="671">
        <f t="shared" si="134"/>
        <v>0</v>
      </c>
      <c r="AE102" s="675">
        <f t="shared" si="85"/>
        <v>0</v>
      </c>
      <c r="AF102" s="483" t="e">
        <f t="shared" si="86"/>
        <v>#DIV/0!</v>
      </c>
      <c r="AG102" s="631"/>
      <c r="AH102" s="134"/>
      <c r="AI102" s="134"/>
    </row>
    <row r="103" spans="1:35" ht="54.75" customHeight="1" thickBot="1" x14ac:dyDescent="0.25">
      <c r="A103" s="487" t="s">
        <v>252</v>
      </c>
      <c r="B103" s="488" t="s">
        <v>137</v>
      </c>
      <c r="C103" s="489" t="s">
        <v>312</v>
      </c>
      <c r="D103" s="490"/>
      <c r="E103" s="491">
        <v>0</v>
      </c>
      <c r="F103" s="491"/>
      <c r="G103" s="491">
        <v>0</v>
      </c>
      <c r="H103" s="492"/>
      <c r="I103" s="493"/>
      <c r="J103" s="494"/>
      <c r="K103" s="492"/>
      <c r="L103" s="493"/>
      <c r="M103" s="494"/>
      <c r="N103" s="495"/>
      <c r="O103" s="493"/>
      <c r="P103" s="494"/>
      <c r="Q103" s="492"/>
      <c r="R103" s="493"/>
      <c r="S103" s="494"/>
      <c r="T103" s="495"/>
      <c r="U103" s="493"/>
      <c r="V103" s="494"/>
      <c r="W103" s="492"/>
      <c r="X103" s="493"/>
      <c r="Y103" s="494"/>
      <c r="Z103" s="495"/>
      <c r="AA103" s="493"/>
      <c r="AB103" s="494"/>
      <c r="AC103" s="496"/>
      <c r="AD103" s="497"/>
      <c r="AE103" s="498"/>
      <c r="AF103" s="499"/>
      <c r="AG103" s="632"/>
      <c r="AH103" s="134"/>
      <c r="AI103" s="134"/>
    </row>
    <row r="104" spans="1:35" ht="66.75" customHeight="1" thickBot="1" x14ac:dyDescent="0.25">
      <c r="A104" s="437" t="s">
        <v>103</v>
      </c>
      <c r="B104" s="438" t="s">
        <v>309</v>
      </c>
      <c r="C104" s="484" t="s">
        <v>315</v>
      </c>
      <c r="D104" s="511" t="s">
        <v>115</v>
      </c>
      <c r="E104" s="514"/>
      <c r="F104" s="515"/>
      <c r="G104" s="516">
        <v>0</v>
      </c>
      <c r="H104" s="522"/>
      <c r="I104" s="523"/>
      <c r="J104" s="524"/>
      <c r="K104" s="522"/>
      <c r="L104" s="523"/>
      <c r="M104" s="524"/>
      <c r="N104" s="522"/>
      <c r="O104" s="523"/>
      <c r="P104" s="524"/>
      <c r="Q104" s="522"/>
      <c r="R104" s="523"/>
      <c r="S104" s="524"/>
      <c r="T104" s="522"/>
      <c r="U104" s="523"/>
      <c r="V104" s="524"/>
      <c r="W104" s="522"/>
      <c r="X104" s="523"/>
      <c r="Y104" s="524"/>
      <c r="Z104" s="522"/>
      <c r="AA104" s="523"/>
      <c r="AB104" s="524"/>
      <c r="AC104" s="533"/>
      <c r="AD104" s="534"/>
      <c r="AE104" s="535"/>
      <c r="AF104" s="530"/>
      <c r="AG104" s="633"/>
      <c r="AH104" s="134"/>
      <c r="AI104" s="134"/>
    </row>
    <row r="105" spans="1:35" ht="63" customHeight="1" thickBot="1" x14ac:dyDescent="0.25">
      <c r="A105" s="437" t="s">
        <v>103</v>
      </c>
      <c r="B105" s="438" t="s">
        <v>310</v>
      </c>
      <c r="C105" s="439" t="s">
        <v>315</v>
      </c>
      <c r="D105" s="512" t="s">
        <v>115</v>
      </c>
      <c r="E105" s="517"/>
      <c r="F105" s="271"/>
      <c r="G105" s="518">
        <v>0</v>
      </c>
      <c r="H105" s="525"/>
      <c r="I105" s="162"/>
      <c r="J105" s="526"/>
      <c r="K105" s="525"/>
      <c r="L105" s="162"/>
      <c r="M105" s="526"/>
      <c r="N105" s="525"/>
      <c r="O105" s="162"/>
      <c r="P105" s="526"/>
      <c r="Q105" s="525"/>
      <c r="R105" s="162"/>
      <c r="S105" s="526"/>
      <c r="T105" s="525"/>
      <c r="U105" s="162"/>
      <c r="V105" s="526"/>
      <c r="W105" s="525"/>
      <c r="X105" s="162"/>
      <c r="Y105" s="526"/>
      <c r="Z105" s="525"/>
      <c r="AA105" s="162"/>
      <c r="AB105" s="526"/>
      <c r="AC105" s="536"/>
      <c r="AD105" s="163"/>
      <c r="AE105" s="537"/>
      <c r="AF105" s="531"/>
      <c r="AG105" s="626"/>
      <c r="AH105" s="134"/>
      <c r="AI105" s="134"/>
    </row>
    <row r="106" spans="1:35" s="503" customFormat="1" ht="68.25" customHeight="1" thickBot="1" x14ac:dyDescent="0.25">
      <c r="A106" s="440" t="s">
        <v>103</v>
      </c>
      <c r="B106" s="441" t="s">
        <v>311</v>
      </c>
      <c r="C106" s="442" t="s">
        <v>315</v>
      </c>
      <c r="D106" s="513" t="s">
        <v>115</v>
      </c>
      <c r="E106" s="519"/>
      <c r="F106" s="520"/>
      <c r="G106" s="521">
        <v>0</v>
      </c>
      <c r="H106" s="527"/>
      <c r="I106" s="528"/>
      <c r="J106" s="529"/>
      <c r="K106" s="527"/>
      <c r="L106" s="528"/>
      <c r="M106" s="529"/>
      <c r="N106" s="527"/>
      <c r="O106" s="528"/>
      <c r="P106" s="529"/>
      <c r="Q106" s="527"/>
      <c r="R106" s="528"/>
      <c r="S106" s="529"/>
      <c r="T106" s="527"/>
      <c r="U106" s="528"/>
      <c r="V106" s="529"/>
      <c r="W106" s="527"/>
      <c r="X106" s="528"/>
      <c r="Y106" s="529"/>
      <c r="Z106" s="527"/>
      <c r="AA106" s="528"/>
      <c r="AB106" s="529"/>
      <c r="AC106" s="538"/>
      <c r="AD106" s="539"/>
      <c r="AE106" s="540"/>
      <c r="AF106" s="532"/>
      <c r="AG106" s="634"/>
      <c r="AH106" s="502"/>
      <c r="AI106" s="502"/>
    </row>
    <row r="107" spans="1:35" s="510" customFormat="1" ht="54.75" customHeight="1" thickBot="1" x14ac:dyDescent="0.25">
      <c r="A107" s="504" t="s">
        <v>252</v>
      </c>
      <c r="B107" s="505" t="s">
        <v>140</v>
      </c>
      <c r="C107" s="506" t="s">
        <v>319</v>
      </c>
      <c r="D107" s="490"/>
      <c r="E107" s="491">
        <v>0</v>
      </c>
      <c r="F107" s="491"/>
      <c r="G107" s="491">
        <v>0</v>
      </c>
      <c r="H107" s="491"/>
      <c r="I107" s="491"/>
      <c r="J107" s="491"/>
      <c r="K107" s="491"/>
      <c r="L107" s="491"/>
      <c r="M107" s="491"/>
      <c r="N107" s="491"/>
      <c r="O107" s="491"/>
      <c r="P107" s="491"/>
      <c r="Q107" s="491"/>
      <c r="R107" s="491"/>
      <c r="S107" s="491"/>
      <c r="T107" s="491"/>
      <c r="U107" s="491"/>
      <c r="V107" s="491"/>
      <c r="W107" s="491"/>
      <c r="X107" s="491"/>
      <c r="Y107" s="491"/>
      <c r="Z107" s="491"/>
      <c r="AA107" s="491"/>
      <c r="AB107" s="491"/>
      <c r="AC107" s="507"/>
      <c r="AD107" s="507"/>
      <c r="AE107" s="507"/>
      <c r="AF107" s="508"/>
      <c r="AG107" s="635"/>
      <c r="AH107" s="509"/>
      <c r="AI107" s="509"/>
    </row>
    <row r="108" spans="1:35" s="503" customFormat="1" ht="54.75" customHeight="1" x14ac:dyDescent="0.2">
      <c r="A108" s="387" t="s">
        <v>103</v>
      </c>
      <c r="B108" s="388" t="s">
        <v>316</v>
      </c>
      <c r="C108" s="484" t="s">
        <v>118</v>
      </c>
      <c r="D108" s="390" t="s">
        <v>119</v>
      </c>
      <c r="E108" s="391"/>
      <c r="F108" s="391"/>
      <c r="G108" s="391">
        <v>0</v>
      </c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485"/>
      <c r="AD108" s="485"/>
      <c r="AE108" s="485"/>
      <c r="AF108" s="486"/>
      <c r="AG108" s="633"/>
      <c r="AH108" s="502"/>
      <c r="AI108" s="502"/>
    </row>
    <row r="109" spans="1:35" ht="54.75" customHeight="1" x14ac:dyDescent="0.2">
      <c r="A109" s="383" t="s">
        <v>103</v>
      </c>
      <c r="B109" s="384" t="s">
        <v>317</v>
      </c>
      <c r="C109" s="439" t="s">
        <v>118</v>
      </c>
      <c r="D109" s="386" t="s">
        <v>119</v>
      </c>
      <c r="E109" s="271"/>
      <c r="F109" s="271"/>
      <c r="G109" s="271">
        <v>0</v>
      </c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3"/>
      <c r="AD109" s="163"/>
      <c r="AE109" s="163"/>
      <c r="AF109" s="164"/>
      <c r="AG109" s="626"/>
      <c r="AH109" s="134"/>
      <c r="AI109" s="134"/>
    </row>
    <row r="110" spans="1:35" ht="54.75" customHeight="1" thickBot="1" x14ac:dyDescent="0.25">
      <c r="A110" s="443" t="s">
        <v>103</v>
      </c>
      <c r="B110" s="415" t="s">
        <v>318</v>
      </c>
      <c r="C110" s="442" t="s">
        <v>118</v>
      </c>
      <c r="D110" s="417" t="s">
        <v>119</v>
      </c>
      <c r="E110" s="418"/>
      <c r="F110" s="418"/>
      <c r="G110" s="418">
        <v>0</v>
      </c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500"/>
      <c r="AD110" s="500"/>
      <c r="AE110" s="500"/>
      <c r="AF110" s="501"/>
      <c r="AG110" s="634"/>
      <c r="AH110" s="134"/>
      <c r="AI110" s="134"/>
    </row>
    <row r="111" spans="1:35" ht="54.75" customHeight="1" thickBot="1" x14ac:dyDescent="0.25">
      <c r="A111" s="541" t="s">
        <v>308</v>
      </c>
      <c r="B111" s="551"/>
      <c r="C111" s="552"/>
      <c r="D111" s="553"/>
      <c r="E111" s="554">
        <f t="shared" ref="E111:AB111" si="143">E99</f>
        <v>0</v>
      </c>
      <c r="F111" s="555"/>
      <c r="G111" s="556">
        <f t="shared" si="143"/>
        <v>0</v>
      </c>
      <c r="H111" s="554">
        <f t="shared" si="143"/>
        <v>0</v>
      </c>
      <c r="I111" s="555">
        <f t="shared" si="143"/>
        <v>0</v>
      </c>
      <c r="J111" s="557">
        <f t="shared" si="143"/>
        <v>0</v>
      </c>
      <c r="K111" s="558">
        <f t="shared" si="143"/>
        <v>0</v>
      </c>
      <c r="L111" s="555">
        <f t="shared" si="143"/>
        <v>0</v>
      </c>
      <c r="M111" s="557">
        <f t="shared" si="143"/>
        <v>0</v>
      </c>
      <c r="N111" s="554">
        <f t="shared" si="143"/>
        <v>0</v>
      </c>
      <c r="O111" s="555">
        <f t="shared" si="143"/>
        <v>0</v>
      </c>
      <c r="P111" s="557">
        <f t="shared" si="143"/>
        <v>0</v>
      </c>
      <c r="Q111" s="558">
        <f t="shared" si="143"/>
        <v>0</v>
      </c>
      <c r="R111" s="555">
        <f t="shared" si="143"/>
        <v>0</v>
      </c>
      <c r="S111" s="557">
        <f t="shared" si="143"/>
        <v>0</v>
      </c>
      <c r="T111" s="554">
        <f t="shared" si="143"/>
        <v>0</v>
      </c>
      <c r="U111" s="555">
        <f t="shared" si="143"/>
        <v>0</v>
      </c>
      <c r="V111" s="557">
        <f t="shared" si="143"/>
        <v>0</v>
      </c>
      <c r="W111" s="558">
        <f t="shared" si="143"/>
        <v>0</v>
      </c>
      <c r="X111" s="555">
        <f t="shared" si="143"/>
        <v>0</v>
      </c>
      <c r="Y111" s="557">
        <f t="shared" si="143"/>
        <v>0</v>
      </c>
      <c r="Z111" s="554">
        <f t="shared" si="143"/>
        <v>0</v>
      </c>
      <c r="AA111" s="555">
        <f t="shared" si="143"/>
        <v>0</v>
      </c>
      <c r="AB111" s="557">
        <f t="shared" si="143"/>
        <v>0</v>
      </c>
      <c r="AC111" s="554">
        <f t="shared" si="133"/>
        <v>0</v>
      </c>
      <c r="AD111" s="559">
        <f t="shared" si="134"/>
        <v>0</v>
      </c>
      <c r="AE111" s="557">
        <f t="shared" si="85"/>
        <v>0</v>
      </c>
      <c r="AF111" s="560" t="e">
        <f t="shared" si="86"/>
        <v>#DIV/0!</v>
      </c>
      <c r="AG111" s="636"/>
      <c r="AH111" s="134"/>
      <c r="AI111" s="134"/>
    </row>
    <row r="112" spans="1:35" ht="54.75" customHeight="1" thickBot="1" x14ac:dyDescent="0.25">
      <c r="A112" s="214" t="s">
        <v>100</v>
      </c>
      <c r="B112" s="542" t="s">
        <v>27</v>
      </c>
      <c r="C112" s="543" t="s">
        <v>150</v>
      </c>
      <c r="D112" s="544"/>
      <c r="E112" s="248"/>
      <c r="F112" s="249"/>
      <c r="G112" s="249"/>
      <c r="H112" s="545"/>
      <c r="I112" s="546"/>
      <c r="J112" s="547"/>
      <c r="K112" s="249"/>
      <c r="L112" s="249"/>
      <c r="M112" s="548"/>
      <c r="N112" s="248"/>
      <c r="O112" s="249"/>
      <c r="P112" s="548"/>
      <c r="Q112" s="249"/>
      <c r="R112" s="249"/>
      <c r="S112" s="548"/>
      <c r="T112" s="248"/>
      <c r="U112" s="249"/>
      <c r="V112" s="548"/>
      <c r="W112" s="249"/>
      <c r="X112" s="249"/>
      <c r="Y112" s="548"/>
      <c r="Z112" s="248"/>
      <c r="AA112" s="249"/>
      <c r="AB112" s="249"/>
      <c r="AC112" s="549"/>
      <c r="AD112" s="225"/>
      <c r="AE112" s="225"/>
      <c r="AF112" s="550"/>
      <c r="AG112" s="637"/>
      <c r="AH112" s="134"/>
      <c r="AI112" s="134"/>
    </row>
    <row r="113" spans="1:35" ht="54.75" customHeight="1" x14ac:dyDescent="0.2">
      <c r="A113" s="135" t="s">
        <v>252</v>
      </c>
      <c r="B113" s="136" t="s">
        <v>149</v>
      </c>
      <c r="C113" s="351" t="s">
        <v>152</v>
      </c>
      <c r="D113" s="200"/>
      <c r="E113" s="201">
        <f>SUM(E114:E120)</f>
        <v>21</v>
      </c>
      <c r="F113" s="202"/>
      <c r="G113" s="203">
        <f t="shared" ref="G113:AB113" si="144">SUM(G114:G120)</f>
        <v>18324</v>
      </c>
      <c r="H113" s="138">
        <f t="shared" si="144"/>
        <v>10</v>
      </c>
      <c r="I113" s="139"/>
      <c r="J113" s="153">
        <f t="shared" si="144"/>
        <v>15738.05</v>
      </c>
      <c r="K113" s="216">
        <f t="shared" si="144"/>
        <v>0</v>
      </c>
      <c r="L113" s="202">
        <f t="shared" si="144"/>
        <v>0</v>
      </c>
      <c r="M113" s="217">
        <f t="shared" si="144"/>
        <v>0</v>
      </c>
      <c r="N113" s="201">
        <f t="shared" si="144"/>
        <v>0</v>
      </c>
      <c r="O113" s="202">
        <f t="shared" si="144"/>
        <v>0</v>
      </c>
      <c r="P113" s="217">
        <f t="shared" si="144"/>
        <v>0</v>
      </c>
      <c r="Q113" s="216">
        <f t="shared" si="144"/>
        <v>0</v>
      </c>
      <c r="R113" s="202">
        <f t="shared" si="144"/>
        <v>0</v>
      </c>
      <c r="S113" s="217">
        <f t="shared" si="144"/>
        <v>0</v>
      </c>
      <c r="T113" s="201">
        <f t="shared" si="144"/>
        <v>0</v>
      </c>
      <c r="U113" s="202">
        <f t="shared" si="144"/>
        <v>0</v>
      </c>
      <c r="V113" s="217">
        <f t="shared" si="144"/>
        <v>0</v>
      </c>
      <c r="W113" s="216">
        <f t="shared" si="144"/>
        <v>0</v>
      </c>
      <c r="X113" s="202">
        <f t="shared" si="144"/>
        <v>0</v>
      </c>
      <c r="Y113" s="217">
        <f t="shared" si="144"/>
        <v>0</v>
      </c>
      <c r="Z113" s="201">
        <f t="shared" si="144"/>
        <v>0</v>
      </c>
      <c r="AA113" s="202">
        <f t="shared" si="144"/>
        <v>0</v>
      </c>
      <c r="AB113" s="217">
        <f t="shared" si="144"/>
        <v>0</v>
      </c>
      <c r="AC113" s="664">
        <f t="shared" ref="AC113:AD129" si="145">G113+M113+S113+Y113</f>
        <v>18324</v>
      </c>
      <c r="AD113" s="665">
        <f t="shared" ref="AD113:AD129" si="146">J113+P113+V113+AB113</f>
        <v>15738.05</v>
      </c>
      <c r="AE113" s="665">
        <f t="shared" ref="AE113:AE129" si="147">AC113-AD113</f>
        <v>2585.9500000000007</v>
      </c>
      <c r="AF113" s="141">
        <f t="shared" ref="AF113:AF129" si="148">AE113/AC113</f>
        <v>0.14112366295568657</v>
      </c>
      <c r="AG113" s="638" t="s">
        <v>448</v>
      </c>
      <c r="AH113" s="142"/>
      <c r="AI113" s="142"/>
    </row>
    <row r="114" spans="1:35" ht="36.75" customHeight="1" x14ac:dyDescent="0.2">
      <c r="A114" s="362" t="s">
        <v>103</v>
      </c>
      <c r="B114" s="363" t="s">
        <v>304</v>
      </c>
      <c r="C114" s="364" t="s">
        <v>153</v>
      </c>
      <c r="D114" s="365" t="s">
        <v>115</v>
      </c>
      <c r="E114" s="239">
        <v>1</v>
      </c>
      <c r="F114" s="240">
        <v>3500</v>
      </c>
      <c r="G114" s="366">
        <f t="shared" ref="G114:G120" si="149">E114*F114</f>
        <v>3500</v>
      </c>
      <c r="H114" s="143">
        <v>1</v>
      </c>
      <c r="I114" s="144">
        <v>3500</v>
      </c>
      <c r="J114" s="154">
        <f t="shared" ref="J114:J120" si="150">H114*I114</f>
        <v>3500</v>
      </c>
      <c r="K114" s="206"/>
      <c r="L114" s="144"/>
      <c r="M114" s="154">
        <f t="shared" ref="M114:M120" si="151">K114*L114</f>
        <v>0</v>
      </c>
      <c r="N114" s="143"/>
      <c r="O114" s="144"/>
      <c r="P114" s="154">
        <f t="shared" ref="P114:P120" si="152">N114*O114</f>
        <v>0</v>
      </c>
      <c r="Q114" s="206"/>
      <c r="R114" s="144"/>
      <c r="S114" s="154">
        <f t="shared" ref="S114:S120" si="153">Q114*R114</f>
        <v>0</v>
      </c>
      <c r="T114" s="143"/>
      <c r="U114" s="144"/>
      <c r="V114" s="154">
        <f t="shared" ref="V114:V120" si="154">T114*U114</f>
        <v>0</v>
      </c>
      <c r="W114" s="206"/>
      <c r="X114" s="144"/>
      <c r="Y114" s="154">
        <f t="shared" ref="Y114:Y120" si="155">W114*X114</f>
        <v>0</v>
      </c>
      <c r="Z114" s="143"/>
      <c r="AA114" s="144"/>
      <c r="AB114" s="154">
        <f t="shared" ref="AB114:AB120" si="156">Z114*AA114</f>
        <v>0</v>
      </c>
      <c r="AC114" s="667">
        <f t="shared" si="145"/>
        <v>3500</v>
      </c>
      <c r="AD114" s="668">
        <f t="shared" si="146"/>
        <v>3500</v>
      </c>
      <c r="AE114" s="674">
        <f t="shared" si="147"/>
        <v>0</v>
      </c>
      <c r="AF114" s="147">
        <f t="shared" si="148"/>
        <v>0</v>
      </c>
      <c r="AG114" s="624"/>
      <c r="AH114" s="134"/>
      <c r="AI114" s="134"/>
    </row>
    <row r="115" spans="1:35" ht="38.25" customHeight="1" x14ac:dyDescent="0.2">
      <c r="A115" s="362" t="s">
        <v>103</v>
      </c>
      <c r="B115" s="363" t="s">
        <v>305</v>
      </c>
      <c r="C115" s="364" t="s">
        <v>154</v>
      </c>
      <c r="D115" s="365" t="s">
        <v>115</v>
      </c>
      <c r="E115" s="239">
        <v>5</v>
      </c>
      <c r="F115" s="240">
        <v>2000</v>
      </c>
      <c r="G115" s="366">
        <f t="shared" si="149"/>
        <v>10000</v>
      </c>
      <c r="H115" s="143">
        <v>5</v>
      </c>
      <c r="I115" s="144">
        <v>2000</v>
      </c>
      <c r="J115" s="154">
        <f t="shared" si="150"/>
        <v>10000</v>
      </c>
      <c r="K115" s="206"/>
      <c r="L115" s="144"/>
      <c r="M115" s="154">
        <f t="shared" si="151"/>
        <v>0</v>
      </c>
      <c r="N115" s="143"/>
      <c r="O115" s="144"/>
      <c r="P115" s="154">
        <f t="shared" si="152"/>
        <v>0</v>
      </c>
      <c r="Q115" s="206"/>
      <c r="R115" s="144"/>
      <c r="S115" s="154">
        <f t="shared" si="153"/>
        <v>0</v>
      </c>
      <c r="T115" s="143"/>
      <c r="U115" s="144"/>
      <c r="V115" s="154">
        <f t="shared" si="154"/>
        <v>0</v>
      </c>
      <c r="W115" s="206"/>
      <c r="X115" s="144"/>
      <c r="Y115" s="154">
        <f t="shared" si="155"/>
        <v>0</v>
      </c>
      <c r="Z115" s="143"/>
      <c r="AA115" s="144"/>
      <c r="AB115" s="154">
        <f t="shared" si="156"/>
        <v>0</v>
      </c>
      <c r="AC115" s="667">
        <f t="shared" si="145"/>
        <v>10000</v>
      </c>
      <c r="AD115" s="668">
        <f t="shared" si="146"/>
        <v>10000</v>
      </c>
      <c r="AE115" s="674">
        <f t="shared" si="147"/>
        <v>0</v>
      </c>
      <c r="AF115" s="147">
        <f t="shared" si="148"/>
        <v>0</v>
      </c>
      <c r="AG115" s="624"/>
      <c r="AH115" s="134"/>
      <c r="AI115" s="134"/>
    </row>
    <row r="116" spans="1:35" ht="54.75" customHeight="1" x14ac:dyDescent="0.2">
      <c r="A116" s="367" t="s">
        <v>103</v>
      </c>
      <c r="B116" s="368" t="s">
        <v>306</v>
      </c>
      <c r="C116" s="436" t="s">
        <v>324</v>
      </c>
      <c r="D116" s="370" t="s">
        <v>115</v>
      </c>
      <c r="E116" s="235">
        <v>3</v>
      </c>
      <c r="F116" s="236">
        <v>485</v>
      </c>
      <c r="G116" s="382">
        <f>E116*F116</f>
        <v>1455</v>
      </c>
      <c r="H116" s="148">
        <v>3</v>
      </c>
      <c r="I116" s="149">
        <v>485</v>
      </c>
      <c r="J116" s="154">
        <f t="shared" si="150"/>
        <v>1455</v>
      </c>
      <c r="K116" s="221"/>
      <c r="L116" s="149"/>
      <c r="M116" s="223"/>
      <c r="N116" s="148"/>
      <c r="O116" s="149"/>
      <c r="P116" s="223"/>
      <c r="Q116" s="221"/>
      <c r="R116" s="149"/>
      <c r="S116" s="223"/>
      <c r="T116" s="148"/>
      <c r="U116" s="149"/>
      <c r="V116" s="223"/>
      <c r="W116" s="221"/>
      <c r="X116" s="149"/>
      <c r="Y116" s="223"/>
      <c r="Z116" s="148"/>
      <c r="AA116" s="149"/>
      <c r="AB116" s="223"/>
      <c r="AC116" s="667">
        <f t="shared" si="145"/>
        <v>1455</v>
      </c>
      <c r="AD116" s="668">
        <f t="shared" si="146"/>
        <v>1455</v>
      </c>
      <c r="AE116" s="674">
        <f t="shared" si="147"/>
        <v>0</v>
      </c>
      <c r="AF116" s="234"/>
      <c r="AG116" s="624"/>
      <c r="AH116" s="134"/>
      <c r="AI116" s="134"/>
    </row>
    <row r="117" spans="1:35" ht="69" customHeight="1" x14ac:dyDescent="0.2">
      <c r="A117" s="367" t="s">
        <v>103</v>
      </c>
      <c r="B117" s="368" t="s">
        <v>321</v>
      </c>
      <c r="C117" s="436" t="s">
        <v>325</v>
      </c>
      <c r="D117" s="370" t="s">
        <v>115</v>
      </c>
      <c r="E117" s="235">
        <v>1</v>
      </c>
      <c r="F117" s="236">
        <v>599</v>
      </c>
      <c r="G117" s="382">
        <f>E117*F117</f>
        <v>599</v>
      </c>
      <c r="H117" s="235">
        <v>0</v>
      </c>
      <c r="I117" s="236"/>
      <c r="J117" s="154">
        <f t="shared" si="150"/>
        <v>0</v>
      </c>
      <c r="K117" s="221"/>
      <c r="L117" s="149"/>
      <c r="M117" s="223"/>
      <c r="N117" s="148"/>
      <c r="O117" s="149"/>
      <c r="P117" s="223"/>
      <c r="Q117" s="221"/>
      <c r="R117" s="149"/>
      <c r="S117" s="223"/>
      <c r="T117" s="148"/>
      <c r="U117" s="149"/>
      <c r="V117" s="223"/>
      <c r="W117" s="221"/>
      <c r="X117" s="149"/>
      <c r="Y117" s="223"/>
      <c r="Z117" s="148"/>
      <c r="AA117" s="149"/>
      <c r="AB117" s="223"/>
      <c r="AC117" s="667">
        <f t="shared" si="145"/>
        <v>599</v>
      </c>
      <c r="AD117" s="668">
        <f t="shared" si="146"/>
        <v>0</v>
      </c>
      <c r="AE117" s="674">
        <f t="shared" si="147"/>
        <v>599</v>
      </c>
      <c r="AF117" s="234"/>
      <c r="AG117" s="639" t="s">
        <v>448</v>
      </c>
      <c r="AH117" s="134"/>
      <c r="AI117" s="134"/>
    </row>
    <row r="118" spans="1:35" ht="54.75" customHeight="1" x14ac:dyDescent="0.2">
      <c r="A118" s="367" t="s">
        <v>103</v>
      </c>
      <c r="B118" s="368" t="s">
        <v>322</v>
      </c>
      <c r="C118" s="436" t="s">
        <v>326</v>
      </c>
      <c r="D118" s="370" t="s">
        <v>115</v>
      </c>
      <c r="E118" s="235">
        <v>3</v>
      </c>
      <c r="F118" s="236">
        <v>160</v>
      </c>
      <c r="G118" s="382">
        <f>E118*F118</f>
        <v>480</v>
      </c>
      <c r="H118" s="235">
        <v>0</v>
      </c>
      <c r="I118" s="236"/>
      <c r="J118" s="154">
        <f t="shared" si="150"/>
        <v>0</v>
      </c>
      <c r="K118" s="221"/>
      <c r="L118" s="149"/>
      <c r="M118" s="223"/>
      <c r="N118" s="148"/>
      <c r="O118" s="149"/>
      <c r="P118" s="223"/>
      <c r="Q118" s="221"/>
      <c r="R118" s="149"/>
      <c r="S118" s="223"/>
      <c r="T118" s="148"/>
      <c r="U118" s="149"/>
      <c r="V118" s="223"/>
      <c r="W118" s="221"/>
      <c r="X118" s="149"/>
      <c r="Y118" s="223"/>
      <c r="Z118" s="148"/>
      <c r="AA118" s="149"/>
      <c r="AB118" s="223"/>
      <c r="AC118" s="667">
        <f t="shared" si="145"/>
        <v>480</v>
      </c>
      <c r="AD118" s="668">
        <f t="shared" si="146"/>
        <v>0</v>
      </c>
      <c r="AE118" s="674">
        <f t="shared" si="147"/>
        <v>480</v>
      </c>
      <c r="AF118" s="234"/>
      <c r="AG118" s="639" t="s">
        <v>448</v>
      </c>
      <c r="AH118" s="134"/>
      <c r="AI118" s="134"/>
    </row>
    <row r="119" spans="1:35" ht="54.75" customHeight="1" x14ac:dyDescent="0.2">
      <c r="A119" s="367" t="s">
        <v>103</v>
      </c>
      <c r="B119" s="368" t="s">
        <v>323</v>
      </c>
      <c r="C119" s="436" t="s">
        <v>327</v>
      </c>
      <c r="D119" s="370" t="s">
        <v>329</v>
      </c>
      <c r="E119" s="235">
        <v>7</v>
      </c>
      <c r="F119" s="236">
        <v>220</v>
      </c>
      <c r="G119" s="382">
        <f>E119*F119</f>
        <v>1540</v>
      </c>
      <c r="H119" s="235">
        <v>0</v>
      </c>
      <c r="I119" s="236"/>
      <c r="J119" s="154">
        <f t="shared" si="150"/>
        <v>0</v>
      </c>
      <c r="K119" s="221"/>
      <c r="L119" s="149"/>
      <c r="M119" s="223"/>
      <c r="N119" s="148"/>
      <c r="O119" s="149"/>
      <c r="P119" s="223"/>
      <c r="Q119" s="221"/>
      <c r="R119" s="149"/>
      <c r="S119" s="223"/>
      <c r="T119" s="148"/>
      <c r="U119" s="149"/>
      <c r="V119" s="223"/>
      <c r="W119" s="221"/>
      <c r="X119" s="149"/>
      <c r="Y119" s="223"/>
      <c r="Z119" s="148"/>
      <c r="AA119" s="149"/>
      <c r="AB119" s="223"/>
      <c r="AC119" s="667">
        <f t="shared" si="145"/>
        <v>1540</v>
      </c>
      <c r="AD119" s="668">
        <f t="shared" si="146"/>
        <v>0</v>
      </c>
      <c r="AE119" s="674">
        <f t="shared" si="147"/>
        <v>1540</v>
      </c>
      <c r="AF119" s="234"/>
      <c r="AG119" s="639" t="s">
        <v>448</v>
      </c>
      <c r="AH119" s="134"/>
      <c r="AI119" s="134"/>
    </row>
    <row r="120" spans="1:35" ht="54.75" customHeight="1" thickBot="1" x14ac:dyDescent="0.25">
      <c r="A120" s="367" t="s">
        <v>103</v>
      </c>
      <c r="B120" s="368" t="s">
        <v>320</v>
      </c>
      <c r="C120" s="436" t="s">
        <v>328</v>
      </c>
      <c r="D120" s="370" t="s">
        <v>115</v>
      </c>
      <c r="E120" s="235">
        <v>1</v>
      </c>
      <c r="F120" s="236">
        <v>750</v>
      </c>
      <c r="G120" s="382">
        <f t="shared" si="149"/>
        <v>750</v>
      </c>
      <c r="H120" s="148">
        <v>1</v>
      </c>
      <c r="I120" s="149">
        <v>783.05</v>
      </c>
      <c r="J120" s="223">
        <f t="shared" si="150"/>
        <v>783.05</v>
      </c>
      <c r="K120" s="221"/>
      <c r="L120" s="149"/>
      <c r="M120" s="223">
        <f t="shared" si="151"/>
        <v>0</v>
      </c>
      <c r="N120" s="148"/>
      <c r="O120" s="149"/>
      <c r="P120" s="223">
        <f t="shared" si="152"/>
        <v>0</v>
      </c>
      <c r="Q120" s="221"/>
      <c r="R120" s="149"/>
      <c r="S120" s="223">
        <f t="shared" si="153"/>
        <v>0</v>
      </c>
      <c r="T120" s="148"/>
      <c r="U120" s="149"/>
      <c r="V120" s="223">
        <f t="shared" si="154"/>
        <v>0</v>
      </c>
      <c r="W120" s="221"/>
      <c r="X120" s="149"/>
      <c r="Y120" s="223">
        <f t="shared" si="155"/>
        <v>0</v>
      </c>
      <c r="Z120" s="148"/>
      <c r="AA120" s="149"/>
      <c r="AB120" s="223">
        <f t="shared" si="156"/>
        <v>0</v>
      </c>
      <c r="AC120" s="670">
        <f t="shared" si="145"/>
        <v>750</v>
      </c>
      <c r="AD120" s="671">
        <f t="shared" si="146"/>
        <v>783.05</v>
      </c>
      <c r="AE120" s="675">
        <f t="shared" si="147"/>
        <v>-33.049999999999955</v>
      </c>
      <c r="AF120" s="483">
        <f t="shared" si="148"/>
        <v>-4.4066666666666608E-2</v>
      </c>
      <c r="AG120" s="631" t="s">
        <v>453</v>
      </c>
      <c r="AH120" s="134"/>
      <c r="AI120" s="134"/>
    </row>
    <row r="121" spans="1:35" ht="54.75" customHeight="1" thickBot="1" x14ac:dyDescent="0.25">
      <c r="A121" s="752" t="s">
        <v>252</v>
      </c>
      <c r="B121" s="753" t="s">
        <v>330</v>
      </c>
      <c r="C121" s="754" t="s">
        <v>156</v>
      </c>
      <c r="D121" s="755"/>
      <c r="E121" s="756">
        <f t="shared" ref="E121:AB121" si="157">SUM(E122:E124)</f>
        <v>0</v>
      </c>
      <c r="F121" s="757">
        <f t="shared" si="157"/>
        <v>0</v>
      </c>
      <c r="G121" s="758">
        <f t="shared" si="157"/>
        <v>0</v>
      </c>
      <c r="H121" s="756">
        <f t="shared" si="157"/>
        <v>0</v>
      </c>
      <c r="I121" s="757">
        <f t="shared" si="157"/>
        <v>0</v>
      </c>
      <c r="J121" s="838">
        <f t="shared" si="157"/>
        <v>0</v>
      </c>
      <c r="K121" s="844">
        <f t="shared" si="157"/>
        <v>0</v>
      </c>
      <c r="L121" s="757">
        <f t="shared" si="157"/>
        <v>0</v>
      </c>
      <c r="M121" s="838">
        <f t="shared" si="157"/>
        <v>0</v>
      </c>
      <c r="N121" s="756">
        <f t="shared" si="157"/>
        <v>0</v>
      </c>
      <c r="O121" s="757">
        <f t="shared" si="157"/>
        <v>0</v>
      </c>
      <c r="P121" s="838">
        <f t="shared" si="157"/>
        <v>0</v>
      </c>
      <c r="Q121" s="844">
        <f t="shared" si="157"/>
        <v>0</v>
      </c>
      <c r="R121" s="757">
        <f t="shared" si="157"/>
        <v>0</v>
      </c>
      <c r="S121" s="838">
        <f t="shared" si="157"/>
        <v>0</v>
      </c>
      <c r="T121" s="756">
        <f t="shared" si="157"/>
        <v>0</v>
      </c>
      <c r="U121" s="757">
        <f t="shared" si="157"/>
        <v>0</v>
      </c>
      <c r="V121" s="838">
        <f t="shared" si="157"/>
        <v>0</v>
      </c>
      <c r="W121" s="844">
        <f t="shared" si="157"/>
        <v>0</v>
      </c>
      <c r="X121" s="757">
        <f t="shared" si="157"/>
        <v>0</v>
      </c>
      <c r="Y121" s="838">
        <f t="shared" si="157"/>
        <v>0</v>
      </c>
      <c r="Z121" s="756">
        <f t="shared" si="157"/>
        <v>0</v>
      </c>
      <c r="AA121" s="757">
        <f t="shared" si="157"/>
        <v>0</v>
      </c>
      <c r="AB121" s="838">
        <f t="shared" si="157"/>
        <v>0</v>
      </c>
      <c r="AC121" s="839">
        <f t="shared" si="145"/>
        <v>0</v>
      </c>
      <c r="AD121" s="762">
        <f t="shared" si="146"/>
        <v>0</v>
      </c>
      <c r="AE121" s="762">
        <f t="shared" si="147"/>
        <v>0</v>
      </c>
      <c r="AF121" s="840" t="e">
        <f t="shared" si="148"/>
        <v>#DIV/0!</v>
      </c>
      <c r="AG121" s="765"/>
      <c r="AH121" s="142"/>
      <c r="AI121" s="142"/>
    </row>
    <row r="122" spans="1:35" ht="36.75" customHeight="1" x14ac:dyDescent="0.2">
      <c r="A122" s="458" t="s">
        <v>103</v>
      </c>
      <c r="B122" s="743" t="s">
        <v>331</v>
      </c>
      <c r="C122" s="744" t="s">
        <v>157</v>
      </c>
      <c r="D122" s="745" t="s">
        <v>115</v>
      </c>
      <c r="E122" s="462"/>
      <c r="F122" s="435"/>
      <c r="G122" s="463">
        <f t="shared" ref="G122:G124" si="158">E122*F122</f>
        <v>0</v>
      </c>
      <c r="H122" s="256"/>
      <c r="I122" s="257"/>
      <c r="J122" s="258">
        <f t="shared" ref="J122:J124" si="159">H122*I122</f>
        <v>0</v>
      </c>
      <c r="K122" s="259"/>
      <c r="L122" s="257"/>
      <c r="M122" s="258">
        <f t="shared" ref="M122:M124" si="160">K122*L122</f>
        <v>0</v>
      </c>
      <c r="N122" s="256"/>
      <c r="O122" s="257"/>
      <c r="P122" s="258">
        <f t="shared" ref="P122:P124" si="161">N122*O122</f>
        <v>0</v>
      </c>
      <c r="Q122" s="259"/>
      <c r="R122" s="257"/>
      <c r="S122" s="258">
        <f t="shared" ref="S122:S124" si="162">Q122*R122</f>
        <v>0</v>
      </c>
      <c r="T122" s="256"/>
      <c r="U122" s="257"/>
      <c r="V122" s="258">
        <f t="shared" ref="V122:V124" si="163">T122*U122</f>
        <v>0</v>
      </c>
      <c r="W122" s="259"/>
      <c r="X122" s="257"/>
      <c r="Y122" s="258">
        <f t="shared" ref="Y122:Y124" si="164">W122*X122</f>
        <v>0</v>
      </c>
      <c r="Z122" s="256"/>
      <c r="AA122" s="257"/>
      <c r="AB122" s="258">
        <f t="shared" ref="AB122:AB124" si="165">Z122*AA122</f>
        <v>0</v>
      </c>
      <c r="AC122" s="690">
        <f t="shared" si="145"/>
        <v>0</v>
      </c>
      <c r="AD122" s="691">
        <f t="shared" si="146"/>
        <v>0</v>
      </c>
      <c r="AE122" s="692">
        <f t="shared" si="147"/>
        <v>0</v>
      </c>
      <c r="AF122" s="837" t="e">
        <f t="shared" si="148"/>
        <v>#DIV/0!</v>
      </c>
      <c r="AG122" s="816"/>
      <c r="AH122" s="134"/>
      <c r="AI122" s="134"/>
    </row>
    <row r="123" spans="1:35" ht="31.5" customHeight="1" x14ac:dyDescent="0.2">
      <c r="A123" s="362" t="s">
        <v>103</v>
      </c>
      <c r="B123" s="363" t="s">
        <v>332</v>
      </c>
      <c r="C123" s="364" t="s">
        <v>157</v>
      </c>
      <c r="D123" s="365" t="s">
        <v>115</v>
      </c>
      <c r="E123" s="239"/>
      <c r="F123" s="240"/>
      <c r="G123" s="366">
        <f t="shared" si="158"/>
        <v>0</v>
      </c>
      <c r="H123" s="143"/>
      <c r="I123" s="144"/>
      <c r="J123" s="154">
        <f t="shared" si="159"/>
        <v>0</v>
      </c>
      <c r="K123" s="206"/>
      <c r="L123" s="144"/>
      <c r="M123" s="154">
        <f t="shared" si="160"/>
        <v>0</v>
      </c>
      <c r="N123" s="143"/>
      <c r="O123" s="144"/>
      <c r="P123" s="154">
        <f t="shared" si="161"/>
        <v>0</v>
      </c>
      <c r="Q123" s="206"/>
      <c r="R123" s="144"/>
      <c r="S123" s="154">
        <f t="shared" si="162"/>
        <v>0</v>
      </c>
      <c r="T123" s="143"/>
      <c r="U123" s="144"/>
      <c r="V123" s="154">
        <f t="shared" si="163"/>
        <v>0</v>
      </c>
      <c r="W123" s="206"/>
      <c r="X123" s="144"/>
      <c r="Y123" s="154">
        <f t="shared" si="164"/>
        <v>0</v>
      </c>
      <c r="Z123" s="143"/>
      <c r="AA123" s="144"/>
      <c r="AB123" s="154">
        <f t="shared" si="165"/>
        <v>0</v>
      </c>
      <c r="AC123" s="667">
        <f t="shared" si="145"/>
        <v>0</v>
      </c>
      <c r="AD123" s="668">
        <f t="shared" si="146"/>
        <v>0</v>
      </c>
      <c r="AE123" s="674">
        <f t="shared" si="147"/>
        <v>0</v>
      </c>
      <c r="AF123" s="147" t="e">
        <f t="shared" si="148"/>
        <v>#DIV/0!</v>
      </c>
      <c r="AG123" s="624"/>
      <c r="AH123" s="134"/>
      <c r="AI123" s="134"/>
    </row>
    <row r="124" spans="1:35" ht="27.75" customHeight="1" thickBot="1" x14ac:dyDescent="0.25">
      <c r="A124" s="367" t="s">
        <v>103</v>
      </c>
      <c r="B124" s="368" t="s">
        <v>333</v>
      </c>
      <c r="C124" s="436" t="s">
        <v>157</v>
      </c>
      <c r="D124" s="370" t="s">
        <v>115</v>
      </c>
      <c r="E124" s="235"/>
      <c r="F124" s="236"/>
      <c r="G124" s="382">
        <f t="shared" si="158"/>
        <v>0</v>
      </c>
      <c r="H124" s="148"/>
      <c r="I124" s="149"/>
      <c r="J124" s="223">
        <f t="shared" si="159"/>
        <v>0</v>
      </c>
      <c r="K124" s="221"/>
      <c r="L124" s="149"/>
      <c r="M124" s="223">
        <f t="shared" si="160"/>
        <v>0</v>
      </c>
      <c r="N124" s="148"/>
      <c r="O124" s="149"/>
      <c r="P124" s="223">
        <f t="shared" si="161"/>
        <v>0</v>
      </c>
      <c r="Q124" s="221"/>
      <c r="R124" s="149"/>
      <c r="S124" s="223">
        <f t="shared" si="162"/>
        <v>0</v>
      </c>
      <c r="T124" s="148"/>
      <c r="U124" s="149"/>
      <c r="V124" s="223">
        <f t="shared" si="163"/>
        <v>0</v>
      </c>
      <c r="W124" s="221"/>
      <c r="X124" s="149"/>
      <c r="Y124" s="223">
        <f t="shared" si="164"/>
        <v>0</v>
      </c>
      <c r="Z124" s="148"/>
      <c r="AA124" s="149"/>
      <c r="AB124" s="223">
        <f t="shared" si="165"/>
        <v>0</v>
      </c>
      <c r="AC124" s="670">
        <f t="shared" si="145"/>
        <v>0</v>
      </c>
      <c r="AD124" s="671">
        <f t="shared" si="146"/>
        <v>0</v>
      </c>
      <c r="AE124" s="675">
        <f t="shared" si="147"/>
        <v>0</v>
      </c>
      <c r="AF124" s="483" t="e">
        <f t="shared" si="148"/>
        <v>#DIV/0!</v>
      </c>
      <c r="AG124" s="631"/>
      <c r="AH124" s="134"/>
      <c r="AI124" s="134"/>
    </row>
    <row r="125" spans="1:35" ht="41.25" customHeight="1" thickBot="1" x14ac:dyDescent="0.25">
      <c r="A125" s="752" t="s">
        <v>252</v>
      </c>
      <c r="B125" s="753" t="s">
        <v>334</v>
      </c>
      <c r="C125" s="754" t="s">
        <v>159</v>
      </c>
      <c r="D125" s="755"/>
      <c r="E125" s="756">
        <f t="shared" ref="E125:AB125" si="166">SUM(E126:E128)</f>
        <v>6</v>
      </c>
      <c r="F125" s="757"/>
      <c r="G125" s="758">
        <f t="shared" si="166"/>
        <v>6150</v>
      </c>
      <c r="H125" s="756">
        <f t="shared" si="166"/>
        <v>6</v>
      </c>
      <c r="I125" s="757">
        <f t="shared" si="166"/>
        <v>4030</v>
      </c>
      <c r="J125" s="838">
        <f t="shared" si="166"/>
        <v>6150</v>
      </c>
      <c r="K125" s="844">
        <f t="shared" si="166"/>
        <v>0</v>
      </c>
      <c r="L125" s="757">
        <f t="shared" si="166"/>
        <v>0</v>
      </c>
      <c r="M125" s="838">
        <f t="shared" si="166"/>
        <v>0</v>
      </c>
      <c r="N125" s="756">
        <f t="shared" si="166"/>
        <v>0</v>
      </c>
      <c r="O125" s="757">
        <f t="shared" si="166"/>
        <v>0</v>
      </c>
      <c r="P125" s="838">
        <f t="shared" si="166"/>
        <v>0</v>
      </c>
      <c r="Q125" s="844">
        <f t="shared" si="166"/>
        <v>0</v>
      </c>
      <c r="R125" s="757">
        <f t="shared" si="166"/>
        <v>0</v>
      </c>
      <c r="S125" s="838">
        <f t="shared" si="166"/>
        <v>0</v>
      </c>
      <c r="T125" s="756">
        <f t="shared" si="166"/>
        <v>0</v>
      </c>
      <c r="U125" s="757">
        <f t="shared" si="166"/>
        <v>0</v>
      </c>
      <c r="V125" s="838">
        <f t="shared" si="166"/>
        <v>0</v>
      </c>
      <c r="W125" s="844">
        <f t="shared" si="166"/>
        <v>0</v>
      </c>
      <c r="X125" s="757">
        <f t="shared" si="166"/>
        <v>0</v>
      </c>
      <c r="Y125" s="838">
        <f t="shared" si="166"/>
        <v>0</v>
      </c>
      <c r="Z125" s="756">
        <f t="shared" si="166"/>
        <v>0</v>
      </c>
      <c r="AA125" s="757">
        <f t="shared" si="166"/>
        <v>0</v>
      </c>
      <c r="AB125" s="838">
        <f t="shared" si="166"/>
        <v>0</v>
      </c>
      <c r="AC125" s="839">
        <f t="shared" si="145"/>
        <v>6150</v>
      </c>
      <c r="AD125" s="762">
        <f t="shared" si="146"/>
        <v>6150</v>
      </c>
      <c r="AE125" s="762">
        <f t="shared" si="147"/>
        <v>0</v>
      </c>
      <c r="AF125" s="840">
        <f t="shared" si="148"/>
        <v>0</v>
      </c>
      <c r="AG125" s="765"/>
      <c r="AH125" s="142"/>
      <c r="AI125" s="142"/>
    </row>
    <row r="126" spans="1:35" ht="36" customHeight="1" x14ac:dyDescent="0.2">
      <c r="A126" s="458" t="s">
        <v>103</v>
      </c>
      <c r="B126" s="743" t="s">
        <v>335</v>
      </c>
      <c r="C126" s="744" t="s">
        <v>441</v>
      </c>
      <c r="D126" s="745" t="s">
        <v>115</v>
      </c>
      <c r="E126" s="462">
        <v>1</v>
      </c>
      <c r="F126" s="435">
        <v>3500</v>
      </c>
      <c r="G126" s="463">
        <f t="shared" ref="G126:G128" si="167">E126*F126</f>
        <v>3500</v>
      </c>
      <c r="H126" s="462">
        <v>1</v>
      </c>
      <c r="I126" s="257">
        <v>3500</v>
      </c>
      <c r="J126" s="258">
        <f t="shared" ref="J126:J128" si="168">H126*I126</f>
        <v>3500</v>
      </c>
      <c r="K126" s="259"/>
      <c r="L126" s="257"/>
      <c r="M126" s="258">
        <f t="shared" ref="M126:M128" si="169">K126*L126</f>
        <v>0</v>
      </c>
      <c r="N126" s="256"/>
      <c r="O126" s="257"/>
      <c r="P126" s="258">
        <f t="shared" ref="P126:P128" si="170">N126*O126</f>
        <v>0</v>
      </c>
      <c r="Q126" s="259"/>
      <c r="R126" s="257"/>
      <c r="S126" s="258">
        <f t="shared" ref="S126:S128" si="171">Q126*R126</f>
        <v>0</v>
      </c>
      <c r="T126" s="256"/>
      <c r="U126" s="257"/>
      <c r="V126" s="258">
        <f t="shared" ref="V126:V128" si="172">T126*U126</f>
        <v>0</v>
      </c>
      <c r="W126" s="259"/>
      <c r="X126" s="257"/>
      <c r="Y126" s="258">
        <f t="shared" ref="Y126:Y128" si="173">W126*X126</f>
        <v>0</v>
      </c>
      <c r="Z126" s="256"/>
      <c r="AA126" s="257"/>
      <c r="AB126" s="258">
        <f t="shared" ref="AB126:AB128" si="174">Z126*AA126</f>
        <v>0</v>
      </c>
      <c r="AC126" s="690">
        <f t="shared" si="145"/>
        <v>3500</v>
      </c>
      <c r="AD126" s="691">
        <f t="shared" si="146"/>
        <v>3500</v>
      </c>
      <c r="AE126" s="692">
        <f t="shared" si="147"/>
        <v>0</v>
      </c>
      <c r="AF126" s="837">
        <f t="shared" si="148"/>
        <v>0</v>
      </c>
      <c r="AG126" s="816"/>
      <c r="AH126" s="134"/>
      <c r="AI126" s="134"/>
    </row>
    <row r="127" spans="1:35" ht="31.5" customHeight="1" x14ac:dyDescent="0.2">
      <c r="A127" s="362" t="s">
        <v>103</v>
      </c>
      <c r="B127" s="363" t="s">
        <v>336</v>
      </c>
      <c r="C127" s="364" t="s">
        <v>442</v>
      </c>
      <c r="D127" s="365" t="s">
        <v>115</v>
      </c>
      <c r="E127" s="239">
        <v>5</v>
      </c>
      <c r="F127" s="240">
        <v>530</v>
      </c>
      <c r="G127" s="366">
        <f t="shared" si="167"/>
        <v>2650</v>
      </c>
      <c r="H127" s="239">
        <v>5</v>
      </c>
      <c r="I127" s="144">
        <v>530</v>
      </c>
      <c r="J127" s="154">
        <f t="shared" si="168"/>
        <v>2650</v>
      </c>
      <c r="K127" s="206"/>
      <c r="L127" s="144"/>
      <c r="M127" s="154">
        <f t="shared" si="169"/>
        <v>0</v>
      </c>
      <c r="N127" s="143"/>
      <c r="O127" s="144"/>
      <c r="P127" s="154">
        <f t="shared" si="170"/>
        <v>0</v>
      </c>
      <c r="Q127" s="206"/>
      <c r="R127" s="144"/>
      <c r="S127" s="154">
        <f t="shared" si="171"/>
        <v>0</v>
      </c>
      <c r="T127" s="143"/>
      <c r="U127" s="144"/>
      <c r="V127" s="154">
        <f t="shared" si="172"/>
        <v>0</v>
      </c>
      <c r="W127" s="206"/>
      <c r="X127" s="144"/>
      <c r="Y127" s="154">
        <f t="shared" si="173"/>
        <v>0</v>
      </c>
      <c r="Z127" s="143"/>
      <c r="AA127" s="144"/>
      <c r="AB127" s="154">
        <f t="shared" si="174"/>
        <v>0</v>
      </c>
      <c r="AC127" s="667">
        <f t="shared" si="145"/>
        <v>2650</v>
      </c>
      <c r="AD127" s="668">
        <f t="shared" si="146"/>
        <v>2650</v>
      </c>
      <c r="AE127" s="674">
        <f t="shared" si="147"/>
        <v>0</v>
      </c>
      <c r="AF127" s="147">
        <f t="shared" si="148"/>
        <v>0</v>
      </c>
      <c r="AG127" s="624"/>
      <c r="AH127" s="134"/>
      <c r="AI127" s="134"/>
    </row>
    <row r="128" spans="1:35" ht="33" customHeight="1" thickBot="1" x14ac:dyDescent="0.25">
      <c r="A128" s="367" t="s">
        <v>103</v>
      </c>
      <c r="B128" s="368" t="s">
        <v>337</v>
      </c>
      <c r="C128" s="436" t="s">
        <v>157</v>
      </c>
      <c r="D128" s="370" t="s">
        <v>115</v>
      </c>
      <c r="E128" s="235"/>
      <c r="F128" s="236"/>
      <c r="G128" s="382">
        <f t="shared" si="167"/>
        <v>0</v>
      </c>
      <c r="H128" s="235"/>
      <c r="I128" s="149"/>
      <c r="J128" s="223">
        <f t="shared" si="168"/>
        <v>0</v>
      </c>
      <c r="K128" s="221"/>
      <c r="L128" s="149"/>
      <c r="M128" s="223">
        <f t="shared" si="169"/>
        <v>0</v>
      </c>
      <c r="N128" s="148"/>
      <c r="O128" s="149"/>
      <c r="P128" s="223">
        <f t="shared" si="170"/>
        <v>0</v>
      </c>
      <c r="Q128" s="221"/>
      <c r="R128" s="149"/>
      <c r="S128" s="223">
        <f t="shared" si="171"/>
        <v>0</v>
      </c>
      <c r="T128" s="148"/>
      <c r="U128" s="149"/>
      <c r="V128" s="223">
        <f t="shared" si="172"/>
        <v>0</v>
      </c>
      <c r="W128" s="221"/>
      <c r="X128" s="149"/>
      <c r="Y128" s="223">
        <f t="shared" si="173"/>
        <v>0</v>
      </c>
      <c r="Z128" s="148"/>
      <c r="AA128" s="149"/>
      <c r="AB128" s="223">
        <f t="shared" si="174"/>
        <v>0</v>
      </c>
      <c r="AC128" s="670">
        <f t="shared" si="145"/>
        <v>0</v>
      </c>
      <c r="AD128" s="671">
        <f t="shared" si="146"/>
        <v>0</v>
      </c>
      <c r="AE128" s="675">
        <f t="shared" si="147"/>
        <v>0</v>
      </c>
      <c r="AF128" s="483" t="e">
        <f t="shared" si="148"/>
        <v>#DIV/0!</v>
      </c>
      <c r="AG128" s="631"/>
      <c r="AH128" s="134"/>
      <c r="AI128" s="134"/>
    </row>
    <row r="129" spans="1:35" ht="34.5" customHeight="1" thickBot="1" x14ac:dyDescent="0.25">
      <c r="A129" s="859" t="s">
        <v>374</v>
      </c>
      <c r="B129" s="860"/>
      <c r="C129" s="861"/>
      <c r="D129" s="862"/>
      <c r="E129" s="863">
        <f t="shared" ref="E129:AB129" si="175">E125+E121+E113</f>
        <v>27</v>
      </c>
      <c r="F129" s="864">
        <f t="shared" si="175"/>
        <v>0</v>
      </c>
      <c r="G129" s="865">
        <f t="shared" si="175"/>
        <v>24474</v>
      </c>
      <c r="H129" s="863">
        <f t="shared" si="175"/>
        <v>16</v>
      </c>
      <c r="I129" s="864">
        <f t="shared" si="175"/>
        <v>4030</v>
      </c>
      <c r="J129" s="866">
        <f t="shared" si="175"/>
        <v>21888.05</v>
      </c>
      <c r="K129" s="867">
        <f t="shared" si="175"/>
        <v>0</v>
      </c>
      <c r="L129" s="864">
        <f t="shared" si="175"/>
        <v>0</v>
      </c>
      <c r="M129" s="866">
        <f t="shared" si="175"/>
        <v>0</v>
      </c>
      <c r="N129" s="863">
        <f t="shared" si="175"/>
        <v>0</v>
      </c>
      <c r="O129" s="864">
        <f t="shared" si="175"/>
        <v>0</v>
      </c>
      <c r="P129" s="866">
        <f t="shared" si="175"/>
        <v>0</v>
      </c>
      <c r="Q129" s="867">
        <f t="shared" si="175"/>
        <v>0</v>
      </c>
      <c r="R129" s="864">
        <f t="shared" si="175"/>
        <v>0</v>
      </c>
      <c r="S129" s="866">
        <f t="shared" si="175"/>
        <v>0</v>
      </c>
      <c r="T129" s="863">
        <f t="shared" si="175"/>
        <v>0</v>
      </c>
      <c r="U129" s="864">
        <f t="shared" si="175"/>
        <v>0</v>
      </c>
      <c r="V129" s="866">
        <f t="shared" si="175"/>
        <v>0</v>
      </c>
      <c r="W129" s="867">
        <f t="shared" si="175"/>
        <v>0</v>
      </c>
      <c r="X129" s="864">
        <f t="shared" si="175"/>
        <v>0</v>
      </c>
      <c r="Y129" s="866">
        <f t="shared" si="175"/>
        <v>0</v>
      </c>
      <c r="Z129" s="863">
        <f t="shared" si="175"/>
        <v>0</v>
      </c>
      <c r="AA129" s="864">
        <f t="shared" si="175"/>
        <v>0</v>
      </c>
      <c r="AB129" s="866">
        <f t="shared" si="175"/>
        <v>0</v>
      </c>
      <c r="AC129" s="868">
        <f t="shared" si="145"/>
        <v>24474</v>
      </c>
      <c r="AD129" s="869">
        <f t="shared" si="146"/>
        <v>21888.05</v>
      </c>
      <c r="AE129" s="870">
        <f t="shared" si="147"/>
        <v>2585.9500000000007</v>
      </c>
      <c r="AF129" s="871">
        <f t="shared" si="148"/>
        <v>0.10566110974912155</v>
      </c>
      <c r="AG129" s="872" t="s">
        <v>448</v>
      </c>
      <c r="AH129" s="134"/>
      <c r="AI129" s="134"/>
    </row>
    <row r="130" spans="1:35" ht="33" customHeight="1" thickBot="1" x14ac:dyDescent="0.25">
      <c r="A130" s="198" t="s">
        <v>100</v>
      </c>
      <c r="B130" s="243" t="s">
        <v>28</v>
      </c>
      <c r="C130" s="543" t="s">
        <v>160</v>
      </c>
      <c r="D130" s="846"/>
      <c r="E130" s="545"/>
      <c r="F130" s="546"/>
      <c r="G130" s="546"/>
      <c r="H130" s="545"/>
      <c r="I130" s="546"/>
      <c r="J130" s="547"/>
      <c r="K130" s="546"/>
      <c r="L130" s="546"/>
      <c r="M130" s="547"/>
      <c r="N130" s="545"/>
      <c r="O130" s="546"/>
      <c r="P130" s="547"/>
      <c r="Q130" s="546"/>
      <c r="R130" s="546"/>
      <c r="S130" s="547"/>
      <c r="T130" s="545"/>
      <c r="U130" s="546"/>
      <c r="V130" s="547"/>
      <c r="W130" s="546"/>
      <c r="X130" s="546"/>
      <c r="Y130" s="547"/>
      <c r="Z130" s="545"/>
      <c r="AA130" s="546"/>
      <c r="AB130" s="546"/>
      <c r="AC130" s="858"/>
      <c r="AD130" s="684"/>
      <c r="AE130" s="684"/>
      <c r="AF130" s="550"/>
      <c r="AG130" s="637"/>
      <c r="AH130" s="134"/>
      <c r="AI130" s="134"/>
    </row>
    <row r="131" spans="1:35" ht="28.5" customHeight="1" x14ac:dyDescent="0.2">
      <c r="A131" s="362" t="s">
        <v>103</v>
      </c>
      <c r="B131" s="363" t="s">
        <v>151</v>
      </c>
      <c r="C131" s="364" t="s">
        <v>161</v>
      </c>
      <c r="D131" s="365" t="s">
        <v>115</v>
      </c>
      <c r="E131" s="239"/>
      <c r="F131" s="240"/>
      <c r="G131" s="366">
        <f t="shared" ref="G131:G141" si="176">E131*F131</f>
        <v>0</v>
      </c>
      <c r="H131" s="143"/>
      <c r="I131" s="144"/>
      <c r="J131" s="154">
        <f t="shared" ref="J131:J141" si="177">H131*I131</f>
        <v>0</v>
      </c>
      <c r="K131" s="206"/>
      <c r="L131" s="144"/>
      <c r="M131" s="154">
        <f t="shared" ref="M131:M141" si="178">K131*L131</f>
        <v>0</v>
      </c>
      <c r="N131" s="143"/>
      <c r="O131" s="144"/>
      <c r="P131" s="154">
        <f t="shared" ref="P131:P141" si="179">N131*O131</f>
        <v>0</v>
      </c>
      <c r="Q131" s="206"/>
      <c r="R131" s="144"/>
      <c r="S131" s="154">
        <f t="shared" ref="S131:S141" si="180">Q131*R131</f>
        <v>0</v>
      </c>
      <c r="T131" s="143"/>
      <c r="U131" s="144"/>
      <c r="V131" s="154">
        <f t="shared" ref="V131:V141" si="181">T131*U131</f>
        <v>0</v>
      </c>
      <c r="W131" s="206"/>
      <c r="X131" s="144"/>
      <c r="Y131" s="154">
        <f t="shared" ref="Y131:Y141" si="182">W131*X131</f>
        <v>0</v>
      </c>
      <c r="Z131" s="143"/>
      <c r="AA131" s="144"/>
      <c r="AB131" s="154">
        <f t="shared" ref="AB131:AB141" si="183">Z131*AA131</f>
        <v>0</v>
      </c>
      <c r="AC131" s="667">
        <f t="shared" ref="AC131:AC142" si="184">G131+M131+S131+Y131</f>
        <v>0</v>
      </c>
      <c r="AD131" s="668">
        <f t="shared" ref="AD131:AD142" si="185">J131+P131+V131+AB131</f>
        <v>0</v>
      </c>
      <c r="AE131" s="674">
        <f t="shared" ref="AE131:AE142" si="186">AC131-AD131</f>
        <v>0</v>
      </c>
      <c r="AF131" s="147" t="e">
        <f t="shared" ref="AF131:AF142" si="187">AE131/AC131</f>
        <v>#DIV/0!</v>
      </c>
      <c r="AG131" s="624"/>
      <c r="AH131" s="134"/>
      <c r="AI131" s="134"/>
    </row>
    <row r="132" spans="1:35" ht="30" customHeight="1" x14ac:dyDescent="0.2">
      <c r="A132" s="362" t="s">
        <v>103</v>
      </c>
      <c r="B132" s="363" t="s">
        <v>155</v>
      </c>
      <c r="C132" s="364" t="s">
        <v>162</v>
      </c>
      <c r="D132" s="365" t="s">
        <v>115</v>
      </c>
      <c r="E132" s="239"/>
      <c r="F132" s="240"/>
      <c r="G132" s="366">
        <f t="shared" si="176"/>
        <v>0</v>
      </c>
      <c r="H132" s="143"/>
      <c r="I132" s="144"/>
      <c r="J132" s="154">
        <f t="shared" si="177"/>
        <v>0</v>
      </c>
      <c r="K132" s="206"/>
      <c r="L132" s="144"/>
      <c r="M132" s="154">
        <f t="shared" si="178"/>
        <v>0</v>
      </c>
      <c r="N132" s="143"/>
      <c r="O132" s="144"/>
      <c r="P132" s="154">
        <f t="shared" si="179"/>
        <v>0</v>
      </c>
      <c r="Q132" s="206"/>
      <c r="R132" s="144"/>
      <c r="S132" s="154">
        <f t="shared" si="180"/>
        <v>0</v>
      </c>
      <c r="T132" s="143"/>
      <c r="U132" s="144"/>
      <c r="V132" s="154">
        <f t="shared" si="181"/>
        <v>0</v>
      </c>
      <c r="W132" s="206"/>
      <c r="X132" s="144"/>
      <c r="Y132" s="154">
        <f t="shared" si="182"/>
        <v>0</v>
      </c>
      <c r="Z132" s="143"/>
      <c r="AA132" s="144"/>
      <c r="AB132" s="154">
        <f t="shared" si="183"/>
        <v>0</v>
      </c>
      <c r="AC132" s="667">
        <f t="shared" si="184"/>
        <v>0</v>
      </c>
      <c r="AD132" s="668">
        <f t="shared" si="185"/>
        <v>0</v>
      </c>
      <c r="AE132" s="674">
        <f t="shared" si="186"/>
        <v>0</v>
      </c>
      <c r="AF132" s="147" t="e">
        <f t="shared" si="187"/>
        <v>#DIV/0!</v>
      </c>
      <c r="AG132" s="624"/>
      <c r="AH132" s="134"/>
      <c r="AI132" s="134"/>
    </row>
    <row r="133" spans="1:35" ht="26.25" customHeight="1" x14ac:dyDescent="0.2">
      <c r="A133" s="362" t="s">
        <v>103</v>
      </c>
      <c r="B133" s="363" t="s">
        <v>158</v>
      </c>
      <c r="C133" s="364" t="s">
        <v>163</v>
      </c>
      <c r="D133" s="365" t="s">
        <v>115</v>
      </c>
      <c r="E133" s="239"/>
      <c r="F133" s="240"/>
      <c r="G133" s="366">
        <f t="shared" si="176"/>
        <v>0</v>
      </c>
      <c r="H133" s="143"/>
      <c r="I133" s="144"/>
      <c r="J133" s="154">
        <f t="shared" si="177"/>
        <v>0</v>
      </c>
      <c r="K133" s="206"/>
      <c r="L133" s="144"/>
      <c r="M133" s="154">
        <f t="shared" si="178"/>
        <v>0</v>
      </c>
      <c r="N133" s="143"/>
      <c r="O133" s="144"/>
      <c r="P133" s="154">
        <f t="shared" si="179"/>
        <v>0</v>
      </c>
      <c r="Q133" s="206"/>
      <c r="R133" s="144"/>
      <c r="S133" s="154">
        <f t="shared" si="180"/>
        <v>0</v>
      </c>
      <c r="T133" s="143"/>
      <c r="U133" s="144"/>
      <c r="V133" s="154">
        <f t="shared" si="181"/>
        <v>0</v>
      </c>
      <c r="W133" s="206"/>
      <c r="X133" s="144"/>
      <c r="Y133" s="154">
        <f t="shared" si="182"/>
        <v>0</v>
      </c>
      <c r="Z133" s="143"/>
      <c r="AA133" s="144"/>
      <c r="AB133" s="154">
        <f t="shared" si="183"/>
        <v>0</v>
      </c>
      <c r="AC133" s="667">
        <f t="shared" si="184"/>
        <v>0</v>
      </c>
      <c r="AD133" s="668">
        <f t="shared" si="185"/>
        <v>0</v>
      </c>
      <c r="AE133" s="674">
        <f t="shared" si="186"/>
        <v>0</v>
      </c>
      <c r="AF133" s="147" t="e">
        <f t="shared" si="187"/>
        <v>#DIV/0!</v>
      </c>
      <c r="AG133" s="624"/>
      <c r="AH133" s="134"/>
      <c r="AI133" s="134"/>
    </row>
    <row r="134" spans="1:35" ht="21.75" customHeight="1" x14ac:dyDescent="0.2">
      <c r="A134" s="362" t="s">
        <v>103</v>
      </c>
      <c r="B134" s="363" t="s">
        <v>338</v>
      </c>
      <c r="C134" s="364" t="s">
        <v>164</v>
      </c>
      <c r="D134" s="365" t="s">
        <v>115</v>
      </c>
      <c r="E134" s="239"/>
      <c r="F134" s="240"/>
      <c r="G134" s="366">
        <f t="shared" si="176"/>
        <v>0</v>
      </c>
      <c r="H134" s="143"/>
      <c r="I134" s="144"/>
      <c r="J134" s="154">
        <f t="shared" si="177"/>
        <v>0</v>
      </c>
      <c r="K134" s="206"/>
      <c r="L134" s="144"/>
      <c r="M134" s="154">
        <f t="shared" si="178"/>
        <v>0</v>
      </c>
      <c r="N134" s="143"/>
      <c r="O134" s="144"/>
      <c r="P134" s="154">
        <f t="shared" si="179"/>
        <v>0</v>
      </c>
      <c r="Q134" s="206"/>
      <c r="R134" s="144"/>
      <c r="S134" s="154">
        <f t="shared" si="180"/>
        <v>0</v>
      </c>
      <c r="T134" s="143"/>
      <c r="U134" s="144"/>
      <c r="V134" s="154">
        <f t="shared" si="181"/>
        <v>0</v>
      </c>
      <c r="W134" s="206"/>
      <c r="X134" s="144"/>
      <c r="Y134" s="154">
        <f t="shared" si="182"/>
        <v>0</v>
      </c>
      <c r="Z134" s="143"/>
      <c r="AA134" s="144"/>
      <c r="AB134" s="154">
        <f t="shared" si="183"/>
        <v>0</v>
      </c>
      <c r="AC134" s="667">
        <f t="shared" si="184"/>
        <v>0</v>
      </c>
      <c r="AD134" s="668">
        <f t="shared" si="185"/>
        <v>0</v>
      </c>
      <c r="AE134" s="674">
        <f t="shared" si="186"/>
        <v>0</v>
      </c>
      <c r="AF134" s="147" t="e">
        <f t="shared" si="187"/>
        <v>#DIV/0!</v>
      </c>
      <c r="AG134" s="624"/>
      <c r="AH134" s="134"/>
      <c r="AI134" s="134"/>
    </row>
    <row r="135" spans="1:35" ht="24.75" customHeight="1" x14ac:dyDescent="0.2">
      <c r="A135" s="362" t="s">
        <v>103</v>
      </c>
      <c r="B135" s="363" t="s">
        <v>339</v>
      </c>
      <c r="C135" s="364" t="s">
        <v>165</v>
      </c>
      <c r="D135" s="365" t="s">
        <v>115</v>
      </c>
      <c r="E135" s="239"/>
      <c r="F135" s="240"/>
      <c r="G135" s="366">
        <f t="shared" si="176"/>
        <v>0</v>
      </c>
      <c r="H135" s="143"/>
      <c r="I135" s="144"/>
      <c r="J135" s="154">
        <f t="shared" si="177"/>
        <v>0</v>
      </c>
      <c r="K135" s="206"/>
      <c r="L135" s="144"/>
      <c r="M135" s="154">
        <f t="shared" si="178"/>
        <v>0</v>
      </c>
      <c r="N135" s="143"/>
      <c r="O135" s="144"/>
      <c r="P135" s="154">
        <f t="shared" si="179"/>
        <v>0</v>
      </c>
      <c r="Q135" s="206"/>
      <c r="R135" s="144"/>
      <c r="S135" s="154">
        <f t="shared" si="180"/>
        <v>0</v>
      </c>
      <c r="T135" s="143"/>
      <c r="U135" s="144"/>
      <c r="V135" s="154">
        <f t="shared" si="181"/>
        <v>0</v>
      </c>
      <c r="W135" s="206"/>
      <c r="X135" s="144"/>
      <c r="Y135" s="154">
        <f t="shared" si="182"/>
        <v>0</v>
      </c>
      <c r="Z135" s="143"/>
      <c r="AA135" s="144"/>
      <c r="AB135" s="154">
        <f t="shared" si="183"/>
        <v>0</v>
      </c>
      <c r="AC135" s="667">
        <f t="shared" si="184"/>
        <v>0</v>
      </c>
      <c r="AD135" s="668">
        <f t="shared" si="185"/>
        <v>0</v>
      </c>
      <c r="AE135" s="674">
        <f t="shared" si="186"/>
        <v>0</v>
      </c>
      <c r="AF135" s="147" t="e">
        <f t="shared" si="187"/>
        <v>#DIV/0!</v>
      </c>
      <c r="AG135" s="624"/>
      <c r="AH135" s="134"/>
      <c r="AI135" s="134"/>
    </row>
    <row r="136" spans="1:35" ht="24.75" customHeight="1" x14ac:dyDescent="0.2">
      <c r="A136" s="362" t="s">
        <v>103</v>
      </c>
      <c r="B136" s="363" t="s">
        <v>340</v>
      </c>
      <c r="C136" s="364" t="s">
        <v>166</v>
      </c>
      <c r="D136" s="365" t="s">
        <v>115</v>
      </c>
      <c r="E136" s="239"/>
      <c r="F136" s="240"/>
      <c r="G136" s="366">
        <f t="shared" si="176"/>
        <v>0</v>
      </c>
      <c r="H136" s="143"/>
      <c r="I136" s="144"/>
      <c r="J136" s="154">
        <f t="shared" si="177"/>
        <v>0</v>
      </c>
      <c r="K136" s="206"/>
      <c r="L136" s="144"/>
      <c r="M136" s="154">
        <f t="shared" si="178"/>
        <v>0</v>
      </c>
      <c r="N136" s="143"/>
      <c r="O136" s="144"/>
      <c r="P136" s="154">
        <f t="shared" si="179"/>
        <v>0</v>
      </c>
      <c r="Q136" s="206"/>
      <c r="R136" s="144"/>
      <c r="S136" s="154">
        <f t="shared" si="180"/>
        <v>0</v>
      </c>
      <c r="T136" s="143"/>
      <c r="U136" s="144"/>
      <c r="V136" s="154">
        <f t="shared" si="181"/>
        <v>0</v>
      </c>
      <c r="W136" s="206"/>
      <c r="X136" s="144"/>
      <c r="Y136" s="154">
        <f t="shared" si="182"/>
        <v>0</v>
      </c>
      <c r="Z136" s="143"/>
      <c r="AA136" s="144"/>
      <c r="AB136" s="154">
        <f t="shared" si="183"/>
        <v>0</v>
      </c>
      <c r="AC136" s="667">
        <f t="shared" si="184"/>
        <v>0</v>
      </c>
      <c r="AD136" s="668">
        <f t="shared" si="185"/>
        <v>0</v>
      </c>
      <c r="AE136" s="674">
        <f t="shared" si="186"/>
        <v>0</v>
      </c>
      <c r="AF136" s="147" t="e">
        <f t="shared" si="187"/>
        <v>#DIV/0!</v>
      </c>
      <c r="AG136" s="624"/>
      <c r="AH136" s="134"/>
      <c r="AI136" s="134"/>
    </row>
    <row r="137" spans="1:35" ht="24.75" customHeight="1" x14ac:dyDescent="0.2">
      <c r="A137" s="362" t="s">
        <v>103</v>
      </c>
      <c r="B137" s="363" t="s">
        <v>341</v>
      </c>
      <c r="C137" s="364" t="s">
        <v>167</v>
      </c>
      <c r="D137" s="365" t="s">
        <v>115</v>
      </c>
      <c r="E137" s="239"/>
      <c r="F137" s="240"/>
      <c r="G137" s="366">
        <f t="shared" si="176"/>
        <v>0</v>
      </c>
      <c r="H137" s="143"/>
      <c r="I137" s="144"/>
      <c r="J137" s="154">
        <f t="shared" si="177"/>
        <v>0</v>
      </c>
      <c r="K137" s="206"/>
      <c r="L137" s="144"/>
      <c r="M137" s="154">
        <f t="shared" si="178"/>
        <v>0</v>
      </c>
      <c r="N137" s="143"/>
      <c r="O137" s="144"/>
      <c r="P137" s="154">
        <f t="shared" si="179"/>
        <v>0</v>
      </c>
      <c r="Q137" s="206"/>
      <c r="R137" s="144"/>
      <c r="S137" s="154">
        <f t="shared" si="180"/>
        <v>0</v>
      </c>
      <c r="T137" s="143"/>
      <c r="U137" s="144"/>
      <c r="V137" s="154">
        <f t="shared" si="181"/>
        <v>0</v>
      </c>
      <c r="W137" s="206"/>
      <c r="X137" s="144"/>
      <c r="Y137" s="154">
        <f t="shared" si="182"/>
        <v>0</v>
      </c>
      <c r="Z137" s="143"/>
      <c r="AA137" s="144"/>
      <c r="AB137" s="154">
        <f t="shared" si="183"/>
        <v>0</v>
      </c>
      <c r="AC137" s="667">
        <f t="shared" si="184"/>
        <v>0</v>
      </c>
      <c r="AD137" s="668">
        <f t="shared" si="185"/>
        <v>0</v>
      </c>
      <c r="AE137" s="674">
        <f t="shared" si="186"/>
        <v>0</v>
      </c>
      <c r="AF137" s="147" t="e">
        <f t="shared" si="187"/>
        <v>#DIV/0!</v>
      </c>
      <c r="AG137" s="624"/>
      <c r="AH137" s="134"/>
      <c r="AI137" s="134"/>
    </row>
    <row r="138" spans="1:35" ht="64.5" customHeight="1" x14ac:dyDescent="0.2">
      <c r="A138" s="362" t="s">
        <v>103</v>
      </c>
      <c r="B138" s="363" t="s">
        <v>342</v>
      </c>
      <c r="C138" s="364" t="s">
        <v>346</v>
      </c>
      <c r="D138" s="365" t="s">
        <v>115</v>
      </c>
      <c r="E138" s="239">
        <v>60</v>
      </c>
      <c r="F138" s="240">
        <v>275</v>
      </c>
      <c r="G138" s="366">
        <f>E138*F138</f>
        <v>16500</v>
      </c>
      <c r="H138" s="239">
        <v>60</v>
      </c>
      <c r="I138" s="240">
        <v>357</v>
      </c>
      <c r="J138" s="241">
        <f t="shared" si="177"/>
        <v>21420</v>
      </c>
      <c r="K138" s="206"/>
      <c r="L138" s="144"/>
      <c r="M138" s="154">
        <f t="shared" si="178"/>
        <v>0</v>
      </c>
      <c r="N138" s="143"/>
      <c r="O138" s="144"/>
      <c r="P138" s="154">
        <f t="shared" si="179"/>
        <v>0</v>
      </c>
      <c r="Q138" s="206"/>
      <c r="R138" s="144"/>
      <c r="S138" s="154">
        <f t="shared" si="180"/>
        <v>0</v>
      </c>
      <c r="T138" s="143"/>
      <c r="U138" s="144"/>
      <c r="V138" s="154">
        <f t="shared" si="181"/>
        <v>0</v>
      </c>
      <c r="W138" s="206"/>
      <c r="X138" s="144"/>
      <c r="Y138" s="154">
        <f t="shared" si="182"/>
        <v>0</v>
      </c>
      <c r="Z138" s="143"/>
      <c r="AA138" s="144"/>
      <c r="AB138" s="154">
        <f t="shared" si="183"/>
        <v>0</v>
      </c>
      <c r="AC138" s="667">
        <f t="shared" si="184"/>
        <v>16500</v>
      </c>
      <c r="AD138" s="668">
        <f t="shared" si="185"/>
        <v>21420</v>
      </c>
      <c r="AE138" s="674">
        <f t="shared" si="186"/>
        <v>-4920</v>
      </c>
      <c r="AF138" s="147">
        <f t="shared" si="187"/>
        <v>-0.29818181818181816</v>
      </c>
      <c r="AG138" s="624" t="s">
        <v>454</v>
      </c>
      <c r="AH138" s="134"/>
      <c r="AI138" s="134"/>
    </row>
    <row r="139" spans="1:35" ht="54.75" customHeight="1" x14ac:dyDescent="0.2">
      <c r="A139" s="367" t="s">
        <v>103</v>
      </c>
      <c r="B139" s="368" t="s">
        <v>343</v>
      </c>
      <c r="C139" s="369" t="s">
        <v>168</v>
      </c>
      <c r="D139" s="365" t="s">
        <v>115</v>
      </c>
      <c r="E139" s="235">
        <v>3000</v>
      </c>
      <c r="F139" s="236">
        <v>0.95</v>
      </c>
      <c r="G139" s="366">
        <f t="shared" si="176"/>
        <v>2850</v>
      </c>
      <c r="H139" s="148">
        <v>3000</v>
      </c>
      <c r="I139" s="149">
        <v>0.95</v>
      </c>
      <c r="J139" s="154">
        <f t="shared" si="177"/>
        <v>2850</v>
      </c>
      <c r="K139" s="206"/>
      <c r="L139" s="144"/>
      <c r="M139" s="154">
        <f t="shared" si="178"/>
        <v>0</v>
      </c>
      <c r="N139" s="143"/>
      <c r="O139" s="144"/>
      <c r="P139" s="154">
        <f t="shared" si="179"/>
        <v>0</v>
      </c>
      <c r="Q139" s="206"/>
      <c r="R139" s="144"/>
      <c r="S139" s="154">
        <f t="shared" si="180"/>
        <v>0</v>
      </c>
      <c r="T139" s="143"/>
      <c r="U139" s="144"/>
      <c r="V139" s="154">
        <f t="shared" si="181"/>
        <v>0</v>
      </c>
      <c r="W139" s="206"/>
      <c r="X139" s="144"/>
      <c r="Y139" s="154">
        <f t="shared" si="182"/>
        <v>0</v>
      </c>
      <c r="Z139" s="143"/>
      <c r="AA139" s="144"/>
      <c r="AB139" s="154">
        <f t="shared" si="183"/>
        <v>0</v>
      </c>
      <c r="AC139" s="667">
        <f t="shared" si="184"/>
        <v>2850</v>
      </c>
      <c r="AD139" s="668">
        <f t="shared" si="185"/>
        <v>2850</v>
      </c>
      <c r="AE139" s="674">
        <f t="shared" si="186"/>
        <v>0</v>
      </c>
      <c r="AF139" s="147">
        <f t="shared" si="187"/>
        <v>0</v>
      </c>
      <c r="AG139" s="624"/>
      <c r="AH139" s="134"/>
      <c r="AI139" s="134"/>
    </row>
    <row r="140" spans="1:35" ht="27.75" customHeight="1" x14ac:dyDescent="0.2">
      <c r="A140" s="367" t="s">
        <v>103</v>
      </c>
      <c r="B140" s="368" t="s">
        <v>344</v>
      </c>
      <c r="C140" s="436" t="s">
        <v>347</v>
      </c>
      <c r="D140" s="370"/>
      <c r="E140" s="235"/>
      <c r="F140" s="236"/>
      <c r="G140" s="382"/>
      <c r="H140" s="148"/>
      <c r="I140" s="149"/>
      <c r="J140" s="223"/>
      <c r="K140" s="221"/>
      <c r="L140" s="149"/>
      <c r="M140" s="223"/>
      <c r="N140" s="148"/>
      <c r="O140" s="149"/>
      <c r="P140" s="223"/>
      <c r="Q140" s="221"/>
      <c r="R140" s="149"/>
      <c r="S140" s="223"/>
      <c r="T140" s="148"/>
      <c r="U140" s="149"/>
      <c r="V140" s="223"/>
      <c r="W140" s="221"/>
      <c r="X140" s="149"/>
      <c r="Y140" s="223"/>
      <c r="Z140" s="148"/>
      <c r="AA140" s="149"/>
      <c r="AB140" s="223"/>
      <c r="AC140" s="670"/>
      <c r="AD140" s="671"/>
      <c r="AE140" s="675"/>
      <c r="AF140" s="234"/>
      <c r="AG140" s="624"/>
      <c r="AH140" s="134"/>
      <c r="AI140" s="134"/>
    </row>
    <row r="141" spans="1:35" ht="63.75" customHeight="1" thickBot="1" x14ac:dyDescent="0.25">
      <c r="A141" s="367" t="s">
        <v>103</v>
      </c>
      <c r="B141" s="368" t="s">
        <v>345</v>
      </c>
      <c r="C141" s="436" t="s">
        <v>348</v>
      </c>
      <c r="D141" s="370" t="s">
        <v>115</v>
      </c>
      <c r="E141" s="235"/>
      <c r="F141" s="236">
        <v>0.22</v>
      </c>
      <c r="G141" s="382">
        <f t="shared" si="176"/>
        <v>0</v>
      </c>
      <c r="H141" s="148">
        <v>0</v>
      </c>
      <c r="I141" s="149">
        <v>0.22</v>
      </c>
      <c r="J141" s="223">
        <f t="shared" si="177"/>
        <v>0</v>
      </c>
      <c r="K141" s="221"/>
      <c r="L141" s="149"/>
      <c r="M141" s="223">
        <f t="shared" si="178"/>
        <v>0</v>
      </c>
      <c r="N141" s="148"/>
      <c r="O141" s="149"/>
      <c r="P141" s="223">
        <f t="shared" si="179"/>
        <v>0</v>
      </c>
      <c r="Q141" s="221"/>
      <c r="R141" s="149"/>
      <c r="S141" s="223">
        <f t="shared" si="180"/>
        <v>0</v>
      </c>
      <c r="T141" s="148"/>
      <c r="U141" s="149"/>
      <c r="V141" s="223">
        <f t="shared" si="181"/>
        <v>0</v>
      </c>
      <c r="W141" s="221"/>
      <c r="X141" s="149"/>
      <c r="Y141" s="223">
        <f t="shared" si="182"/>
        <v>0</v>
      </c>
      <c r="Z141" s="148"/>
      <c r="AA141" s="149"/>
      <c r="AB141" s="223">
        <f t="shared" si="183"/>
        <v>0</v>
      </c>
      <c r="AC141" s="670">
        <f t="shared" si="184"/>
        <v>0</v>
      </c>
      <c r="AD141" s="671">
        <f t="shared" si="185"/>
        <v>0</v>
      </c>
      <c r="AE141" s="675">
        <f t="shared" si="186"/>
        <v>0</v>
      </c>
      <c r="AF141" s="483" t="e">
        <f t="shared" si="187"/>
        <v>#DIV/0!</v>
      </c>
      <c r="AG141" s="631"/>
      <c r="AH141" s="134"/>
      <c r="AI141" s="134"/>
    </row>
    <row r="142" spans="1:35" ht="71.25" customHeight="1" thickBot="1" x14ac:dyDescent="0.25">
      <c r="A142" s="873" t="s">
        <v>373</v>
      </c>
      <c r="B142" s="874"/>
      <c r="C142" s="875"/>
      <c r="D142" s="876"/>
      <c r="E142" s="877">
        <f>SUM(E131:E140)</f>
        <v>3060</v>
      </c>
      <c r="F142" s="878"/>
      <c r="G142" s="879">
        <f>SUM(G131:G140)</f>
        <v>19350</v>
      </c>
      <c r="H142" s="877">
        <f>SUM(H131:H140)</f>
        <v>3060</v>
      </c>
      <c r="I142" s="878"/>
      <c r="J142" s="879">
        <f>SUM(J131:J140)</f>
        <v>24270</v>
      </c>
      <c r="K142" s="880" t="e">
        <f>#REF!</f>
        <v>#REF!</v>
      </c>
      <c r="L142" s="878" t="e">
        <f>#REF!</f>
        <v>#REF!</v>
      </c>
      <c r="M142" s="881" t="e">
        <f>#REF!</f>
        <v>#REF!</v>
      </c>
      <c r="N142" s="877" t="e">
        <f>#REF!</f>
        <v>#REF!</v>
      </c>
      <c r="O142" s="878" t="e">
        <f>#REF!</f>
        <v>#REF!</v>
      </c>
      <c r="P142" s="881" t="e">
        <f>#REF!</f>
        <v>#REF!</v>
      </c>
      <c r="Q142" s="880" t="e">
        <f>#REF!</f>
        <v>#REF!</v>
      </c>
      <c r="R142" s="878" t="e">
        <f>#REF!</f>
        <v>#REF!</v>
      </c>
      <c r="S142" s="881" t="e">
        <f>#REF!</f>
        <v>#REF!</v>
      </c>
      <c r="T142" s="877" t="e">
        <f>#REF!</f>
        <v>#REF!</v>
      </c>
      <c r="U142" s="878" t="e">
        <f>#REF!</f>
        <v>#REF!</v>
      </c>
      <c r="V142" s="881" t="e">
        <f>#REF!</f>
        <v>#REF!</v>
      </c>
      <c r="W142" s="880" t="e">
        <f>#REF!</f>
        <v>#REF!</v>
      </c>
      <c r="X142" s="878" t="e">
        <f>#REF!</f>
        <v>#REF!</v>
      </c>
      <c r="Y142" s="881" t="e">
        <f>#REF!</f>
        <v>#REF!</v>
      </c>
      <c r="Z142" s="877" t="e">
        <f>#REF!</f>
        <v>#REF!</v>
      </c>
      <c r="AA142" s="878" t="e">
        <f>#REF!</f>
        <v>#REF!</v>
      </c>
      <c r="AB142" s="881" t="e">
        <f>#REF!</f>
        <v>#REF!</v>
      </c>
      <c r="AC142" s="877">
        <f>SUM(AC131:AC140)</f>
        <v>19350</v>
      </c>
      <c r="AD142" s="877">
        <f>SUM(AD131:AD140)</f>
        <v>24270</v>
      </c>
      <c r="AE142" s="877">
        <f>SUM(AE131:AE140)</f>
        <v>-4920</v>
      </c>
      <c r="AF142" s="882">
        <f t="shared" si="187"/>
        <v>-0.25426356589147286</v>
      </c>
      <c r="AG142" s="883" t="s">
        <v>455</v>
      </c>
      <c r="AH142" s="134"/>
      <c r="AI142" s="134"/>
    </row>
    <row r="143" spans="1:35" ht="28.5" customHeight="1" x14ac:dyDescent="0.2">
      <c r="A143" s="561" t="s">
        <v>349</v>
      </c>
      <c r="B143" s="562" t="s">
        <v>350</v>
      </c>
      <c r="C143" s="563" t="s">
        <v>186</v>
      </c>
      <c r="D143" s="564"/>
      <c r="E143" s="565"/>
      <c r="F143" s="565"/>
      <c r="G143" s="565">
        <v>0</v>
      </c>
      <c r="H143" s="565"/>
      <c r="I143" s="565"/>
      <c r="J143" s="565"/>
      <c r="K143" s="565"/>
      <c r="L143" s="565"/>
      <c r="M143" s="565"/>
      <c r="N143" s="565"/>
      <c r="O143" s="565"/>
      <c r="P143" s="565"/>
      <c r="Q143" s="565"/>
      <c r="R143" s="565"/>
      <c r="S143" s="565"/>
      <c r="T143" s="565"/>
      <c r="U143" s="565"/>
      <c r="V143" s="565"/>
      <c r="W143" s="565"/>
      <c r="X143" s="565"/>
      <c r="Y143" s="565"/>
      <c r="Z143" s="565"/>
      <c r="AA143" s="565"/>
      <c r="AB143" s="565"/>
      <c r="AC143" s="565"/>
      <c r="AD143" s="566"/>
      <c r="AE143" s="566"/>
      <c r="AF143" s="242"/>
      <c r="AG143" s="640"/>
      <c r="AH143" s="134"/>
      <c r="AI143" s="134"/>
    </row>
    <row r="144" spans="1:35" ht="30" customHeight="1" x14ac:dyDescent="0.2">
      <c r="A144" s="444" t="s">
        <v>103</v>
      </c>
      <c r="B144" s="445" t="s">
        <v>356</v>
      </c>
      <c r="C144" s="446" t="s">
        <v>187</v>
      </c>
      <c r="D144" s="447" t="s">
        <v>177</v>
      </c>
      <c r="E144" s="448"/>
      <c r="F144" s="448"/>
      <c r="G144" s="448">
        <v>0</v>
      </c>
      <c r="H144" s="448"/>
      <c r="I144" s="448"/>
      <c r="J144" s="448"/>
      <c r="K144" s="448"/>
      <c r="L144" s="448"/>
      <c r="M144" s="448"/>
      <c r="N144" s="448"/>
      <c r="O144" s="448"/>
      <c r="P144" s="448"/>
      <c r="Q144" s="448"/>
      <c r="R144" s="448"/>
      <c r="S144" s="448"/>
      <c r="T144" s="448"/>
      <c r="U144" s="448"/>
      <c r="V144" s="448"/>
      <c r="W144" s="448"/>
      <c r="X144" s="448"/>
      <c r="Y144" s="448"/>
      <c r="Z144" s="448"/>
      <c r="AA144" s="448"/>
      <c r="AB144" s="448"/>
      <c r="AC144" s="448"/>
      <c r="AD144" s="448"/>
      <c r="AE144" s="448"/>
      <c r="AF144" s="450"/>
      <c r="AG144" s="641"/>
      <c r="AH144" s="134"/>
      <c r="AI144" s="134"/>
    </row>
    <row r="145" spans="1:35" ht="33" customHeight="1" x14ac:dyDescent="0.2">
      <c r="A145" s="444" t="s">
        <v>103</v>
      </c>
      <c r="B145" s="445" t="s">
        <v>351</v>
      </c>
      <c r="C145" s="446" t="s">
        <v>189</v>
      </c>
      <c r="D145" s="447" t="s">
        <v>177</v>
      </c>
      <c r="E145" s="448"/>
      <c r="F145" s="448"/>
      <c r="G145" s="448">
        <v>0</v>
      </c>
      <c r="H145" s="448"/>
      <c r="I145" s="448"/>
      <c r="J145" s="448"/>
      <c r="K145" s="448"/>
      <c r="L145" s="448"/>
      <c r="M145" s="448"/>
      <c r="N145" s="448"/>
      <c r="O145" s="448"/>
      <c r="P145" s="448"/>
      <c r="Q145" s="448"/>
      <c r="R145" s="448"/>
      <c r="S145" s="448"/>
      <c r="T145" s="448"/>
      <c r="U145" s="448"/>
      <c r="V145" s="448"/>
      <c r="W145" s="448"/>
      <c r="X145" s="448"/>
      <c r="Y145" s="448"/>
      <c r="Z145" s="448"/>
      <c r="AA145" s="448"/>
      <c r="AB145" s="448"/>
      <c r="AC145" s="448"/>
      <c r="AD145" s="448"/>
      <c r="AE145" s="448"/>
      <c r="AF145" s="450"/>
      <c r="AG145" s="641"/>
      <c r="AH145" s="134"/>
      <c r="AI145" s="134"/>
    </row>
    <row r="146" spans="1:35" ht="36" customHeight="1" x14ac:dyDescent="0.2">
      <c r="A146" s="444" t="s">
        <v>103</v>
      </c>
      <c r="B146" s="445" t="s">
        <v>352</v>
      </c>
      <c r="C146" s="446" t="s">
        <v>190</v>
      </c>
      <c r="D146" s="447" t="s">
        <v>188</v>
      </c>
      <c r="E146" s="448"/>
      <c r="F146" s="448"/>
      <c r="G146" s="448">
        <v>0</v>
      </c>
      <c r="H146" s="448"/>
      <c r="I146" s="448"/>
      <c r="J146" s="448"/>
      <c r="K146" s="448"/>
      <c r="L146" s="448"/>
      <c r="M146" s="448"/>
      <c r="N146" s="448"/>
      <c r="O146" s="448"/>
      <c r="P146" s="448"/>
      <c r="Q146" s="448"/>
      <c r="R146" s="448"/>
      <c r="S146" s="448"/>
      <c r="T146" s="448"/>
      <c r="U146" s="448"/>
      <c r="V146" s="448"/>
      <c r="W146" s="448"/>
      <c r="X146" s="448"/>
      <c r="Y146" s="448"/>
      <c r="Z146" s="448"/>
      <c r="AA146" s="448"/>
      <c r="AB146" s="448"/>
      <c r="AC146" s="448"/>
      <c r="AD146" s="448"/>
      <c r="AE146" s="448"/>
      <c r="AF146" s="450"/>
      <c r="AG146" s="641"/>
      <c r="AH146" s="134"/>
      <c r="AI146" s="134"/>
    </row>
    <row r="147" spans="1:35" ht="33" customHeight="1" x14ac:dyDescent="0.2">
      <c r="A147" s="444" t="s">
        <v>103</v>
      </c>
      <c r="B147" s="445" t="s">
        <v>353</v>
      </c>
      <c r="C147" s="446" t="s">
        <v>357</v>
      </c>
      <c r="D147" s="447" t="s">
        <v>188</v>
      </c>
      <c r="E147" s="448"/>
      <c r="F147" s="448"/>
      <c r="G147" s="448">
        <v>0</v>
      </c>
      <c r="H147" s="448"/>
      <c r="I147" s="448"/>
      <c r="J147" s="448"/>
      <c r="K147" s="448"/>
      <c r="L147" s="448"/>
      <c r="M147" s="448"/>
      <c r="N147" s="448"/>
      <c r="O147" s="448"/>
      <c r="P147" s="448"/>
      <c r="Q147" s="448"/>
      <c r="R147" s="448"/>
      <c r="S147" s="448"/>
      <c r="T147" s="448"/>
      <c r="U147" s="448"/>
      <c r="V147" s="448"/>
      <c r="W147" s="448"/>
      <c r="X147" s="448"/>
      <c r="Y147" s="448"/>
      <c r="Z147" s="448"/>
      <c r="AA147" s="448"/>
      <c r="AB147" s="448"/>
      <c r="AC147" s="448"/>
      <c r="AD147" s="448"/>
      <c r="AE147" s="448"/>
      <c r="AF147" s="450"/>
      <c r="AG147" s="641"/>
      <c r="AH147" s="134"/>
      <c r="AI147" s="134"/>
    </row>
    <row r="148" spans="1:35" ht="28.5" customHeight="1" x14ac:dyDescent="0.2">
      <c r="A148" s="444" t="s">
        <v>103</v>
      </c>
      <c r="B148" s="445" t="s">
        <v>354</v>
      </c>
      <c r="C148" s="446" t="s">
        <v>191</v>
      </c>
      <c r="D148" s="447" t="s">
        <v>188</v>
      </c>
      <c r="E148" s="448"/>
      <c r="F148" s="448"/>
      <c r="G148" s="448">
        <v>0</v>
      </c>
      <c r="H148" s="448"/>
      <c r="I148" s="448"/>
      <c r="J148" s="448"/>
      <c r="K148" s="448"/>
      <c r="L148" s="448"/>
      <c r="M148" s="448"/>
      <c r="N148" s="448"/>
      <c r="O148" s="448"/>
      <c r="P148" s="448"/>
      <c r="Q148" s="448"/>
      <c r="R148" s="448"/>
      <c r="S148" s="448"/>
      <c r="T148" s="448"/>
      <c r="U148" s="448"/>
      <c r="V148" s="448"/>
      <c r="W148" s="448"/>
      <c r="X148" s="448"/>
      <c r="Y148" s="448"/>
      <c r="Z148" s="448"/>
      <c r="AA148" s="448"/>
      <c r="AB148" s="448"/>
      <c r="AC148" s="448"/>
      <c r="AD148" s="448"/>
      <c r="AE148" s="448"/>
      <c r="AF148" s="450"/>
      <c r="AG148" s="641"/>
      <c r="AH148" s="134"/>
      <c r="AI148" s="134"/>
    </row>
    <row r="149" spans="1:35" ht="71.25" customHeight="1" x14ac:dyDescent="0.2">
      <c r="A149" s="444" t="s">
        <v>103</v>
      </c>
      <c r="B149" s="445" t="s">
        <v>355</v>
      </c>
      <c r="C149" s="446" t="s">
        <v>358</v>
      </c>
      <c r="D149" s="447"/>
      <c r="E149" s="448"/>
      <c r="F149" s="448">
        <v>0.22</v>
      </c>
      <c r="G149" s="448">
        <v>0</v>
      </c>
      <c r="H149" s="448"/>
      <c r="I149" s="448"/>
      <c r="J149" s="448"/>
      <c r="K149" s="448"/>
      <c r="L149" s="448"/>
      <c r="M149" s="448"/>
      <c r="N149" s="448"/>
      <c r="O149" s="448"/>
      <c r="P149" s="448"/>
      <c r="Q149" s="448"/>
      <c r="R149" s="448"/>
      <c r="S149" s="448"/>
      <c r="T149" s="448"/>
      <c r="U149" s="448"/>
      <c r="V149" s="448"/>
      <c r="W149" s="448"/>
      <c r="X149" s="448"/>
      <c r="Y149" s="448"/>
      <c r="Z149" s="448"/>
      <c r="AA149" s="448"/>
      <c r="AB149" s="448"/>
      <c r="AC149" s="448"/>
      <c r="AD149" s="448"/>
      <c r="AE149" s="448"/>
      <c r="AF149" s="450"/>
      <c r="AG149" s="641"/>
      <c r="AH149" s="134"/>
      <c r="AI149" s="134"/>
    </row>
    <row r="150" spans="1:35" ht="33" customHeight="1" x14ac:dyDescent="0.2">
      <c r="A150" s="444" t="s">
        <v>359</v>
      </c>
      <c r="B150" s="449"/>
      <c r="C150" s="446"/>
      <c r="D150" s="447"/>
      <c r="E150" s="448">
        <v>0</v>
      </c>
      <c r="F150" s="448"/>
      <c r="G150" s="448">
        <v>0</v>
      </c>
      <c r="H150" s="448"/>
      <c r="I150" s="448"/>
      <c r="J150" s="448"/>
      <c r="K150" s="448"/>
      <c r="L150" s="448"/>
      <c r="M150" s="448"/>
      <c r="N150" s="448"/>
      <c r="O150" s="448"/>
      <c r="P150" s="448"/>
      <c r="Q150" s="448"/>
      <c r="R150" s="448"/>
      <c r="S150" s="448"/>
      <c r="T150" s="448"/>
      <c r="U150" s="448"/>
      <c r="V150" s="448"/>
      <c r="W150" s="448"/>
      <c r="X150" s="448"/>
      <c r="Y150" s="448"/>
      <c r="Z150" s="448"/>
      <c r="AA150" s="448"/>
      <c r="AB150" s="448"/>
      <c r="AC150" s="448"/>
      <c r="AD150" s="448"/>
      <c r="AE150" s="448"/>
      <c r="AF150" s="450"/>
      <c r="AG150" s="641"/>
      <c r="AH150" s="134"/>
      <c r="AI150" s="134"/>
    </row>
    <row r="151" spans="1:35" ht="34.5" customHeight="1" thickBot="1" x14ac:dyDescent="0.25">
      <c r="A151" s="198" t="s">
        <v>254</v>
      </c>
      <c r="B151" s="243" t="s">
        <v>30</v>
      </c>
      <c r="C151" s="353" t="s">
        <v>169</v>
      </c>
      <c r="D151" s="244"/>
      <c r="E151" s="245"/>
      <c r="F151" s="246"/>
      <c r="G151" s="246"/>
      <c r="H151" s="245"/>
      <c r="I151" s="246"/>
      <c r="J151" s="246"/>
      <c r="K151" s="246"/>
      <c r="L151" s="246"/>
      <c r="M151" s="247"/>
      <c r="N151" s="245"/>
      <c r="O151" s="246"/>
      <c r="P151" s="247"/>
      <c r="Q151" s="246"/>
      <c r="R151" s="246"/>
      <c r="S151" s="247"/>
      <c r="T151" s="245"/>
      <c r="U151" s="246"/>
      <c r="V151" s="247"/>
      <c r="W151" s="246"/>
      <c r="X151" s="246"/>
      <c r="Y151" s="247"/>
      <c r="Z151" s="245"/>
      <c r="AA151" s="246"/>
      <c r="AB151" s="246"/>
      <c r="AC151" s="248"/>
      <c r="AD151" s="249"/>
      <c r="AE151" s="249"/>
      <c r="AF151" s="250"/>
      <c r="AG151" s="642"/>
      <c r="AH151" s="134"/>
      <c r="AI151" s="134"/>
    </row>
    <row r="152" spans="1:35" ht="41.25" customHeight="1" x14ac:dyDescent="0.2">
      <c r="A152" s="451" t="s">
        <v>103</v>
      </c>
      <c r="B152" s="452" t="s">
        <v>360</v>
      </c>
      <c r="C152" s="453" t="s">
        <v>361</v>
      </c>
      <c r="D152" s="454" t="s">
        <v>105</v>
      </c>
      <c r="E152" s="455">
        <v>0</v>
      </c>
      <c r="F152" s="456"/>
      <c r="G152" s="457">
        <f t="shared" ref="G152:G157" si="188">E152*F152</f>
        <v>0</v>
      </c>
      <c r="H152" s="251"/>
      <c r="I152" s="252"/>
      <c r="J152" s="253">
        <f t="shared" ref="J152:J157" si="189">H152*I152</f>
        <v>0</v>
      </c>
      <c r="K152" s="254"/>
      <c r="L152" s="252"/>
      <c r="M152" s="253">
        <f t="shared" ref="M152:M157" si="190">K152*L152</f>
        <v>0</v>
      </c>
      <c r="N152" s="251"/>
      <c r="O152" s="252"/>
      <c r="P152" s="253">
        <f t="shared" ref="P152:P157" si="191">N152*O152</f>
        <v>0</v>
      </c>
      <c r="Q152" s="254"/>
      <c r="R152" s="252"/>
      <c r="S152" s="253">
        <f t="shared" ref="S152:S157" si="192">Q152*R152</f>
        <v>0</v>
      </c>
      <c r="T152" s="251"/>
      <c r="U152" s="252"/>
      <c r="V152" s="253">
        <f t="shared" ref="V152:V157" si="193">T152*U152</f>
        <v>0</v>
      </c>
      <c r="W152" s="254"/>
      <c r="X152" s="252"/>
      <c r="Y152" s="253">
        <f t="shared" ref="Y152:Y157" si="194">W152*X152</f>
        <v>0</v>
      </c>
      <c r="Z152" s="251"/>
      <c r="AA152" s="252"/>
      <c r="AB152" s="253">
        <f t="shared" ref="AB152:AB157" si="195">Z152*AA152</f>
        <v>0</v>
      </c>
      <c r="AC152" s="687">
        <f t="shared" ref="AC152:AC159" si="196">G152+M152+S152+Y152</f>
        <v>0</v>
      </c>
      <c r="AD152" s="688">
        <f t="shared" ref="AD152:AD159" si="197">J152+P152+V152+AB152</f>
        <v>0</v>
      </c>
      <c r="AE152" s="689">
        <f t="shared" ref="AE152:AE159" si="198">AC152-AD152</f>
        <v>0</v>
      </c>
      <c r="AF152" s="255" t="e">
        <f t="shared" ref="AF152:AF159" si="199">AE152/AC152</f>
        <v>#DIV/0!</v>
      </c>
      <c r="AG152" s="643"/>
      <c r="AH152" s="134"/>
      <c r="AI152" s="134"/>
    </row>
    <row r="153" spans="1:35" ht="33" customHeight="1" x14ac:dyDescent="0.2">
      <c r="A153" s="458" t="s">
        <v>103</v>
      </c>
      <c r="B153" s="459" t="s">
        <v>362</v>
      </c>
      <c r="C153" s="460" t="s">
        <v>364</v>
      </c>
      <c r="D153" s="461"/>
      <c r="E153" s="462"/>
      <c r="F153" s="435"/>
      <c r="G153" s="463">
        <v>0</v>
      </c>
      <c r="H153" s="256"/>
      <c r="I153" s="257"/>
      <c r="J153" s="258"/>
      <c r="K153" s="259"/>
      <c r="L153" s="257"/>
      <c r="M153" s="258"/>
      <c r="N153" s="256"/>
      <c r="O153" s="257"/>
      <c r="P153" s="258"/>
      <c r="Q153" s="259"/>
      <c r="R153" s="257"/>
      <c r="S153" s="258"/>
      <c r="T153" s="256"/>
      <c r="U153" s="257"/>
      <c r="V153" s="258"/>
      <c r="W153" s="259"/>
      <c r="X153" s="257"/>
      <c r="Y153" s="258"/>
      <c r="Z153" s="256"/>
      <c r="AA153" s="257"/>
      <c r="AB153" s="258"/>
      <c r="AC153" s="690"/>
      <c r="AD153" s="691"/>
      <c r="AE153" s="692"/>
      <c r="AF153" s="261"/>
      <c r="AG153" s="644"/>
      <c r="AH153" s="134"/>
      <c r="AI153" s="134"/>
    </row>
    <row r="154" spans="1:35" ht="48" customHeight="1" x14ac:dyDescent="0.2">
      <c r="A154" s="458" t="s">
        <v>103</v>
      </c>
      <c r="B154" s="459" t="s">
        <v>363</v>
      </c>
      <c r="C154" s="460" t="s">
        <v>365</v>
      </c>
      <c r="D154" s="461"/>
      <c r="E154" s="462"/>
      <c r="F154" s="435"/>
      <c r="G154" s="463">
        <v>0</v>
      </c>
      <c r="H154" s="256"/>
      <c r="I154" s="257"/>
      <c r="J154" s="258"/>
      <c r="K154" s="259"/>
      <c r="L154" s="257"/>
      <c r="M154" s="258"/>
      <c r="N154" s="256"/>
      <c r="O154" s="257"/>
      <c r="P154" s="258"/>
      <c r="Q154" s="259"/>
      <c r="R154" s="257"/>
      <c r="S154" s="258"/>
      <c r="T154" s="256"/>
      <c r="U154" s="257"/>
      <c r="V154" s="258"/>
      <c r="W154" s="259"/>
      <c r="X154" s="257"/>
      <c r="Y154" s="258"/>
      <c r="Z154" s="256"/>
      <c r="AA154" s="257"/>
      <c r="AB154" s="258"/>
      <c r="AC154" s="690"/>
      <c r="AD154" s="691"/>
      <c r="AE154" s="692"/>
      <c r="AF154" s="261"/>
      <c r="AG154" s="644"/>
      <c r="AH154" s="134"/>
      <c r="AI154" s="134"/>
    </row>
    <row r="155" spans="1:35" ht="54.75" customHeight="1" x14ac:dyDescent="0.2">
      <c r="A155" s="362" t="s">
        <v>103</v>
      </c>
      <c r="B155" s="464" t="s">
        <v>366</v>
      </c>
      <c r="C155" s="465" t="s">
        <v>446</v>
      </c>
      <c r="D155" s="466" t="s">
        <v>105</v>
      </c>
      <c r="E155" s="239">
        <v>5</v>
      </c>
      <c r="F155" s="240">
        <v>4525</v>
      </c>
      <c r="G155" s="366">
        <f t="shared" si="188"/>
        <v>22625</v>
      </c>
      <c r="H155" s="239">
        <v>1</v>
      </c>
      <c r="I155" s="240">
        <v>22625</v>
      </c>
      <c r="J155" s="241">
        <f t="shared" si="189"/>
        <v>22625</v>
      </c>
      <c r="K155" s="206"/>
      <c r="L155" s="144"/>
      <c r="M155" s="154">
        <f t="shared" si="190"/>
        <v>0</v>
      </c>
      <c r="N155" s="143"/>
      <c r="O155" s="144"/>
      <c r="P155" s="154">
        <f t="shared" si="191"/>
        <v>0</v>
      </c>
      <c r="Q155" s="206"/>
      <c r="R155" s="144"/>
      <c r="S155" s="154">
        <f t="shared" si="192"/>
        <v>0</v>
      </c>
      <c r="T155" s="143"/>
      <c r="U155" s="144"/>
      <c r="V155" s="154">
        <f t="shared" si="193"/>
        <v>0</v>
      </c>
      <c r="W155" s="206"/>
      <c r="X155" s="144"/>
      <c r="Y155" s="154">
        <f t="shared" si="194"/>
        <v>0</v>
      </c>
      <c r="Z155" s="143"/>
      <c r="AA155" s="144"/>
      <c r="AB155" s="154">
        <f t="shared" si="195"/>
        <v>0</v>
      </c>
      <c r="AC155" s="667">
        <f t="shared" si="196"/>
        <v>22625</v>
      </c>
      <c r="AD155" s="668">
        <f t="shared" si="197"/>
        <v>22625</v>
      </c>
      <c r="AE155" s="674">
        <f t="shared" si="198"/>
        <v>0</v>
      </c>
      <c r="AF155" s="262">
        <f t="shared" si="199"/>
        <v>0</v>
      </c>
      <c r="AG155" s="263"/>
      <c r="AH155" s="134"/>
      <c r="AI155" s="134"/>
    </row>
    <row r="156" spans="1:35" ht="66" customHeight="1" x14ac:dyDescent="0.2">
      <c r="A156" s="362" t="s">
        <v>103</v>
      </c>
      <c r="B156" s="464" t="s">
        <v>367</v>
      </c>
      <c r="C156" s="465" t="s">
        <v>444</v>
      </c>
      <c r="D156" s="466" t="s">
        <v>105</v>
      </c>
      <c r="E156" s="239">
        <v>5</v>
      </c>
      <c r="F156" s="240">
        <v>2320</v>
      </c>
      <c r="G156" s="366">
        <f t="shared" si="188"/>
        <v>11600</v>
      </c>
      <c r="H156" s="239">
        <v>5</v>
      </c>
      <c r="I156" s="240">
        <v>2320</v>
      </c>
      <c r="J156" s="241">
        <f t="shared" si="189"/>
        <v>11600</v>
      </c>
      <c r="K156" s="206"/>
      <c r="L156" s="144"/>
      <c r="M156" s="154">
        <f t="shared" si="190"/>
        <v>0</v>
      </c>
      <c r="N156" s="143"/>
      <c r="O156" s="144"/>
      <c r="P156" s="154">
        <f t="shared" si="191"/>
        <v>0</v>
      </c>
      <c r="Q156" s="206"/>
      <c r="R156" s="144"/>
      <c r="S156" s="154">
        <f t="shared" si="192"/>
        <v>0</v>
      </c>
      <c r="T156" s="143"/>
      <c r="U156" s="144"/>
      <c r="V156" s="154">
        <f t="shared" si="193"/>
        <v>0</v>
      </c>
      <c r="W156" s="206"/>
      <c r="X156" s="144"/>
      <c r="Y156" s="154">
        <f t="shared" si="194"/>
        <v>0</v>
      </c>
      <c r="Z156" s="143"/>
      <c r="AA156" s="144"/>
      <c r="AB156" s="154">
        <f t="shared" si="195"/>
        <v>0</v>
      </c>
      <c r="AC156" s="667">
        <f t="shared" si="196"/>
        <v>11600</v>
      </c>
      <c r="AD156" s="668">
        <f t="shared" si="197"/>
        <v>11600</v>
      </c>
      <c r="AE156" s="674">
        <f t="shared" si="198"/>
        <v>0</v>
      </c>
      <c r="AF156" s="262">
        <f t="shared" si="199"/>
        <v>0</v>
      </c>
      <c r="AG156" s="263"/>
      <c r="AH156" s="134"/>
      <c r="AI156" s="134"/>
    </row>
    <row r="157" spans="1:35" ht="36" customHeight="1" x14ac:dyDescent="0.2">
      <c r="A157" s="367" t="s">
        <v>103</v>
      </c>
      <c r="B157" s="467" t="s">
        <v>368</v>
      </c>
      <c r="C157" s="468" t="s">
        <v>170</v>
      </c>
      <c r="D157" s="469" t="s">
        <v>105</v>
      </c>
      <c r="E157" s="235">
        <v>5</v>
      </c>
      <c r="F157" s="236">
        <v>380</v>
      </c>
      <c r="G157" s="382">
        <f t="shared" si="188"/>
        <v>1900</v>
      </c>
      <c r="H157" s="235">
        <v>5</v>
      </c>
      <c r="I157" s="236">
        <v>283</v>
      </c>
      <c r="J157" s="241">
        <f t="shared" si="189"/>
        <v>1415</v>
      </c>
      <c r="K157" s="221"/>
      <c r="L157" s="149"/>
      <c r="M157" s="223">
        <f t="shared" si="190"/>
        <v>0</v>
      </c>
      <c r="N157" s="148"/>
      <c r="O157" s="149"/>
      <c r="P157" s="223">
        <f t="shared" si="191"/>
        <v>0</v>
      </c>
      <c r="Q157" s="221"/>
      <c r="R157" s="149"/>
      <c r="S157" s="223">
        <f t="shared" si="192"/>
        <v>0</v>
      </c>
      <c r="T157" s="148"/>
      <c r="U157" s="149"/>
      <c r="V157" s="223">
        <f t="shared" si="193"/>
        <v>0</v>
      </c>
      <c r="W157" s="221"/>
      <c r="X157" s="149"/>
      <c r="Y157" s="223">
        <f t="shared" si="194"/>
        <v>0</v>
      </c>
      <c r="Z157" s="148"/>
      <c r="AA157" s="149"/>
      <c r="AB157" s="223">
        <f t="shared" si="195"/>
        <v>0</v>
      </c>
      <c r="AC157" s="670">
        <f t="shared" si="196"/>
        <v>1900</v>
      </c>
      <c r="AD157" s="671">
        <f t="shared" si="197"/>
        <v>1415</v>
      </c>
      <c r="AE157" s="675">
        <f t="shared" si="198"/>
        <v>485</v>
      </c>
      <c r="AF157" s="264">
        <f t="shared" si="199"/>
        <v>0.25526315789473686</v>
      </c>
      <c r="AG157" s="265" t="s">
        <v>449</v>
      </c>
      <c r="AH157" s="134"/>
      <c r="AI157" s="134"/>
    </row>
    <row r="158" spans="1:35" ht="72.75" customHeight="1" x14ac:dyDescent="0.2">
      <c r="A158" s="383" t="s">
        <v>103</v>
      </c>
      <c r="B158" s="470" t="s">
        <v>369</v>
      </c>
      <c r="C158" s="439" t="s">
        <v>370</v>
      </c>
      <c r="D158" s="386" t="s">
        <v>105</v>
      </c>
      <c r="E158" s="271">
        <v>0</v>
      </c>
      <c r="F158" s="271">
        <v>0.22</v>
      </c>
      <c r="G158" s="271">
        <v>0</v>
      </c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673"/>
      <c r="AD158" s="673"/>
      <c r="AE158" s="673"/>
      <c r="AF158" s="270"/>
      <c r="AG158" s="571"/>
      <c r="AH158" s="134"/>
      <c r="AI158" s="134"/>
    </row>
    <row r="159" spans="1:35" ht="54.75" customHeight="1" thickBot="1" x14ac:dyDescent="0.25">
      <c r="A159" s="572" t="s">
        <v>371</v>
      </c>
      <c r="B159" s="573"/>
      <c r="C159" s="352"/>
      <c r="D159" s="230"/>
      <c r="E159" s="209">
        <f>SUM(E152:E158)</f>
        <v>15</v>
      </c>
      <c r="F159" s="210"/>
      <c r="G159" s="211">
        <f t="shared" ref="G159:AB159" si="200">SUM(G152:G157)</f>
        <v>36125</v>
      </c>
      <c r="H159" s="209">
        <f t="shared" si="200"/>
        <v>11</v>
      </c>
      <c r="I159" s="210"/>
      <c r="J159" s="232">
        <f t="shared" si="200"/>
        <v>35640</v>
      </c>
      <c r="K159" s="231">
        <f t="shared" si="200"/>
        <v>0</v>
      </c>
      <c r="L159" s="210">
        <f t="shared" si="200"/>
        <v>0</v>
      </c>
      <c r="M159" s="232">
        <f t="shared" si="200"/>
        <v>0</v>
      </c>
      <c r="N159" s="209">
        <f t="shared" si="200"/>
        <v>0</v>
      </c>
      <c r="O159" s="210">
        <f t="shared" si="200"/>
        <v>0</v>
      </c>
      <c r="P159" s="232">
        <f t="shared" si="200"/>
        <v>0</v>
      </c>
      <c r="Q159" s="231">
        <f t="shared" si="200"/>
        <v>0</v>
      </c>
      <c r="R159" s="210">
        <f t="shared" si="200"/>
        <v>0</v>
      </c>
      <c r="S159" s="232">
        <f t="shared" si="200"/>
        <v>0</v>
      </c>
      <c r="T159" s="209">
        <f t="shared" si="200"/>
        <v>0</v>
      </c>
      <c r="U159" s="210">
        <f t="shared" si="200"/>
        <v>0</v>
      </c>
      <c r="V159" s="232">
        <f t="shared" si="200"/>
        <v>0</v>
      </c>
      <c r="W159" s="231">
        <f t="shared" si="200"/>
        <v>0</v>
      </c>
      <c r="X159" s="210">
        <f t="shared" si="200"/>
        <v>0</v>
      </c>
      <c r="Y159" s="232">
        <f t="shared" si="200"/>
        <v>0</v>
      </c>
      <c r="Z159" s="209">
        <f t="shared" si="200"/>
        <v>0</v>
      </c>
      <c r="AA159" s="210">
        <f t="shared" si="200"/>
        <v>0</v>
      </c>
      <c r="AB159" s="232">
        <f t="shared" si="200"/>
        <v>0</v>
      </c>
      <c r="AC159" s="209">
        <f t="shared" si="196"/>
        <v>36125</v>
      </c>
      <c r="AD159" s="233">
        <f t="shared" si="197"/>
        <v>35640</v>
      </c>
      <c r="AE159" s="232">
        <f t="shared" si="198"/>
        <v>485</v>
      </c>
      <c r="AF159" s="570">
        <f t="shared" si="199"/>
        <v>1.342560553633218E-2</v>
      </c>
      <c r="AG159" s="645" t="s">
        <v>449</v>
      </c>
      <c r="AH159" s="134"/>
      <c r="AI159" s="134"/>
    </row>
    <row r="160" spans="1:35" ht="54.75" customHeight="1" thickBot="1" x14ac:dyDescent="0.25">
      <c r="A160" s="576" t="s">
        <v>100</v>
      </c>
      <c r="B160" s="577" t="s">
        <v>31</v>
      </c>
      <c r="C160" s="578" t="s">
        <v>171</v>
      </c>
      <c r="D160" s="579"/>
      <c r="E160" s="580"/>
      <c r="F160" s="581"/>
      <c r="G160" s="581"/>
      <c r="H160" s="580"/>
      <c r="I160" s="581"/>
      <c r="J160" s="582"/>
      <c r="K160" s="581"/>
      <c r="L160" s="581"/>
      <c r="M160" s="582"/>
      <c r="N160" s="580"/>
      <c r="O160" s="581"/>
      <c r="P160" s="582"/>
      <c r="Q160" s="581"/>
      <c r="R160" s="581"/>
      <c r="S160" s="582"/>
      <c r="T160" s="580"/>
      <c r="U160" s="581"/>
      <c r="V160" s="582"/>
      <c r="W160" s="581"/>
      <c r="X160" s="581"/>
      <c r="Y160" s="582"/>
      <c r="Z160" s="580"/>
      <c r="AA160" s="581"/>
      <c r="AB160" s="581"/>
      <c r="AC160" s="583"/>
      <c r="AD160" s="584"/>
      <c r="AE160" s="584"/>
      <c r="AF160" s="585"/>
      <c r="AG160" s="646"/>
      <c r="AH160" s="134"/>
      <c r="AI160" s="134"/>
    </row>
    <row r="161" spans="1:35" ht="69.75" customHeight="1" x14ac:dyDescent="0.2">
      <c r="A161" s="387" t="s">
        <v>103</v>
      </c>
      <c r="B161" s="574" t="s">
        <v>372</v>
      </c>
      <c r="C161" s="484" t="s">
        <v>375</v>
      </c>
      <c r="D161" s="390" t="s">
        <v>181</v>
      </c>
      <c r="E161" s="391">
        <v>1</v>
      </c>
      <c r="F161" s="391">
        <v>20300</v>
      </c>
      <c r="G161" s="391">
        <f t="shared" ref="G161:G164" si="201">E161*F161</f>
        <v>20300</v>
      </c>
      <c r="H161" s="167">
        <v>1</v>
      </c>
      <c r="I161" s="167">
        <v>20300</v>
      </c>
      <c r="J161" s="167">
        <f t="shared" ref="J161:J164" si="202">H161*I161</f>
        <v>20300</v>
      </c>
      <c r="K161" s="167"/>
      <c r="L161" s="167"/>
      <c r="M161" s="167">
        <f t="shared" ref="M161:M164" si="203">K161*L161</f>
        <v>0</v>
      </c>
      <c r="N161" s="167"/>
      <c r="O161" s="167"/>
      <c r="P161" s="167">
        <f t="shared" ref="P161:P164" si="204">N161*O161</f>
        <v>0</v>
      </c>
      <c r="Q161" s="167"/>
      <c r="R161" s="167"/>
      <c r="S161" s="167">
        <f t="shared" ref="S161:S164" si="205">Q161*R161</f>
        <v>0</v>
      </c>
      <c r="T161" s="167"/>
      <c r="U161" s="167"/>
      <c r="V161" s="167">
        <f t="shared" ref="V161:V164" si="206">T161*U161</f>
        <v>0</v>
      </c>
      <c r="W161" s="167"/>
      <c r="X161" s="167"/>
      <c r="Y161" s="167">
        <f t="shared" ref="Y161:Y164" si="207">W161*X161</f>
        <v>0</v>
      </c>
      <c r="Z161" s="167"/>
      <c r="AA161" s="167"/>
      <c r="AB161" s="167">
        <f t="shared" ref="AB161:AB164" si="208">Z161*AA161</f>
        <v>0</v>
      </c>
      <c r="AC161" s="693">
        <f t="shared" ref="AC161:AC166" si="209">G161+M161+S161+Y161</f>
        <v>20300</v>
      </c>
      <c r="AD161" s="693">
        <f t="shared" ref="AD161:AD166" si="210">J161+P161+V161+AB161</f>
        <v>20300</v>
      </c>
      <c r="AE161" s="693">
        <f t="shared" ref="AE161:AE166" si="211">AC161-AD161</f>
        <v>0</v>
      </c>
      <c r="AF161" s="575">
        <f t="shared" ref="AF161:AF166" si="212">AE161/AC161</f>
        <v>0</v>
      </c>
      <c r="AG161" s="647"/>
      <c r="AH161" s="134"/>
      <c r="AI161" s="134"/>
    </row>
    <row r="162" spans="1:35" ht="71.25" customHeight="1" x14ac:dyDescent="0.2">
      <c r="A162" s="383" t="s">
        <v>103</v>
      </c>
      <c r="B162" s="470" t="s">
        <v>378</v>
      </c>
      <c r="C162" s="439" t="s">
        <v>376</v>
      </c>
      <c r="D162" s="386"/>
      <c r="E162" s="271"/>
      <c r="F162" s="271"/>
      <c r="G162" s="271">
        <v>0</v>
      </c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673"/>
      <c r="AD162" s="673"/>
      <c r="AE162" s="673"/>
      <c r="AF162" s="270"/>
      <c r="AG162" s="648"/>
      <c r="AH162" s="134"/>
      <c r="AI162" s="134"/>
    </row>
    <row r="163" spans="1:35" ht="64.5" customHeight="1" x14ac:dyDescent="0.2">
      <c r="A163" s="383" t="s">
        <v>103</v>
      </c>
      <c r="B163" s="470" t="s">
        <v>379</v>
      </c>
      <c r="C163" s="439" t="s">
        <v>376</v>
      </c>
      <c r="D163" s="386"/>
      <c r="E163" s="271"/>
      <c r="F163" s="271"/>
      <c r="G163" s="271">
        <v>0</v>
      </c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673"/>
      <c r="AD163" s="673"/>
      <c r="AE163" s="673"/>
      <c r="AF163" s="270"/>
      <c r="AG163" s="648"/>
      <c r="AH163" s="134"/>
      <c r="AI163" s="134"/>
    </row>
    <row r="164" spans="1:35" ht="42.75" customHeight="1" x14ac:dyDescent="0.2">
      <c r="A164" s="383" t="s">
        <v>103</v>
      </c>
      <c r="B164" s="470" t="s">
        <v>380</v>
      </c>
      <c r="C164" s="439" t="s">
        <v>377</v>
      </c>
      <c r="D164" s="386" t="s">
        <v>105</v>
      </c>
      <c r="E164" s="271">
        <v>5</v>
      </c>
      <c r="F164" s="271">
        <v>1450</v>
      </c>
      <c r="G164" s="271">
        <f t="shared" si="201"/>
        <v>7250</v>
      </c>
      <c r="H164" s="271">
        <v>5</v>
      </c>
      <c r="I164" s="271">
        <v>1450</v>
      </c>
      <c r="J164" s="271">
        <f t="shared" si="202"/>
        <v>7250</v>
      </c>
      <c r="K164" s="162"/>
      <c r="L164" s="162"/>
      <c r="M164" s="162">
        <f t="shared" si="203"/>
        <v>0</v>
      </c>
      <c r="N164" s="162"/>
      <c r="O164" s="162"/>
      <c r="P164" s="162">
        <f t="shared" si="204"/>
        <v>0</v>
      </c>
      <c r="Q164" s="162"/>
      <c r="R164" s="162"/>
      <c r="S164" s="162">
        <f t="shared" si="205"/>
        <v>0</v>
      </c>
      <c r="T164" s="162"/>
      <c r="U164" s="162"/>
      <c r="V164" s="162">
        <f t="shared" si="206"/>
        <v>0</v>
      </c>
      <c r="W164" s="162"/>
      <c r="X164" s="162"/>
      <c r="Y164" s="162">
        <f t="shared" si="207"/>
        <v>0</v>
      </c>
      <c r="Z164" s="162"/>
      <c r="AA164" s="162"/>
      <c r="AB164" s="162">
        <f t="shared" si="208"/>
        <v>0</v>
      </c>
      <c r="AC164" s="673">
        <f t="shared" si="209"/>
        <v>7250</v>
      </c>
      <c r="AD164" s="673">
        <f t="shared" si="210"/>
        <v>7250</v>
      </c>
      <c r="AE164" s="673">
        <f t="shared" si="211"/>
        <v>0</v>
      </c>
      <c r="AF164" s="270">
        <f t="shared" si="212"/>
        <v>0</v>
      </c>
      <c r="AG164" s="648"/>
      <c r="AH164" s="134"/>
      <c r="AI164" s="134"/>
    </row>
    <row r="165" spans="1:35" ht="68.25" customHeight="1" thickBot="1" x14ac:dyDescent="0.25">
      <c r="A165" s="414" t="s">
        <v>103</v>
      </c>
      <c r="B165" s="586" t="s">
        <v>382</v>
      </c>
      <c r="C165" s="442" t="s">
        <v>381</v>
      </c>
      <c r="D165" s="417"/>
      <c r="E165" s="418"/>
      <c r="F165" s="418">
        <v>0.22</v>
      </c>
      <c r="G165" s="418">
        <v>0</v>
      </c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694"/>
      <c r="AD165" s="694"/>
      <c r="AE165" s="694"/>
      <c r="AF165" s="587"/>
      <c r="AG165" s="649"/>
      <c r="AH165" s="134"/>
      <c r="AI165" s="134"/>
    </row>
    <row r="166" spans="1:35" ht="54.75" customHeight="1" thickBot="1" x14ac:dyDescent="0.25">
      <c r="A166" s="567" t="s">
        <v>383</v>
      </c>
      <c r="B166" s="568"/>
      <c r="C166" s="552"/>
      <c r="D166" s="553"/>
      <c r="E166" s="554">
        <f t="shared" ref="E166:AB166" si="213">SUM(E161:E164)</f>
        <v>6</v>
      </c>
      <c r="F166" s="555"/>
      <c r="G166" s="556">
        <f t="shared" si="213"/>
        <v>27550</v>
      </c>
      <c r="H166" s="554">
        <f t="shared" si="213"/>
        <v>6</v>
      </c>
      <c r="I166" s="555">
        <f t="shared" si="213"/>
        <v>21750</v>
      </c>
      <c r="J166" s="557">
        <f t="shared" si="213"/>
        <v>27550</v>
      </c>
      <c r="K166" s="558">
        <f t="shared" si="213"/>
        <v>0</v>
      </c>
      <c r="L166" s="555">
        <f t="shared" si="213"/>
        <v>0</v>
      </c>
      <c r="M166" s="557">
        <f t="shared" si="213"/>
        <v>0</v>
      </c>
      <c r="N166" s="554">
        <f t="shared" si="213"/>
        <v>0</v>
      </c>
      <c r="O166" s="555">
        <f t="shared" si="213"/>
        <v>0</v>
      </c>
      <c r="P166" s="557">
        <f t="shared" si="213"/>
        <v>0</v>
      </c>
      <c r="Q166" s="558">
        <f t="shared" si="213"/>
        <v>0</v>
      </c>
      <c r="R166" s="555">
        <f t="shared" si="213"/>
        <v>0</v>
      </c>
      <c r="S166" s="557">
        <f t="shared" si="213"/>
        <v>0</v>
      </c>
      <c r="T166" s="554">
        <f t="shared" si="213"/>
        <v>0</v>
      </c>
      <c r="U166" s="555">
        <f t="shared" si="213"/>
        <v>0</v>
      </c>
      <c r="V166" s="557">
        <f t="shared" si="213"/>
        <v>0</v>
      </c>
      <c r="W166" s="558">
        <f t="shared" si="213"/>
        <v>0</v>
      </c>
      <c r="X166" s="555">
        <f t="shared" si="213"/>
        <v>0</v>
      </c>
      <c r="Y166" s="557">
        <f t="shared" si="213"/>
        <v>0</v>
      </c>
      <c r="Z166" s="554">
        <f t="shared" si="213"/>
        <v>0</v>
      </c>
      <c r="AA166" s="555">
        <f t="shared" si="213"/>
        <v>0</v>
      </c>
      <c r="AB166" s="557">
        <f t="shared" si="213"/>
        <v>0</v>
      </c>
      <c r="AC166" s="695">
        <f t="shared" si="209"/>
        <v>27550</v>
      </c>
      <c r="AD166" s="696">
        <f t="shared" si="210"/>
        <v>27550</v>
      </c>
      <c r="AE166" s="697">
        <f t="shared" si="211"/>
        <v>0</v>
      </c>
      <c r="AF166" s="569">
        <f t="shared" si="212"/>
        <v>0</v>
      </c>
      <c r="AG166" s="636"/>
      <c r="AH166" s="134"/>
      <c r="AI166" s="134"/>
    </row>
    <row r="167" spans="1:35" ht="69.75" customHeight="1" thickBot="1" x14ac:dyDescent="0.25">
      <c r="A167" s="272" t="s">
        <v>100</v>
      </c>
      <c r="B167" s="588" t="s">
        <v>32</v>
      </c>
      <c r="C167" s="543" t="s">
        <v>172</v>
      </c>
      <c r="D167" s="589"/>
      <c r="E167" s="545"/>
      <c r="F167" s="546"/>
      <c r="G167" s="546"/>
      <c r="H167" s="545"/>
      <c r="I167" s="546"/>
      <c r="J167" s="547"/>
      <c r="K167" s="546"/>
      <c r="L167" s="546"/>
      <c r="M167" s="547"/>
      <c r="N167" s="545"/>
      <c r="O167" s="546"/>
      <c r="P167" s="547"/>
      <c r="Q167" s="546"/>
      <c r="R167" s="546"/>
      <c r="S167" s="547"/>
      <c r="T167" s="545"/>
      <c r="U167" s="546"/>
      <c r="V167" s="547"/>
      <c r="W167" s="546"/>
      <c r="X167" s="546"/>
      <c r="Y167" s="547"/>
      <c r="Z167" s="545"/>
      <c r="AA167" s="546"/>
      <c r="AB167" s="546"/>
      <c r="AC167" s="698"/>
      <c r="AD167" s="699"/>
      <c r="AE167" s="700"/>
      <c r="AF167" s="250"/>
      <c r="AG167" s="642"/>
      <c r="AH167" s="134"/>
      <c r="AI167" s="134"/>
    </row>
    <row r="168" spans="1:35" ht="54.75" customHeight="1" x14ac:dyDescent="0.2">
      <c r="A168" s="471" t="s">
        <v>103</v>
      </c>
      <c r="B168" s="472" t="s">
        <v>384</v>
      </c>
      <c r="C168" s="473" t="s">
        <v>173</v>
      </c>
      <c r="D168" s="474" t="s">
        <v>174</v>
      </c>
      <c r="E168" s="462"/>
      <c r="F168" s="435"/>
      <c r="G168" s="463">
        <f t="shared" ref="G168:G169" si="214">E168*F168</f>
        <v>0</v>
      </c>
      <c r="H168" s="251"/>
      <c r="I168" s="252"/>
      <c r="J168" s="253">
        <f t="shared" ref="J168:J169" si="215">H168*I168</f>
        <v>0</v>
      </c>
      <c r="K168" s="259"/>
      <c r="L168" s="257"/>
      <c r="M168" s="258">
        <f t="shared" ref="M168:M169" si="216">K168*L168</f>
        <v>0</v>
      </c>
      <c r="N168" s="256"/>
      <c r="O168" s="257"/>
      <c r="P168" s="258">
        <f t="shared" ref="P168:P169" si="217">N168*O168</f>
        <v>0</v>
      </c>
      <c r="Q168" s="259"/>
      <c r="R168" s="257"/>
      <c r="S168" s="258">
        <f t="shared" ref="S168:S169" si="218">Q168*R168</f>
        <v>0</v>
      </c>
      <c r="T168" s="256"/>
      <c r="U168" s="257"/>
      <c r="V168" s="258">
        <f t="shared" ref="V168:V169" si="219">T168*U168</f>
        <v>0</v>
      </c>
      <c r="W168" s="259"/>
      <c r="X168" s="257"/>
      <c r="Y168" s="258">
        <f t="shared" ref="Y168:Y169" si="220">W168*X168</f>
        <v>0</v>
      </c>
      <c r="Z168" s="256"/>
      <c r="AA168" s="257"/>
      <c r="AB168" s="258">
        <f t="shared" ref="AB168:AB169" si="221">Z168*AA168</f>
        <v>0</v>
      </c>
      <c r="AC168" s="690">
        <f t="shared" ref="AC168:AC170" si="222">G168+M168+S168+Y168</f>
        <v>0</v>
      </c>
      <c r="AD168" s="691">
        <f t="shared" ref="AD168:AD170" si="223">J168+P168+V168+AB168</f>
        <v>0</v>
      </c>
      <c r="AE168" s="692">
        <f t="shared" ref="AE168:AE170" si="224">AC168-AD168</f>
        <v>0</v>
      </c>
      <c r="AF168" s="262" t="e">
        <f t="shared" ref="AF168:AF170" si="225">AE168/AC168</f>
        <v>#DIV/0!</v>
      </c>
      <c r="AG168" s="650"/>
      <c r="AH168" s="134"/>
      <c r="AI168" s="134"/>
    </row>
    <row r="169" spans="1:35" ht="54.75" customHeight="1" thickBot="1" x14ac:dyDescent="0.25">
      <c r="A169" s="475" t="s">
        <v>103</v>
      </c>
      <c r="B169" s="472" t="s">
        <v>385</v>
      </c>
      <c r="C169" s="476" t="s">
        <v>173</v>
      </c>
      <c r="D169" s="370" t="s">
        <v>174</v>
      </c>
      <c r="E169" s="235"/>
      <c r="F169" s="236"/>
      <c r="G169" s="366">
        <f t="shared" si="214"/>
        <v>0</v>
      </c>
      <c r="H169" s="148"/>
      <c r="I169" s="149"/>
      <c r="J169" s="154">
        <f t="shared" si="215"/>
        <v>0</v>
      </c>
      <c r="K169" s="221"/>
      <c r="L169" s="149"/>
      <c r="M169" s="223">
        <f t="shared" si="216"/>
        <v>0</v>
      </c>
      <c r="N169" s="148"/>
      <c r="O169" s="149"/>
      <c r="P169" s="223">
        <f t="shared" si="217"/>
        <v>0</v>
      </c>
      <c r="Q169" s="221"/>
      <c r="R169" s="149"/>
      <c r="S169" s="223">
        <f t="shared" si="218"/>
        <v>0</v>
      </c>
      <c r="T169" s="148"/>
      <c r="U169" s="149"/>
      <c r="V169" s="223">
        <f t="shared" si="219"/>
        <v>0</v>
      </c>
      <c r="W169" s="221"/>
      <c r="X169" s="149"/>
      <c r="Y169" s="223">
        <f t="shared" si="220"/>
        <v>0</v>
      </c>
      <c r="Z169" s="148"/>
      <c r="AA169" s="149"/>
      <c r="AB169" s="223">
        <f t="shared" si="221"/>
        <v>0</v>
      </c>
      <c r="AC169" s="670">
        <f t="shared" si="222"/>
        <v>0</v>
      </c>
      <c r="AD169" s="671">
        <f t="shared" si="223"/>
        <v>0</v>
      </c>
      <c r="AE169" s="675">
        <f t="shared" si="224"/>
        <v>0</v>
      </c>
      <c r="AF169" s="262" t="e">
        <f t="shared" si="225"/>
        <v>#DIV/0!</v>
      </c>
      <c r="AG169" s="650"/>
      <c r="AH169" s="134"/>
      <c r="AI169" s="134"/>
    </row>
    <row r="170" spans="1:35" ht="54.75" customHeight="1" x14ac:dyDescent="0.2">
      <c r="A170" s="274" t="s">
        <v>386</v>
      </c>
      <c r="B170" s="84"/>
      <c r="C170" s="85"/>
      <c r="D170" s="275"/>
      <c r="E170" s="276">
        <f t="shared" ref="E170:AB170" si="226">SUM(E168:E169)</f>
        <v>0</v>
      </c>
      <c r="F170" s="277">
        <f t="shared" si="226"/>
        <v>0</v>
      </c>
      <c r="G170" s="278">
        <f t="shared" si="226"/>
        <v>0</v>
      </c>
      <c r="H170" s="279">
        <f t="shared" si="226"/>
        <v>0</v>
      </c>
      <c r="I170" s="280">
        <f t="shared" si="226"/>
        <v>0</v>
      </c>
      <c r="J170" s="280">
        <f t="shared" si="226"/>
        <v>0</v>
      </c>
      <c r="K170" s="281">
        <f t="shared" si="226"/>
        <v>0</v>
      </c>
      <c r="L170" s="277">
        <f t="shared" si="226"/>
        <v>0</v>
      </c>
      <c r="M170" s="277">
        <f t="shared" si="226"/>
        <v>0</v>
      </c>
      <c r="N170" s="276">
        <f t="shared" si="226"/>
        <v>0</v>
      </c>
      <c r="O170" s="277">
        <f t="shared" si="226"/>
        <v>0</v>
      </c>
      <c r="P170" s="277">
        <f t="shared" si="226"/>
        <v>0</v>
      </c>
      <c r="Q170" s="281">
        <f t="shared" si="226"/>
        <v>0</v>
      </c>
      <c r="R170" s="277">
        <f t="shared" si="226"/>
        <v>0</v>
      </c>
      <c r="S170" s="277">
        <f t="shared" si="226"/>
        <v>0</v>
      </c>
      <c r="T170" s="276">
        <f t="shared" si="226"/>
        <v>0</v>
      </c>
      <c r="U170" s="277">
        <f t="shared" si="226"/>
        <v>0</v>
      </c>
      <c r="V170" s="277">
        <f t="shared" si="226"/>
        <v>0</v>
      </c>
      <c r="W170" s="281">
        <f t="shared" si="226"/>
        <v>0</v>
      </c>
      <c r="X170" s="277">
        <f t="shared" si="226"/>
        <v>0</v>
      </c>
      <c r="Y170" s="277">
        <f t="shared" si="226"/>
        <v>0</v>
      </c>
      <c r="Z170" s="276">
        <f t="shared" si="226"/>
        <v>0</v>
      </c>
      <c r="AA170" s="277">
        <f t="shared" si="226"/>
        <v>0</v>
      </c>
      <c r="AB170" s="277">
        <f t="shared" si="226"/>
        <v>0</v>
      </c>
      <c r="AC170" s="682">
        <f t="shared" si="222"/>
        <v>0</v>
      </c>
      <c r="AD170" s="683">
        <f t="shared" si="223"/>
        <v>0</v>
      </c>
      <c r="AE170" s="686">
        <f t="shared" si="224"/>
        <v>0</v>
      </c>
      <c r="AF170" s="282" t="e">
        <f t="shared" si="225"/>
        <v>#DIV/0!</v>
      </c>
      <c r="AG170" s="651"/>
      <c r="AH170" s="134"/>
      <c r="AI170" s="134"/>
    </row>
    <row r="171" spans="1:35" ht="54.75" customHeight="1" x14ac:dyDescent="0.2">
      <c r="A171" s="198" t="s">
        <v>100</v>
      </c>
      <c r="B171" s="238" t="s">
        <v>33</v>
      </c>
      <c r="C171" s="354" t="s">
        <v>175</v>
      </c>
      <c r="D171" s="283"/>
      <c r="E171" s="268"/>
      <c r="F171" s="269"/>
      <c r="G171" s="269"/>
      <c r="H171" s="268"/>
      <c r="I171" s="269"/>
      <c r="J171" s="269"/>
      <c r="K171" s="269"/>
      <c r="L171" s="269"/>
      <c r="M171" s="284"/>
      <c r="N171" s="268"/>
      <c r="O171" s="269"/>
      <c r="P171" s="284"/>
      <c r="Q171" s="269"/>
      <c r="R171" s="269"/>
      <c r="S171" s="284"/>
      <c r="T171" s="268"/>
      <c r="U171" s="269"/>
      <c r="V171" s="284"/>
      <c r="W171" s="269"/>
      <c r="X171" s="269"/>
      <c r="Y171" s="284"/>
      <c r="Z171" s="268"/>
      <c r="AA171" s="269"/>
      <c r="AB171" s="284"/>
      <c r="AC171" s="701"/>
      <c r="AD171" s="702"/>
      <c r="AE171" s="702"/>
      <c r="AF171" s="273"/>
      <c r="AG171" s="652"/>
      <c r="AH171" s="134"/>
      <c r="AI171" s="134"/>
    </row>
    <row r="172" spans="1:35" ht="54.75" customHeight="1" x14ac:dyDescent="0.2">
      <c r="A172" s="451" t="s">
        <v>103</v>
      </c>
      <c r="B172" s="452" t="s">
        <v>390</v>
      </c>
      <c r="C172" s="453" t="s">
        <v>387</v>
      </c>
      <c r="D172" s="454" t="s">
        <v>176</v>
      </c>
      <c r="E172" s="455"/>
      <c r="F172" s="456"/>
      <c r="G172" s="457">
        <f t="shared" ref="G172:G174" si="227">E172*F172</f>
        <v>0</v>
      </c>
      <c r="H172" s="251"/>
      <c r="I172" s="252"/>
      <c r="J172" s="253">
        <f t="shared" ref="J172:J174" si="228">H172*I172</f>
        <v>0</v>
      </c>
      <c r="K172" s="254"/>
      <c r="L172" s="252"/>
      <c r="M172" s="253">
        <f t="shared" ref="M172:M174" si="229">K172*L172</f>
        <v>0</v>
      </c>
      <c r="N172" s="251"/>
      <c r="O172" s="252"/>
      <c r="P172" s="253">
        <f t="shared" ref="P172:P174" si="230">N172*O172</f>
        <v>0</v>
      </c>
      <c r="Q172" s="254"/>
      <c r="R172" s="252"/>
      <c r="S172" s="253">
        <f t="shared" ref="S172:S174" si="231">Q172*R172</f>
        <v>0</v>
      </c>
      <c r="T172" s="251"/>
      <c r="U172" s="252"/>
      <c r="V172" s="253">
        <f t="shared" ref="V172:V174" si="232">T172*U172</f>
        <v>0</v>
      </c>
      <c r="W172" s="254"/>
      <c r="X172" s="252"/>
      <c r="Y172" s="253">
        <f t="shared" ref="Y172:Y174" si="233">W172*X172</f>
        <v>0</v>
      </c>
      <c r="Z172" s="251"/>
      <c r="AA172" s="252"/>
      <c r="AB172" s="285">
        <f t="shared" ref="AB172:AB174" si="234">Z172*AA172</f>
        <v>0</v>
      </c>
      <c r="AC172" s="687">
        <f t="shared" ref="AC172:AC176" si="235">G172+M172+S172+Y172</f>
        <v>0</v>
      </c>
      <c r="AD172" s="703">
        <f t="shared" ref="AD172:AD176" si="236">J172+P172+V172+AB172</f>
        <v>0</v>
      </c>
      <c r="AE172" s="704">
        <f t="shared" ref="AE172:AE176" si="237">AC172-AD172</f>
        <v>0</v>
      </c>
      <c r="AF172" s="286" t="e">
        <f t="shared" ref="AF172:AF176" si="238">AE172/AC172</f>
        <v>#DIV/0!</v>
      </c>
      <c r="AG172" s="650"/>
      <c r="AH172" s="134"/>
      <c r="AI172" s="134"/>
    </row>
    <row r="173" spans="1:35" ht="54.75" customHeight="1" x14ac:dyDescent="0.2">
      <c r="A173" s="362" t="s">
        <v>103</v>
      </c>
      <c r="B173" s="464" t="s">
        <v>391</v>
      </c>
      <c r="C173" s="465" t="s">
        <v>388</v>
      </c>
      <c r="D173" s="466" t="s">
        <v>177</v>
      </c>
      <c r="E173" s="239"/>
      <c r="F173" s="240"/>
      <c r="G173" s="366">
        <f t="shared" si="227"/>
        <v>0</v>
      </c>
      <c r="H173" s="143"/>
      <c r="I173" s="144"/>
      <c r="J173" s="154">
        <f t="shared" si="228"/>
        <v>0</v>
      </c>
      <c r="K173" s="206"/>
      <c r="L173" s="144"/>
      <c r="M173" s="154">
        <f t="shared" si="229"/>
        <v>0</v>
      </c>
      <c r="N173" s="143"/>
      <c r="O173" s="144"/>
      <c r="P173" s="154">
        <f t="shared" si="230"/>
        <v>0</v>
      </c>
      <c r="Q173" s="206"/>
      <c r="R173" s="144"/>
      <c r="S173" s="154">
        <f t="shared" si="231"/>
        <v>0</v>
      </c>
      <c r="T173" s="143"/>
      <c r="U173" s="144"/>
      <c r="V173" s="154">
        <f t="shared" si="232"/>
        <v>0</v>
      </c>
      <c r="W173" s="206"/>
      <c r="X173" s="144"/>
      <c r="Y173" s="154">
        <f t="shared" si="233"/>
        <v>0</v>
      </c>
      <c r="Z173" s="143"/>
      <c r="AA173" s="144"/>
      <c r="AB173" s="145">
        <f t="shared" si="234"/>
        <v>0</v>
      </c>
      <c r="AC173" s="667">
        <f t="shared" si="235"/>
        <v>0</v>
      </c>
      <c r="AD173" s="705">
        <f t="shared" si="236"/>
        <v>0</v>
      </c>
      <c r="AE173" s="706">
        <f t="shared" si="237"/>
        <v>0</v>
      </c>
      <c r="AF173" s="286" t="e">
        <f t="shared" si="238"/>
        <v>#DIV/0!</v>
      </c>
      <c r="AG173" s="650"/>
      <c r="AH173" s="134"/>
      <c r="AI173" s="134"/>
    </row>
    <row r="174" spans="1:35" ht="39.75" customHeight="1" thickBot="1" x14ac:dyDescent="0.25">
      <c r="A174" s="367" t="s">
        <v>103</v>
      </c>
      <c r="B174" s="467" t="s">
        <v>392</v>
      </c>
      <c r="C174" s="468" t="s">
        <v>178</v>
      </c>
      <c r="D174" s="469" t="s">
        <v>177</v>
      </c>
      <c r="E174" s="235"/>
      <c r="F174" s="236"/>
      <c r="G174" s="382">
        <f t="shared" si="227"/>
        <v>0</v>
      </c>
      <c r="H174" s="155"/>
      <c r="I174" s="156"/>
      <c r="J174" s="158">
        <f t="shared" si="228"/>
        <v>0</v>
      </c>
      <c r="K174" s="207"/>
      <c r="L174" s="156"/>
      <c r="M174" s="158">
        <f t="shared" si="229"/>
        <v>0</v>
      </c>
      <c r="N174" s="155"/>
      <c r="O174" s="156"/>
      <c r="P174" s="158">
        <f t="shared" si="230"/>
        <v>0</v>
      </c>
      <c r="Q174" s="207"/>
      <c r="R174" s="156"/>
      <c r="S174" s="158">
        <f t="shared" si="231"/>
        <v>0</v>
      </c>
      <c r="T174" s="155"/>
      <c r="U174" s="156"/>
      <c r="V174" s="158">
        <f t="shared" si="232"/>
        <v>0</v>
      </c>
      <c r="W174" s="207"/>
      <c r="X174" s="156"/>
      <c r="Y174" s="158">
        <f t="shared" si="233"/>
        <v>0</v>
      </c>
      <c r="Z174" s="155"/>
      <c r="AA174" s="156"/>
      <c r="AB174" s="157">
        <f t="shared" si="234"/>
        <v>0</v>
      </c>
      <c r="AC174" s="685">
        <f t="shared" si="235"/>
        <v>0</v>
      </c>
      <c r="AD174" s="707">
        <f t="shared" si="236"/>
        <v>0</v>
      </c>
      <c r="AE174" s="706">
        <f t="shared" si="237"/>
        <v>0</v>
      </c>
      <c r="AF174" s="286" t="e">
        <f t="shared" si="238"/>
        <v>#DIV/0!</v>
      </c>
      <c r="AG174" s="650"/>
      <c r="AH174" s="134"/>
      <c r="AI174" s="134"/>
    </row>
    <row r="175" spans="1:35" ht="66" customHeight="1" thickBot="1" x14ac:dyDescent="0.25">
      <c r="A175" s="414" t="s">
        <v>103</v>
      </c>
      <c r="B175" s="586" t="s">
        <v>393</v>
      </c>
      <c r="C175" s="442" t="s">
        <v>389</v>
      </c>
      <c r="D175" s="417"/>
      <c r="E175" s="418"/>
      <c r="F175" s="418">
        <v>0.22</v>
      </c>
      <c r="G175" s="418"/>
      <c r="H175" s="288"/>
      <c r="I175" s="289"/>
      <c r="J175" s="228"/>
      <c r="K175" s="288"/>
      <c r="L175" s="289"/>
      <c r="M175" s="228"/>
      <c r="N175" s="290"/>
      <c r="O175" s="289"/>
      <c r="P175" s="228"/>
      <c r="Q175" s="288"/>
      <c r="R175" s="289"/>
      <c r="S175" s="228"/>
      <c r="T175" s="290"/>
      <c r="U175" s="289"/>
      <c r="V175" s="228"/>
      <c r="W175" s="288"/>
      <c r="X175" s="289"/>
      <c r="Y175" s="228"/>
      <c r="Z175" s="290"/>
      <c r="AA175" s="289"/>
      <c r="AB175" s="289"/>
      <c r="AC175" s="708"/>
      <c r="AD175" s="709"/>
      <c r="AE175" s="710"/>
      <c r="AF175" s="590"/>
      <c r="AG175" s="653"/>
      <c r="AH175" s="134"/>
      <c r="AI175" s="134"/>
    </row>
    <row r="176" spans="1:35" ht="54.75" customHeight="1" thickBot="1" x14ac:dyDescent="0.25">
      <c r="A176" s="599" t="s">
        <v>394</v>
      </c>
      <c r="B176" s="600"/>
      <c r="C176" s="600"/>
      <c r="D176" s="601"/>
      <c r="E176" s="602">
        <f t="shared" ref="E176:AB176" si="239">SUM(E172:E174)</f>
        <v>0</v>
      </c>
      <c r="F176" s="603">
        <f t="shared" si="239"/>
        <v>0</v>
      </c>
      <c r="G176" s="604">
        <f t="shared" si="239"/>
        <v>0</v>
      </c>
      <c r="H176" s="602">
        <f t="shared" si="239"/>
        <v>0</v>
      </c>
      <c r="I176" s="603">
        <f t="shared" si="239"/>
        <v>0</v>
      </c>
      <c r="J176" s="603">
        <f t="shared" si="239"/>
        <v>0</v>
      </c>
      <c r="K176" s="605">
        <f t="shared" si="239"/>
        <v>0</v>
      </c>
      <c r="L176" s="603">
        <f t="shared" si="239"/>
        <v>0</v>
      </c>
      <c r="M176" s="603">
        <f t="shared" si="239"/>
        <v>0</v>
      </c>
      <c r="N176" s="602">
        <f t="shared" si="239"/>
        <v>0</v>
      </c>
      <c r="O176" s="603">
        <f t="shared" si="239"/>
        <v>0</v>
      </c>
      <c r="P176" s="603">
        <f t="shared" si="239"/>
        <v>0</v>
      </c>
      <c r="Q176" s="605">
        <f t="shared" si="239"/>
        <v>0</v>
      </c>
      <c r="R176" s="603">
        <f t="shared" si="239"/>
        <v>0</v>
      </c>
      <c r="S176" s="603">
        <f t="shared" si="239"/>
        <v>0</v>
      </c>
      <c r="T176" s="602">
        <f t="shared" si="239"/>
        <v>0</v>
      </c>
      <c r="U176" s="603">
        <f t="shared" si="239"/>
        <v>0</v>
      </c>
      <c r="V176" s="603">
        <f t="shared" si="239"/>
        <v>0</v>
      </c>
      <c r="W176" s="605">
        <f t="shared" si="239"/>
        <v>0</v>
      </c>
      <c r="X176" s="603">
        <f t="shared" si="239"/>
        <v>0</v>
      </c>
      <c r="Y176" s="603">
        <f t="shared" si="239"/>
        <v>0</v>
      </c>
      <c r="Z176" s="602">
        <f t="shared" si="239"/>
        <v>0</v>
      </c>
      <c r="AA176" s="603">
        <f t="shared" si="239"/>
        <v>0</v>
      </c>
      <c r="AB176" s="603">
        <f t="shared" si="239"/>
        <v>0</v>
      </c>
      <c r="AC176" s="695">
        <f t="shared" si="235"/>
        <v>0</v>
      </c>
      <c r="AD176" s="696">
        <f t="shared" si="236"/>
        <v>0</v>
      </c>
      <c r="AE176" s="711">
        <f t="shared" si="237"/>
        <v>0</v>
      </c>
      <c r="AF176" s="607" t="e">
        <f t="shared" si="238"/>
        <v>#DIV/0!</v>
      </c>
      <c r="AG176" s="654"/>
      <c r="AH176" s="134"/>
      <c r="AI176" s="134"/>
    </row>
    <row r="177" spans="1:35" ht="46.5" customHeight="1" thickBot="1" x14ac:dyDescent="0.25">
      <c r="A177" s="591" t="s">
        <v>100</v>
      </c>
      <c r="B177" s="592" t="s">
        <v>34</v>
      </c>
      <c r="C177" s="593" t="s">
        <v>182</v>
      </c>
      <c r="D177" s="594"/>
      <c r="E177" s="595"/>
      <c r="F177" s="596"/>
      <c r="G177" s="596"/>
      <c r="H177" s="595"/>
      <c r="I177" s="596"/>
      <c r="J177" s="597"/>
      <c r="K177" s="596"/>
      <c r="L177" s="596"/>
      <c r="M177" s="597"/>
      <c r="N177" s="595"/>
      <c r="O177" s="596"/>
      <c r="P177" s="597"/>
      <c r="Q177" s="596"/>
      <c r="R177" s="596"/>
      <c r="S177" s="597"/>
      <c r="T177" s="595"/>
      <c r="U177" s="596"/>
      <c r="V177" s="597"/>
      <c r="W177" s="596"/>
      <c r="X177" s="596"/>
      <c r="Y177" s="597"/>
      <c r="Z177" s="595"/>
      <c r="AA177" s="596"/>
      <c r="AB177" s="596"/>
      <c r="AC177" s="613"/>
      <c r="AD177" s="613"/>
      <c r="AE177" s="613"/>
      <c r="AF177" s="598"/>
      <c r="AG177" s="655"/>
      <c r="AH177" s="134"/>
      <c r="AI177" s="134"/>
    </row>
    <row r="178" spans="1:35" ht="45" customHeight="1" thickBot="1" x14ac:dyDescent="0.25">
      <c r="A178" s="291" t="s">
        <v>252</v>
      </c>
      <c r="B178" s="292" t="s">
        <v>395</v>
      </c>
      <c r="C178" s="355" t="s">
        <v>179</v>
      </c>
      <c r="D178" s="293"/>
      <c r="E178" s="298">
        <v>0</v>
      </c>
      <c r="F178" s="298"/>
      <c r="G178" s="298">
        <v>0</v>
      </c>
      <c r="H178" s="295"/>
      <c r="I178" s="295"/>
      <c r="J178" s="296"/>
      <c r="K178" s="295"/>
      <c r="L178" s="295"/>
      <c r="M178" s="296"/>
      <c r="N178" s="294"/>
      <c r="O178" s="295"/>
      <c r="P178" s="296"/>
      <c r="Q178" s="295"/>
      <c r="R178" s="295"/>
      <c r="S178" s="296"/>
      <c r="T178" s="294"/>
      <c r="U178" s="295"/>
      <c r="V178" s="296"/>
      <c r="W178" s="295"/>
      <c r="X178" s="295"/>
      <c r="Y178" s="296"/>
      <c r="Z178" s="294"/>
      <c r="AA178" s="295"/>
      <c r="AB178" s="295"/>
      <c r="AC178" s="613"/>
      <c r="AD178" s="613"/>
      <c r="AE178" s="613"/>
      <c r="AF178" s="297"/>
      <c r="AG178" s="656"/>
      <c r="AH178" s="134"/>
      <c r="AI178" s="134"/>
    </row>
    <row r="179" spans="1:35" ht="54.75" customHeight="1" x14ac:dyDescent="0.2">
      <c r="A179" s="458" t="s">
        <v>103</v>
      </c>
      <c r="B179" s="459" t="s">
        <v>396</v>
      </c>
      <c r="C179" s="460"/>
      <c r="D179" s="454"/>
      <c r="E179" s="462"/>
      <c r="F179" s="435"/>
      <c r="G179" s="463">
        <v>0</v>
      </c>
      <c r="H179" s="251"/>
      <c r="I179" s="252"/>
      <c r="J179" s="253"/>
      <c r="K179" s="254"/>
      <c r="L179" s="252"/>
      <c r="M179" s="253"/>
      <c r="N179" s="251"/>
      <c r="O179" s="252"/>
      <c r="P179" s="253"/>
      <c r="Q179" s="254"/>
      <c r="R179" s="252"/>
      <c r="S179" s="253"/>
      <c r="T179" s="251"/>
      <c r="U179" s="252"/>
      <c r="V179" s="253"/>
      <c r="W179" s="254"/>
      <c r="X179" s="252"/>
      <c r="Y179" s="253"/>
      <c r="Z179" s="251"/>
      <c r="AA179" s="252"/>
      <c r="AB179" s="285"/>
      <c r="AC179" s="260"/>
      <c r="AD179" s="612"/>
      <c r="AE179" s="260"/>
      <c r="AF179" s="255"/>
      <c r="AG179" s="299"/>
      <c r="AH179" s="134"/>
      <c r="AI179" s="134"/>
    </row>
    <row r="180" spans="1:35" ht="54.75" customHeight="1" x14ac:dyDescent="0.2">
      <c r="A180" s="362" t="s">
        <v>103</v>
      </c>
      <c r="B180" s="464" t="s">
        <v>397</v>
      </c>
      <c r="C180" s="465" t="s">
        <v>180</v>
      </c>
      <c r="D180" s="466" t="s">
        <v>181</v>
      </c>
      <c r="E180" s="239"/>
      <c r="F180" s="240"/>
      <c r="G180" s="366">
        <v>0</v>
      </c>
      <c r="H180" s="143"/>
      <c r="I180" s="144"/>
      <c r="J180" s="154"/>
      <c r="K180" s="206"/>
      <c r="L180" s="144"/>
      <c r="M180" s="154"/>
      <c r="N180" s="143"/>
      <c r="O180" s="144"/>
      <c r="P180" s="154"/>
      <c r="Q180" s="206"/>
      <c r="R180" s="144"/>
      <c r="S180" s="154"/>
      <c r="T180" s="143"/>
      <c r="U180" s="144"/>
      <c r="V180" s="154"/>
      <c r="W180" s="206"/>
      <c r="X180" s="144"/>
      <c r="Y180" s="154"/>
      <c r="Z180" s="143"/>
      <c r="AA180" s="144"/>
      <c r="AB180" s="145"/>
      <c r="AC180" s="146"/>
      <c r="AD180" s="287"/>
      <c r="AE180" s="146"/>
      <c r="AF180" s="262"/>
      <c r="AG180" s="650"/>
      <c r="AH180" s="134"/>
      <c r="AI180" s="134"/>
    </row>
    <row r="181" spans="1:35" ht="68.25" customHeight="1" x14ac:dyDescent="0.2">
      <c r="A181" s="362" t="s">
        <v>103</v>
      </c>
      <c r="B181" s="464" t="s">
        <v>398</v>
      </c>
      <c r="C181" s="465" t="s">
        <v>399</v>
      </c>
      <c r="D181" s="466"/>
      <c r="E181" s="239"/>
      <c r="F181" s="240">
        <v>0.22</v>
      </c>
      <c r="G181" s="366">
        <v>0</v>
      </c>
      <c r="H181" s="143"/>
      <c r="I181" s="144"/>
      <c r="J181" s="154"/>
      <c r="K181" s="206"/>
      <c r="L181" s="144"/>
      <c r="M181" s="154"/>
      <c r="N181" s="143"/>
      <c r="O181" s="144"/>
      <c r="P181" s="154"/>
      <c r="Q181" s="206"/>
      <c r="R181" s="144"/>
      <c r="S181" s="154"/>
      <c r="T181" s="143"/>
      <c r="U181" s="144"/>
      <c r="V181" s="154"/>
      <c r="W181" s="206"/>
      <c r="X181" s="144"/>
      <c r="Y181" s="154"/>
      <c r="Z181" s="143"/>
      <c r="AA181" s="144"/>
      <c r="AB181" s="145"/>
      <c r="AC181" s="146"/>
      <c r="AD181" s="287"/>
      <c r="AE181" s="146"/>
      <c r="AF181" s="262"/>
      <c r="AG181" s="650"/>
      <c r="AH181" s="134"/>
      <c r="AI181" s="134"/>
    </row>
    <row r="182" spans="1:35" ht="54.75" customHeight="1" x14ac:dyDescent="0.2">
      <c r="A182" s="300" t="s">
        <v>252</v>
      </c>
      <c r="B182" s="301" t="s">
        <v>400</v>
      </c>
      <c r="C182" s="356" t="s">
        <v>183</v>
      </c>
      <c r="D182" s="302"/>
      <c r="E182" s="303">
        <v>0</v>
      </c>
      <c r="F182" s="304"/>
      <c r="G182" s="305">
        <v>0</v>
      </c>
      <c r="H182" s="303"/>
      <c r="I182" s="304"/>
      <c r="J182" s="306"/>
      <c r="K182" s="307"/>
      <c r="L182" s="304"/>
      <c r="M182" s="306"/>
      <c r="N182" s="303"/>
      <c r="O182" s="304"/>
      <c r="P182" s="306"/>
      <c r="Q182" s="307"/>
      <c r="R182" s="304"/>
      <c r="S182" s="306"/>
      <c r="T182" s="303"/>
      <c r="U182" s="304"/>
      <c r="V182" s="306"/>
      <c r="W182" s="307"/>
      <c r="X182" s="304"/>
      <c r="Y182" s="306"/>
      <c r="Z182" s="303"/>
      <c r="AA182" s="304"/>
      <c r="AB182" s="305"/>
      <c r="AC182" s="308"/>
      <c r="AD182" s="309"/>
      <c r="AE182" s="308"/>
      <c r="AF182" s="310"/>
      <c r="AG182" s="657"/>
      <c r="AH182" s="134"/>
      <c r="AI182" s="134"/>
    </row>
    <row r="183" spans="1:35" ht="54.75" customHeight="1" x14ac:dyDescent="0.2">
      <c r="A183" s="367" t="s">
        <v>103</v>
      </c>
      <c r="B183" s="467" t="s">
        <v>401</v>
      </c>
      <c r="C183" s="468" t="s">
        <v>405</v>
      </c>
      <c r="D183" s="469"/>
      <c r="E183" s="235"/>
      <c r="F183" s="236"/>
      <c r="G183" s="382">
        <v>0</v>
      </c>
      <c r="H183" s="148"/>
      <c r="I183" s="149"/>
      <c r="J183" s="223"/>
      <c r="K183" s="221"/>
      <c r="L183" s="149"/>
      <c r="M183" s="223"/>
      <c r="N183" s="148"/>
      <c r="O183" s="149"/>
      <c r="P183" s="223"/>
      <c r="Q183" s="221"/>
      <c r="R183" s="149"/>
      <c r="S183" s="223"/>
      <c r="T183" s="148"/>
      <c r="U183" s="149"/>
      <c r="V183" s="223"/>
      <c r="W183" s="221"/>
      <c r="X183" s="149"/>
      <c r="Y183" s="223"/>
      <c r="Z183" s="148"/>
      <c r="AA183" s="149"/>
      <c r="AB183" s="165"/>
      <c r="AC183" s="151"/>
      <c r="AD183" s="311"/>
      <c r="AE183" s="151"/>
      <c r="AF183" s="264"/>
      <c r="AG183" s="653"/>
      <c r="AH183" s="134"/>
      <c r="AI183" s="134"/>
    </row>
    <row r="184" spans="1:35" ht="54.75" customHeight="1" x14ac:dyDescent="0.2">
      <c r="A184" s="367" t="s">
        <v>103</v>
      </c>
      <c r="B184" s="467" t="s">
        <v>402</v>
      </c>
      <c r="C184" s="468" t="s">
        <v>405</v>
      </c>
      <c r="D184" s="469"/>
      <c r="E184" s="235"/>
      <c r="F184" s="236"/>
      <c r="G184" s="382">
        <v>0</v>
      </c>
      <c r="H184" s="148"/>
      <c r="I184" s="149"/>
      <c r="J184" s="223"/>
      <c r="K184" s="221"/>
      <c r="L184" s="149"/>
      <c r="M184" s="223"/>
      <c r="N184" s="148"/>
      <c r="O184" s="149"/>
      <c r="P184" s="223"/>
      <c r="Q184" s="221"/>
      <c r="R184" s="149"/>
      <c r="S184" s="223"/>
      <c r="T184" s="148"/>
      <c r="U184" s="149"/>
      <c r="V184" s="223"/>
      <c r="W184" s="221"/>
      <c r="X184" s="149"/>
      <c r="Y184" s="223"/>
      <c r="Z184" s="148"/>
      <c r="AA184" s="149"/>
      <c r="AB184" s="165"/>
      <c r="AC184" s="151"/>
      <c r="AD184" s="311"/>
      <c r="AE184" s="151"/>
      <c r="AF184" s="264"/>
      <c r="AG184" s="653"/>
      <c r="AH184" s="134"/>
      <c r="AI184" s="134"/>
    </row>
    <row r="185" spans="1:35" ht="54.75" customHeight="1" x14ac:dyDescent="0.2">
      <c r="A185" s="367" t="s">
        <v>103</v>
      </c>
      <c r="B185" s="467" t="s">
        <v>403</v>
      </c>
      <c r="C185" s="468" t="s">
        <v>405</v>
      </c>
      <c r="D185" s="469"/>
      <c r="E185" s="235"/>
      <c r="F185" s="236"/>
      <c r="G185" s="382">
        <v>0</v>
      </c>
      <c r="H185" s="148"/>
      <c r="I185" s="149"/>
      <c r="J185" s="223"/>
      <c r="K185" s="221"/>
      <c r="L185" s="149"/>
      <c r="M185" s="223"/>
      <c r="N185" s="148"/>
      <c r="O185" s="149"/>
      <c r="P185" s="223"/>
      <c r="Q185" s="221"/>
      <c r="R185" s="149"/>
      <c r="S185" s="223"/>
      <c r="T185" s="148"/>
      <c r="U185" s="149"/>
      <c r="V185" s="223"/>
      <c r="W185" s="221"/>
      <c r="X185" s="149"/>
      <c r="Y185" s="223"/>
      <c r="Z185" s="148"/>
      <c r="AA185" s="149"/>
      <c r="AB185" s="165"/>
      <c r="AC185" s="151"/>
      <c r="AD185" s="311"/>
      <c r="AE185" s="151"/>
      <c r="AF185" s="264"/>
      <c r="AG185" s="653"/>
      <c r="AH185" s="134"/>
      <c r="AI185" s="134"/>
    </row>
    <row r="186" spans="1:35" ht="66.75" customHeight="1" x14ac:dyDescent="0.2">
      <c r="A186" s="367" t="s">
        <v>103</v>
      </c>
      <c r="B186" s="467" t="s">
        <v>404</v>
      </c>
      <c r="C186" s="468" t="s">
        <v>406</v>
      </c>
      <c r="D186" s="469"/>
      <c r="E186" s="235"/>
      <c r="F186" s="236">
        <v>0.22</v>
      </c>
      <c r="G186" s="382">
        <v>0</v>
      </c>
      <c r="H186" s="148"/>
      <c r="I186" s="149"/>
      <c r="J186" s="223"/>
      <c r="K186" s="221"/>
      <c r="L186" s="149"/>
      <c r="M186" s="223"/>
      <c r="N186" s="148"/>
      <c r="O186" s="149"/>
      <c r="P186" s="223"/>
      <c r="Q186" s="221"/>
      <c r="R186" s="149"/>
      <c r="S186" s="223"/>
      <c r="T186" s="148"/>
      <c r="U186" s="149"/>
      <c r="V186" s="223"/>
      <c r="W186" s="221"/>
      <c r="X186" s="149"/>
      <c r="Y186" s="223"/>
      <c r="Z186" s="148"/>
      <c r="AA186" s="149"/>
      <c r="AB186" s="165"/>
      <c r="AC186" s="151"/>
      <c r="AD186" s="311"/>
      <c r="AE186" s="151"/>
      <c r="AF186" s="264"/>
      <c r="AG186" s="653"/>
      <c r="AH186" s="134"/>
      <c r="AI186" s="134"/>
    </row>
    <row r="187" spans="1:35" ht="54.75" customHeight="1" x14ac:dyDescent="0.2">
      <c r="A187" s="300" t="s">
        <v>252</v>
      </c>
      <c r="B187" s="301" t="s">
        <v>407</v>
      </c>
      <c r="C187" s="357" t="s">
        <v>184</v>
      </c>
      <c r="D187" s="302"/>
      <c r="E187" s="303">
        <v>0</v>
      </c>
      <c r="F187" s="304"/>
      <c r="G187" s="305">
        <v>0</v>
      </c>
      <c r="H187" s="303"/>
      <c r="I187" s="304"/>
      <c r="J187" s="306"/>
      <c r="K187" s="307"/>
      <c r="L187" s="304"/>
      <c r="M187" s="306"/>
      <c r="N187" s="303"/>
      <c r="O187" s="304"/>
      <c r="P187" s="306"/>
      <c r="Q187" s="307"/>
      <c r="R187" s="304"/>
      <c r="S187" s="306"/>
      <c r="T187" s="303"/>
      <c r="U187" s="304"/>
      <c r="V187" s="306"/>
      <c r="W187" s="307"/>
      <c r="X187" s="304"/>
      <c r="Y187" s="306"/>
      <c r="Z187" s="303"/>
      <c r="AA187" s="304"/>
      <c r="AB187" s="305"/>
      <c r="AC187" s="308"/>
      <c r="AD187" s="309"/>
      <c r="AE187" s="308"/>
      <c r="AF187" s="310"/>
      <c r="AG187" s="657"/>
      <c r="AH187" s="134"/>
      <c r="AI187" s="134"/>
    </row>
    <row r="188" spans="1:35" ht="54.75" customHeight="1" x14ac:dyDescent="0.2">
      <c r="A188" s="367" t="s">
        <v>103</v>
      </c>
      <c r="B188" s="467" t="s">
        <v>408</v>
      </c>
      <c r="C188" s="468" t="s">
        <v>185</v>
      </c>
      <c r="D188" s="469"/>
      <c r="E188" s="235"/>
      <c r="F188" s="236"/>
      <c r="G188" s="382">
        <v>0</v>
      </c>
      <c r="H188" s="148"/>
      <c r="I188" s="149"/>
      <c r="J188" s="223"/>
      <c r="K188" s="221"/>
      <c r="L188" s="149"/>
      <c r="M188" s="223"/>
      <c r="N188" s="148"/>
      <c r="O188" s="149"/>
      <c r="P188" s="223"/>
      <c r="Q188" s="221"/>
      <c r="R188" s="149"/>
      <c r="S188" s="223"/>
      <c r="T188" s="148"/>
      <c r="U188" s="149"/>
      <c r="V188" s="223"/>
      <c r="W188" s="221"/>
      <c r="X188" s="149"/>
      <c r="Y188" s="223"/>
      <c r="Z188" s="148"/>
      <c r="AA188" s="149"/>
      <c r="AB188" s="165"/>
      <c r="AC188" s="151"/>
      <c r="AD188" s="311"/>
      <c r="AE188" s="151"/>
      <c r="AF188" s="264"/>
      <c r="AG188" s="653"/>
      <c r="AH188" s="134"/>
      <c r="AI188" s="134"/>
    </row>
    <row r="189" spans="1:35" ht="54.75" customHeight="1" x14ac:dyDescent="0.2">
      <c r="A189" s="367" t="s">
        <v>103</v>
      </c>
      <c r="B189" s="467" t="s">
        <v>409</v>
      </c>
      <c r="C189" s="468" t="s">
        <v>185</v>
      </c>
      <c r="D189" s="469"/>
      <c r="E189" s="235"/>
      <c r="F189" s="236"/>
      <c r="G189" s="382">
        <v>0</v>
      </c>
      <c r="H189" s="148"/>
      <c r="I189" s="149"/>
      <c r="J189" s="223"/>
      <c r="K189" s="221"/>
      <c r="L189" s="149"/>
      <c r="M189" s="223"/>
      <c r="N189" s="148"/>
      <c r="O189" s="149"/>
      <c r="P189" s="223"/>
      <c r="Q189" s="221"/>
      <c r="R189" s="149"/>
      <c r="S189" s="223"/>
      <c r="T189" s="148"/>
      <c r="U189" s="149"/>
      <c r="V189" s="223"/>
      <c r="W189" s="221"/>
      <c r="X189" s="149"/>
      <c r="Y189" s="223"/>
      <c r="Z189" s="148"/>
      <c r="AA189" s="149"/>
      <c r="AB189" s="165"/>
      <c r="AC189" s="151"/>
      <c r="AD189" s="311"/>
      <c r="AE189" s="151"/>
      <c r="AF189" s="264"/>
      <c r="AG189" s="653"/>
      <c r="AH189" s="134"/>
      <c r="AI189" s="134"/>
    </row>
    <row r="190" spans="1:35" ht="54.75" customHeight="1" thickBot="1" x14ac:dyDescent="0.25">
      <c r="A190" s="367" t="s">
        <v>103</v>
      </c>
      <c r="B190" s="467" t="s">
        <v>410</v>
      </c>
      <c r="C190" s="468" t="s">
        <v>185</v>
      </c>
      <c r="D190" s="469"/>
      <c r="E190" s="235"/>
      <c r="F190" s="236"/>
      <c r="G190" s="382">
        <v>0</v>
      </c>
      <c r="H190" s="148"/>
      <c r="I190" s="149"/>
      <c r="J190" s="223"/>
      <c r="K190" s="221"/>
      <c r="L190" s="149"/>
      <c r="M190" s="223"/>
      <c r="N190" s="148"/>
      <c r="O190" s="149"/>
      <c r="P190" s="223"/>
      <c r="Q190" s="221"/>
      <c r="R190" s="149"/>
      <c r="S190" s="223"/>
      <c r="T190" s="148"/>
      <c r="U190" s="149"/>
      <c r="V190" s="223"/>
      <c r="W190" s="221"/>
      <c r="X190" s="149"/>
      <c r="Y190" s="223"/>
      <c r="Z190" s="148"/>
      <c r="AA190" s="149"/>
      <c r="AB190" s="165"/>
      <c r="AC190" s="151"/>
      <c r="AD190" s="311"/>
      <c r="AE190" s="151"/>
      <c r="AF190" s="264"/>
      <c r="AG190" s="653"/>
      <c r="AH190" s="134"/>
      <c r="AI190" s="134"/>
    </row>
    <row r="191" spans="1:35" ht="54.75" customHeight="1" thickBot="1" x14ac:dyDescent="0.25">
      <c r="A191" s="890" t="s">
        <v>252</v>
      </c>
      <c r="B191" s="891" t="s">
        <v>411</v>
      </c>
      <c r="C191" s="892" t="s">
        <v>182</v>
      </c>
      <c r="D191" s="893"/>
      <c r="E191" s="894">
        <v>24</v>
      </c>
      <c r="F191" s="895"/>
      <c r="G191" s="896">
        <f>SUM(G192:G202)</f>
        <v>126160</v>
      </c>
      <c r="H191" s="894">
        <v>24</v>
      </c>
      <c r="I191" s="895"/>
      <c r="J191" s="896">
        <f>SUM(J192:J202)</f>
        <v>124310.95</v>
      </c>
      <c r="K191" s="897"/>
      <c r="L191" s="895"/>
      <c r="M191" s="898"/>
      <c r="N191" s="894"/>
      <c r="O191" s="895"/>
      <c r="P191" s="898"/>
      <c r="Q191" s="897"/>
      <c r="R191" s="895"/>
      <c r="S191" s="898"/>
      <c r="T191" s="894"/>
      <c r="U191" s="895"/>
      <c r="V191" s="898"/>
      <c r="W191" s="897"/>
      <c r="X191" s="895"/>
      <c r="Y191" s="898"/>
      <c r="Z191" s="894"/>
      <c r="AA191" s="895"/>
      <c r="AB191" s="896"/>
      <c r="AC191" s="899">
        <f t="shared" ref="AC191:AD191" si="240">G191+M191+S191+Y191</f>
        <v>126160</v>
      </c>
      <c r="AD191" s="900">
        <f t="shared" ref="AD191" si="241">J191+P191+V191+AB191</f>
        <v>124310.95</v>
      </c>
      <c r="AE191" s="899">
        <f>AC191-AD191</f>
        <v>1849.0500000000029</v>
      </c>
      <c r="AF191" s="901"/>
      <c r="AG191" s="902" t="s">
        <v>456</v>
      </c>
      <c r="AH191" s="134"/>
      <c r="AI191" s="134"/>
    </row>
    <row r="192" spans="1:35" ht="54.75" customHeight="1" x14ac:dyDescent="0.2">
      <c r="A192" s="440" t="s">
        <v>103</v>
      </c>
      <c r="B192" s="479" t="s">
        <v>412</v>
      </c>
      <c r="C192" s="480" t="s">
        <v>423</v>
      </c>
      <c r="D192" s="481"/>
      <c r="E192" s="482"/>
      <c r="F192" s="884"/>
      <c r="G192" s="885">
        <v>0</v>
      </c>
      <c r="H192" s="482"/>
      <c r="I192" s="884"/>
      <c r="J192" s="886"/>
      <c r="K192" s="226"/>
      <c r="L192" s="227"/>
      <c r="M192" s="228"/>
      <c r="N192" s="229"/>
      <c r="O192" s="227"/>
      <c r="P192" s="228"/>
      <c r="Q192" s="226"/>
      <c r="R192" s="227"/>
      <c r="S192" s="228"/>
      <c r="T192" s="229"/>
      <c r="U192" s="227"/>
      <c r="V192" s="228"/>
      <c r="W192" s="226"/>
      <c r="X192" s="227"/>
      <c r="Y192" s="228"/>
      <c r="Z192" s="229"/>
      <c r="AA192" s="227"/>
      <c r="AB192" s="289"/>
      <c r="AC192" s="708"/>
      <c r="AD192" s="887"/>
      <c r="AE192" s="708"/>
      <c r="AF192" s="888"/>
      <c r="AG192" s="889"/>
      <c r="AH192" s="134"/>
      <c r="AI192" s="134"/>
    </row>
    <row r="193" spans="1:35" ht="64.5" customHeight="1" thickBot="1" x14ac:dyDescent="0.25">
      <c r="A193" s="367" t="s">
        <v>103</v>
      </c>
      <c r="B193" s="467" t="s">
        <v>413</v>
      </c>
      <c r="C193" s="468" t="s">
        <v>424</v>
      </c>
      <c r="D193" s="469"/>
      <c r="E193" s="235"/>
      <c r="F193" s="236"/>
      <c r="G193" s="382">
        <v>0</v>
      </c>
      <c r="H193" s="235"/>
      <c r="I193" s="236"/>
      <c r="J193" s="237"/>
      <c r="K193" s="221"/>
      <c r="L193" s="149"/>
      <c r="M193" s="223"/>
      <c r="N193" s="148"/>
      <c r="O193" s="149"/>
      <c r="P193" s="223"/>
      <c r="Q193" s="221"/>
      <c r="R193" s="149"/>
      <c r="S193" s="223"/>
      <c r="T193" s="148"/>
      <c r="U193" s="149"/>
      <c r="V193" s="223"/>
      <c r="W193" s="221"/>
      <c r="X193" s="149"/>
      <c r="Y193" s="223"/>
      <c r="Z193" s="148"/>
      <c r="AA193" s="149"/>
      <c r="AB193" s="165"/>
      <c r="AC193" s="670"/>
      <c r="AD193" s="712"/>
      <c r="AE193" s="670"/>
      <c r="AF193" s="264"/>
      <c r="AG193" s="653"/>
      <c r="AH193" s="134"/>
      <c r="AI193" s="134"/>
    </row>
    <row r="194" spans="1:35" ht="66" customHeight="1" x14ac:dyDescent="0.2">
      <c r="A194" s="367" t="s">
        <v>103</v>
      </c>
      <c r="B194" s="467" t="s">
        <v>414</v>
      </c>
      <c r="C194" s="468" t="s">
        <v>425</v>
      </c>
      <c r="D194" s="469" t="s">
        <v>105</v>
      </c>
      <c r="E194" s="235">
        <v>5</v>
      </c>
      <c r="F194" s="236">
        <v>350</v>
      </c>
      <c r="G194" s="382">
        <f>E194*F194</f>
        <v>1750</v>
      </c>
      <c r="H194" s="235">
        <v>5</v>
      </c>
      <c r="I194" s="236">
        <f>J194/H194</f>
        <v>214.19</v>
      </c>
      <c r="J194" s="382">
        <v>1070.95</v>
      </c>
      <c r="K194" s="221"/>
      <c r="L194" s="149"/>
      <c r="M194" s="223"/>
      <c r="N194" s="148"/>
      <c r="O194" s="149"/>
      <c r="P194" s="223"/>
      <c r="Q194" s="221"/>
      <c r="R194" s="149"/>
      <c r="S194" s="223"/>
      <c r="T194" s="148"/>
      <c r="U194" s="149"/>
      <c r="V194" s="223"/>
      <c r="W194" s="221"/>
      <c r="X194" s="149"/>
      <c r="Y194" s="223"/>
      <c r="Z194" s="148"/>
      <c r="AA194" s="149"/>
      <c r="AB194" s="165"/>
      <c r="AC194" s="667">
        <f t="shared" ref="AC194:AC202" si="242">G194+M194+S194+Y194</f>
        <v>1750</v>
      </c>
      <c r="AD194" s="703">
        <f t="shared" ref="AD194:AD202" si="243">J194+P194+V194+AB194</f>
        <v>1070.95</v>
      </c>
      <c r="AE194" s="713">
        <f>AC194-AD194</f>
        <v>679.05</v>
      </c>
      <c r="AF194" s="264"/>
      <c r="AG194" s="658" t="s">
        <v>457</v>
      </c>
      <c r="AH194" s="134"/>
      <c r="AI194" s="134"/>
    </row>
    <row r="195" spans="1:35" ht="54.75" customHeight="1" thickBot="1" x14ac:dyDescent="0.25">
      <c r="A195" s="367" t="s">
        <v>103</v>
      </c>
      <c r="B195" s="467" t="s">
        <v>415</v>
      </c>
      <c r="C195" s="468" t="s">
        <v>426</v>
      </c>
      <c r="D195" s="469"/>
      <c r="E195" s="235"/>
      <c r="F195" s="236"/>
      <c r="G195" s="382">
        <v>0</v>
      </c>
      <c r="H195" s="235"/>
      <c r="I195" s="236"/>
      <c r="J195" s="237">
        <v>0</v>
      </c>
      <c r="K195" s="221"/>
      <c r="L195" s="149"/>
      <c r="M195" s="223"/>
      <c r="N195" s="148"/>
      <c r="O195" s="149"/>
      <c r="P195" s="223"/>
      <c r="Q195" s="221"/>
      <c r="R195" s="149"/>
      <c r="S195" s="223"/>
      <c r="T195" s="148"/>
      <c r="U195" s="149"/>
      <c r="V195" s="223"/>
      <c r="W195" s="221"/>
      <c r="X195" s="149"/>
      <c r="Y195" s="223"/>
      <c r="Z195" s="148"/>
      <c r="AA195" s="149"/>
      <c r="AB195" s="165"/>
      <c r="AC195" s="670"/>
      <c r="AD195" s="712"/>
      <c r="AE195" s="670"/>
      <c r="AF195" s="264"/>
      <c r="AG195" s="653"/>
      <c r="AH195" s="134"/>
      <c r="AI195" s="134"/>
    </row>
    <row r="196" spans="1:35" ht="87" customHeight="1" thickBot="1" x14ac:dyDescent="0.25">
      <c r="A196" s="367" t="s">
        <v>103</v>
      </c>
      <c r="B196" s="467" t="s">
        <v>416</v>
      </c>
      <c r="C196" s="468" t="s">
        <v>427</v>
      </c>
      <c r="D196" s="469" t="s">
        <v>181</v>
      </c>
      <c r="E196" s="235">
        <v>1</v>
      </c>
      <c r="F196" s="236">
        <v>49200</v>
      </c>
      <c r="G196" s="382">
        <f t="shared" ref="G196:G202" si="244">E196*F196</f>
        <v>49200</v>
      </c>
      <c r="H196" s="235">
        <v>1</v>
      </c>
      <c r="I196" s="236">
        <v>49200</v>
      </c>
      <c r="J196" s="382">
        <f t="shared" ref="J196:J202" si="245">H196*I196</f>
        <v>49200</v>
      </c>
      <c r="K196" s="221"/>
      <c r="L196" s="149"/>
      <c r="M196" s="223"/>
      <c r="N196" s="148"/>
      <c r="O196" s="149"/>
      <c r="P196" s="223"/>
      <c r="Q196" s="221"/>
      <c r="R196" s="149"/>
      <c r="S196" s="223"/>
      <c r="T196" s="148"/>
      <c r="U196" s="149"/>
      <c r="V196" s="223"/>
      <c r="W196" s="221"/>
      <c r="X196" s="149"/>
      <c r="Y196" s="223"/>
      <c r="Z196" s="148"/>
      <c r="AA196" s="149"/>
      <c r="AB196" s="165"/>
      <c r="AC196" s="667">
        <f t="shared" si="242"/>
        <v>49200</v>
      </c>
      <c r="AD196" s="703">
        <f t="shared" si="243"/>
        <v>49200</v>
      </c>
      <c r="AE196" s="713">
        <f>AC196-AD196</f>
        <v>0</v>
      </c>
      <c r="AF196" s="264"/>
      <c r="AG196" s="653"/>
      <c r="AH196" s="134"/>
      <c r="AI196" s="134"/>
    </row>
    <row r="197" spans="1:35" ht="54.75" customHeight="1" thickBot="1" x14ac:dyDescent="0.25">
      <c r="A197" s="367" t="s">
        <v>103</v>
      </c>
      <c r="B197" s="467" t="s">
        <v>417</v>
      </c>
      <c r="C197" s="468" t="s">
        <v>428</v>
      </c>
      <c r="D197" s="469" t="s">
        <v>181</v>
      </c>
      <c r="E197" s="235">
        <v>18</v>
      </c>
      <c r="F197" s="236">
        <v>65</v>
      </c>
      <c r="G197" s="382">
        <f t="shared" si="244"/>
        <v>1170</v>
      </c>
      <c r="H197" s="235">
        <v>0</v>
      </c>
      <c r="I197" s="236"/>
      <c r="J197" s="382">
        <f t="shared" si="245"/>
        <v>0</v>
      </c>
      <c r="K197" s="221"/>
      <c r="L197" s="149"/>
      <c r="M197" s="223"/>
      <c r="N197" s="148"/>
      <c r="O197" s="149"/>
      <c r="P197" s="223"/>
      <c r="Q197" s="221"/>
      <c r="R197" s="149"/>
      <c r="S197" s="223"/>
      <c r="T197" s="148"/>
      <c r="U197" s="149"/>
      <c r="V197" s="223"/>
      <c r="W197" s="221"/>
      <c r="X197" s="149"/>
      <c r="Y197" s="223"/>
      <c r="Z197" s="148"/>
      <c r="AA197" s="149"/>
      <c r="AB197" s="165"/>
      <c r="AC197" s="667">
        <f t="shared" si="242"/>
        <v>1170</v>
      </c>
      <c r="AD197" s="703">
        <f t="shared" si="243"/>
        <v>0</v>
      </c>
      <c r="AE197" s="713">
        <f t="shared" ref="AE197:AE202" si="246">AC197-AD197</f>
        <v>1170</v>
      </c>
      <c r="AF197" s="264"/>
      <c r="AG197" s="658" t="s">
        <v>456</v>
      </c>
      <c r="AH197" s="134"/>
      <c r="AI197" s="134"/>
    </row>
    <row r="198" spans="1:35" ht="54.75" customHeight="1" thickBot="1" x14ac:dyDescent="0.25">
      <c r="A198" s="367" t="s">
        <v>103</v>
      </c>
      <c r="B198" s="467" t="s">
        <v>418</v>
      </c>
      <c r="C198" s="468" t="s">
        <v>443</v>
      </c>
      <c r="D198" s="469" t="s">
        <v>192</v>
      </c>
      <c r="E198" s="235">
        <v>15</v>
      </c>
      <c r="F198" s="236">
        <v>1000</v>
      </c>
      <c r="G198" s="382">
        <f t="shared" si="244"/>
        <v>15000</v>
      </c>
      <c r="H198" s="235">
        <v>15</v>
      </c>
      <c r="I198" s="236">
        <v>1000</v>
      </c>
      <c r="J198" s="382">
        <f t="shared" si="245"/>
        <v>15000</v>
      </c>
      <c r="K198" s="221"/>
      <c r="L198" s="149"/>
      <c r="M198" s="223"/>
      <c r="N198" s="148"/>
      <c r="O198" s="149"/>
      <c r="P198" s="223"/>
      <c r="Q198" s="221"/>
      <c r="R198" s="149"/>
      <c r="S198" s="223"/>
      <c r="T198" s="148"/>
      <c r="U198" s="149"/>
      <c r="V198" s="223"/>
      <c r="W198" s="221"/>
      <c r="X198" s="149"/>
      <c r="Y198" s="223"/>
      <c r="Z198" s="148"/>
      <c r="AA198" s="149"/>
      <c r="AB198" s="165"/>
      <c r="AC198" s="667">
        <f t="shared" si="242"/>
        <v>15000</v>
      </c>
      <c r="AD198" s="703">
        <f t="shared" si="243"/>
        <v>15000</v>
      </c>
      <c r="AE198" s="713">
        <f t="shared" si="246"/>
        <v>0</v>
      </c>
      <c r="AF198" s="264"/>
      <c r="AG198" s="653"/>
      <c r="AH198" s="134"/>
      <c r="AI198" s="134"/>
    </row>
    <row r="199" spans="1:35" ht="54.75" customHeight="1" thickBot="1" x14ac:dyDescent="0.25">
      <c r="A199" s="367" t="s">
        <v>103</v>
      </c>
      <c r="B199" s="467" t="s">
        <v>419</v>
      </c>
      <c r="C199" s="468" t="s">
        <v>429</v>
      </c>
      <c r="D199" s="469" t="s">
        <v>181</v>
      </c>
      <c r="E199" s="235">
        <v>20</v>
      </c>
      <c r="F199" s="236">
        <v>1000</v>
      </c>
      <c r="G199" s="382">
        <f t="shared" si="244"/>
        <v>20000</v>
      </c>
      <c r="H199" s="235">
        <v>20</v>
      </c>
      <c r="I199" s="236">
        <v>1000</v>
      </c>
      <c r="J199" s="382">
        <f t="shared" si="245"/>
        <v>20000</v>
      </c>
      <c r="K199" s="221"/>
      <c r="L199" s="149"/>
      <c r="M199" s="223"/>
      <c r="N199" s="148"/>
      <c r="O199" s="149"/>
      <c r="P199" s="223"/>
      <c r="Q199" s="221"/>
      <c r="R199" s="149"/>
      <c r="S199" s="223"/>
      <c r="T199" s="148"/>
      <c r="U199" s="149"/>
      <c r="V199" s="223"/>
      <c r="W199" s="221"/>
      <c r="X199" s="149"/>
      <c r="Y199" s="223"/>
      <c r="Z199" s="148"/>
      <c r="AA199" s="149"/>
      <c r="AB199" s="165"/>
      <c r="AC199" s="667">
        <f t="shared" si="242"/>
        <v>20000</v>
      </c>
      <c r="AD199" s="703">
        <f t="shared" si="243"/>
        <v>20000</v>
      </c>
      <c r="AE199" s="713">
        <f t="shared" si="246"/>
        <v>0</v>
      </c>
      <c r="AF199" s="264"/>
      <c r="AG199" s="653"/>
      <c r="AH199" s="134"/>
      <c r="AI199" s="134"/>
    </row>
    <row r="200" spans="1:35" ht="54.75" customHeight="1" thickBot="1" x14ac:dyDescent="0.25">
      <c r="A200" s="367" t="s">
        <v>103</v>
      </c>
      <c r="B200" s="467" t="s">
        <v>420</v>
      </c>
      <c r="C200" s="468" t="s">
        <v>439</v>
      </c>
      <c r="D200" s="469" t="s">
        <v>181</v>
      </c>
      <c r="E200" s="235">
        <v>4</v>
      </c>
      <c r="F200" s="236">
        <v>6000</v>
      </c>
      <c r="G200" s="382">
        <f t="shared" si="244"/>
        <v>24000</v>
      </c>
      <c r="H200" s="235">
        <v>4</v>
      </c>
      <c r="I200" s="236">
        <v>6000</v>
      </c>
      <c r="J200" s="382">
        <f t="shared" si="245"/>
        <v>24000</v>
      </c>
      <c r="K200" s="221"/>
      <c r="L200" s="149"/>
      <c r="M200" s="223"/>
      <c r="N200" s="148"/>
      <c r="O200" s="149"/>
      <c r="P200" s="223"/>
      <c r="Q200" s="221"/>
      <c r="R200" s="149"/>
      <c r="S200" s="223"/>
      <c r="T200" s="148"/>
      <c r="U200" s="149"/>
      <c r="V200" s="223"/>
      <c r="W200" s="221"/>
      <c r="X200" s="149"/>
      <c r="Y200" s="223"/>
      <c r="Z200" s="148"/>
      <c r="AA200" s="149"/>
      <c r="AB200" s="165"/>
      <c r="AC200" s="667">
        <f t="shared" si="242"/>
        <v>24000</v>
      </c>
      <c r="AD200" s="703">
        <f t="shared" si="243"/>
        <v>24000</v>
      </c>
      <c r="AE200" s="713">
        <f t="shared" si="246"/>
        <v>0</v>
      </c>
      <c r="AF200" s="264"/>
      <c r="AG200" s="653"/>
      <c r="AH200" s="134"/>
      <c r="AI200" s="134"/>
    </row>
    <row r="201" spans="1:35" ht="54.75" customHeight="1" thickBot="1" x14ac:dyDescent="0.25">
      <c r="A201" s="477" t="s">
        <v>103</v>
      </c>
      <c r="B201" s="470" t="s">
        <v>421</v>
      </c>
      <c r="C201" s="439" t="s">
        <v>430</v>
      </c>
      <c r="D201" s="386" t="s">
        <v>181</v>
      </c>
      <c r="E201" s="271">
        <v>2</v>
      </c>
      <c r="F201" s="478">
        <v>4000</v>
      </c>
      <c r="G201" s="382">
        <f t="shared" si="244"/>
        <v>8000</v>
      </c>
      <c r="H201" s="235">
        <v>2</v>
      </c>
      <c r="I201" s="236">
        <v>4000</v>
      </c>
      <c r="J201" s="237">
        <f t="shared" si="245"/>
        <v>8000</v>
      </c>
      <c r="K201" s="221"/>
      <c r="L201" s="149"/>
      <c r="M201" s="223"/>
      <c r="N201" s="148"/>
      <c r="O201" s="149"/>
      <c r="P201" s="223"/>
      <c r="Q201" s="221"/>
      <c r="R201" s="149"/>
      <c r="S201" s="223"/>
      <c r="T201" s="148"/>
      <c r="U201" s="149"/>
      <c r="V201" s="223"/>
      <c r="W201" s="221"/>
      <c r="X201" s="149"/>
      <c r="Y201" s="223"/>
      <c r="Z201" s="148"/>
      <c r="AA201" s="149"/>
      <c r="AB201" s="165"/>
      <c r="AC201" s="667">
        <f t="shared" si="242"/>
        <v>8000</v>
      </c>
      <c r="AD201" s="703">
        <f t="shared" si="243"/>
        <v>8000</v>
      </c>
      <c r="AE201" s="713">
        <f t="shared" si="246"/>
        <v>0</v>
      </c>
      <c r="AF201" s="264"/>
      <c r="AG201" s="653"/>
      <c r="AH201" s="134"/>
      <c r="AI201" s="134"/>
    </row>
    <row r="202" spans="1:35" ht="75" customHeight="1" thickBot="1" x14ac:dyDescent="0.25">
      <c r="A202" s="440" t="s">
        <v>103</v>
      </c>
      <c r="B202" s="479" t="s">
        <v>422</v>
      </c>
      <c r="C202" s="480" t="s">
        <v>431</v>
      </c>
      <c r="D202" s="481" t="s">
        <v>181</v>
      </c>
      <c r="E202" s="482">
        <f>G200+G201</f>
        <v>32000</v>
      </c>
      <c r="F202" s="236">
        <v>0.22</v>
      </c>
      <c r="G202" s="382">
        <f t="shared" si="244"/>
        <v>7040</v>
      </c>
      <c r="H202" s="482">
        <v>32000</v>
      </c>
      <c r="I202" s="236">
        <v>0.22</v>
      </c>
      <c r="J202" s="237">
        <f t="shared" si="245"/>
        <v>7040</v>
      </c>
      <c r="K202" s="221"/>
      <c r="L202" s="149"/>
      <c r="M202" s="223"/>
      <c r="N202" s="148"/>
      <c r="O202" s="149"/>
      <c r="P202" s="223"/>
      <c r="Q202" s="221"/>
      <c r="R202" s="149"/>
      <c r="S202" s="223"/>
      <c r="T202" s="148"/>
      <c r="U202" s="149"/>
      <c r="V202" s="223"/>
      <c r="W202" s="221"/>
      <c r="X202" s="149"/>
      <c r="Y202" s="223"/>
      <c r="Z202" s="148"/>
      <c r="AA202" s="149"/>
      <c r="AB202" s="165"/>
      <c r="AC202" s="667">
        <f t="shared" si="242"/>
        <v>7040</v>
      </c>
      <c r="AD202" s="703">
        <f t="shared" si="243"/>
        <v>7040</v>
      </c>
      <c r="AE202" s="713">
        <f t="shared" si="246"/>
        <v>0</v>
      </c>
      <c r="AF202" s="264"/>
      <c r="AG202" s="653"/>
      <c r="AH202" s="134"/>
      <c r="AI202" s="134"/>
    </row>
    <row r="203" spans="1:35" ht="54.75" customHeight="1" thickBot="1" x14ac:dyDescent="0.25">
      <c r="A203" s="599" t="s">
        <v>437</v>
      </c>
      <c r="B203" s="600"/>
      <c r="C203" s="600"/>
      <c r="D203" s="553"/>
      <c r="E203" s="602">
        <f>E191+E187+E182+E178</f>
        <v>24</v>
      </c>
      <c r="F203" s="603"/>
      <c r="G203" s="604">
        <f>G191+G187+G182+G178</f>
        <v>126160</v>
      </c>
      <c r="H203" s="602">
        <f>H191+H187+H182+H178</f>
        <v>24</v>
      </c>
      <c r="I203" s="603">
        <v>0</v>
      </c>
      <c r="J203" s="604">
        <f>J191+J187+J182+J178</f>
        <v>124310.95</v>
      </c>
      <c r="K203" s="605">
        <f t="shared" ref="K203:AB203" si="247">SUM(K179:K202)</f>
        <v>0</v>
      </c>
      <c r="L203" s="603">
        <f t="shared" si="247"/>
        <v>0</v>
      </c>
      <c r="M203" s="603">
        <f t="shared" si="247"/>
        <v>0</v>
      </c>
      <c r="N203" s="602">
        <f t="shared" si="247"/>
        <v>0</v>
      </c>
      <c r="O203" s="603">
        <f t="shared" si="247"/>
        <v>0</v>
      </c>
      <c r="P203" s="603">
        <f t="shared" si="247"/>
        <v>0</v>
      </c>
      <c r="Q203" s="605">
        <f t="shared" si="247"/>
        <v>0</v>
      </c>
      <c r="R203" s="603">
        <f t="shared" si="247"/>
        <v>0</v>
      </c>
      <c r="S203" s="603">
        <f t="shared" si="247"/>
        <v>0</v>
      </c>
      <c r="T203" s="602">
        <f t="shared" si="247"/>
        <v>0</v>
      </c>
      <c r="U203" s="603">
        <f t="shared" si="247"/>
        <v>0</v>
      </c>
      <c r="V203" s="603">
        <f t="shared" si="247"/>
        <v>0</v>
      </c>
      <c r="W203" s="605">
        <f t="shared" si="247"/>
        <v>0</v>
      </c>
      <c r="X203" s="603">
        <f t="shared" si="247"/>
        <v>0</v>
      </c>
      <c r="Y203" s="603">
        <f t="shared" si="247"/>
        <v>0</v>
      </c>
      <c r="Z203" s="602">
        <f t="shared" si="247"/>
        <v>0</v>
      </c>
      <c r="AA203" s="603">
        <f t="shared" si="247"/>
        <v>0</v>
      </c>
      <c r="AB203" s="603">
        <f t="shared" si="247"/>
        <v>0</v>
      </c>
      <c r="AC203" s="554">
        <f t="shared" ref="AC203" si="248">G203+M203+S203+Y203</f>
        <v>126160</v>
      </c>
      <c r="AD203" s="559">
        <f t="shared" ref="AD203" si="249">J203+P203+V203+AB203</f>
        <v>124310.95</v>
      </c>
      <c r="AE203" s="606">
        <f t="shared" ref="AE203:AE204" si="250">AC203-AD203</f>
        <v>1849.0500000000029</v>
      </c>
      <c r="AF203" s="608">
        <f t="shared" ref="AF203" si="251">AE203/AC203</f>
        <v>1.4656388712745742E-2</v>
      </c>
      <c r="AG203" s="654" t="s">
        <v>448</v>
      </c>
      <c r="AH203" s="134"/>
      <c r="AI203" s="134"/>
    </row>
    <row r="204" spans="1:35" ht="54.75" customHeight="1" thickBot="1" x14ac:dyDescent="0.25">
      <c r="A204" s="312" t="s">
        <v>193</v>
      </c>
      <c r="B204" s="313"/>
      <c r="C204" s="358"/>
      <c r="D204" s="314"/>
      <c r="E204" s="315"/>
      <c r="F204" s="315"/>
      <c r="G204" s="316">
        <f>G52+G66+G75+G97+G111+G129+G142+G150+G159+G166+G170+G176+G203</f>
        <v>1283974</v>
      </c>
      <c r="H204" s="317"/>
      <c r="I204" s="317"/>
      <c r="J204" s="316">
        <f>J52+J66+J75+J97+J111+J129+J142+J150+J159+J166+J170+J176+J203</f>
        <v>1283974</v>
      </c>
      <c r="K204" s="315"/>
      <c r="L204" s="315"/>
      <c r="M204" s="316" t="e">
        <f>M52+#REF!+M66+M75+M97+M111+M129+M142+M159+M166+M170+M176+M203+#REF!</f>
        <v>#REF!</v>
      </c>
      <c r="N204" s="315"/>
      <c r="O204" s="315"/>
      <c r="P204" s="316" t="e">
        <f>P52+#REF!+P66+P75+P97+P111+P129+P142+P159+P166+P170+P176+P203+#REF!</f>
        <v>#REF!</v>
      </c>
      <c r="Q204" s="315"/>
      <c r="R204" s="315"/>
      <c r="S204" s="316" t="e">
        <f>S52+#REF!+S66+S75+S97+S111+S129+S142+S159+S166+S170+S176+S203+#REF!</f>
        <v>#REF!</v>
      </c>
      <c r="T204" s="315"/>
      <c r="U204" s="315"/>
      <c r="V204" s="316" t="e">
        <f>V52+#REF!+V66+V75+V97+V111+V129+V142+V159+V166+V170+V176+V203+#REF!</f>
        <v>#REF!</v>
      </c>
      <c r="W204" s="315"/>
      <c r="X204" s="315"/>
      <c r="Y204" s="316" t="e">
        <f>Y52+#REF!+Y66+Y75+Y97+Y111+Y129+Y142+Y159+Y166+Y170+Y176+Y203+#REF!</f>
        <v>#REF!</v>
      </c>
      <c r="Z204" s="315"/>
      <c r="AA204" s="315"/>
      <c r="AB204" s="316" t="e">
        <f>AB52+#REF!+AB66+AB75+AB97+AB111+AB129+AB142+AB159+AB166+AB170+AB176+AB203+#REF!</f>
        <v>#REF!</v>
      </c>
      <c r="AC204" s="316">
        <f>AC52+AC66+AC75+AC97+AC111+AC129+AC142+AC150+AC159+AC166+AC170+AC176+AC203</f>
        <v>1283974</v>
      </c>
      <c r="AD204" s="316">
        <f>AD52+AD66+AD75+AD97+AD111+AD129+AD142+AD150+AD159+AD166+AD170+AD176+AD203</f>
        <v>1283974</v>
      </c>
      <c r="AE204" s="606">
        <f t="shared" si="250"/>
        <v>0</v>
      </c>
      <c r="AF204" s="318">
        <f t="shared" ref="AF204" si="252">AE204/AC204</f>
        <v>0</v>
      </c>
      <c r="AG204" s="659"/>
      <c r="AH204" s="134"/>
      <c r="AI204" s="134"/>
    </row>
    <row r="205" spans="1:35" ht="54.75" customHeight="1" thickBot="1" x14ac:dyDescent="0.3">
      <c r="A205" s="319"/>
      <c r="B205" s="320"/>
      <c r="C205" s="320"/>
      <c r="D205" s="321"/>
      <c r="E205" s="322"/>
      <c r="F205" s="322"/>
      <c r="G205" s="322"/>
      <c r="H205" s="322"/>
      <c r="I205" s="322"/>
      <c r="J205" s="322"/>
      <c r="K205" s="322"/>
      <c r="L205" s="322"/>
      <c r="M205" s="322"/>
      <c r="N205" s="322"/>
      <c r="O205" s="322"/>
      <c r="P205" s="322"/>
      <c r="Q205" s="322"/>
      <c r="R205" s="322"/>
      <c r="S205" s="322"/>
      <c r="T205" s="322"/>
      <c r="U205" s="322"/>
      <c r="V205" s="322"/>
      <c r="W205" s="322"/>
      <c r="X205" s="322"/>
      <c r="Y205" s="322"/>
      <c r="Z205" s="322"/>
      <c r="AA205" s="322"/>
      <c r="AB205" s="322"/>
      <c r="AC205" s="323"/>
      <c r="AD205" s="323"/>
      <c r="AE205" s="323"/>
      <c r="AF205" s="324"/>
      <c r="AG205" s="660"/>
      <c r="AH205" s="325"/>
      <c r="AI205" s="325"/>
    </row>
    <row r="206" spans="1:35" ht="54.75" customHeight="1" x14ac:dyDescent="0.25">
      <c r="A206" s="326" t="s">
        <v>194</v>
      </c>
      <c r="B206" s="327"/>
      <c r="C206" s="328"/>
      <c r="D206" s="329"/>
      <c r="E206" s="330"/>
      <c r="F206" s="330"/>
      <c r="G206" s="330"/>
      <c r="H206" s="330"/>
      <c r="I206" s="330"/>
      <c r="J206" s="330">
        <f>G204-J204</f>
        <v>0</v>
      </c>
      <c r="K206" s="330"/>
      <c r="L206" s="330"/>
      <c r="M206" s="330"/>
      <c r="N206" s="330"/>
      <c r="O206" s="330"/>
      <c r="P206" s="330"/>
      <c r="Q206" s="330"/>
      <c r="R206" s="330"/>
      <c r="S206" s="330"/>
      <c r="T206" s="330"/>
      <c r="U206" s="330"/>
      <c r="V206" s="330"/>
      <c r="W206" s="330"/>
      <c r="X206" s="330"/>
      <c r="Y206" s="330"/>
      <c r="Z206" s="330"/>
      <c r="AA206" s="330"/>
      <c r="AB206" s="330"/>
      <c r="AC206" s="330">
        <f>Фінансування!C22-Витрати!J204</f>
        <v>-320994</v>
      </c>
      <c r="AD206" s="330">
        <f>Фінансування!C22-Витрати!J204</f>
        <v>-320994</v>
      </c>
      <c r="AE206" s="331"/>
      <c r="AF206" s="332"/>
      <c r="AG206" s="661"/>
      <c r="AH206" s="325"/>
      <c r="AI206" s="325"/>
    </row>
    <row r="207" spans="1:35" ht="54.75" customHeight="1" x14ac:dyDescent="0.3">
      <c r="B207" s="333"/>
      <c r="C207" s="359"/>
      <c r="K207" s="334"/>
      <c r="L207" s="334"/>
      <c r="M207" s="334"/>
      <c r="N207" s="334"/>
      <c r="O207" s="334"/>
      <c r="P207" s="334"/>
      <c r="Q207" s="334"/>
      <c r="R207" s="334"/>
      <c r="S207" s="334"/>
      <c r="T207" s="334"/>
      <c r="U207" s="334"/>
      <c r="V207" s="334"/>
      <c r="W207" s="334"/>
      <c r="X207" s="334"/>
      <c r="Y207" s="334"/>
      <c r="Z207" s="334"/>
      <c r="AA207" s="334"/>
      <c r="AB207" s="334"/>
      <c r="AC207" s="335"/>
      <c r="AD207" s="335"/>
      <c r="AE207" s="335"/>
      <c r="AF207" s="335"/>
      <c r="AG207" s="662"/>
    </row>
    <row r="208" spans="1:35" ht="54.75" customHeight="1" x14ac:dyDescent="0.3">
      <c r="B208" s="333"/>
      <c r="C208" s="359"/>
      <c r="AC208" s="69"/>
      <c r="AD208" s="69"/>
      <c r="AE208" s="69"/>
      <c r="AF208" s="69"/>
      <c r="AG208" s="614"/>
    </row>
    <row r="209" spans="2:33" ht="54.75" customHeight="1" x14ac:dyDescent="0.3">
      <c r="B209" s="333"/>
      <c r="C209" s="359"/>
      <c r="AC209" s="69"/>
      <c r="AD209" s="69"/>
      <c r="AE209" s="69"/>
      <c r="AF209" s="69"/>
      <c r="AG209" s="614"/>
    </row>
    <row r="210" spans="2:33" ht="54.75" customHeight="1" x14ac:dyDescent="0.3">
      <c r="B210" s="333"/>
      <c r="C210" s="359"/>
      <c r="AC210" s="69"/>
      <c r="AD210" s="69"/>
      <c r="AE210" s="69"/>
      <c r="AF210" s="69"/>
      <c r="AG210" s="614"/>
    </row>
    <row r="211" spans="2:33" ht="54.75" customHeight="1" x14ac:dyDescent="0.35">
      <c r="B211" s="333"/>
      <c r="C211" s="360" t="s">
        <v>195</v>
      </c>
      <c r="D211" s="336" t="s">
        <v>196</v>
      </c>
      <c r="E211" s="336"/>
      <c r="G211" s="336"/>
      <c r="H211" s="336" t="s">
        <v>438</v>
      </c>
      <c r="I211" s="336"/>
      <c r="AC211" s="69"/>
      <c r="AD211" s="69"/>
      <c r="AE211" s="69"/>
      <c r="AF211" s="69"/>
      <c r="AG211" s="614"/>
    </row>
    <row r="212" spans="2:33" ht="75" customHeight="1" x14ac:dyDescent="0.3">
      <c r="B212" s="333"/>
      <c r="D212" s="72" t="s">
        <v>40</v>
      </c>
      <c r="G212" s="72" t="s">
        <v>41</v>
      </c>
      <c r="AC212" s="69"/>
      <c r="AD212" s="69"/>
      <c r="AE212" s="69"/>
      <c r="AF212" s="69"/>
      <c r="AG212" s="614"/>
    </row>
  </sheetData>
  <autoFilter ref="A9:AF9"/>
  <mergeCells count="26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205:C205"/>
    <mergeCell ref="A206:C206"/>
    <mergeCell ref="K7:M7"/>
    <mergeCell ref="N7:P7"/>
    <mergeCell ref="E7:G7"/>
    <mergeCell ref="H7:J7"/>
    <mergeCell ref="A170:C170"/>
    <mergeCell ref="A176:C176"/>
    <mergeCell ref="A203:C203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36" fitToHeight="0" pageOrder="overThenDown" orientation="landscape" r:id="rId1"/>
  <rowBreaks count="7" manualBreakCount="7">
    <brk id="49" max="32" man="1"/>
    <brk id="75" max="32" man="1"/>
    <brk id="97" max="32" man="1"/>
    <brk id="124" max="32" man="1"/>
    <brk id="150" max="32" man="1"/>
    <brk id="176" max="32" man="1"/>
    <brk id="194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Витрати</vt:lpstr>
      <vt:lpstr>Витрати!Область_печати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 PC</dc:creator>
  <cp:lastModifiedBy>Serega</cp:lastModifiedBy>
  <cp:lastPrinted>2021-12-03T11:52:21Z</cp:lastPrinted>
  <dcterms:created xsi:type="dcterms:W3CDTF">2021-11-10T12:50:32Z</dcterms:created>
  <dcterms:modified xsi:type="dcterms:W3CDTF">2021-12-06T11:29:30Z</dcterms:modified>
</cp:coreProperties>
</file>