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mri_2\Dropbox\SHARE2020\ГО\Грант УКФ\аудит та звіт\"/>
    </mc:Choice>
  </mc:AlternateContent>
  <xr:revisionPtr revIDLastSave="0" documentId="13_ncr:1_{854DF87F-54C8-4057-A31D-3D30AE9572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9" i="2" l="1"/>
  <c r="Y169" i="2"/>
  <c r="X169" i="2"/>
  <c r="W169" i="2"/>
  <c r="J24" i="2"/>
  <c r="X24" i="2" s="1"/>
  <c r="G24" i="2"/>
  <c r="W24" i="2" s="1"/>
  <c r="Y24" i="2" l="1"/>
  <c r="Z24" i="2" s="1"/>
  <c r="J30" i="2"/>
  <c r="G43" i="2"/>
  <c r="M43" i="2"/>
  <c r="P43" i="2"/>
  <c r="S43" i="2"/>
  <c r="V43" i="2"/>
  <c r="G42" i="2"/>
  <c r="M42" i="2"/>
  <c r="P42" i="2"/>
  <c r="S42" i="2"/>
  <c r="V42" i="2"/>
  <c r="G40" i="2"/>
  <c r="M40" i="2"/>
  <c r="P40" i="2"/>
  <c r="S40" i="2"/>
  <c r="V40" i="2"/>
  <c r="G41" i="2"/>
  <c r="M41" i="2"/>
  <c r="P41" i="2"/>
  <c r="S41" i="2"/>
  <c r="V41" i="2"/>
  <c r="G38" i="2"/>
  <c r="M38" i="2"/>
  <c r="P38" i="2"/>
  <c r="S38" i="2"/>
  <c r="V38" i="2"/>
  <c r="G39" i="2"/>
  <c r="M39" i="2"/>
  <c r="P39" i="2"/>
  <c r="S39" i="2"/>
  <c r="V39" i="2"/>
  <c r="G35" i="2"/>
  <c r="M35" i="2"/>
  <c r="P35" i="2"/>
  <c r="S35" i="2"/>
  <c r="V35" i="2"/>
  <c r="G36" i="2"/>
  <c r="M36" i="2"/>
  <c r="P36" i="2"/>
  <c r="S36" i="2"/>
  <c r="V36" i="2"/>
  <c r="G37" i="2"/>
  <c r="M37" i="2"/>
  <c r="P37" i="2"/>
  <c r="S37" i="2"/>
  <c r="V37" i="2"/>
  <c r="G34" i="2"/>
  <c r="M34" i="2"/>
  <c r="P34" i="2"/>
  <c r="S34" i="2"/>
  <c r="V34" i="2"/>
  <c r="X41" i="2" l="1"/>
  <c r="W43" i="2"/>
  <c r="W34" i="2"/>
  <c r="W42" i="2"/>
  <c r="W40" i="2"/>
  <c r="Y40" i="2" s="1"/>
  <c r="Z40" i="2" s="1"/>
  <c r="X43" i="2"/>
  <c r="Y43" i="2" s="1"/>
  <c r="Z43" i="2" s="1"/>
  <c r="X34" i="2"/>
  <c r="X42" i="2"/>
  <c r="Y42" i="2" s="1"/>
  <c r="Z42" i="2" s="1"/>
  <c r="X40" i="2"/>
  <c r="W41" i="2"/>
  <c r="Y41" i="2" s="1"/>
  <c r="Z41" i="2" s="1"/>
  <c r="X38" i="2"/>
  <c r="W39" i="2"/>
  <c r="X36" i="2"/>
  <c r="X39" i="2"/>
  <c r="W38" i="2"/>
  <c r="W37" i="2"/>
  <c r="W36" i="2"/>
  <c r="X35" i="2"/>
  <c r="X37" i="2"/>
  <c r="W35" i="2"/>
  <c r="Y34" i="2" l="1"/>
  <c r="Z34" i="2" s="1"/>
  <c r="Y36" i="2"/>
  <c r="Z36" i="2" s="1"/>
  <c r="Y38" i="2"/>
  <c r="Z38" i="2" s="1"/>
  <c r="Y37" i="2"/>
  <c r="Z37" i="2" s="1"/>
  <c r="Y39" i="2"/>
  <c r="Z39" i="2" s="1"/>
  <c r="Y35" i="2"/>
  <c r="Z35" i="2" s="1"/>
  <c r="V188" i="2" l="1"/>
  <c r="S188" i="2"/>
  <c r="P188" i="2"/>
  <c r="M188" i="2"/>
  <c r="J188" i="2"/>
  <c r="X188" i="2" s="1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X184" i="2"/>
  <c r="G184" i="2"/>
  <c r="V183" i="2"/>
  <c r="S183" i="2"/>
  <c r="P183" i="2"/>
  <c r="M183" i="2"/>
  <c r="G183" i="2"/>
  <c r="V182" i="2"/>
  <c r="S182" i="2"/>
  <c r="P182" i="2"/>
  <c r="M182" i="2"/>
  <c r="G182" i="2"/>
  <c r="V181" i="2"/>
  <c r="S181" i="2"/>
  <c r="P181" i="2"/>
  <c r="M181" i="2"/>
  <c r="G181" i="2"/>
  <c r="W181" i="2" s="1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V171" i="2" s="1"/>
  <c r="S172" i="2"/>
  <c r="P172" i="2"/>
  <c r="M172" i="2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8" i="2"/>
  <c r="S168" i="2"/>
  <c r="P168" i="2"/>
  <c r="M168" i="2"/>
  <c r="J168" i="2"/>
  <c r="G168" i="2"/>
  <c r="V167" i="2"/>
  <c r="V165" i="2" s="1"/>
  <c r="S167" i="2"/>
  <c r="P167" i="2"/>
  <c r="M167" i="2"/>
  <c r="G167" i="2"/>
  <c r="V166" i="2"/>
  <c r="S166" i="2"/>
  <c r="P166" i="2"/>
  <c r="X166" i="2" s="1"/>
  <c r="M166" i="2"/>
  <c r="G166" i="2"/>
  <c r="T165" i="2"/>
  <c r="Q165" i="2"/>
  <c r="N165" i="2"/>
  <c r="K165" i="2"/>
  <c r="H165" i="2"/>
  <c r="E165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X150" i="2" s="1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X143" i="2" s="1"/>
  <c r="S143" i="2"/>
  <c r="P143" i="2"/>
  <c r="M143" i="2"/>
  <c r="G143" i="2"/>
  <c r="V142" i="2"/>
  <c r="S142" i="2"/>
  <c r="P142" i="2"/>
  <c r="M142" i="2"/>
  <c r="G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X127" i="2" s="1"/>
  <c r="G127" i="2"/>
  <c r="W127" i="2" s="1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W123" i="2" s="1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W119" i="2" s="1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J113" i="2" s="1"/>
  <c r="G114" i="2"/>
  <c r="T113" i="2"/>
  <c r="Q113" i="2"/>
  <c r="N113" i="2"/>
  <c r="K113" i="2"/>
  <c r="H113" i="2"/>
  <c r="E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T109" i="2"/>
  <c r="Q109" i="2"/>
  <c r="N109" i="2"/>
  <c r="K109" i="2"/>
  <c r="H109" i="2"/>
  <c r="E109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M95" i="2" s="1"/>
  <c r="J96" i="2"/>
  <c r="G96" i="2"/>
  <c r="T95" i="2"/>
  <c r="Q95" i="2"/>
  <c r="N95" i="2"/>
  <c r="K95" i="2"/>
  <c r="H95" i="2"/>
  <c r="E95" i="2"/>
  <c r="V94" i="2"/>
  <c r="S94" i="2"/>
  <c r="P94" i="2"/>
  <c r="M94" i="2"/>
  <c r="J94" i="2"/>
  <c r="J91" i="2" s="1"/>
  <c r="G94" i="2"/>
  <c r="V93" i="2"/>
  <c r="S93" i="2"/>
  <c r="P93" i="2"/>
  <c r="M93" i="2"/>
  <c r="J93" i="2"/>
  <c r="G93" i="2"/>
  <c r="V92" i="2"/>
  <c r="S92" i="2"/>
  <c r="P92" i="2"/>
  <c r="M92" i="2"/>
  <c r="M91" i="2" s="1"/>
  <c r="J92" i="2"/>
  <c r="G92" i="2"/>
  <c r="T91" i="2"/>
  <c r="Q91" i="2"/>
  <c r="N91" i="2"/>
  <c r="K91" i="2"/>
  <c r="H91" i="2"/>
  <c r="E91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M77" i="2" s="1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J73" i="2" s="1"/>
  <c r="G76" i="2"/>
  <c r="V75" i="2"/>
  <c r="S75" i="2"/>
  <c r="P75" i="2"/>
  <c r="M75" i="2"/>
  <c r="J75" i="2"/>
  <c r="G75" i="2"/>
  <c r="V74" i="2"/>
  <c r="S74" i="2"/>
  <c r="P74" i="2"/>
  <c r="P73" i="2" s="1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T69" i="2"/>
  <c r="Q69" i="2"/>
  <c r="N69" i="2"/>
  <c r="K69" i="2"/>
  <c r="H69" i="2"/>
  <c r="E69" i="2"/>
  <c r="V66" i="2"/>
  <c r="S66" i="2"/>
  <c r="P66" i="2"/>
  <c r="M66" i="2"/>
  <c r="V65" i="2"/>
  <c r="S65" i="2"/>
  <c r="P65" i="2"/>
  <c r="M65" i="2"/>
  <c r="T64" i="2"/>
  <c r="Q64" i="2"/>
  <c r="N64" i="2"/>
  <c r="K64" i="2"/>
  <c r="V63" i="2"/>
  <c r="S63" i="2"/>
  <c r="P63" i="2"/>
  <c r="X63" i="2" s="1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H67" i="2" s="1"/>
  <c r="E60" i="2"/>
  <c r="E67" i="2" s="1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E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E50" i="2"/>
  <c r="V49" i="2"/>
  <c r="S49" i="2"/>
  <c r="S46" i="2" s="1"/>
  <c r="P49" i="2"/>
  <c r="M49" i="2"/>
  <c r="J49" i="2"/>
  <c r="G49" i="2"/>
  <c r="V48" i="2"/>
  <c r="S48" i="2"/>
  <c r="P48" i="2"/>
  <c r="M48" i="2"/>
  <c r="J48" i="2"/>
  <c r="X48" i="2" s="1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33" i="2"/>
  <c r="S33" i="2"/>
  <c r="P33" i="2"/>
  <c r="M33" i="2"/>
  <c r="G33" i="2"/>
  <c r="V32" i="2"/>
  <c r="S32" i="2"/>
  <c r="P32" i="2"/>
  <c r="M32" i="2"/>
  <c r="G32" i="2"/>
  <c r="V31" i="2"/>
  <c r="S31" i="2"/>
  <c r="P31" i="2"/>
  <c r="M31" i="2"/>
  <c r="G31" i="2"/>
  <c r="T30" i="2"/>
  <c r="Q30" i="2"/>
  <c r="N30" i="2"/>
  <c r="K30" i="2"/>
  <c r="H30" i="2"/>
  <c r="E30" i="2"/>
  <c r="V25" i="2"/>
  <c r="S25" i="2"/>
  <c r="P25" i="2"/>
  <c r="M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L26" i="1"/>
  <c r="H26" i="1"/>
  <c r="G26" i="1"/>
  <c r="F26" i="1"/>
  <c r="E26" i="1"/>
  <c r="D26" i="1"/>
  <c r="J25" i="1"/>
  <c r="N25" i="1" s="1"/>
  <c r="J24" i="1"/>
  <c r="J23" i="1"/>
  <c r="J26" i="1" l="1"/>
  <c r="V153" i="2"/>
  <c r="J163" i="2"/>
  <c r="X49" i="2"/>
  <c r="V64" i="2"/>
  <c r="W185" i="2"/>
  <c r="S105" i="2"/>
  <c r="V46" i="2"/>
  <c r="V50" i="2"/>
  <c r="W65" i="2"/>
  <c r="J77" i="2"/>
  <c r="P105" i="2"/>
  <c r="W137" i="2"/>
  <c r="S146" i="2"/>
  <c r="G176" i="2"/>
  <c r="W179" i="2"/>
  <c r="X185" i="2"/>
  <c r="X173" i="2"/>
  <c r="M54" i="2"/>
  <c r="V73" i="2"/>
  <c r="V81" i="2"/>
  <c r="S81" i="2"/>
  <c r="P113" i="2"/>
  <c r="X133" i="2"/>
  <c r="X151" i="2"/>
  <c r="Y151" i="2" s="1"/>
  <c r="Z151" i="2" s="1"/>
  <c r="V60" i="2"/>
  <c r="W84" i="2"/>
  <c r="W88" i="2"/>
  <c r="W107" i="2"/>
  <c r="W111" i="2"/>
  <c r="Y111" i="2" s="1"/>
  <c r="Z111" i="2" s="1"/>
  <c r="S85" i="2"/>
  <c r="S109" i="2"/>
  <c r="V113" i="2"/>
  <c r="X161" i="2"/>
  <c r="K58" i="2"/>
  <c r="S54" i="2"/>
  <c r="G54" i="2"/>
  <c r="S60" i="2"/>
  <c r="M146" i="2"/>
  <c r="S157" i="2"/>
  <c r="X62" i="2"/>
  <c r="X83" i="2"/>
  <c r="X84" i="2"/>
  <c r="V105" i="2"/>
  <c r="J105" i="2"/>
  <c r="V109" i="2"/>
  <c r="V117" i="2" s="1"/>
  <c r="X112" i="2"/>
  <c r="K117" i="2"/>
  <c r="M180" i="2"/>
  <c r="G30" i="2"/>
  <c r="X56" i="2"/>
  <c r="P77" i="2"/>
  <c r="V77" i="2"/>
  <c r="G171" i="2"/>
  <c r="W174" i="2"/>
  <c r="P180" i="2"/>
  <c r="S138" i="2"/>
  <c r="X174" i="2"/>
  <c r="P176" i="2"/>
  <c r="J180" i="2"/>
  <c r="Y84" i="2"/>
  <c r="Z84" i="2" s="1"/>
  <c r="S50" i="2"/>
  <c r="S58" i="2" s="1"/>
  <c r="W53" i="2"/>
  <c r="V69" i="2"/>
  <c r="S73" i="2"/>
  <c r="W76" i="2"/>
  <c r="J99" i="2"/>
  <c r="P99" i="2"/>
  <c r="V99" i="2"/>
  <c r="X167" i="2"/>
  <c r="X168" i="2"/>
  <c r="W177" i="2"/>
  <c r="S176" i="2"/>
  <c r="W48" i="2"/>
  <c r="W49" i="2"/>
  <c r="Q58" i="2"/>
  <c r="X92" i="2"/>
  <c r="V91" i="2"/>
  <c r="W172" i="2"/>
  <c r="K189" i="2"/>
  <c r="S180" i="2"/>
  <c r="S30" i="2"/>
  <c r="V85" i="2"/>
  <c r="S91" i="2"/>
  <c r="S95" i="2"/>
  <c r="M113" i="2"/>
  <c r="W124" i="2"/>
  <c r="W128" i="2"/>
  <c r="G138" i="2"/>
  <c r="W155" i="2"/>
  <c r="W156" i="2"/>
  <c r="W160" i="2"/>
  <c r="W161" i="2"/>
  <c r="X172" i="2"/>
  <c r="V176" i="2"/>
  <c r="J176" i="2"/>
  <c r="V180" i="2"/>
  <c r="V189" i="2" s="1"/>
  <c r="T67" i="2"/>
  <c r="Y49" i="2"/>
  <c r="Z49" i="2" s="1"/>
  <c r="P91" i="2"/>
  <c r="N58" i="2"/>
  <c r="M60" i="2"/>
  <c r="X70" i="2"/>
  <c r="P69" i="2"/>
  <c r="X78" i="2"/>
  <c r="G81" i="2"/>
  <c r="W83" i="2"/>
  <c r="Y83" i="2" s="1"/>
  <c r="Z83" i="2" s="1"/>
  <c r="G85" i="2"/>
  <c r="W87" i="2"/>
  <c r="V95" i="2"/>
  <c r="X98" i="2"/>
  <c r="M99" i="2"/>
  <c r="M103" i="2" s="1"/>
  <c r="X107" i="2"/>
  <c r="Y107" i="2" s="1"/>
  <c r="Z107" i="2" s="1"/>
  <c r="X108" i="2"/>
  <c r="W116" i="2"/>
  <c r="W132" i="2"/>
  <c r="P146" i="2"/>
  <c r="W143" i="2"/>
  <c r="Y143" i="2" s="1"/>
  <c r="Z143" i="2" s="1"/>
  <c r="X144" i="2"/>
  <c r="X145" i="2"/>
  <c r="W149" i="2"/>
  <c r="W150" i="2"/>
  <c r="Y150" i="2" s="1"/>
  <c r="Z150" i="2" s="1"/>
  <c r="M157" i="2"/>
  <c r="W159" i="2"/>
  <c r="J165" i="2"/>
  <c r="X178" i="2"/>
  <c r="X179" i="2"/>
  <c r="Y179" i="2" s="1"/>
  <c r="Z179" i="2" s="1"/>
  <c r="N189" i="2"/>
  <c r="W184" i="2"/>
  <c r="Y184" i="2" s="1"/>
  <c r="Z184" i="2" s="1"/>
  <c r="W188" i="2"/>
  <c r="Y188" i="2" s="1"/>
  <c r="Z188" i="2" s="1"/>
  <c r="M30" i="2"/>
  <c r="P46" i="2"/>
  <c r="X52" i="2"/>
  <c r="X53" i="2"/>
  <c r="V54" i="2"/>
  <c r="P64" i="2"/>
  <c r="M69" i="2"/>
  <c r="S69" i="2"/>
  <c r="X75" i="2"/>
  <c r="X76" i="2"/>
  <c r="Y76" i="2" s="1"/>
  <c r="Z76" i="2" s="1"/>
  <c r="W80" i="2"/>
  <c r="Y80" i="2" s="1"/>
  <c r="Z80" i="2" s="1"/>
  <c r="J81" i="2"/>
  <c r="X86" i="2"/>
  <c r="X87" i="2"/>
  <c r="W94" i="2"/>
  <c r="W98" i="2"/>
  <c r="Y98" i="2" s="1"/>
  <c r="Z98" i="2" s="1"/>
  <c r="X100" i="2"/>
  <c r="G109" i="2"/>
  <c r="X116" i="2"/>
  <c r="X113" i="2" s="1"/>
  <c r="X122" i="2"/>
  <c r="X126" i="2"/>
  <c r="W135" i="2"/>
  <c r="X136" i="2"/>
  <c r="X137" i="2"/>
  <c r="Y137" i="2" s="1"/>
  <c r="Z137" i="2" s="1"/>
  <c r="W144" i="2"/>
  <c r="P157" i="2"/>
  <c r="V157" i="2"/>
  <c r="S165" i="2"/>
  <c r="W170" i="2"/>
  <c r="J171" i="2"/>
  <c r="X181" i="2"/>
  <c r="Y127" i="2"/>
  <c r="Z127" i="2" s="1"/>
  <c r="W47" i="2"/>
  <c r="M50" i="2"/>
  <c r="W56" i="2"/>
  <c r="Y56" i="2" s="1"/>
  <c r="Z56" i="2" s="1"/>
  <c r="X57" i="2"/>
  <c r="J60" i="2"/>
  <c r="J67" i="2" s="1"/>
  <c r="K67" i="2"/>
  <c r="M73" i="2"/>
  <c r="X80" i="2"/>
  <c r="E89" i="2"/>
  <c r="X93" i="2"/>
  <c r="X94" i="2"/>
  <c r="S99" i="2"/>
  <c r="S103" i="2" s="1"/>
  <c r="W102" i="2"/>
  <c r="X110" i="2"/>
  <c r="X111" i="2"/>
  <c r="S130" i="2"/>
  <c r="W121" i="2"/>
  <c r="W122" i="2"/>
  <c r="Y122" i="2" s="1"/>
  <c r="Z122" i="2" s="1"/>
  <c r="W125" i="2"/>
  <c r="W126" i="2"/>
  <c r="W129" i="2"/>
  <c r="W136" i="2"/>
  <c r="V146" i="2"/>
  <c r="M163" i="2"/>
  <c r="W162" i="2"/>
  <c r="X170" i="2"/>
  <c r="S171" i="2"/>
  <c r="S189" i="2" s="1"/>
  <c r="W175" i="2"/>
  <c r="Q189" i="2"/>
  <c r="W183" i="2"/>
  <c r="W187" i="2"/>
  <c r="Y187" i="2" s="1"/>
  <c r="Z187" i="2" s="1"/>
  <c r="E58" i="2"/>
  <c r="W57" i="2"/>
  <c r="X61" i="2"/>
  <c r="X60" i="2" s="1"/>
  <c r="M64" i="2"/>
  <c r="W79" i="2"/>
  <c r="X82" i="2"/>
  <c r="X81" i="2" s="1"/>
  <c r="G91" i="2"/>
  <c r="W93" i="2"/>
  <c r="G95" i="2"/>
  <c r="W97" i="2"/>
  <c r="M105" i="2"/>
  <c r="M109" i="2"/>
  <c r="X115" i="2"/>
  <c r="X121" i="2"/>
  <c r="X125" i="2"/>
  <c r="X129" i="2"/>
  <c r="Y129" i="2" s="1"/>
  <c r="Z129" i="2" s="1"/>
  <c r="V138" i="2"/>
  <c r="W141" i="2"/>
  <c r="X142" i="2"/>
  <c r="Y142" i="2" s="1"/>
  <c r="Z142" i="2" s="1"/>
  <c r="J153" i="2"/>
  <c r="P153" i="2"/>
  <c r="X152" i="2"/>
  <c r="Y152" i="2" s="1"/>
  <c r="Z152" i="2" s="1"/>
  <c r="P163" i="2"/>
  <c r="V163" i="2"/>
  <c r="X162" i="2"/>
  <c r="P165" i="2"/>
  <c r="X175" i="2"/>
  <c r="X183" i="2"/>
  <c r="X187" i="2"/>
  <c r="W63" i="2"/>
  <c r="Y63" i="2" s="1"/>
  <c r="Z63" i="2" s="1"/>
  <c r="N67" i="2"/>
  <c r="X72" i="2"/>
  <c r="X79" i="2"/>
  <c r="Y79" i="2" s="1"/>
  <c r="Z79" i="2" s="1"/>
  <c r="P81" i="2"/>
  <c r="K89" i="2"/>
  <c r="X96" i="2"/>
  <c r="X97" i="2"/>
  <c r="W101" i="2"/>
  <c r="X106" i="2"/>
  <c r="W115" i="2"/>
  <c r="Y115" i="2" s="1"/>
  <c r="Z115" i="2" s="1"/>
  <c r="W133" i="2"/>
  <c r="Y133" i="2" s="1"/>
  <c r="Z133" i="2" s="1"/>
  <c r="X134" i="2"/>
  <c r="X135" i="2"/>
  <c r="W142" i="2"/>
  <c r="M153" i="2"/>
  <c r="S153" i="2"/>
  <c r="W151" i="2"/>
  <c r="W152" i="2"/>
  <c r="S163" i="2"/>
  <c r="P171" i="2"/>
  <c r="X177" i="2"/>
  <c r="X176" i="2" s="1"/>
  <c r="H189" i="2"/>
  <c r="T189" i="2"/>
  <c r="W182" i="2"/>
  <c r="W186" i="2"/>
  <c r="Y48" i="2"/>
  <c r="Z48" i="2" s="1"/>
  <c r="W32" i="2"/>
  <c r="X51" i="2"/>
  <c r="P54" i="2"/>
  <c r="X66" i="2"/>
  <c r="W72" i="2"/>
  <c r="X74" i="2"/>
  <c r="X88" i="2"/>
  <c r="Y88" i="2" s="1"/>
  <c r="Z88" i="2" s="1"/>
  <c r="X101" i="2"/>
  <c r="X102" i="2"/>
  <c r="W108" i="2"/>
  <c r="W112" i="2"/>
  <c r="X114" i="2"/>
  <c r="X120" i="2"/>
  <c r="X124" i="2"/>
  <c r="Y124" i="2" s="1"/>
  <c r="Z124" i="2" s="1"/>
  <c r="X128" i="2"/>
  <c r="Y128" i="2" s="1"/>
  <c r="Z128" i="2" s="1"/>
  <c r="W134" i="2"/>
  <c r="Y134" i="2" s="1"/>
  <c r="Z134" i="2" s="1"/>
  <c r="W145" i="2"/>
  <c r="J157" i="2"/>
  <c r="W168" i="2"/>
  <c r="X182" i="2"/>
  <c r="X186" i="2"/>
  <c r="G180" i="2"/>
  <c r="E189" i="2"/>
  <c r="W166" i="2"/>
  <c r="Y166" i="2" s="1"/>
  <c r="Z166" i="2" s="1"/>
  <c r="G165" i="2"/>
  <c r="G146" i="2"/>
  <c r="S13" i="2"/>
  <c r="Q27" i="2" s="1"/>
  <c r="S27" i="2" s="1"/>
  <c r="S17" i="2"/>
  <c r="Q28" i="2" s="1"/>
  <c r="S28" i="2" s="1"/>
  <c r="M21" i="2"/>
  <c r="K29" i="2" s="1"/>
  <c r="M29" i="2" s="1"/>
  <c r="V17" i="2"/>
  <c r="T28" i="2" s="1"/>
  <c r="V28" i="2" s="1"/>
  <c r="P17" i="2"/>
  <c r="N28" i="2" s="1"/>
  <c r="P28" i="2" s="1"/>
  <c r="X20" i="2"/>
  <c r="S21" i="2"/>
  <c r="Q29" i="2" s="1"/>
  <c r="S29" i="2" s="1"/>
  <c r="W23" i="2"/>
  <c r="M13" i="2"/>
  <c r="K27" i="2" s="1"/>
  <c r="G13" i="2"/>
  <c r="E27" i="2" s="1"/>
  <c r="X33" i="2"/>
  <c r="X18" i="2"/>
  <c r="W18" i="2"/>
  <c r="W19" i="2"/>
  <c r="W20" i="2"/>
  <c r="X22" i="2"/>
  <c r="W25" i="2"/>
  <c r="V21" i="2"/>
  <c r="T29" i="2" s="1"/>
  <c r="V29" i="2" s="1"/>
  <c r="W16" i="2"/>
  <c r="X23" i="2"/>
  <c r="J21" i="2"/>
  <c r="H29" i="2" s="1"/>
  <c r="J29" i="2" s="1"/>
  <c r="W14" i="2"/>
  <c r="W15" i="2"/>
  <c r="J13" i="2"/>
  <c r="H27" i="2" s="1"/>
  <c r="V13" i="2"/>
  <c r="T27" i="2" s="1"/>
  <c r="P13" i="2"/>
  <c r="N27" i="2" s="1"/>
  <c r="P27" i="2" s="1"/>
  <c r="M17" i="2"/>
  <c r="K28" i="2" s="1"/>
  <c r="M28" i="2" s="1"/>
  <c r="X25" i="2"/>
  <c r="W33" i="2"/>
  <c r="X16" i="2"/>
  <c r="W22" i="2"/>
  <c r="X31" i="2"/>
  <c r="V30" i="2"/>
  <c r="X14" i="2"/>
  <c r="X15" i="2"/>
  <c r="G17" i="2"/>
  <c r="E28" i="2" s="1"/>
  <c r="G28" i="2" s="1"/>
  <c r="P21" i="2"/>
  <c r="N29" i="2" s="1"/>
  <c r="P29" i="2" s="1"/>
  <c r="P30" i="2"/>
  <c r="W31" i="2"/>
  <c r="W46" i="2"/>
  <c r="G99" i="2"/>
  <c r="G103" i="2" s="1"/>
  <c r="W100" i="2"/>
  <c r="X32" i="2"/>
  <c r="M46" i="2"/>
  <c r="X47" i="2"/>
  <c r="X46" i="2" s="1"/>
  <c r="J46" i="2"/>
  <c r="P50" i="2"/>
  <c r="W52" i="2"/>
  <c r="Y52" i="2" s="1"/>
  <c r="Z52" i="2" s="1"/>
  <c r="H58" i="2"/>
  <c r="W61" i="2"/>
  <c r="G60" i="2"/>
  <c r="G67" i="2" s="1"/>
  <c r="Q67" i="2"/>
  <c r="W71" i="2"/>
  <c r="G69" i="2"/>
  <c r="W74" i="2"/>
  <c r="G73" i="2"/>
  <c r="N89" i="2"/>
  <c r="G105" i="2"/>
  <c r="W106" i="2"/>
  <c r="X19" i="2"/>
  <c r="W55" i="2"/>
  <c r="W70" i="2"/>
  <c r="J17" i="2"/>
  <c r="H28" i="2" s="1"/>
  <c r="J28" i="2" s="1"/>
  <c r="G21" i="2"/>
  <c r="E29" i="2" s="1"/>
  <c r="G29" i="2" s="1"/>
  <c r="G46" i="2"/>
  <c r="J50" i="2"/>
  <c r="W62" i="2"/>
  <c r="W66" i="2"/>
  <c r="W75" i="2"/>
  <c r="Y75" i="2" s="1"/>
  <c r="Z75" i="2" s="1"/>
  <c r="W78" i="2"/>
  <c r="Q89" i="2"/>
  <c r="G27" i="2"/>
  <c r="W51" i="2"/>
  <c r="G50" i="2"/>
  <c r="G58" i="2" s="1"/>
  <c r="T58" i="2"/>
  <c r="X55" i="2"/>
  <c r="J54" i="2"/>
  <c r="P60" i="2"/>
  <c r="M67" i="2"/>
  <c r="V67" i="2"/>
  <c r="S64" i="2"/>
  <c r="S67" i="2" s="1"/>
  <c r="M81" i="2"/>
  <c r="W82" i="2"/>
  <c r="H89" i="2"/>
  <c r="T89" i="2"/>
  <c r="M85" i="2"/>
  <c r="W86" i="2"/>
  <c r="X65" i="2"/>
  <c r="X64" i="2" s="1"/>
  <c r="X71" i="2"/>
  <c r="V89" i="2"/>
  <c r="W92" i="2"/>
  <c r="W96" i="2"/>
  <c r="E117" i="2"/>
  <c r="P130" i="2"/>
  <c r="J69" i="2"/>
  <c r="X109" i="2"/>
  <c r="Q117" i="2"/>
  <c r="W114" i="2"/>
  <c r="G113" i="2"/>
  <c r="S113" i="2"/>
  <c r="S117" i="2" s="1"/>
  <c r="X123" i="2"/>
  <c r="Y123" i="2" s="1"/>
  <c r="Z123" i="2" s="1"/>
  <c r="P138" i="2"/>
  <c r="J146" i="2"/>
  <c r="X140" i="2"/>
  <c r="G77" i="2"/>
  <c r="S77" i="2"/>
  <c r="S89" i="2"/>
  <c r="X95" i="2"/>
  <c r="W110" i="2"/>
  <c r="J130" i="2"/>
  <c r="M130" i="2"/>
  <c r="W120" i="2"/>
  <c r="Y181" i="2"/>
  <c r="Z181" i="2" s="1"/>
  <c r="J85" i="2"/>
  <c r="P85" i="2"/>
  <c r="P89" i="2" s="1"/>
  <c r="J95" i="2"/>
  <c r="J103" i="2" s="1"/>
  <c r="P95" i="2"/>
  <c r="J109" i="2"/>
  <c r="J117" i="2" s="1"/>
  <c r="P109" i="2"/>
  <c r="P117" i="2" s="1"/>
  <c r="G130" i="2"/>
  <c r="M138" i="2"/>
  <c r="Y144" i="2"/>
  <c r="Z144" i="2" s="1"/>
  <c r="Y145" i="2"/>
  <c r="Z145" i="2" s="1"/>
  <c r="W163" i="2"/>
  <c r="H117" i="2"/>
  <c r="N117" i="2"/>
  <c r="T117" i="2"/>
  <c r="V130" i="2"/>
  <c r="J138" i="2"/>
  <c r="X132" i="2"/>
  <c r="Y141" i="2"/>
  <c r="Z141" i="2" s="1"/>
  <c r="X119" i="2"/>
  <c r="W157" i="2"/>
  <c r="Y161" i="2"/>
  <c r="Z161" i="2" s="1"/>
  <c r="Y162" i="2"/>
  <c r="Z162" i="2" s="1"/>
  <c r="Y175" i="2"/>
  <c r="Z175" i="2" s="1"/>
  <c r="W140" i="2"/>
  <c r="W148" i="2"/>
  <c r="W167" i="2"/>
  <c r="Y167" i="2" s="1"/>
  <c r="Z167" i="2" s="1"/>
  <c r="W173" i="2"/>
  <c r="Y173" i="2" s="1"/>
  <c r="Z173" i="2" s="1"/>
  <c r="W178" i="2"/>
  <c r="Y178" i="2" s="1"/>
  <c r="Z178" i="2" s="1"/>
  <c r="X148" i="2"/>
  <c r="G153" i="2"/>
  <c r="X156" i="2"/>
  <c r="Y156" i="2" s="1"/>
  <c r="Z156" i="2" s="1"/>
  <c r="G157" i="2"/>
  <c r="X160" i="2"/>
  <c r="Y160" i="2" s="1"/>
  <c r="Z160" i="2" s="1"/>
  <c r="G163" i="2"/>
  <c r="M165" i="2"/>
  <c r="M171" i="2"/>
  <c r="M176" i="2"/>
  <c r="X149" i="2"/>
  <c r="X155" i="2"/>
  <c r="X157" i="2" s="1"/>
  <c r="X159" i="2"/>
  <c r="X146" i="2" l="1"/>
  <c r="J189" i="2"/>
  <c r="X67" i="2"/>
  <c r="V58" i="2"/>
  <c r="X138" i="2"/>
  <c r="Y172" i="2"/>
  <c r="Z172" i="2" s="1"/>
  <c r="Y174" i="2"/>
  <c r="Z174" i="2" s="1"/>
  <c r="X171" i="2"/>
  <c r="Y185" i="2"/>
  <c r="Z185" i="2" s="1"/>
  <c r="X50" i="2"/>
  <c r="X165" i="2"/>
  <c r="X189" i="2" s="1"/>
  <c r="M58" i="2"/>
  <c r="Y159" i="2"/>
  <c r="Z159" i="2" s="1"/>
  <c r="W138" i="2"/>
  <c r="Y138" i="2" s="1"/>
  <c r="Z138" i="2" s="1"/>
  <c r="Y177" i="2"/>
  <c r="Z177" i="2" s="1"/>
  <c r="Y62" i="2"/>
  <c r="Z62" i="2" s="1"/>
  <c r="Y120" i="2"/>
  <c r="Z120" i="2" s="1"/>
  <c r="G189" i="2"/>
  <c r="P103" i="2"/>
  <c r="W17" i="2"/>
  <c r="Y32" i="2"/>
  <c r="Z32" i="2" s="1"/>
  <c r="Y186" i="2"/>
  <c r="Z186" i="2" s="1"/>
  <c r="Y93" i="2"/>
  <c r="Z93" i="2" s="1"/>
  <c r="G89" i="2"/>
  <c r="X73" i="2"/>
  <c r="X77" i="2"/>
  <c r="M89" i="2"/>
  <c r="X180" i="2"/>
  <c r="Y121" i="2"/>
  <c r="Z121" i="2" s="1"/>
  <c r="Y136" i="2"/>
  <c r="Z136" i="2" s="1"/>
  <c r="Y135" i="2"/>
  <c r="Z135" i="2" s="1"/>
  <c r="Y168" i="2"/>
  <c r="Z168" i="2" s="1"/>
  <c r="Y112" i="2"/>
  <c r="Z112" i="2" s="1"/>
  <c r="G117" i="2"/>
  <c r="P58" i="2"/>
  <c r="X30" i="2"/>
  <c r="Y126" i="2"/>
  <c r="Z126" i="2" s="1"/>
  <c r="Y53" i="2"/>
  <c r="Z53" i="2" s="1"/>
  <c r="V103" i="2"/>
  <c r="Y66" i="2"/>
  <c r="Z66" i="2" s="1"/>
  <c r="W30" i="2"/>
  <c r="P189" i="2"/>
  <c r="M117" i="2"/>
  <c r="W130" i="2"/>
  <c r="X91" i="2"/>
  <c r="Y155" i="2"/>
  <c r="Z155" i="2" s="1"/>
  <c r="Y182" i="2"/>
  <c r="Z182" i="2" s="1"/>
  <c r="Y101" i="2"/>
  <c r="Z101" i="2" s="1"/>
  <c r="Y125" i="2"/>
  <c r="Z125" i="2" s="1"/>
  <c r="X105" i="2"/>
  <c r="X117" i="2" s="1"/>
  <c r="Y170" i="2"/>
  <c r="Z170" i="2" s="1"/>
  <c r="X85" i="2"/>
  <c r="Y157" i="2"/>
  <c r="Z157" i="2" s="1"/>
  <c r="P67" i="2"/>
  <c r="Y71" i="2"/>
  <c r="Z71" i="2" s="1"/>
  <c r="Y47" i="2"/>
  <c r="Z47" i="2" s="1"/>
  <c r="Y72" i="2"/>
  <c r="Z72" i="2" s="1"/>
  <c r="J58" i="2"/>
  <c r="Y65" i="2"/>
  <c r="Z65" i="2" s="1"/>
  <c r="Y149" i="2"/>
  <c r="Z149" i="2" s="1"/>
  <c r="J89" i="2"/>
  <c r="X54" i="2"/>
  <c r="X58" i="2" s="1"/>
  <c r="Y108" i="2"/>
  <c r="Z108" i="2" s="1"/>
  <c r="Y183" i="2"/>
  <c r="Z183" i="2" s="1"/>
  <c r="X99" i="2"/>
  <c r="Y87" i="2"/>
  <c r="Z87" i="2" s="1"/>
  <c r="M189" i="2"/>
  <c r="W180" i="2"/>
  <c r="X69" i="2"/>
  <c r="S26" i="2"/>
  <c r="X103" i="2"/>
  <c r="Y132" i="2"/>
  <c r="Z132" i="2" s="1"/>
  <c r="X29" i="2"/>
  <c r="Y97" i="2"/>
  <c r="Z97" i="2" s="1"/>
  <c r="Y57" i="2"/>
  <c r="Z57" i="2" s="1"/>
  <c r="Y102" i="2"/>
  <c r="Z102" i="2" s="1"/>
  <c r="Y94" i="2"/>
  <c r="Z94" i="2" s="1"/>
  <c r="Y116" i="2"/>
  <c r="Z116" i="2" s="1"/>
  <c r="Y23" i="2"/>
  <c r="Z23" i="2" s="1"/>
  <c r="W13" i="2"/>
  <c r="Y18" i="2"/>
  <c r="Z18" i="2" s="1"/>
  <c r="S44" i="2"/>
  <c r="S190" i="2" s="1"/>
  <c r="S192" i="2" s="1"/>
  <c r="Q26" i="2"/>
  <c r="Y33" i="2"/>
  <c r="Z33" i="2" s="1"/>
  <c r="X17" i="2"/>
  <c r="Y17" i="2" s="1"/>
  <c r="Z17" i="2" s="1"/>
  <c r="W29" i="2"/>
  <c r="Y14" i="2"/>
  <c r="Z14" i="2" s="1"/>
  <c r="Y22" i="2"/>
  <c r="Z22" i="2" s="1"/>
  <c r="Y20" i="2"/>
  <c r="Z20" i="2" s="1"/>
  <c r="Y15" i="2"/>
  <c r="Z15" i="2" s="1"/>
  <c r="Y25" i="2"/>
  <c r="Z25" i="2" s="1"/>
  <c r="P26" i="2"/>
  <c r="W21" i="2"/>
  <c r="Y31" i="2"/>
  <c r="Z31" i="2" s="1"/>
  <c r="Y16" i="2"/>
  <c r="Z16" i="2" s="1"/>
  <c r="P44" i="2"/>
  <c r="P190" i="2" s="1"/>
  <c r="P192" i="2" s="1"/>
  <c r="W28" i="2"/>
  <c r="X21" i="2"/>
  <c r="N26" i="2"/>
  <c r="X13" i="2"/>
  <c r="Y13" i="2" s="1"/>
  <c r="Z13" i="2" s="1"/>
  <c r="W165" i="2"/>
  <c r="W95" i="2"/>
  <c r="Y95" i="2" s="1"/>
  <c r="Z95" i="2" s="1"/>
  <c r="Y96" i="2"/>
  <c r="Z96" i="2" s="1"/>
  <c r="Y51" i="2"/>
  <c r="Z51" i="2" s="1"/>
  <c r="W50" i="2"/>
  <c r="Y50" i="2" s="1"/>
  <c r="Z50" i="2" s="1"/>
  <c r="V27" i="2"/>
  <c r="V26" i="2" s="1"/>
  <c r="V44" i="2" s="1"/>
  <c r="V190" i="2" s="1"/>
  <c r="V192" i="2" s="1"/>
  <c r="T26" i="2"/>
  <c r="Y55" i="2"/>
  <c r="Z55" i="2" s="1"/>
  <c r="W54" i="2"/>
  <c r="Y148" i="2"/>
  <c r="Z148" i="2" s="1"/>
  <c r="W153" i="2"/>
  <c r="Y180" i="2"/>
  <c r="Z180" i="2" s="1"/>
  <c r="W91" i="2"/>
  <c r="Y92" i="2"/>
  <c r="Z92" i="2" s="1"/>
  <c r="G26" i="2"/>
  <c r="G44" i="2" s="1"/>
  <c r="G190" i="2" s="1"/>
  <c r="C23" i="1" s="1"/>
  <c r="N23" i="1" s="1"/>
  <c r="M25" i="1" s="1"/>
  <c r="Y61" i="2"/>
  <c r="Z61" i="2" s="1"/>
  <c r="W60" i="2"/>
  <c r="Y60" i="2" s="1"/>
  <c r="Z60" i="2" s="1"/>
  <c r="Y19" i="2"/>
  <c r="Z19" i="2" s="1"/>
  <c r="X163" i="2"/>
  <c r="Y163" i="2" s="1"/>
  <c r="Z163" i="2" s="1"/>
  <c r="W146" i="2"/>
  <c r="Y146" i="2" s="1"/>
  <c r="Z146" i="2" s="1"/>
  <c r="Y140" i="2"/>
  <c r="Z140" i="2" s="1"/>
  <c r="W171" i="2"/>
  <c r="Y171" i="2" s="1"/>
  <c r="Z171" i="2" s="1"/>
  <c r="W109" i="2"/>
  <c r="Y109" i="2" s="1"/>
  <c r="Z109" i="2" s="1"/>
  <c r="Y110" i="2"/>
  <c r="Z110" i="2" s="1"/>
  <c r="W113" i="2"/>
  <c r="Y114" i="2"/>
  <c r="Z114" i="2" s="1"/>
  <c r="X28" i="2"/>
  <c r="E26" i="2"/>
  <c r="Y74" i="2"/>
  <c r="Z74" i="2" s="1"/>
  <c r="W73" i="2"/>
  <c r="Y73" i="2" s="1"/>
  <c r="Z73" i="2" s="1"/>
  <c r="W64" i="2"/>
  <c r="K26" i="2"/>
  <c r="M27" i="2"/>
  <c r="M26" i="2" s="1"/>
  <c r="M44" i="2" s="1"/>
  <c r="W105" i="2"/>
  <c r="Y106" i="2"/>
  <c r="Z106" i="2" s="1"/>
  <c r="X153" i="2"/>
  <c r="X130" i="2"/>
  <c r="Y130" i="2" s="1"/>
  <c r="Z130" i="2" s="1"/>
  <c r="Y119" i="2"/>
  <c r="Z119" i="2" s="1"/>
  <c r="W176" i="2"/>
  <c r="Y176" i="2" s="1"/>
  <c r="Z176" i="2" s="1"/>
  <c r="Y86" i="2"/>
  <c r="Z86" i="2" s="1"/>
  <c r="W85" i="2"/>
  <c r="Y82" i="2"/>
  <c r="Z82" i="2" s="1"/>
  <c r="W81" i="2"/>
  <c r="Y81" i="2" s="1"/>
  <c r="Z81" i="2" s="1"/>
  <c r="Y78" i="2"/>
  <c r="Z78" i="2" s="1"/>
  <c r="W77" i="2"/>
  <c r="Y77" i="2" s="1"/>
  <c r="Z77" i="2" s="1"/>
  <c r="Y70" i="2"/>
  <c r="Z70" i="2" s="1"/>
  <c r="W69" i="2"/>
  <c r="Y69" i="2" s="1"/>
  <c r="Z69" i="2" s="1"/>
  <c r="J27" i="2"/>
  <c r="W99" i="2"/>
  <c r="Y99" i="2" s="1"/>
  <c r="Z99" i="2" s="1"/>
  <c r="Y100" i="2"/>
  <c r="Z100" i="2" s="1"/>
  <c r="Y46" i="2"/>
  <c r="Z46" i="2" s="1"/>
  <c r="Y105" i="2" l="1"/>
  <c r="Z105" i="2" s="1"/>
  <c r="Y165" i="2"/>
  <c r="Z165" i="2" s="1"/>
  <c r="G192" i="2"/>
  <c r="Y153" i="2"/>
  <c r="Z153" i="2" s="1"/>
  <c r="M190" i="2"/>
  <c r="M192" i="2" s="1"/>
  <c r="Y29" i="2"/>
  <c r="Z29" i="2" s="1"/>
  <c r="X89" i="2"/>
  <c r="Y28" i="2"/>
  <c r="Z28" i="2" s="1"/>
  <c r="Y21" i="2"/>
  <c r="Z21" i="2" s="1"/>
  <c r="Y30" i="2"/>
  <c r="Z30" i="2" s="1"/>
  <c r="Y85" i="2"/>
  <c r="Z85" i="2" s="1"/>
  <c r="W89" i="2"/>
  <c r="W103" i="2"/>
  <c r="Y103" i="2" s="1"/>
  <c r="Z103" i="2" s="1"/>
  <c r="Y91" i="2"/>
  <c r="Z91" i="2" s="1"/>
  <c r="W58" i="2"/>
  <c r="Y58" i="2" s="1"/>
  <c r="Z58" i="2" s="1"/>
  <c r="Y54" i="2"/>
  <c r="Z54" i="2" s="1"/>
  <c r="W67" i="2"/>
  <c r="Y67" i="2" s="1"/>
  <c r="Z67" i="2" s="1"/>
  <c r="Y64" i="2"/>
  <c r="Z64" i="2" s="1"/>
  <c r="W117" i="2"/>
  <c r="Y117" i="2" s="1"/>
  <c r="Z117" i="2" s="1"/>
  <c r="Y113" i="2"/>
  <c r="Z113" i="2" s="1"/>
  <c r="X27" i="2"/>
  <c r="X26" i="2" s="1"/>
  <c r="X44" i="2" s="1"/>
  <c r="J26" i="2"/>
  <c r="J44" i="2" s="1"/>
  <c r="J190" i="2" s="1"/>
  <c r="C24" i="1" s="1"/>
  <c r="W27" i="2"/>
  <c r="W189" i="2"/>
  <c r="Y189" i="2" s="1"/>
  <c r="Z189" i="2" s="1"/>
  <c r="C26" i="1" l="1"/>
  <c r="N26" i="1" s="1"/>
  <c r="M26" i="1" s="1"/>
  <c r="N24" i="1"/>
  <c r="M24" i="1" s="1"/>
  <c r="J192" i="2"/>
  <c r="X190" i="2"/>
  <c r="Y89" i="2"/>
  <c r="Z89" i="2" s="1"/>
  <c r="W26" i="2"/>
  <c r="Y27" i="2"/>
  <c r="Z27" i="2" s="1"/>
  <c r="X192" i="2" l="1"/>
  <c r="Y26" i="2"/>
  <c r="Z26" i="2" s="1"/>
  <c r="W44" i="2"/>
  <c r="W190" i="2" l="1"/>
  <c r="W192" i="2" s="1"/>
  <c r="Y44" i="2"/>
  <c r="Y190" i="2" l="1"/>
  <c r="Z190" i="2" s="1"/>
  <c r="Z44" i="2"/>
</calcChain>
</file>

<file path=xl/sharedStrings.xml><?xml version="1.0" encoding="utf-8"?>
<sst xmlns="http://schemas.openxmlformats.org/spreadsheetml/2006/main" count="699" uniqueCount="369">
  <si>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</si>
  <si>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</si>
  <si>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</si>
  <si>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</si>
  <si>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</si>
  <si>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</si>
  <si>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</si>
  <si>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</si>
  <si>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</si>
  <si>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</si>
  <si>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</si>
  <si>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</si>
  <si>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</si>
  <si>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</si>
  <si>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</si>
  <si>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</si>
  <si>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</si>
  <si>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</si>
  <si>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</si>
  <si>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</si>
  <si>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</si>
  <si>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</si>
  <si>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</si>
  <si>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</si>
  <si>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</si>
  <si>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</si>
  <si>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</si>
  <si>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</si>
  <si>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</si>
  <si>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</si>
  <si>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</si>
  <si>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</si>
  <si>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</si>
  <si>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</si>
  <si>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</si>
  <si>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</si>
  <si>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</si>
  <si>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</si>
  <si>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</si>
  <si>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</si>
  <si>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</si>
  <si>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</si>
  <si>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</si>
  <si>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</si>
  <si>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</si>
  <si>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</si>
  <si>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</si>
  <si>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</si>
  <si>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</si>
  <si>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</si>
  <si>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</si>
  <si>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</si>
  <si>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</si>
  <si>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</si>
  <si>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</si>
  <si>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</si>
  <si>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</si>
  <si>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</si>
  <si>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</si>
  <si>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</si>
  <si>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</si>
  <si>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</si>
  <si>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</si>
  <si>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</si>
  <si>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</si>
  <si>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</si>
  <si>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</si>
  <si>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</si>
  <si>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</si>
  <si>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</si>
  <si>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</si>
  <si>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</si>
  <si>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</si>
  <si>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</si>
  <si>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</si>
  <si>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</si>
  <si>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</si>
  <si>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</si>
  <si>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</si>
  <si>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</si>
  <si>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</si>
  <si>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</si>
  <si>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</si>
  <si>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</si>
  <si>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</si>
  <si>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</si>
  <si>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</si>
  <si>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</si>
  <si>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</si>
  <si>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</si>
  <si>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</si>
  <si>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</si>
  <si>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</si>
  <si>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</si>
  <si>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</si>
  <si>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</si>
  <si>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</si>
  <si>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</si>
  <si>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</si>
  <si>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</si>
  <si>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</si>
  <si>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</si>
  <si>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</si>
  <si>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</si>
  <si>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</si>
  <si>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</si>
  <si>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</si>
  <si>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</si>
  <si>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</si>
  <si>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</si>
  <si>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</si>
  <si>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</si>
  <si>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</si>
  <si>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</si>
  <si>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</si>
  <si>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</si>
  <si>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</si>
  <si>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</si>
  <si>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</si>
  <si>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</si>
  <si>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</si>
  <si>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</si>
  <si>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</si>
  <si>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</si>
  <si>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</si>
  <si>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</si>
  <si>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</si>
  <si>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</si>
  <si>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</si>
  <si>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</si>
  <si>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</si>
  <si>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</si>
  <si>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</si>
  <si>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</si>
  <si>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</si>
  <si>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</si>
  <si>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</si>
  <si>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</si>
  <si>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</si>
  <si>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</si>
  <si>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</si>
  <si>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</si>
  <si>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</si>
  <si>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</si>
  <si>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</si>
  <si>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</si>
  <si>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</si>
  <si>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</si>
  <si>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</si>
  <si>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</si>
  <si>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</si>
  <si>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</si>
  <si>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</si>
  <si>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</si>
  <si>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</si>
  <si>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</si>
  <si>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</si>
  <si>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</si>
  <si>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</si>
  <si>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</si>
  <si>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</si>
  <si>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</si>
  <si>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</si>
  <si>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</si>
  <si>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</si>
  <si>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</si>
  <si>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</si>
  <si>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</si>
  <si>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</si>
  <si>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</si>
  <si>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</si>
  <si>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</si>
  <si>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</si>
  <si>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</si>
  <si>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</si>
  <si>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</si>
  <si>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</si>
  <si>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</si>
  <si>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</si>
  <si>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</si>
  <si>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</si>
  <si>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</si>
  <si>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</si>
  <si>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</si>
  <si>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</si>
  <si>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</si>
  <si>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</si>
  <si>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</si>
  <si>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</si>
  <si>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</si>
  <si>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</si>
  <si>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</si>
  <si>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</si>
  <si>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</si>
  <si>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</si>
  <si>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</si>
  <si>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</si>
  <si>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</si>
  <si>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</si>
  <si>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</si>
  <si>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</si>
  <si>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</si>
  <si>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</si>
  <si>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</si>
  <si>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</si>
  <si>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</si>
  <si>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</si>
  <si>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</si>
  <si>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</si>
  <si>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</si>
  <si>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</si>
  <si>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</si>
  <si>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</si>
  <si>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</si>
  <si>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</si>
  <si>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</si>
  <si>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</si>
  <si>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</si>
  <si>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</si>
  <si>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</si>
  <si>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</si>
  <si>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</si>
  <si>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</si>
  <si>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</si>
  <si>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</si>
  <si>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</si>
  <si>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</si>
  <si>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</si>
  <si>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</si>
  <si>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</si>
  <si>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</si>
  <si>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</si>
  <si>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</si>
  <si>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</si>
  <si>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</si>
  <si>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</si>
  <si>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</si>
  <si>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</si>
  <si>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</si>
  <si>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</si>
  <si>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</si>
  <si>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</si>
  <si>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</si>
  <si>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</si>
  <si>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</si>
  <si>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</si>
  <si>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</si>
  <si>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</si>
  <si>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</si>
  <si>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</si>
  <si>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</si>
  <si>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</si>
  <si>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</si>
  <si>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</si>
  <si>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</si>
  <si>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</si>
  <si>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</si>
  <si>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</si>
  <si>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</si>
  <si>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</si>
  <si>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</si>
  <si>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</si>
  <si>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</si>
  <si>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</si>
  <si>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</si>
  <si>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</si>
  <si>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</si>
  <si>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</si>
  <si>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</si>
  <si>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</si>
  <si>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</si>
  <si>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</si>
  <si>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</si>
  <si>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</si>
  <si>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</si>
  <si>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</si>
  <si>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</si>
  <si>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</si>
  <si>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</si>
  <si>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</si>
  <si>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</si>
  <si>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</si>
  <si>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</si>
  <si>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</si>
  <si>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</si>
  <si>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</si>
  <si>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</si>
  <si>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</si>
  <si>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</si>
  <si>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</si>
  <si>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</si>
  <si>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</si>
  <si>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</si>
  <si>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</si>
  <si>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</si>
  <si>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</si>
  <si>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</si>
  <si>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</si>
  <si>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</si>
  <si>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</si>
  <si>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</si>
  <si>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</si>
  <si>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</si>
  <si>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</si>
  <si>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</si>
  <si>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</si>
  <si>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</si>
  <si>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</si>
  <si>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</si>
  <si>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</si>
  <si>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</si>
  <si>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</si>
  <si>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</si>
  <si>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</si>
  <si>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</si>
  <si>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</si>
  <si>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</si>
  <si>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</si>
  <si>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</si>
  <si>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</si>
  <si>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</si>
  <si>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</si>
  <si>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ГРОМАДСЬКА ОРГАНІЗАЦІЯ «АГЕНТСТВО ВІЛЬНОЇ ІНФОРМАЦІЇ»</t>
  </si>
  <si>
    <t>Вострова Олена Юріївна, Менеджерка проєкту, координація всієї роботи в рамках проєкту, включаючи його творчу, виробничу, технічну та піар- складову. Забезпечення злагодженої роботи команди проєкту. Аналіз зворотного зв’язку від цільової аудиторії, моніторинг та оцінка результатів проєкту. Комунікація з партнерами та представниками УКФ.</t>
  </si>
  <si>
    <t xml:space="preserve"> Буткевич Богдан Костянтинович, ніціатор та автор проєкту, політичний аналітик, факт-чекер, сценарист та ведучий Шоу, Координація роботи творчої групи проєкту, ведення Лайт-Найт Шоу. Розробка сценарних планів Шоу.</t>
  </si>
  <si>
    <t>01.07.2021р.</t>
  </si>
  <si>
    <t>1.5.4</t>
  </si>
  <si>
    <t>Кос Олеся Орестівна,
Креативна продюсерка, Забезпечення виробництва контенту. Координація виробничого процесу. Технічне забезбечення знімального процесу і процесу підготовки відеоверсії Шоу та його подкасту.</t>
  </si>
  <si>
    <t>1.5.5</t>
  </si>
  <si>
    <t>1.5.6</t>
  </si>
  <si>
    <t>1.5.7</t>
  </si>
  <si>
    <t>Бутусов Юрій Євгенович Редактор проєкту, Редагування всіх матеріалів проєкту. Консультування. Надання інклюзивних матеріалів для Шоу. Рекомендації щодо тем та гостей Шоу.</t>
  </si>
  <si>
    <t xml:space="preserve">Космина Юрій Віталійович,
Головний сценарист, аналітик, факт-чекер, резидент Шоу, Моніторинг та підбір матеріалів для сценаріїв, аналіз та факт-чекінг інформації, написання та зведення повного сценарію для кожного випуску Шоу, ведення авторської рубрики </t>
  </si>
  <si>
    <t>Данилюк Марина Миколаївна,
Сценаристка, політична аналітикиня, факт-чекерка, резидентка Шоу, Моніторинг та підбір матеріалів для авторської рубрики, аналіз та факт-чекінг інформації, написання сценарію для авторської рубрики та її ведення.</t>
  </si>
  <si>
    <t>1.5.8</t>
  </si>
  <si>
    <t>1.5.9</t>
  </si>
  <si>
    <t>Воськало Микола Олексійович,
Сценарист, аналітик, резидент Шоу, Підбір матеріалів для авторської рубрики, аналіз інформації, написання сценарію для авторської рубрики та її ведення.</t>
  </si>
  <si>
    <t>Процишин Богдан Богданович, Сценарист, резидент Шоу, написання сценарію для авторської рубрики та її ведення.</t>
  </si>
  <si>
    <t>1.5.10</t>
  </si>
  <si>
    <t>1.5.11</t>
  </si>
  <si>
    <t>1.5.12</t>
  </si>
  <si>
    <t>Копанська Світлана Петрівна,
Гостьова радакторка, відповідальна за реквізит, Пошук учасників Шоу, комунікація з запрошеними гостями Шоу, знаходження і підбір реквізиту для Шоу</t>
  </si>
  <si>
    <t>Свиридов Олег Ігоревич,
Режисер Шоу, монтажу, випусковий, Режесура Шоу та монтажу, випуск Шоу</t>
  </si>
  <si>
    <t>Євтушок Марина Сергіївна, PR- та SMM-менеджерка, Розробка та впровадження стратегії промокампанії проєкту, складання та виконання контент-плану для промоції контенту на медіаплатформах.</t>
  </si>
  <si>
    <t>Подорожний Нікіта Анатолійович, Дизайнер, відеодизайнер, Створення бренду Шоу, його брендбуку, розробка і витоговлення супровідних відеоматеріалів, анімація, відеографіка</t>
  </si>
  <si>
    <t>пакет 
графіки</t>
  </si>
  <si>
    <t>1.5.13</t>
  </si>
  <si>
    <t>Лук’янець Сергій Олегович,
Головний оператор-постановник Шоу, Зйомка Шоу, організація роботи операторської групи.</t>
  </si>
  <si>
    <t>Платна Реклама у Facebook і YouTube</t>
  </si>
  <si>
    <t>шоу</t>
  </si>
  <si>
    <t>Бухгалтерські послуги Коліндрицька Оксана Дмитрієвна</t>
  </si>
  <si>
    <t>Юридичні послуги Павленко Микола Володмирович</t>
  </si>
  <si>
    <t>Скрипник Едуард Вікторович
Дизайнер оперативної графіки та відеопромо, Дизайн оперативної графіки для кожного Шоу на основі брендбуку. Підготовка і виробництво промоційних відеороликів Шоу.</t>
  </si>
  <si>
    <t>Лебедєва Марія Святославівна
Асистентка режисера, Супровід знімального процесу. Технічне абезпечення. Допомога режисеру на знімальному майданчику. Підготовка титру та титривування всіх учасників і готей Шоу.</t>
  </si>
  <si>
    <t>Сміян Дмитро Георгійович
Звукорежисер, Розробка заукового одягу Шоу. Запис звуку Шоу. Виготовлення подкасту на його основі. Виготовлення промоційних аудіороликів Шоу</t>
  </si>
  <si>
    <t>Дронова Ірина Анатоліївна, Стиліст і гример, Розробка стилю ведучих. Підбір одягу,  зачісок та макіяжу. Гримування ведучих і гостей шоу.</t>
  </si>
  <si>
    <t>1.3.4</t>
  </si>
  <si>
    <t>13.1.5</t>
  </si>
  <si>
    <t>Розрахунково-кассове обслуговування рахунку Гранту в банку</t>
  </si>
  <si>
    <t>Директор</t>
  </si>
  <si>
    <t>Лист щодо обгрунтування та погодження</t>
  </si>
  <si>
    <t>ЛОТ 3. Відеоконтент для медіаплатформ</t>
  </si>
  <si>
    <t>ГО "АГЕНТСТВО ВІЛЬНОЇ ІНФОРМАЦІЇ"</t>
  </si>
  <si>
    <t>від "29" червня 2021 року</t>
  </si>
  <si>
    <t>до Договору про надання гранту № 4AVS31-28764</t>
  </si>
  <si>
    <t>Аудіовізуальне мистецтво</t>
  </si>
  <si>
    <t>Проєкт №4AVS31-28764, Сатиричне Лайт-Найт Шоу</t>
  </si>
  <si>
    <t>Богатир А.Г.</t>
  </si>
  <si>
    <t>за період з 01 липня 2021року по 30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</si>
</sst>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i/>
      <u/>
      <sz val="10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indexed="9"/>
        <bgColor auto="1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166" fontId="2" fillId="0" borderId="28" xfId="0" applyNumberFormat="1" applyFont="1" applyBorder="1" applyAlignment="1">
      <alignment horizontal="center" vertical="top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0" fillId="0" borderId="0" xfId="0" applyFont="1" applyAlignment="1"/>
    <xf numFmtId="0" fontId="33" fillId="0" borderId="0" xfId="0" applyFont="1" applyAlignment="1">
      <alignment vertical="center"/>
    </xf>
    <xf numFmtId="0" fontId="34" fillId="0" borderId="65" xfId="0" applyFont="1" applyBorder="1" applyAlignment="1">
      <alignment vertical="top" wrapText="1"/>
    </xf>
    <xf numFmtId="4" fontId="12" fillId="0" borderId="108" xfId="0" applyNumberFormat="1" applyFont="1" applyBorder="1" applyAlignment="1">
      <alignment horizontal="right" vertical="top"/>
    </xf>
    <xf numFmtId="0" fontId="13" fillId="0" borderId="110" xfId="0" applyFont="1" applyBorder="1" applyAlignment="1">
      <alignment vertical="top" wrapText="1"/>
    </xf>
    <xf numFmtId="0" fontId="13" fillId="0" borderId="109" xfId="0" applyFont="1" applyBorder="1" applyAlignment="1">
      <alignment vertical="top" wrapText="1"/>
    </xf>
    <xf numFmtId="0" fontId="34" fillId="0" borderId="80" xfId="0" applyFont="1" applyBorder="1" applyAlignment="1">
      <alignment vertical="top" wrapText="1"/>
    </xf>
    <xf numFmtId="4" fontId="12" fillId="0" borderId="58" xfId="0" applyNumberFormat="1" applyFont="1" applyBorder="1" applyAlignment="1">
      <alignment horizontal="right" vertical="top"/>
    </xf>
    <xf numFmtId="4" fontId="12" fillId="0" borderId="111" xfId="0" applyNumberFormat="1" applyFont="1" applyBorder="1" applyAlignment="1">
      <alignment horizontal="right" vertical="top"/>
    </xf>
    <xf numFmtId="165" fontId="33" fillId="0" borderId="68" xfId="0" applyNumberFormat="1" applyFont="1" applyBorder="1" applyAlignment="1">
      <alignment vertical="top"/>
    </xf>
    <xf numFmtId="4" fontId="12" fillId="0" borderId="113" xfId="0" applyNumberFormat="1" applyFont="1" applyBorder="1" applyAlignment="1">
      <alignment horizontal="right" vertical="top"/>
    </xf>
    <xf numFmtId="4" fontId="2" fillId="7" borderId="112" xfId="0" applyNumberFormat="1" applyFont="1" applyFill="1" applyBorder="1" applyAlignment="1">
      <alignment horizontal="right" vertical="center"/>
    </xf>
    <xf numFmtId="0" fontId="34" fillId="0" borderId="68" xfId="0" applyFont="1" applyBorder="1" applyAlignment="1">
      <alignment horizontal="center" vertical="top" wrapText="1"/>
    </xf>
    <xf numFmtId="4" fontId="34" fillId="0" borderId="26" xfId="0" applyNumberFormat="1" applyFont="1" applyBorder="1" applyAlignment="1">
      <alignment horizontal="right" vertical="top"/>
    </xf>
    <xf numFmtId="0" fontId="34" fillId="0" borderId="27" xfId="0" applyFont="1" applyBorder="1" applyAlignment="1">
      <alignment horizontal="center" vertical="top"/>
    </xf>
    <xf numFmtId="49" fontId="35" fillId="8" borderId="114" xfId="0" applyNumberFormat="1" applyFont="1" applyFill="1" applyBorder="1" applyAlignment="1">
      <alignment horizontal="center" vertical="top"/>
    </xf>
    <xf numFmtId="14" fontId="33" fillId="0" borderId="0" xfId="0" applyNumberFormat="1" applyFont="1" applyAlignment="1">
      <alignment horizontal="left"/>
    </xf>
    <xf numFmtId="0" fontId="34" fillId="0" borderId="64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8" fillId="0" borderId="0" xfId="0" applyFont="1"/>
    <xf numFmtId="0" fontId="1" fillId="0" borderId="0" xfId="0" applyFont="1" applyFill="1"/>
    <xf numFmtId="4" fontId="12" fillId="0" borderId="87" xfId="0" applyNumberFormat="1" applyFont="1" applyBorder="1" applyAlignment="1">
      <alignment horizontal="right" vertical="top"/>
    </xf>
    <xf numFmtId="10" fontId="12" fillId="0" borderId="87" xfId="0" applyNumberFormat="1" applyFont="1" applyBorder="1" applyAlignment="1">
      <alignment horizontal="right" vertical="top"/>
    </xf>
    <xf numFmtId="4" fontId="12" fillId="7" borderId="115" xfId="0" applyNumberFormat="1" applyFont="1" applyFill="1" applyBorder="1" applyAlignment="1">
      <alignment horizontal="right" vertical="center"/>
    </xf>
    <xf numFmtId="4" fontId="2" fillId="6" borderId="115" xfId="0" applyNumberFormat="1" applyFont="1" applyFill="1" applyBorder="1" applyAlignment="1">
      <alignment horizontal="right" vertical="top"/>
    </xf>
    <xf numFmtId="4" fontId="2" fillId="6" borderId="117" xfId="0" applyNumberFormat="1" applyFont="1" applyFill="1" applyBorder="1" applyAlignment="1">
      <alignment horizontal="right" vertical="top"/>
    </xf>
    <xf numFmtId="4" fontId="2" fillId="6" borderId="118" xfId="0" applyNumberFormat="1" applyFont="1" applyFill="1" applyBorder="1" applyAlignment="1">
      <alignment horizontal="right" vertical="top"/>
    </xf>
    <xf numFmtId="4" fontId="2" fillId="6" borderId="119" xfId="0" applyNumberFormat="1" applyFont="1" applyFill="1" applyBorder="1" applyAlignment="1">
      <alignment horizontal="right" vertical="top"/>
    </xf>
    <xf numFmtId="0" fontId="13" fillId="0" borderId="89" xfId="0" applyFont="1" applyBorder="1" applyAlignment="1">
      <alignment vertical="top" wrapText="1"/>
    </xf>
    <xf numFmtId="0" fontId="16" fillId="6" borderId="116" xfId="0" applyFont="1" applyFill="1" applyBorder="1" applyAlignment="1">
      <alignment vertical="top" wrapText="1"/>
    </xf>
    <xf numFmtId="10" fontId="12" fillId="0" borderId="111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" fillId="0" borderId="98" xfId="0" applyNumberFormat="1" applyFont="1" applyBorder="1" applyAlignment="1">
      <alignment horizontal="right" vertical="top"/>
    </xf>
    <xf numFmtId="4" fontId="12" fillId="5" borderId="50" xfId="0" applyNumberFormat="1" applyFont="1" applyFill="1" applyBorder="1" applyAlignment="1">
      <alignment horizontal="right" vertical="center"/>
    </xf>
    <xf numFmtId="0" fontId="13" fillId="5" borderId="103" xfId="0" applyFont="1" applyFill="1" applyBorder="1" applyAlignment="1">
      <alignment vertical="center"/>
    </xf>
    <xf numFmtId="4" fontId="2" fillId="6" borderId="120" xfId="0" applyNumberFormat="1" applyFont="1" applyFill="1" applyBorder="1" applyAlignment="1">
      <alignment horizontal="right" vertical="top"/>
    </xf>
    <xf numFmtId="4" fontId="2" fillId="6" borderId="121" xfId="0" applyNumberFormat="1" applyFont="1" applyFill="1" applyBorder="1" applyAlignment="1">
      <alignment horizontal="right" vertical="top"/>
    </xf>
    <xf numFmtId="0" fontId="16" fillId="6" borderId="122" xfId="0" applyFont="1" applyFill="1" applyBorder="1" applyAlignment="1">
      <alignment vertical="top" wrapText="1"/>
    </xf>
    <xf numFmtId="4" fontId="12" fillId="0" borderId="123" xfId="0" applyNumberFormat="1" applyFont="1" applyBorder="1" applyAlignment="1">
      <alignment horizontal="right" vertical="top"/>
    </xf>
    <xf numFmtId="0" fontId="13" fillId="0" borderId="124" xfId="0" applyFont="1" applyBorder="1" applyAlignment="1">
      <alignment vertical="top" wrapText="1"/>
    </xf>
    <xf numFmtId="0" fontId="13" fillId="0" borderId="125" xfId="0" applyFont="1" applyBorder="1" applyAlignment="1">
      <alignment vertical="top" wrapText="1"/>
    </xf>
    <xf numFmtId="0" fontId="13" fillId="0" borderId="126" xfId="0" applyFont="1" applyBorder="1" applyAlignment="1">
      <alignment vertical="top" wrapText="1"/>
    </xf>
    <xf numFmtId="0" fontId="36" fillId="6" borderId="126" xfId="0" applyFont="1" applyFill="1" applyBorder="1" applyAlignment="1">
      <alignment vertical="top" wrapText="1"/>
    </xf>
    <xf numFmtId="4" fontId="12" fillId="0" borderId="127" xfId="0" applyNumberFormat="1" applyFont="1" applyBorder="1" applyAlignment="1">
      <alignment horizontal="right" vertical="top"/>
    </xf>
    <xf numFmtId="0" fontId="13" fillId="0" borderId="128" xfId="0" applyFont="1" applyBorder="1" applyAlignment="1">
      <alignment vertical="top" wrapText="1"/>
    </xf>
    <xf numFmtId="4" fontId="12" fillId="7" borderId="102" xfId="0" applyNumberFormat="1" applyFont="1" applyFill="1" applyBorder="1" applyAlignment="1">
      <alignment horizontal="right" vertical="center"/>
    </xf>
    <xf numFmtId="4" fontId="12" fillId="7" borderId="112" xfId="0" applyNumberFormat="1" applyFont="1" applyFill="1" applyBorder="1" applyAlignment="1">
      <alignment horizontal="right" vertical="center"/>
    </xf>
    <xf numFmtId="4" fontId="12" fillId="0" borderId="59" xfId="0" applyNumberFormat="1" applyFont="1" applyBorder="1" applyAlignment="1">
      <alignment horizontal="right" vertical="top"/>
    </xf>
    <xf numFmtId="4" fontId="12" fillId="0" borderId="64" xfId="0" applyNumberFormat="1" applyFont="1" applyBorder="1" applyAlignment="1">
      <alignment horizontal="right" vertical="top"/>
    </xf>
    <xf numFmtId="4" fontId="12" fillId="0" borderId="68" xfId="0" applyNumberFormat="1" applyFont="1" applyBorder="1" applyAlignment="1">
      <alignment horizontal="right" vertical="top"/>
    </xf>
    <xf numFmtId="4" fontId="12" fillId="0" borderId="80" xfId="0" applyNumberFormat="1" applyFont="1" applyBorder="1" applyAlignment="1">
      <alignment horizontal="right" vertical="top"/>
    </xf>
    <xf numFmtId="4" fontId="12" fillId="5" borderId="102" xfId="0" applyNumberFormat="1" applyFont="1" applyFill="1" applyBorder="1" applyAlignment="1">
      <alignment horizontal="right" vertical="center"/>
    </xf>
    <xf numFmtId="4" fontId="12" fillId="7" borderId="129" xfId="0" applyNumberFormat="1" applyFont="1" applyFill="1" applyBorder="1" applyAlignment="1">
      <alignment horizontal="right" vertical="center"/>
    </xf>
    <xf numFmtId="4" fontId="12" fillId="7" borderId="130" xfId="0" applyNumberFormat="1" applyFont="1" applyFill="1" applyBorder="1" applyAlignment="1">
      <alignment horizontal="right" vertical="center"/>
    </xf>
    <xf numFmtId="0" fontId="16" fillId="7" borderId="49" xfId="0" applyFont="1" applyFill="1" applyBorder="1" applyAlignment="1">
      <alignment vertical="center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32" xfId="0" applyNumberFormat="1" applyFont="1" applyBorder="1" applyAlignment="1">
      <alignment horizontal="right" vertical="top"/>
    </xf>
    <xf numFmtId="10" fontId="12" fillId="0" borderId="132" xfId="0" applyNumberFormat="1" applyFont="1" applyBorder="1" applyAlignment="1">
      <alignment horizontal="right" vertical="top"/>
    </xf>
    <xf numFmtId="0" fontId="13" fillId="0" borderId="133" xfId="0" applyFont="1" applyBorder="1" applyAlignment="1">
      <alignment vertical="top" wrapText="1"/>
    </xf>
    <xf numFmtId="4" fontId="12" fillId="0" borderId="134" xfId="0" applyNumberFormat="1" applyFont="1" applyBorder="1" applyAlignment="1">
      <alignment horizontal="right" vertical="top"/>
    </xf>
    <xf numFmtId="0" fontId="13" fillId="0" borderId="135" xfId="0" applyFont="1" applyBorder="1" applyAlignment="1">
      <alignment vertical="top" wrapText="1"/>
    </xf>
    <xf numFmtId="0" fontId="13" fillId="0" borderId="136" xfId="0" applyFont="1" applyBorder="1" applyAlignment="1">
      <alignment vertical="top" wrapText="1"/>
    </xf>
    <xf numFmtId="4" fontId="12" fillId="0" borderId="137" xfId="0" applyNumberFormat="1" applyFont="1" applyBorder="1" applyAlignment="1">
      <alignment horizontal="right" vertical="top"/>
    </xf>
    <xf numFmtId="4" fontId="12" fillId="0" borderId="138" xfId="0" applyNumberFormat="1" applyFont="1" applyBorder="1" applyAlignment="1">
      <alignment horizontal="right" vertical="top"/>
    </xf>
    <xf numFmtId="10" fontId="12" fillId="0" borderId="138" xfId="0" applyNumberFormat="1" applyFont="1" applyBorder="1" applyAlignment="1">
      <alignment horizontal="right" vertical="top"/>
    </xf>
    <xf numFmtId="0" fontId="13" fillId="0" borderId="139" xfId="0" applyFont="1" applyBorder="1" applyAlignment="1">
      <alignment vertical="top" wrapText="1"/>
    </xf>
    <xf numFmtId="4" fontId="12" fillId="7" borderId="50" xfId="0" applyNumberFormat="1" applyFont="1" applyFill="1" applyBorder="1" applyAlignment="1">
      <alignment horizontal="right" vertical="center"/>
    </xf>
    <xf numFmtId="4" fontId="12" fillId="7" borderId="140" xfId="0" applyNumberFormat="1" applyFont="1" applyFill="1" applyBorder="1" applyAlignment="1">
      <alignment horizontal="right" vertical="center"/>
    </xf>
    <xf numFmtId="4" fontId="12" fillId="7" borderId="49" xfId="0" applyNumberFormat="1" applyFont="1" applyFill="1" applyBorder="1" applyAlignment="1">
      <alignment horizontal="right" vertical="center"/>
    </xf>
    <xf numFmtId="0" fontId="16" fillId="7" borderId="43" xfId="0" applyFont="1" applyFill="1" applyBorder="1" applyAlignment="1">
      <alignment vertical="center" wrapText="1"/>
    </xf>
    <xf numFmtId="0" fontId="13" fillId="0" borderId="141" xfId="0" applyFont="1" applyBorder="1" applyAlignment="1">
      <alignment vertical="top" wrapText="1"/>
    </xf>
    <xf numFmtId="0" fontId="13" fillId="0" borderId="142" xfId="0" applyFont="1" applyBorder="1" applyAlignment="1">
      <alignment vertical="top" wrapText="1"/>
    </xf>
    <xf numFmtId="4" fontId="1" fillId="0" borderId="88" xfId="0" applyNumberFormat="1" applyFont="1" applyBorder="1" applyAlignment="1">
      <alignment horizontal="right" vertical="top"/>
    </xf>
    <xf numFmtId="4" fontId="12" fillId="0" borderId="120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13" fillId="0" borderId="144" xfId="0" applyFont="1" applyBorder="1" applyAlignment="1">
      <alignment vertical="top" wrapText="1"/>
    </xf>
    <xf numFmtId="4" fontId="12" fillId="0" borderId="145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10" fontId="12" fillId="0" borderId="146" xfId="0" applyNumberFormat="1" applyFont="1" applyBorder="1" applyAlignment="1">
      <alignment horizontal="right" vertical="top"/>
    </xf>
    <xf numFmtId="0" fontId="13" fillId="0" borderId="147" xfId="0" applyFont="1" applyBorder="1" applyAlignment="1">
      <alignment vertical="top" wrapText="1"/>
    </xf>
    <xf numFmtId="0" fontId="13" fillId="0" borderId="148" xfId="0" applyFont="1" applyBorder="1" applyAlignment="1">
      <alignment vertical="top" wrapText="1"/>
    </xf>
    <xf numFmtId="4" fontId="2" fillId="6" borderId="79" xfId="0" applyNumberFormat="1" applyFont="1" applyFill="1" applyBorder="1" applyAlignment="1">
      <alignment horizontal="right" vertical="top"/>
    </xf>
    <xf numFmtId="0" fontId="16" fillId="6" borderId="79" xfId="0" applyFont="1" applyFill="1" applyBorder="1" applyAlignment="1">
      <alignment vertical="top" wrapText="1"/>
    </xf>
    <xf numFmtId="10" fontId="12" fillId="6" borderId="132" xfId="0" applyNumberFormat="1" applyFont="1" applyFill="1" applyBorder="1" applyAlignment="1">
      <alignment horizontal="right" vertical="top"/>
    </xf>
    <xf numFmtId="4" fontId="12" fillId="6" borderId="132" xfId="0" applyNumberFormat="1" applyFont="1" applyFill="1" applyBorder="1" applyAlignment="1">
      <alignment horizontal="right" vertical="top"/>
    </xf>
    <xf numFmtId="0" fontId="36" fillId="6" borderId="122" xfId="0" applyFont="1" applyFill="1" applyBorder="1" applyAlignment="1">
      <alignment vertical="top" wrapText="1"/>
    </xf>
    <xf numFmtId="0" fontId="40" fillId="0" borderId="0" xfId="0" applyFont="1"/>
    <xf numFmtId="0" fontId="41" fillId="0" borderId="0" xfId="0" applyFont="1" applyAlignment="1"/>
    <xf numFmtId="0" fontId="42" fillId="0" borderId="0" xfId="0" applyFont="1"/>
    <xf numFmtId="14" fontId="42" fillId="0" borderId="0" xfId="0" applyNumberFormat="1" applyFont="1"/>
    <xf numFmtId="4" fontId="1" fillId="0" borderId="66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/>
    <xf numFmtId="0" fontId="43" fillId="0" borderId="0" xfId="0" applyFont="1" applyFill="1" applyAlignment="1"/>
    <xf numFmtId="0" fontId="39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164" fontId="16" fillId="2" borderId="1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8" fillId="0" borderId="40" xfId="0" applyFont="1" applyBorder="1"/>
    <xf numFmtId="164" fontId="2" fillId="2" borderId="38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0" fontId="4" fillId="0" borderId="0" xfId="0" applyFont="1" applyAlignment="1">
      <alignment horizontal="left"/>
    </xf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107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14" fontId="42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229"/>
  <sheetViews>
    <sheetView workbookViewId="0">
      <selection activeCell="G3" sqref="G3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25" customWidth="1"/>
    <col min="10" max="10" width="8.875" customWidth="1"/>
    <col min="11" max="11" width="5.25" customWidth="1"/>
    <col min="12" max="12" width="7.375" customWidth="1"/>
    <col min="13" max="13" width="11.375" customWidth="1"/>
    <col min="14" max="14" width="10.875" customWidth="1"/>
    <col min="15" max="23" width="5.75" customWidth="1"/>
    <col min="24" max="26" width="11" customWidth="1"/>
    <col min="27" max="31" width="12.625" customWidth="1"/>
  </cols>
  <sheetData>
    <row r="1" spans="1:31" ht="19.5" customHeight="1" x14ac:dyDescent="0.2">
      <c r="A1" s="375" t="s">
        <v>0</v>
      </c>
      <c r="B1" s="376"/>
      <c r="C1" s="1"/>
      <c r="D1" s="2"/>
      <c r="E1" s="1"/>
      <c r="F1" s="1"/>
      <c r="G1" s="1"/>
      <c r="H1" s="428" t="s">
        <v>1</v>
      </c>
      <c r="I1" s="303"/>
      <c r="J1" s="30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77" t="s">
        <v>364</v>
      </c>
      <c r="I2" s="378"/>
      <c r="J2" s="3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377" t="s">
        <v>363</v>
      </c>
      <c r="I3" s="379"/>
      <c r="J3" s="3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customHeight="1" x14ac:dyDescent="0.2">
      <c r="A6" s="4" t="s">
        <v>2</v>
      </c>
      <c r="B6" s="1"/>
      <c r="C6" s="371" t="s">
        <v>365</v>
      </c>
      <c r="D6" s="30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  <c r="AB6" s="5"/>
      <c r="AC6" s="5"/>
      <c r="AD6" s="5"/>
      <c r="AE6" s="5"/>
    </row>
    <row r="7" spans="1:31" ht="14.25" customHeight="1" x14ac:dyDescent="0.2">
      <c r="A7" s="3" t="s">
        <v>3</v>
      </c>
      <c r="B7" s="1"/>
      <c r="C7" s="372" t="s">
        <v>361</v>
      </c>
      <c r="D7" s="30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  <c r="AB7" s="5"/>
      <c r="AC7" s="5"/>
      <c r="AD7" s="5"/>
      <c r="AE7" s="5"/>
    </row>
    <row r="8" spans="1:31" ht="14.25" customHeight="1" x14ac:dyDescent="0.2">
      <c r="A8" s="3" t="s">
        <v>4</v>
      </c>
      <c r="B8" s="1"/>
      <c r="C8" s="372" t="s">
        <v>362</v>
      </c>
      <c r="D8" s="30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5"/>
      <c r="AC8" s="5"/>
      <c r="AD8" s="5"/>
      <c r="AE8" s="5"/>
    </row>
    <row r="9" spans="1:31" ht="14.25" customHeight="1" x14ac:dyDescent="0.2">
      <c r="A9" s="3" t="s">
        <v>5</v>
      </c>
      <c r="B9" s="1"/>
      <c r="C9" s="372" t="s">
        <v>366</v>
      </c>
      <c r="D9" s="30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5"/>
      <c r="AC9" s="5"/>
      <c r="AD9" s="5"/>
      <c r="AE9" s="5"/>
    </row>
    <row r="10" spans="1:31" ht="14.25" customHeight="1" x14ac:dyDescent="0.2">
      <c r="A10" s="3" t="s">
        <v>6</v>
      </c>
      <c r="B10" s="1"/>
      <c r="C10" s="373">
        <v>44378</v>
      </c>
      <c r="D10" s="30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7</v>
      </c>
      <c r="B11" s="1"/>
      <c r="C11" s="427">
        <v>44530</v>
      </c>
      <c r="D11" s="30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1" ht="30" customHeight="1" x14ac:dyDescent="0.2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1" ht="15.75" x14ac:dyDescent="0.25">
      <c r="A14" s="7"/>
      <c r="B14" s="383" t="s">
        <v>8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8"/>
      <c r="P14" s="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5.75" x14ac:dyDescent="0.25">
      <c r="A15" s="7"/>
      <c r="B15" s="383" t="s">
        <v>9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8"/>
      <c r="P15" s="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.75" x14ac:dyDescent="0.25">
      <c r="A16" s="7"/>
      <c r="B16" s="384" t="s">
        <v>368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8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7"/>
      <c r="B17" s="3"/>
      <c r="C17" s="1"/>
      <c r="D17" s="10"/>
      <c r="E17" s="10"/>
      <c r="F17" s="10"/>
      <c r="G17" s="10"/>
      <c r="H17" s="10"/>
      <c r="I17" s="10"/>
      <c r="J17" s="11"/>
      <c r="K17" s="10"/>
      <c r="L17" s="11"/>
      <c r="M17" s="10"/>
      <c r="N17" s="11"/>
      <c r="O17" s="8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5"/>
      <c r="B18" s="5"/>
      <c r="C18" s="5"/>
      <c r="D18" s="12"/>
      <c r="E18" s="12"/>
      <c r="F18" s="12"/>
      <c r="G18" s="12"/>
      <c r="H18" s="12"/>
      <c r="I18" s="12"/>
      <c r="J18" s="13"/>
      <c r="K18" s="12"/>
      <c r="L18" s="13"/>
      <c r="M18" s="12"/>
      <c r="N18" s="13"/>
      <c r="O18" s="12"/>
      <c r="P18" s="13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.75" customHeight="1" x14ac:dyDescent="0.2">
      <c r="A19" s="389"/>
      <c r="B19" s="392" t="s">
        <v>10</v>
      </c>
      <c r="C19" s="386"/>
      <c r="D19" s="393" t="s">
        <v>11</v>
      </c>
      <c r="E19" s="394"/>
      <c r="F19" s="394"/>
      <c r="G19" s="394"/>
      <c r="H19" s="394"/>
      <c r="I19" s="394"/>
      <c r="J19" s="395"/>
      <c r="K19" s="385" t="s">
        <v>12</v>
      </c>
      <c r="L19" s="386"/>
      <c r="M19" s="385" t="s">
        <v>13</v>
      </c>
      <c r="N19" s="38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35" customHeight="1" x14ac:dyDescent="0.25">
      <c r="A20" s="390"/>
      <c r="B20" s="381"/>
      <c r="C20" s="388"/>
      <c r="D20" s="15" t="s">
        <v>14</v>
      </c>
      <c r="E20" s="16" t="s">
        <v>15</v>
      </c>
      <c r="F20" s="16" t="s">
        <v>16</v>
      </c>
      <c r="G20" s="16" t="s">
        <v>17</v>
      </c>
      <c r="H20" s="16" t="s">
        <v>18</v>
      </c>
      <c r="I20" s="396" t="s">
        <v>19</v>
      </c>
      <c r="J20" s="397"/>
      <c r="K20" s="387"/>
      <c r="L20" s="388"/>
      <c r="M20" s="387"/>
      <c r="N20" s="388"/>
      <c r="O20" s="5"/>
      <c r="P20" s="5"/>
      <c r="Q20" s="1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customHeight="1" x14ac:dyDescent="0.2">
      <c r="A21" s="391"/>
      <c r="B21" s="18" t="s">
        <v>20</v>
      </c>
      <c r="C21" s="19" t="s">
        <v>21</v>
      </c>
      <c r="D21" s="20" t="s">
        <v>21</v>
      </c>
      <c r="E21" s="21" t="s">
        <v>21</v>
      </c>
      <c r="F21" s="21" t="s">
        <v>21</v>
      </c>
      <c r="G21" s="21" t="s">
        <v>21</v>
      </c>
      <c r="H21" s="21" t="s">
        <v>21</v>
      </c>
      <c r="I21" s="21" t="s">
        <v>20</v>
      </c>
      <c r="J21" s="22" t="s">
        <v>22</v>
      </c>
      <c r="K21" s="20" t="s">
        <v>20</v>
      </c>
      <c r="L21" s="19" t="s">
        <v>21</v>
      </c>
      <c r="M21" s="23" t="s">
        <v>20</v>
      </c>
      <c r="N21" s="24" t="s">
        <v>21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.75" customHeight="1" x14ac:dyDescent="0.2">
      <c r="A22" s="26" t="s">
        <v>23</v>
      </c>
      <c r="B22" s="27" t="s">
        <v>24</v>
      </c>
      <c r="C22" s="28" t="s">
        <v>25</v>
      </c>
      <c r="D22" s="29" t="s">
        <v>26</v>
      </c>
      <c r="E22" s="30" t="s">
        <v>27</v>
      </c>
      <c r="F22" s="30" t="s">
        <v>28</v>
      </c>
      <c r="G22" s="30" t="s">
        <v>29</v>
      </c>
      <c r="H22" s="30" t="s">
        <v>30</v>
      </c>
      <c r="I22" s="30" t="s">
        <v>31</v>
      </c>
      <c r="J22" s="28" t="s">
        <v>32</v>
      </c>
      <c r="K22" s="29" t="s">
        <v>33</v>
      </c>
      <c r="L22" s="28" t="s">
        <v>34</v>
      </c>
      <c r="M22" s="29" t="s">
        <v>35</v>
      </c>
      <c r="N22" s="28" t="s">
        <v>36</v>
      </c>
      <c r="O22" s="31"/>
      <c r="P22" s="31"/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5.75" customHeight="1" x14ac:dyDescent="0.2">
      <c r="A23" s="33" t="s">
        <v>37</v>
      </c>
      <c r="B23" s="34">
        <v>0</v>
      </c>
      <c r="C23" s="35">
        <f>'Кошторис  витрат'!G190</f>
        <v>1756900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5">
        <f t="shared" ref="J23:J26" si="0">D23+E23+F23+G23+H23</f>
        <v>0</v>
      </c>
      <c r="K23" s="36">
        <v>0</v>
      </c>
      <c r="L23" s="35">
        <v>0</v>
      </c>
      <c r="M23" s="37">
        <v>0</v>
      </c>
      <c r="N23" s="38">
        <f t="shared" ref="N23:N26" si="1">C23+J23+L23</f>
        <v>1756900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5.75" customHeight="1" x14ac:dyDescent="0.2">
      <c r="A24" s="39" t="s">
        <v>38</v>
      </c>
      <c r="B24" s="34"/>
      <c r="C24" s="40">
        <f>'Кошторис  витрат'!J190</f>
        <v>1717026.9952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/>
      <c r="J24" s="35">
        <f t="shared" si="0"/>
        <v>0</v>
      </c>
      <c r="K24" s="36"/>
      <c r="L24" s="35"/>
      <c r="M24" s="41">
        <f>(N24*M23)/N23</f>
        <v>0</v>
      </c>
      <c r="N24" s="38">
        <f t="shared" si="1"/>
        <v>1717026.9952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5.75" customHeight="1" x14ac:dyDescent="0.2">
      <c r="A25" s="42" t="s">
        <v>39</v>
      </c>
      <c r="B25" s="43"/>
      <c r="C25" s="44">
        <v>1317675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5"/>
      <c r="J25" s="44">
        <f t="shared" si="0"/>
        <v>0</v>
      </c>
      <c r="K25" s="45"/>
      <c r="L25" s="44"/>
      <c r="M25" s="46">
        <f>(N25*M23)/N23</f>
        <v>0</v>
      </c>
      <c r="N25" s="47">
        <f t="shared" si="1"/>
        <v>1317675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6.25" customHeight="1" x14ac:dyDescent="0.2">
      <c r="A26" s="48" t="s">
        <v>40</v>
      </c>
      <c r="B26" s="49"/>
      <c r="C26" s="50">
        <f t="shared" ref="C26:H26" si="2">C24-C25</f>
        <v>399351.9952</v>
      </c>
      <c r="D26" s="51">
        <f t="shared" si="2"/>
        <v>0</v>
      </c>
      <c r="E26" s="52">
        <f t="shared" si="2"/>
        <v>0</v>
      </c>
      <c r="F26" s="52">
        <f t="shared" si="2"/>
        <v>0</v>
      </c>
      <c r="G26" s="52">
        <f t="shared" si="2"/>
        <v>0</v>
      </c>
      <c r="H26" s="52">
        <f t="shared" si="2"/>
        <v>0</v>
      </c>
      <c r="I26" s="53"/>
      <c r="J26" s="50">
        <f t="shared" si="0"/>
        <v>0</v>
      </c>
      <c r="K26" s="54"/>
      <c r="L26" s="50">
        <f>L24-L25</f>
        <v>0</v>
      </c>
      <c r="M26" s="55">
        <f>(N26*M23)/N23</f>
        <v>0</v>
      </c>
      <c r="N26" s="56">
        <f t="shared" si="1"/>
        <v>399351.9952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5.75" customHeight="1" x14ac:dyDescent="0.2">
      <c r="A27" s="3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1" ht="15.75" customHeight="1" x14ac:dyDescent="0.25">
      <c r="A28" s="57"/>
      <c r="B28" s="57" t="s">
        <v>41</v>
      </c>
      <c r="C28" s="380" t="s">
        <v>359</v>
      </c>
      <c r="D28" s="381"/>
      <c r="E28" s="381"/>
      <c r="F28" s="57"/>
      <c r="G28" s="58"/>
      <c r="H28" s="58"/>
      <c r="I28" s="59"/>
      <c r="J28" s="380" t="s">
        <v>367</v>
      </c>
      <c r="K28" s="381"/>
      <c r="L28" s="381"/>
      <c r="M28" s="381"/>
      <c r="N28" s="381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15.75" customHeight="1" x14ac:dyDescent="0.25">
      <c r="A29" s="5"/>
      <c r="B29" s="5"/>
      <c r="C29" s="5"/>
      <c r="D29" s="60" t="s">
        <v>42</v>
      </c>
      <c r="E29" s="5"/>
      <c r="F29" s="61"/>
      <c r="G29" s="382" t="s">
        <v>43</v>
      </c>
      <c r="H29" s="376"/>
      <c r="I29" s="12"/>
      <c r="J29" s="382" t="s">
        <v>44</v>
      </c>
      <c r="K29" s="376"/>
      <c r="L29" s="376"/>
      <c r="M29" s="376"/>
      <c r="N29" s="37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1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</sheetData>
  <mergeCells count="16">
    <mergeCell ref="A1:B1"/>
    <mergeCell ref="H2:J2"/>
    <mergeCell ref="H3:J3"/>
    <mergeCell ref="J28:N28"/>
    <mergeCell ref="G29:H29"/>
    <mergeCell ref="J29:N29"/>
    <mergeCell ref="B14:N14"/>
    <mergeCell ref="B15:N15"/>
    <mergeCell ref="B16:N16"/>
    <mergeCell ref="M19:N20"/>
    <mergeCell ref="C28:E28"/>
    <mergeCell ref="A19:A21"/>
    <mergeCell ref="B19:C20"/>
    <mergeCell ref="D19:J19"/>
    <mergeCell ref="K19:L20"/>
    <mergeCell ref="I20:J20"/>
  </mergeCells>
  <pageMargins left="1.0900000000000001" right="0.70866141732283472" top="0.74803149606299213" bottom="0.57999999999999996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397"/>
  <sheetViews>
    <sheetView tabSelected="1" zoomScale="124" zoomScaleNormal="124" workbookViewId="0">
      <pane ySplit="10" topLeftCell="A23" activePane="bottomLeft" state="frozen"/>
      <selection pane="bottomLeft" activeCell="C6" sqref="C6"/>
    </sheetView>
  </sheetViews>
  <sheetFormatPr defaultColWidth="14.375" defaultRowHeight="15" customHeight="1" outlineLevelCol="1" x14ac:dyDescent="0.2"/>
  <cols>
    <col min="1" max="1" width="10.625" customWidth="1"/>
    <col min="2" max="2" width="12.25" customWidth="1"/>
    <col min="3" max="3" width="45.7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hidden="1" customWidth="1" outlineLevel="1"/>
    <col min="12" max="13" width="13.625" hidden="1" customWidth="1" outlineLevel="1"/>
    <col min="14" max="14" width="9.125" hidden="1" customWidth="1" outlineLevel="1"/>
    <col min="15" max="16" width="13.625" hidden="1" customWidth="1" outlineLevel="1"/>
    <col min="17" max="17" width="9.125" hidden="1" customWidth="1" outlineLevel="1"/>
    <col min="18" max="19" width="13.625" hidden="1" customWidth="1" outlineLevel="1"/>
    <col min="20" max="20" width="9.125" hidden="1" customWidth="1" outlineLevel="1"/>
    <col min="21" max="22" width="13.625" hidden="1" customWidth="1" outlineLevel="1"/>
    <col min="23" max="23" width="12.625" customWidth="1" collapsed="1"/>
    <col min="24" max="25" width="12.625" customWidth="1"/>
    <col min="26" max="26" width="13.7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411" t="s">
        <v>45</v>
      </c>
      <c r="B1" s="376"/>
      <c r="C1" s="376"/>
      <c r="D1" s="376"/>
      <c r="E1" s="37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Фінансування!A8</f>
        <v>Назва Грантоотримувача:</v>
      </c>
      <c r="B2" s="66"/>
      <c r="C2" s="283" t="s">
        <v>322</v>
      </c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Фінансування!A9</f>
        <v>Назва проєкту:</v>
      </c>
      <c r="B3" s="66"/>
      <c r="C3" s="370" t="s">
        <v>366</v>
      </c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Фінансування!A10</f>
        <v>Дата початку проєкту:</v>
      </c>
      <c r="B4" s="1"/>
      <c r="C4" s="298" t="s">
        <v>325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Фінансування!A11</f>
        <v>Дата завершення проєкту:</v>
      </c>
      <c r="B5" s="1"/>
      <c r="C5" s="298">
        <v>44530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thickBot="1" x14ac:dyDescent="0.25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thickBot="1" x14ac:dyDescent="0.25">
      <c r="A7" s="419" t="s">
        <v>46</v>
      </c>
      <c r="B7" s="421" t="s">
        <v>47</v>
      </c>
      <c r="C7" s="424" t="s">
        <v>48</v>
      </c>
      <c r="D7" s="424" t="s">
        <v>49</v>
      </c>
      <c r="E7" s="403" t="s">
        <v>50</v>
      </c>
      <c r="F7" s="400"/>
      <c r="G7" s="400"/>
      <c r="H7" s="400"/>
      <c r="I7" s="400"/>
      <c r="J7" s="401"/>
      <c r="K7" s="403" t="s">
        <v>51</v>
      </c>
      <c r="L7" s="400"/>
      <c r="M7" s="400"/>
      <c r="N7" s="400"/>
      <c r="O7" s="400"/>
      <c r="P7" s="401"/>
      <c r="Q7" s="403" t="s">
        <v>52</v>
      </c>
      <c r="R7" s="400"/>
      <c r="S7" s="400"/>
      <c r="T7" s="400"/>
      <c r="U7" s="400"/>
      <c r="V7" s="401"/>
      <c r="W7" s="402" t="s">
        <v>53</v>
      </c>
      <c r="X7" s="400"/>
      <c r="Y7" s="400"/>
      <c r="Z7" s="401"/>
      <c r="AA7" s="398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90"/>
      <c r="B8" s="422"/>
      <c r="C8" s="425"/>
      <c r="D8" s="425"/>
      <c r="E8" s="399" t="s">
        <v>55</v>
      </c>
      <c r="F8" s="400"/>
      <c r="G8" s="401"/>
      <c r="H8" s="399" t="s">
        <v>56</v>
      </c>
      <c r="I8" s="400"/>
      <c r="J8" s="401"/>
      <c r="K8" s="399" t="s">
        <v>55</v>
      </c>
      <c r="L8" s="400"/>
      <c r="M8" s="401"/>
      <c r="N8" s="399" t="s">
        <v>56</v>
      </c>
      <c r="O8" s="400"/>
      <c r="P8" s="401"/>
      <c r="Q8" s="399" t="s">
        <v>55</v>
      </c>
      <c r="R8" s="400"/>
      <c r="S8" s="401"/>
      <c r="T8" s="399" t="s">
        <v>56</v>
      </c>
      <c r="U8" s="400"/>
      <c r="V8" s="401"/>
      <c r="W8" s="404" t="s">
        <v>57</v>
      </c>
      <c r="X8" s="404" t="s">
        <v>58</v>
      </c>
      <c r="Y8" s="402" t="s">
        <v>59</v>
      </c>
      <c r="Z8" s="401"/>
      <c r="AA8" s="390"/>
      <c r="AB8" s="1"/>
      <c r="AC8" s="1"/>
      <c r="AD8" s="1"/>
      <c r="AE8" s="1"/>
      <c r="AF8" s="1"/>
      <c r="AG8" s="1"/>
    </row>
    <row r="9" spans="1:33" ht="54.75" customHeight="1" x14ac:dyDescent="0.2">
      <c r="A9" s="420"/>
      <c r="B9" s="423"/>
      <c r="C9" s="426"/>
      <c r="D9" s="426"/>
      <c r="E9" s="79" t="s">
        <v>60</v>
      </c>
      <c r="F9" s="80" t="s">
        <v>61</v>
      </c>
      <c r="G9" s="81" t="s">
        <v>62</v>
      </c>
      <c r="H9" s="79" t="s">
        <v>60</v>
      </c>
      <c r="I9" s="80" t="s">
        <v>61</v>
      </c>
      <c r="J9" s="81" t="s">
        <v>63</v>
      </c>
      <c r="K9" s="79" t="s">
        <v>60</v>
      </c>
      <c r="L9" s="80" t="s">
        <v>64</v>
      </c>
      <c r="M9" s="81" t="s">
        <v>65</v>
      </c>
      <c r="N9" s="79" t="s">
        <v>60</v>
      </c>
      <c r="O9" s="80" t="s">
        <v>64</v>
      </c>
      <c r="P9" s="81" t="s">
        <v>66</v>
      </c>
      <c r="Q9" s="79" t="s">
        <v>60</v>
      </c>
      <c r="R9" s="80" t="s">
        <v>64</v>
      </c>
      <c r="S9" s="81" t="s">
        <v>67</v>
      </c>
      <c r="T9" s="79" t="s">
        <v>60</v>
      </c>
      <c r="U9" s="80" t="s">
        <v>64</v>
      </c>
      <c r="V9" s="81" t="s">
        <v>68</v>
      </c>
      <c r="W9" s="391"/>
      <c r="X9" s="391"/>
      <c r="Y9" s="82" t="s">
        <v>69</v>
      </c>
      <c r="Z9" s="83" t="s">
        <v>20</v>
      </c>
      <c r="AA9" s="391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70</v>
      </c>
      <c r="B11" s="89"/>
      <c r="C11" s="90" t="s">
        <v>71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72</v>
      </c>
      <c r="B12" s="97">
        <v>1</v>
      </c>
      <c r="C12" s="98" t="s">
        <v>73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74</v>
      </c>
      <c r="B13" s="104" t="s">
        <v>75</v>
      </c>
      <c r="C13" s="105" t="s">
        <v>76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44" si="6">W13-X13</f>
        <v>0</v>
      </c>
      <c r="Z13" s="111" t="e">
        <f t="shared" ref="Z13:Z44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77</v>
      </c>
      <c r="B14" s="115" t="s">
        <v>78</v>
      </c>
      <c r="C14" s="116" t="s">
        <v>79</v>
      </c>
      <c r="D14" s="117" t="s">
        <v>80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77</v>
      </c>
      <c r="B15" s="115" t="s">
        <v>81</v>
      </c>
      <c r="C15" s="116" t="s">
        <v>79</v>
      </c>
      <c r="D15" s="117" t="s">
        <v>80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77</v>
      </c>
      <c r="B16" s="127" t="s">
        <v>82</v>
      </c>
      <c r="C16" s="116" t="s">
        <v>79</v>
      </c>
      <c r="D16" s="128" t="s">
        <v>80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74</v>
      </c>
      <c r="B17" s="104" t="s">
        <v>83</v>
      </c>
      <c r="C17" s="134" t="s">
        <v>84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77</v>
      </c>
      <c r="B18" s="115" t="s">
        <v>85</v>
      </c>
      <c r="C18" s="116" t="s">
        <v>79</v>
      </c>
      <c r="D18" s="117" t="s">
        <v>80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77</v>
      </c>
      <c r="B19" s="115" t="s">
        <v>86</v>
      </c>
      <c r="C19" s="116" t="s">
        <v>79</v>
      </c>
      <c r="D19" s="117" t="s">
        <v>80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thickBot="1" x14ac:dyDescent="0.25">
      <c r="A20" s="141" t="s">
        <v>77</v>
      </c>
      <c r="B20" s="127" t="s">
        <v>87</v>
      </c>
      <c r="C20" s="116" t="s">
        <v>79</v>
      </c>
      <c r="D20" s="142" t="s">
        <v>80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304">
        <f t="shared" si="29"/>
        <v>0</v>
      </c>
      <c r="Y20" s="304">
        <f t="shared" si="6"/>
        <v>0</v>
      </c>
      <c r="Z20" s="305" t="e">
        <f t="shared" si="7"/>
        <v>#DIV/0!</v>
      </c>
      <c r="AA20" s="133"/>
      <c r="AB20" s="125"/>
      <c r="AC20" s="125"/>
      <c r="AD20" s="125"/>
      <c r="AE20" s="125"/>
      <c r="AF20" s="125"/>
      <c r="AG20" s="125"/>
    </row>
    <row r="21" spans="1:33" ht="40.5" customHeight="1" x14ac:dyDescent="0.2">
      <c r="A21" s="103" t="s">
        <v>74</v>
      </c>
      <c r="B21" s="104" t="s">
        <v>88</v>
      </c>
      <c r="C21" s="134" t="s">
        <v>89</v>
      </c>
      <c r="D21" s="135"/>
      <c r="E21" s="136">
        <f>SUM(E22:E25)</f>
        <v>0</v>
      </c>
      <c r="F21" s="137"/>
      <c r="G21" s="138">
        <f t="shared" ref="G21" si="30">SUM(G22:G25)</f>
        <v>0</v>
      </c>
      <c r="H21" s="136">
        <v>0</v>
      </c>
      <c r="I21" s="137"/>
      <c r="J21" s="138">
        <f t="shared" ref="J21:K21" si="31">SUM(J22:J25)</f>
        <v>137840.16</v>
      </c>
      <c r="K21" s="136">
        <f t="shared" si="31"/>
        <v>0</v>
      </c>
      <c r="L21" s="137"/>
      <c r="M21" s="138">
        <f t="shared" ref="M21:N21" si="32">SUM(M22:M25)</f>
        <v>0</v>
      </c>
      <c r="N21" s="136">
        <f t="shared" si="32"/>
        <v>0</v>
      </c>
      <c r="O21" s="137"/>
      <c r="P21" s="138">
        <f t="shared" ref="P21:Q21" si="33">SUM(P22:P25)</f>
        <v>0</v>
      </c>
      <c r="Q21" s="136">
        <f t="shared" si="33"/>
        <v>0</v>
      </c>
      <c r="R21" s="137"/>
      <c r="S21" s="138">
        <f t="shared" ref="S21:T21" si="34">SUM(S22:S25)</f>
        <v>0</v>
      </c>
      <c r="T21" s="136">
        <f t="shared" si="34"/>
        <v>0</v>
      </c>
      <c r="U21" s="137"/>
      <c r="V21" s="310">
        <f t="shared" ref="V21:X21" si="35">SUM(V22:V25)</f>
        <v>0</v>
      </c>
      <c r="W21" s="319">
        <f t="shared" si="35"/>
        <v>0</v>
      </c>
      <c r="X21" s="320">
        <f t="shared" si="35"/>
        <v>137840.16</v>
      </c>
      <c r="Y21" s="368">
        <f t="shared" si="6"/>
        <v>-137840.16</v>
      </c>
      <c r="Z21" s="367" t="e">
        <f t="shared" si="7"/>
        <v>#DIV/0!</v>
      </c>
      <c r="AA21" s="369" t="s">
        <v>360</v>
      </c>
      <c r="AB21" s="113"/>
      <c r="AC21" s="113"/>
      <c r="AD21" s="113"/>
      <c r="AE21" s="113"/>
      <c r="AF21" s="113"/>
      <c r="AG21" s="113"/>
    </row>
    <row r="22" spans="1:33" ht="76.5" customHeight="1" x14ac:dyDescent="0.2">
      <c r="A22" s="114" t="s">
        <v>77</v>
      </c>
      <c r="B22" s="115" t="s">
        <v>90</v>
      </c>
      <c r="C22" s="288" t="s">
        <v>333</v>
      </c>
      <c r="D22" s="117" t="s">
        <v>80</v>
      </c>
      <c r="E22" s="118"/>
      <c r="F22" s="119"/>
      <c r="G22" s="120">
        <f t="shared" ref="G22:G25" si="36">E22*F22</f>
        <v>0</v>
      </c>
      <c r="H22" s="118">
        <v>1</v>
      </c>
      <c r="I22" s="119">
        <v>17077.87</v>
      </c>
      <c r="J22" s="120">
        <f t="shared" ref="J22:J24" si="37">H22*I22</f>
        <v>17077.87</v>
      </c>
      <c r="K22" s="118"/>
      <c r="L22" s="119"/>
      <c r="M22" s="120">
        <f t="shared" ref="M22:M25" si="38">K22*L22</f>
        <v>0</v>
      </c>
      <c r="N22" s="118"/>
      <c r="O22" s="119"/>
      <c r="P22" s="120">
        <f t="shared" ref="P22:P25" si="39">N22*O22</f>
        <v>0</v>
      </c>
      <c r="Q22" s="118"/>
      <c r="R22" s="119"/>
      <c r="S22" s="120">
        <f t="shared" ref="S22:S25" si="40">Q22*R22</f>
        <v>0</v>
      </c>
      <c r="T22" s="118"/>
      <c r="U22" s="119"/>
      <c r="V22" s="314">
        <f t="shared" ref="V22:V25" si="41">T22*U22</f>
        <v>0</v>
      </c>
      <c r="W22" s="322">
        <f t="shared" ref="W22:W25" si="42">G22+M22+S22</f>
        <v>0</v>
      </c>
      <c r="X22" s="122">
        <f t="shared" ref="X22:X25" si="43">J22+P22+V22</f>
        <v>17077.87</v>
      </c>
      <c r="Y22" s="122">
        <f t="shared" si="6"/>
        <v>-17077.87</v>
      </c>
      <c r="Z22" s="123" t="e">
        <f t="shared" si="7"/>
        <v>#DIV/0!</v>
      </c>
      <c r="AA22" s="323"/>
      <c r="AB22" s="125"/>
      <c r="AC22" s="125"/>
      <c r="AD22" s="125"/>
      <c r="AE22" s="125"/>
      <c r="AF22" s="125"/>
      <c r="AG22" s="125"/>
    </row>
    <row r="23" spans="1:33" ht="66" customHeight="1" x14ac:dyDescent="0.2">
      <c r="A23" s="114" t="s">
        <v>77</v>
      </c>
      <c r="B23" s="115" t="s">
        <v>91</v>
      </c>
      <c r="C23" s="288" t="s">
        <v>327</v>
      </c>
      <c r="D23" s="117" t="s">
        <v>80</v>
      </c>
      <c r="E23" s="118"/>
      <c r="F23" s="119"/>
      <c r="G23" s="120">
        <f t="shared" si="36"/>
        <v>0</v>
      </c>
      <c r="H23" s="118">
        <v>1</v>
      </c>
      <c r="I23" s="119">
        <v>27221.31</v>
      </c>
      <c r="J23" s="120">
        <f t="shared" si="37"/>
        <v>27221.31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314">
        <f t="shared" si="41"/>
        <v>0</v>
      </c>
      <c r="W23" s="322">
        <f t="shared" si="42"/>
        <v>0</v>
      </c>
      <c r="X23" s="122">
        <f t="shared" si="43"/>
        <v>27221.31</v>
      </c>
      <c r="Y23" s="122">
        <f t="shared" si="6"/>
        <v>-27221.31</v>
      </c>
      <c r="Z23" s="123" t="e">
        <f t="shared" si="7"/>
        <v>#DIV/0!</v>
      </c>
      <c r="AA23" s="323"/>
      <c r="AB23" s="125"/>
      <c r="AC23" s="125"/>
      <c r="AD23" s="125"/>
      <c r="AE23" s="125"/>
      <c r="AF23" s="125"/>
      <c r="AG23" s="125"/>
    </row>
    <row r="24" spans="1:33" s="282" customFormat="1" ht="66" customHeight="1" thickBot="1" x14ac:dyDescent="0.25">
      <c r="A24" s="114" t="s">
        <v>77</v>
      </c>
      <c r="B24" s="147" t="s">
        <v>92</v>
      </c>
      <c r="C24" s="288" t="s">
        <v>341</v>
      </c>
      <c r="D24" s="128" t="s">
        <v>80</v>
      </c>
      <c r="E24" s="129"/>
      <c r="F24" s="130"/>
      <c r="G24" s="120">
        <f t="shared" si="36"/>
        <v>0</v>
      </c>
      <c r="H24" s="129">
        <v>1</v>
      </c>
      <c r="I24" s="130">
        <v>15344.26</v>
      </c>
      <c r="J24" s="120">
        <f t="shared" si="37"/>
        <v>15344.26</v>
      </c>
      <c r="K24" s="129"/>
      <c r="L24" s="130"/>
      <c r="M24" s="131"/>
      <c r="N24" s="129"/>
      <c r="O24" s="130"/>
      <c r="P24" s="131"/>
      <c r="Q24" s="129"/>
      <c r="R24" s="130"/>
      <c r="S24" s="131"/>
      <c r="T24" s="129"/>
      <c r="U24" s="130"/>
      <c r="V24" s="315"/>
      <c r="W24" s="322">
        <f t="shared" si="42"/>
        <v>0</v>
      </c>
      <c r="X24" s="122">
        <f t="shared" si="43"/>
        <v>15344.26</v>
      </c>
      <c r="Y24" s="122">
        <f t="shared" si="6"/>
        <v>-15344.26</v>
      </c>
      <c r="Z24" s="123" t="e">
        <f t="shared" si="7"/>
        <v>#DIV/0!</v>
      </c>
      <c r="AA24" s="324"/>
      <c r="AB24" s="125"/>
      <c r="AC24" s="125"/>
      <c r="AD24" s="125"/>
      <c r="AE24" s="125"/>
      <c r="AF24" s="125"/>
      <c r="AG24" s="125"/>
    </row>
    <row r="25" spans="1:33" ht="30" customHeight="1" thickBot="1" x14ac:dyDescent="0.25">
      <c r="A25" s="126" t="s">
        <v>77</v>
      </c>
      <c r="B25" s="147" t="s">
        <v>356</v>
      </c>
      <c r="C25" s="288" t="s">
        <v>337</v>
      </c>
      <c r="D25" s="128" t="s">
        <v>80</v>
      </c>
      <c r="E25" s="129"/>
      <c r="F25" s="130"/>
      <c r="G25" s="131">
        <f t="shared" si="36"/>
        <v>0</v>
      </c>
      <c r="H25" s="129">
        <v>5</v>
      </c>
      <c r="I25" s="130"/>
      <c r="J25" s="131">
        <v>78196.72</v>
      </c>
      <c r="K25" s="143"/>
      <c r="L25" s="144"/>
      <c r="M25" s="145">
        <f t="shared" si="38"/>
        <v>0</v>
      </c>
      <c r="N25" s="143"/>
      <c r="O25" s="144"/>
      <c r="P25" s="145">
        <f t="shared" si="39"/>
        <v>0</v>
      </c>
      <c r="Q25" s="143"/>
      <c r="R25" s="144"/>
      <c r="S25" s="145">
        <f t="shared" si="40"/>
        <v>0</v>
      </c>
      <c r="T25" s="143"/>
      <c r="U25" s="144"/>
      <c r="V25" s="316">
        <f t="shared" si="41"/>
        <v>0</v>
      </c>
      <c r="W25" s="360">
        <f t="shared" si="42"/>
        <v>0</v>
      </c>
      <c r="X25" s="347">
        <f t="shared" si="43"/>
        <v>78196.72</v>
      </c>
      <c r="Y25" s="347">
        <f t="shared" si="6"/>
        <v>-78196.72</v>
      </c>
      <c r="Z25" s="348" t="e">
        <f t="shared" si="7"/>
        <v>#DIV/0!</v>
      </c>
      <c r="AA25" s="349"/>
      <c r="AB25" s="125"/>
      <c r="AC25" s="125"/>
      <c r="AD25" s="125"/>
      <c r="AE25" s="125"/>
      <c r="AF25" s="125"/>
      <c r="AG25" s="125"/>
    </row>
    <row r="26" spans="1:33" ht="41.25" customHeight="1" x14ac:dyDescent="0.2">
      <c r="A26" s="103" t="s">
        <v>72</v>
      </c>
      <c r="B26" s="104" t="s">
        <v>93</v>
      </c>
      <c r="C26" s="134" t="s">
        <v>94</v>
      </c>
      <c r="D26" s="135"/>
      <c r="E26" s="136">
        <f>SUM(E27:E29)</f>
        <v>0</v>
      </c>
      <c r="F26" s="137"/>
      <c r="G26" s="138">
        <f t="shared" ref="G26" si="44">SUM(G27:G29)</f>
        <v>0</v>
      </c>
      <c r="H26" s="136">
        <v>0</v>
      </c>
      <c r="I26" s="137"/>
      <c r="J26" s="138">
        <f t="shared" ref="J26:K26" si="45">SUM(J27:J29)</f>
        <v>30324.835200000001</v>
      </c>
      <c r="K26" s="136">
        <f t="shared" si="45"/>
        <v>0</v>
      </c>
      <c r="L26" s="137"/>
      <c r="M26" s="138">
        <f t="shared" ref="M26:N26" si="46">SUM(M27:M29)</f>
        <v>0</v>
      </c>
      <c r="N26" s="136">
        <f t="shared" si="46"/>
        <v>0</v>
      </c>
      <c r="O26" s="137"/>
      <c r="P26" s="138">
        <f t="shared" ref="P26:Q26" si="47">SUM(P27:P29)</f>
        <v>0</v>
      </c>
      <c r="Q26" s="136">
        <f t="shared" si="47"/>
        <v>0</v>
      </c>
      <c r="R26" s="137"/>
      <c r="S26" s="138">
        <f t="shared" ref="S26:T26" si="48">SUM(S27:S29)</f>
        <v>0</v>
      </c>
      <c r="T26" s="136">
        <f t="shared" si="48"/>
        <v>0</v>
      </c>
      <c r="U26" s="137"/>
      <c r="V26" s="310">
        <f t="shared" ref="V26:X26" si="49">SUM(V27:V29)</f>
        <v>0</v>
      </c>
      <c r="W26" s="319">
        <f t="shared" si="49"/>
        <v>0</v>
      </c>
      <c r="X26" s="320">
        <f t="shared" si="49"/>
        <v>30324.835200000001</v>
      </c>
      <c r="Y26" s="368">
        <f t="shared" si="6"/>
        <v>-30324.835200000001</v>
      </c>
      <c r="Z26" s="367" t="e">
        <f t="shared" si="7"/>
        <v>#DIV/0!</v>
      </c>
      <c r="AA26" s="369" t="s">
        <v>360</v>
      </c>
      <c r="AB26" s="6"/>
      <c r="AC26" s="6"/>
      <c r="AD26" s="6"/>
      <c r="AE26" s="6"/>
      <c r="AF26" s="6"/>
      <c r="AG26" s="6"/>
    </row>
    <row r="27" spans="1:33" ht="30" customHeight="1" x14ac:dyDescent="0.2">
      <c r="A27" s="148" t="s">
        <v>77</v>
      </c>
      <c r="B27" s="149" t="s">
        <v>95</v>
      </c>
      <c r="C27" s="116" t="s">
        <v>96</v>
      </c>
      <c r="D27" s="150"/>
      <c r="E27" s="151">
        <f>G13</f>
        <v>0</v>
      </c>
      <c r="F27" s="152">
        <v>0.22</v>
      </c>
      <c r="G27" s="153">
        <f t="shared" ref="G27:G29" si="50">E27*F27</f>
        <v>0</v>
      </c>
      <c r="H27" s="151">
        <f>J13</f>
        <v>0</v>
      </c>
      <c r="I27" s="152">
        <v>0.22</v>
      </c>
      <c r="J27" s="153">
        <f t="shared" ref="J27:J29" si="51">H27*I27</f>
        <v>0</v>
      </c>
      <c r="K27" s="151">
        <f>M13</f>
        <v>0</v>
      </c>
      <c r="L27" s="152">
        <v>0.22</v>
      </c>
      <c r="M27" s="153">
        <f t="shared" ref="M27:M29" si="52">K27*L27</f>
        <v>0</v>
      </c>
      <c r="N27" s="151">
        <f>P13</f>
        <v>0</v>
      </c>
      <c r="O27" s="152">
        <v>0.22</v>
      </c>
      <c r="P27" s="153">
        <f t="shared" ref="P27:P29" si="53">N27*O27</f>
        <v>0</v>
      </c>
      <c r="Q27" s="151">
        <f>S13</f>
        <v>0</v>
      </c>
      <c r="R27" s="152">
        <v>0.22</v>
      </c>
      <c r="S27" s="153">
        <f t="shared" ref="S27:S29" si="54">Q27*R27</f>
        <v>0</v>
      </c>
      <c r="T27" s="151">
        <f>V13</f>
        <v>0</v>
      </c>
      <c r="U27" s="152">
        <v>0.22</v>
      </c>
      <c r="V27" s="356">
        <f t="shared" ref="V27:V29" si="55">T27*U27</f>
        <v>0</v>
      </c>
      <c r="W27" s="343">
        <f t="shared" ref="W27:W29" si="56">G27+M27+S27</f>
        <v>0</v>
      </c>
      <c r="X27" s="122">
        <f t="shared" ref="X27:X29" si="57">J27+P27+V27</f>
        <v>0</v>
      </c>
      <c r="Y27" s="122">
        <f t="shared" si="6"/>
        <v>0</v>
      </c>
      <c r="Z27" s="123" t="e">
        <f t="shared" si="7"/>
        <v>#DIV/0!</v>
      </c>
      <c r="AA27" s="36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14" t="s">
        <v>77</v>
      </c>
      <c r="B28" s="115" t="s">
        <v>97</v>
      </c>
      <c r="C28" s="116" t="s">
        <v>98</v>
      </c>
      <c r="D28" s="117"/>
      <c r="E28" s="118">
        <f>G17</f>
        <v>0</v>
      </c>
      <c r="F28" s="119">
        <v>0.22</v>
      </c>
      <c r="G28" s="120">
        <f t="shared" si="50"/>
        <v>0</v>
      </c>
      <c r="H28" s="118">
        <f>J17</f>
        <v>0</v>
      </c>
      <c r="I28" s="119">
        <v>0.22</v>
      </c>
      <c r="J28" s="120">
        <f t="shared" si="51"/>
        <v>0</v>
      </c>
      <c r="K28" s="118">
        <f>M17</f>
        <v>0</v>
      </c>
      <c r="L28" s="119">
        <v>0.22</v>
      </c>
      <c r="M28" s="120">
        <f t="shared" si="52"/>
        <v>0</v>
      </c>
      <c r="N28" s="118">
        <f>P17</f>
        <v>0</v>
      </c>
      <c r="O28" s="119">
        <v>0.22</v>
      </c>
      <c r="P28" s="120">
        <f t="shared" si="53"/>
        <v>0</v>
      </c>
      <c r="Q28" s="118">
        <f>S17</f>
        <v>0</v>
      </c>
      <c r="R28" s="119">
        <v>0.22</v>
      </c>
      <c r="S28" s="120">
        <f t="shared" si="54"/>
        <v>0</v>
      </c>
      <c r="T28" s="118">
        <f>V17</f>
        <v>0</v>
      </c>
      <c r="U28" s="119">
        <v>0.22</v>
      </c>
      <c r="V28" s="314">
        <f t="shared" si="55"/>
        <v>0</v>
      </c>
      <c r="W28" s="322">
        <f t="shared" si="56"/>
        <v>0</v>
      </c>
      <c r="X28" s="122">
        <f t="shared" si="57"/>
        <v>0</v>
      </c>
      <c r="Y28" s="122">
        <f t="shared" si="6"/>
        <v>0</v>
      </c>
      <c r="Z28" s="123" t="e">
        <f t="shared" si="7"/>
        <v>#DIV/0!</v>
      </c>
      <c r="AA28" s="323"/>
      <c r="AB28" s="125"/>
      <c r="AC28" s="125"/>
      <c r="AD28" s="125"/>
      <c r="AE28" s="125"/>
      <c r="AF28" s="125"/>
      <c r="AG28" s="125"/>
    </row>
    <row r="29" spans="1:33" ht="30" customHeight="1" thickBot="1" x14ac:dyDescent="0.25">
      <c r="A29" s="126" t="s">
        <v>77</v>
      </c>
      <c r="B29" s="147" t="s">
        <v>99</v>
      </c>
      <c r="C29" s="155" t="s">
        <v>89</v>
      </c>
      <c r="D29" s="128"/>
      <c r="E29" s="129">
        <f>G21</f>
        <v>0</v>
      </c>
      <c r="F29" s="130">
        <v>0.22</v>
      </c>
      <c r="G29" s="131">
        <f t="shared" si="50"/>
        <v>0</v>
      </c>
      <c r="H29" s="129">
        <f>J21</f>
        <v>137840.16</v>
      </c>
      <c r="I29" s="130">
        <v>0.22</v>
      </c>
      <c r="J29" s="131">
        <f t="shared" si="51"/>
        <v>30324.835200000001</v>
      </c>
      <c r="K29" s="129">
        <f>M21</f>
        <v>0</v>
      </c>
      <c r="L29" s="130">
        <v>0.22</v>
      </c>
      <c r="M29" s="131">
        <f t="shared" si="52"/>
        <v>0</v>
      </c>
      <c r="N29" s="129">
        <f>P21</f>
        <v>0</v>
      </c>
      <c r="O29" s="130">
        <v>0.22</v>
      </c>
      <c r="P29" s="131">
        <f t="shared" si="53"/>
        <v>0</v>
      </c>
      <c r="Q29" s="129">
        <f>S21</f>
        <v>0</v>
      </c>
      <c r="R29" s="130">
        <v>0.22</v>
      </c>
      <c r="S29" s="131">
        <f t="shared" si="54"/>
        <v>0</v>
      </c>
      <c r="T29" s="129">
        <f>V21</f>
        <v>0</v>
      </c>
      <c r="U29" s="130">
        <v>0.22</v>
      </c>
      <c r="V29" s="315">
        <f t="shared" si="55"/>
        <v>0</v>
      </c>
      <c r="W29" s="360">
        <f t="shared" si="56"/>
        <v>0</v>
      </c>
      <c r="X29" s="347">
        <f t="shared" si="57"/>
        <v>30324.835200000001</v>
      </c>
      <c r="Y29" s="347">
        <f t="shared" si="6"/>
        <v>-30324.835200000001</v>
      </c>
      <c r="Z29" s="348" t="e">
        <f t="shared" si="7"/>
        <v>#DIV/0!</v>
      </c>
      <c r="AA29" s="349"/>
      <c r="AB29" s="125"/>
      <c r="AC29" s="125"/>
      <c r="AD29" s="125"/>
      <c r="AE29" s="125"/>
      <c r="AF29" s="125"/>
      <c r="AG29" s="125"/>
    </row>
    <row r="30" spans="1:33" ht="30" customHeight="1" x14ac:dyDescent="0.2">
      <c r="A30" s="103" t="s">
        <v>74</v>
      </c>
      <c r="B30" s="104" t="s">
        <v>100</v>
      </c>
      <c r="C30" s="134" t="s">
        <v>101</v>
      </c>
      <c r="D30" s="135"/>
      <c r="E30" s="136">
        <f>SUM(E31:E33)</f>
        <v>12</v>
      </c>
      <c r="F30" s="137"/>
      <c r="G30" s="138">
        <f>SUM(G31:G43)</f>
        <v>1400890</v>
      </c>
      <c r="H30" s="136">
        <f t="shared" ref="H30" si="58">SUM(H31:H33)</f>
        <v>0</v>
      </c>
      <c r="I30" s="137"/>
      <c r="J30" s="138">
        <f>SUM(J31:J43)</f>
        <v>1232725</v>
      </c>
      <c r="K30" s="136">
        <f t="shared" ref="K30" si="59">SUM(K31:K33)</f>
        <v>0</v>
      </c>
      <c r="L30" s="137"/>
      <c r="M30" s="138">
        <f t="shared" ref="M30:N30" si="60">SUM(M31:M33)</f>
        <v>0</v>
      </c>
      <c r="N30" s="136">
        <f t="shared" si="60"/>
        <v>0</v>
      </c>
      <c r="O30" s="137"/>
      <c r="P30" s="138">
        <f t="shared" ref="P30:Q30" si="61">SUM(P31:P33)</f>
        <v>0</v>
      </c>
      <c r="Q30" s="136">
        <f t="shared" si="61"/>
        <v>0</v>
      </c>
      <c r="R30" s="137"/>
      <c r="S30" s="138">
        <f t="shared" ref="S30:T30" si="62">SUM(S31:S33)</f>
        <v>0</v>
      </c>
      <c r="T30" s="136">
        <f t="shared" si="62"/>
        <v>0</v>
      </c>
      <c r="U30" s="137"/>
      <c r="V30" s="138">
        <f t="shared" ref="V30" si="63">SUM(V31:V33)</f>
        <v>0</v>
      </c>
      <c r="W30" s="365">
        <f>SUM(W31:W43)</f>
        <v>1400890</v>
      </c>
      <c r="X30" s="365">
        <f>SUM(X31:X43)</f>
        <v>1232725</v>
      </c>
      <c r="Y30" s="365">
        <f t="shared" si="6"/>
        <v>168165</v>
      </c>
      <c r="Z30" s="365">
        <f t="shared" si="7"/>
        <v>0.1200415450178101</v>
      </c>
      <c r="AA30" s="366"/>
      <c r="AB30" s="6"/>
      <c r="AC30" s="6"/>
      <c r="AD30" s="6"/>
      <c r="AE30" s="6"/>
      <c r="AF30" s="6"/>
      <c r="AG30" s="6"/>
    </row>
    <row r="31" spans="1:33" ht="103.5" customHeight="1" x14ac:dyDescent="0.2">
      <c r="A31" s="114" t="s">
        <v>77</v>
      </c>
      <c r="B31" s="149" t="s">
        <v>102</v>
      </c>
      <c r="C31" s="284" t="s">
        <v>323</v>
      </c>
      <c r="D31" s="117" t="s">
        <v>80</v>
      </c>
      <c r="E31" s="118">
        <v>4</v>
      </c>
      <c r="F31" s="119">
        <v>37845</v>
      </c>
      <c r="G31" s="120">
        <f t="shared" ref="G31:G33" si="64">E31*F31</f>
        <v>151380</v>
      </c>
      <c r="H31" s="118"/>
      <c r="I31" s="119"/>
      <c r="J31" s="120">
        <v>151380</v>
      </c>
      <c r="K31" s="118"/>
      <c r="L31" s="119"/>
      <c r="M31" s="120">
        <f t="shared" ref="M31:M33" si="65">K31*L31</f>
        <v>0</v>
      </c>
      <c r="N31" s="118"/>
      <c r="O31" s="119"/>
      <c r="P31" s="120">
        <f t="shared" ref="P31:P33" si="66">N31*O31</f>
        <v>0</v>
      </c>
      <c r="Q31" s="118"/>
      <c r="R31" s="119"/>
      <c r="S31" s="120">
        <f t="shared" ref="S31:S33" si="67">Q31*R31</f>
        <v>0</v>
      </c>
      <c r="T31" s="118"/>
      <c r="U31" s="119"/>
      <c r="V31" s="120">
        <f t="shared" ref="V31:V33" si="68">T31*U31</f>
        <v>0</v>
      </c>
      <c r="W31" s="121">
        <f t="shared" ref="W31:W33" si="69">G31+M31+S31</f>
        <v>151380</v>
      </c>
      <c r="X31" s="122">
        <f t="shared" ref="X31:X33" si="70">J31+P31+V31</f>
        <v>151380</v>
      </c>
      <c r="Y31" s="122">
        <f t="shared" si="6"/>
        <v>0</v>
      </c>
      <c r="Z31" s="123">
        <f t="shared" si="7"/>
        <v>0</v>
      </c>
      <c r="AA31" s="124"/>
      <c r="AB31" s="6"/>
      <c r="AC31" s="6"/>
      <c r="AD31" s="6"/>
      <c r="AE31" s="6"/>
      <c r="AF31" s="6"/>
      <c r="AG31" s="6"/>
    </row>
    <row r="32" spans="1:33" ht="71.25" customHeight="1" x14ac:dyDescent="0.2">
      <c r="A32" s="114" t="s">
        <v>77</v>
      </c>
      <c r="B32" s="115" t="s">
        <v>103</v>
      </c>
      <c r="C32" s="284" t="s">
        <v>324</v>
      </c>
      <c r="D32" s="117" t="s">
        <v>80</v>
      </c>
      <c r="E32" s="118">
        <v>4</v>
      </c>
      <c r="F32" s="119">
        <v>36900</v>
      </c>
      <c r="G32" s="120">
        <f t="shared" si="64"/>
        <v>147600</v>
      </c>
      <c r="H32" s="118"/>
      <c r="I32" s="119"/>
      <c r="J32" s="120">
        <v>147600</v>
      </c>
      <c r="K32" s="118"/>
      <c r="L32" s="119"/>
      <c r="M32" s="120">
        <f t="shared" si="65"/>
        <v>0</v>
      </c>
      <c r="N32" s="118"/>
      <c r="O32" s="119"/>
      <c r="P32" s="120">
        <f t="shared" si="66"/>
        <v>0</v>
      </c>
      <c r="Q32" s="118"/>
      <c r="R32" s="119"/>
      <c r="S32" s="120">
        <f t="shared" si="67"/>
        <v>0</v>
      </c>
      <c r="T32" s="118"/>
      <c r="U32" s="119"/>
      <c r="V32" s="120">
        <f t="shared" si="68"/>
        <v>0</v>
      </c>
      <c r="W32" s="121">
        <f t="shared" si="69"/>
        <v>147600</v>
      </c>
      <c r="X32" s="122">
        <f t="shared" si="70"/>
        <v>147600</v>
      </c>
      <c r="Y32" s="122">
        <f t="shared" si="6"/>
        <v>0</v>
      </c>
      <c r="Z32" s="123">
        <f t="shared" si="7"/>
        <v>0</v>
      </c>
      <c r="AA32" s="124"/>
      <c r="AB32" s="6"/>
      <c r="AC32" s="6"/>
      <c r="AD32" s="6"/>
      <c r="AE32" s="6"/>
      <c r="AF32" s="6"/>
      <c r="AG32" s="6"/>
    </row>
    <row r="33" spans="1:33" ht="72" customHeight="1" thickBot="1" x14ac:dyDescent="0.25">
      <c r="A33" s="126" t="s">
        <v>77</v>
      </c>
      <c r="B33" s="127" t="s">
        <v>104</v>
      </c>
      <c r="C33" s="288" t="s">
        <v>327</v>
      </c>
      <c r="D33" s="128" t="s">
        <v>80</v>
      </c>
      <c r="E33" s="129">
        <v>4</v>
      </c>
      <c r="F33" s="130">
        <v>33210</v>
      </c>
      <c r="G33" s="131">
        <f t="shared" si="64"/>
        <v>132840</v>
      </c>
      <c r="H33" s="129"/>
      <c r="I33" s="130"/>
      <c r="J33" s="131">
        <v>99630</v>
      </c>
      <c r="K33" s="143"/>
      <c r="L33" s="144"/>
      <c r="M33" s="145">
        <f t="shared" si="65"/>
        <v>0</v>
      </c>
      <c r="N33" s="143"/>
      <c r="O33" s="144"/>
      <c r="P33" s="145">
        <f t="shared" si="66"/>
        <v>0</v>
      </c>
      <c r="Q33" s="143"/>
      <c r="R33" s="144"/>
      <c r="S33" s="145">
        <f t="shared" si="67"/>
        <v>0</v>
      </c>
      <c r="T33" s="143"/>
      <c r="U33" s="144"/>
      <c r="V33" s="145">
        <f t="shared" si="68"/>
        <v>0</v>
      </c>
      <c r="W33" s="132">
        <f t="shared" si="69"/>
        <v>132840</v>
      </c>
      <c r="X33" s="122">
        <f t="shared" si="70"/>
        <v>99630</v>
      </c>
      <c r="Y33" s="285">
        <f t="shared" si="6"/>
        <v>33210</v>
      </c>
      <c r="Z33" s="123">
        <f t="shared" si="7"/>
        <v>0.25</v>
      </c>
      <c r="AA33" s="287"/>
      <c r="AB33" s="6"/>
      <c r="AC33" s="6"/>
      <c r="AD33" s="6"/>
      <c r="AE33" s="6"/>
      <c r="AF33" s="6"/>
      <c r="AG33" s="6"/>
    </row>
    <row r="34" spans="1:33" ht="65.25" customHeight="1" thickBot="1" x14ac:dyDescent="0.25">
      <c r="A34" s="126" t="s">
        <v>77</v>
      </c>
      <c r="B34" s="127" t="s">
        <v>326</v>
      </c>
      <c r="C34" s="288" t="s">
        <v>331</v>
      </c>
      <c r="D34" s="128" t="s">
        <v>80</v>
      </c>
      <c r="E34" s="129">
        <v>4</v>
      </c>
      <c r="F34" s="130">
        <v>33750</v>
      </c>
      <c r="G34" s="131">
        <f t="shared" ref="G34" si="71">E34*F34</f>
        <v>135000</v>
      </c>
      <c r="H34" s="129"/>
      <c r="I34" s="130"/>
      <c r="J34" s="131">
        <v>135000</v>
      </c>
      <c r="K34" s="143"/>
      <c r="L34" s="144"/>
      <c r="M34" s="145">
        <f t="shared" ref="M34" si="72">K34*L34</f>
        <v>0</v>
      </c>
      <c r="N34" s="143"/>
      <c r="O34" s="144"/>
      <c r="P34" s="145">
        <f t="shared" ref="P34" si="73">N34*O34</f>
        <v>0</v>
      </c>
      <c r="Q34" s="143"/>
      <c r="R34" s="144"/>
      <c r="S34" s="145">
        <f t="shared" ref="S34" si="74">Q34*R34</f>
        <v>0</v>
      </c>
      <c r="T34" s="143"/>
      <c r="U34" s="144"/>
      <c r="V34" s="145">
        <f t="shared" ref="V34" si="75">T34*U34</f>
        <v>0</v>
      </c>
      <c r="W34" s="132">
        <f t="shared" ref="W34" si="76">G34+M34+S34</f>
        <v>135000</v>
      </c>
      <c r="X34" s="289">
        <f t="shared" ref="X34" si="77">J34+P34+V34</f>
        <v>135000</v>
      </c>
      <c r="Y34" s="290">
        <f t="shared" ref="Y34" si="78">W34-X34</f>
        <v>0</v>
      </c>
      <c r="Z34" s="123">
        <f t="shared" ref="Z34" si="79">Y34/W34</f>
        <v>0</v>
      </c>
      <c r="AA34" s="286"/>
      <c r="AB34" s="6"/>
      <c r="AC34" s="6"/>
      <c r="AD34" s="6"/>
      <c r="AE34" s="6"/>
      <c r="AF34" s="6"/>
      <c r="AG34" s="6"/>
    </row>
    <row r="35" spans="1:33" ht="87.75" customHeight="1" thickBot="1" x14ac:dyDescent="0.25">
      <c r="A35" s="126" t="s">
        <v>77</v>
      </c>
      <c r="B35" s="127" t="s">
        <v>328</v>
      </c>
      <c r="C35" s="288" t="s">
        <v>332</v>
      </c>
      <c r="D35" s="128" t="s">
        <v>80</v>
      </c>
      <c r="E35" s="129">
        <v>4</v>
      </c>
      <c r="F35" s="130">
        <v>32130</v>
      </c>
      <c r="G35" s="131">
        <f t="shared" ref="G35:G37" si="80">E35*F35</f>
        <v>128520</v>
      </c>
      <c r="H35" s="129"/>
      <c r="I35" s="130"/>
      <c r="J35" s="131">
        <v>128520</v>
      </c>
      <c r="K35" s="143"/>
      <c r="L35" s="144"/>
      <c r="M35" s="145">
        <f t="shared" ref="M35:M37" si="81">K35*L35</f>
        <v>0</v>
      </c>
      <c r="N35" s="143"/>
      <c r="O35" s="144"/>
      <c r="P35" s="145">
        <f t="shared" ref="P35:P37" si="82">N35*O35</f>
        <v>0</v>
      </c>
      <c r="Q35" s="143"/>
      <c r="R35" s="144"/>
      <c r="S35" s="145">
        <f t="shared" ref="S35:S37" si="83">Q35*R35</f>
        <v>0</v>
      </c>
      <c r="T35" s="143"/>
      <c r="U35" s="144"/>
      <c r="V35" s="145">
        <f t="shared" ref="V35:V37" si="84">T35*U35</f>
        <v>0</v>
      </c>
      <c r="W35" s="132">
        <f t="shared" ref="W35:W37" si="85">G35+M35+S35</f>
        <v>128520</v>
      </c>
      <c r="X35" s="289">
        <f t="shared" ref="X35:X37" si="86">J35+P35+V35</f>
        <v>128520</v>
      </c>
      <c r="Y35" s="290">
        <f t="shared" ref="Y35:Y37" si="87">W35-X35</f>
        <v>0</v>
      </c>
      <c r="Z35" s="123">
        <f t="shared" ref="Z35:Z37" si="88">Y35/W35</f>
        <v>0</v>
      </c>
      <c r="AA35" s="286"/>
      <c r="AB35" s="6"/>
      <c r="AC35" s="6"/>
      <c r="AD35" s="6"/>
      <c r="AE35" s="6"/>
      <c r="AF35" s="6"/>
      <c r="AG35" s="6"/>
    </row>
    <row r="36" spans="1:33" ht="82.5" customHeight="1" thickBot="1" x14ac:dyDescent="0.25">
      <c r="A36" s="126" t="s">
        <v>77</v>
      </c>
      <c r="B36" s="127" t="s">
        <v>329</v>
      </c>
      <c r="C36" s="288" t="s">
        <v>333</v>
      </c>
      <c r="D36" s="128" t="s">
        <v>80</v>
      </c>
      <c r="E36" s="129">
        <v>4</v>
      </c>
      <c r="F36" s="130">
        <v>20835</v>
      </c>
      <c r="G36" s="131">
        <f t="shared" si="80"/>
        <v>83340</v>
      </c>
      <c r="H36" s="129"/>
      <c r="I36" s="130"/>
      <c r="J36" s="131">
        <v>62505</v>
      </c>
      <c r="K36" s="143"/>
      <c r="L36" s="144"/>
      <c r="M36" s="145">
        <f t="shared" si="81"/>
        <v>0</v>
      </c>
      <c r="N36" s="143"/>
      <c r="O36" s="144"/>
      <c r="P36" s="145">
        <f t="shared" si="82"/>
        <v>0</v>
      </c>
      <c r="Q36" s="143"/>
      <c r="R36" s="144"/>
      <c r="S36" s="145">
        <f t="shared" si="83"/>
        <v>0</v>
      </c>
      <c r="T36" s="143"/>
      <c r="U36" s="144"/>
      <c r="V36" s="145">
        <f t="shared" si="84"/>
        <v>0</v>
      </c>
      <c r="W36" s="132">
        <f t="shared" si="85"/>
        <v>83340</v>
      </c>
      <c r="X36" s="289">
        <f t="shared" si="86"/>
        <v>62505</v>
      </c>
      <c r="Y36" s="290">
        <f t="shared" si="87"/>
        <v>20835</v>
      </c>
      <c r="Z36" s="123">
        <f t="shared" si="88"/>
        <v>0.25</v>
      </c>
      <c r="AA36" s="286"/>
      <c r="AB36" s="6"/>
      <c r="AC36" s="6"/>
      <c r="AD36" s="6"/>
      <c r="AE36" s="6"/>
      <c r="AF36" s="6"/>
      <c r="AG36" s="6"/>
    </row>
    <row r="37" spans="1:33" ht="72.75" customHeight="1" thickBot="1" x14ac:dyDescent="0.25">
      <c r="A37" s="126" t="s">
        <v>77</v>
      </c>
      <c r="B37" s="127" t="s">
        <v>330</v>
      </c>
      <c r="C37" s="288" t="s">
        <v>336</v>
      </c>
      <c r="D37" s="128" t="s">
        <v>80</v>
      </c>
      <c r="E37" s="129">
        <v>4</v>
      </c>
      <c r="F37" s="130">
        <v>18990</v>
      </c>
      <c r="G37" s="131">
        <f t="shared" si="80"/>
        <v>75960</v>
      </c>
      <c r="H37" s="129"/>
      <c r="I37" s="130"/>
      <c r="J37" s="131">
        <v>75960</v>
      </c>
      <c r="K37" s="143"/>
      <c r="L37" s="144"/>
      <c r="M37" s="145">
        <f t="shared" si="81"/>
        <v>0</v>
      </c>
      <c r="N37" s="143"/>
      <c r="O37" s="144"/>
      <c r="P37" s="145">
        <f t="shared" si="82"/>
        <v>0</v>
      </c>
      <c r="Q37" s="143"/>
      <c r="R37" s="144"/>
      <c r="S37" s="145">
        <f t="shared" si="83"/>
        <v>0</v>
      </c>
      <c r="T37" s="143"/>
      <c r="U37" s="144"/>
      <c r="V37" s="145">
        <f t="shared" si="84"/>
        <v>0</v>
      </c>
      <c r="W37" s="132">
        <f t="shared" si="85"/>
        <v>75960</v>
      </c>
      <c r="X37" s="122">
        <f t="shared" si="86"/>
        <v>75960</v>
      </c>
      <c r="Y37" s="156">
        <f t="shared" si="87"/>
        <v>0</v>
      </c>
      <c r="Z37" s="123">
        <f t="shared" si="88"/>
        <v>0</v>
      </c>
      <c r="AA37" s="286"/>
      <c r="AB37" s="6"/>
      <c r="AC37" s="6"/>
      <c r="AD37" s="6"/>
      <c r="AE37" s="6"/>
      <c r="AF37" s="6"/>
      <c r="AG37" s="6"/>
    </row>
    <row r="38" spans="1:33" ht="47.25" customHeight="1" thickBot="1" x14ac:dyDescent="0.25">
      <c r="A38" s="126" t="s">
        <v>77</v>
      </c>
      <c r="B38" s="127" t="s">
        <v>334</v>
      </c>
      <c r="C38" s="288" t="s">
        <v>337</v>
      </c>
      <c r="D38" s="128" t="s">
        <v>80</v>
      </c>
      <c r="E38" s="129">
        <v>4</v>
      </c>
      <c r="F38" s="130">
        <v>23850</v>
      </c>
      <c r="G38" s="131">
        <f t="shared" ref="G38:G39" si="89">E38*F38</f>
        <v>95400</v>
      </c>
      <c r="H38" s="129"/>
      <c r="I38" s="130"/>
      <c r="J38" s="131">
        <v>0</v>
      </c>
      <c r="K38" s="143"/>
      <c r="L38" s="144"/>
      <c r="M38" s="145">
        <f t="shared" ref="M38:M39" si="90">K38*L38</f>
        <v>0</v>
      </c>
      <c r="N38" s="143"/>
      <c r="O38" s="144"/>
      <c r="P38" s="145">
        <f t="shared" ref="P38:P39" si="91">N38*O38</f>
        <v>0</v>
      </c>
      <c r="Q38" s="143"/>
      <c r="R38" s="144"/>
      <c r="S38" s="145">
        <f t="shared" ref="S38:S39" si="92">Q38*R38</f>
        <v>0</v>
      </c>
      <c r="T38" s="143"/>
      <c r="U38" s="144"/>
      <c r="V38" s="145">
        <f t="shared" ref="V38:V39" si="93">T38*U38</f>
        <v>0</v>
      </c>
      <c r="W38" s="132">
        <f t="shared" ref="W38:W39" si="94">G38+M38+S38</f>
        <v>95400</v>
      </c>
      <c r="X38" s="122">
        <f t="shared" ref="X38:X39" si="95">J38+P38+V38</f>
        <v>0</v>
      </c>
      <c r="Y38" s="156">
        <f t="shared" ref="Y38:Y39" si="96">W38-X38</f>
        <v>95400</v>
      </c>
      <c r="Z38" s="123">
        <f t="shared" ref="Z38:Z39" si="97">Y38/W38</f>
        <v>1</v>
      </c>
      <c r="AA38" s="286"/>
      <c r="AB38" s="6"/>
      <c r="AC38" s="6"/>
      <c r="AD38" s="6"/>
      <c r="AE38" s="6"/>
      <c r="AF38" s="6"/>
      <c r="AG38" s="6"/>
    </row>
    <row r="39" spans="1:33" ht="66" customHeight="1" thickBot="1" x14ac:dyDescent="0.25">
      <c r="A39" s="126" t="s">
        <v>77</v>
      </c>
      <c r="B39" s="127" t="s">
        <v>335</v>
      </c>
      <c r="C39" s="288" t="s">
        <v>341</v>
      </c>
      <c r="D39" s="128" t="s">
        <v>80</v>
      </c>
      <c r="E39" s="129">
        <v>4</v>
      </c>
      <c r="F39" s="130">
        <v>18720</v>
      </c>
      <c r="G39" s="131">
        <f t="shared" si="89"/>
        <v>74880</v>
      </c>
      <c r="H39" s="129"/>
      <c r="I39" s="130"/>
      <c r="J39" s="131">
        <v>56160</v>
      </c>
      <c r="K39" s="143"/>
      <c r="L39" s="144"/>
      <c r="M39" s="145">
        <f t="shared" si="90"/>
        <v>0</v>
      </c>
      <c r="N39" s="143"/>
      <c r="O39" s="144"/>
      <c r="P39" s="145">
        <f t="shared" si="91"/>
        <v>0</v>
      </c>
      <c r="Q39" s="143"/>
      <c r="R39" s="144"/>
      <c r="S39" s="145">
        <f t="shared" si="92"/>
        <v>0</v>
      </c>
      <c r="T39" s="143"/>
      <c r="U39" s="144"/>
      <c r="V39" s="145">
        <f t="shared" si="93"/>
        <v>0</v>
      </c>
      <c r="W39" s="132">
        <f t="shared" si="94"/>
        <v>74880</v>
      </c>
      <c r="X39" s="122">
        <f t="shared" si="95"/>
        <v>56160</v>
      </c>
      <c r="Y39" s="156">
        <f t="shared" si="96"/>
        <v>18720</v>
      </c>
      <c r="Z39" s="123">
        <f t="shared" si="97"/>
        <v>0.25</v>
      </c>
      <c r="AA39" s="286"/>
      <c r="AB39" s="6"/>
      <c r="AC39" s="6"/>
      <c r="AD39" s="6"/>
      <c r="AE39" s="6"/>
      <c r="AF39" s="6"/>
      <c r="AG39" s="6"/>
    </row>
    <row r="40" spans="1:33" ht="50.25" customHeight="1" thickBot="1" x14ac:dyDescent="0.25">
      <c r="A40" s="126" t="s">
        <v>77</v>
      </c>
      <c r="B40" s="127" t="s">
        <v>338</v>
      </c>
      <c r="C40" s="288" t="s">
        <v>342</v>
      </c>
      <c r="D40" s="128" t="s">
        <v>80</v>
      </c>
      <c r="E40" s="129">
        <v>4</v>
      </c>
      <c r="F40" s="130">
        <v>33795</v>
      </c>
      <c r="G40" s="131">
        <f t="shared" ref="G40:G41" si="98">E40*F40</f>
        <v>135180</v>
      </c>
      <c r="H40" s="129"/>
      <c r="I40" s="130"/>
      <c r="J40" s="131">
        <v>135180</v>
      </c>
      <c r="K40" s="143"/>
      <c r="L40" s="144"/>
      <c r="M40" s="145">
        <f t="shared" ref="M40:M41" si="99">K40*L40</f>
        <v>0</v>
      </c>
      <c r="N40" s="143"/>
      <c r="O40" s="144"/>
      <c r="P40" s="145">
        <f t="shared" ref="P40:P41" si="100">N40*O40</f>
        <v>0</v>
      </c>
      <c r="Q40" s="143"/>
      <c r="R40" s="144"/>
      <c r="S40" s="145">
        <f t="shared" ref="S40:S41" si="101">Q40*R40</f>
        <v>0</v>
      </c>
      <c r="T40" s="143"/>
      <c r="U40" s="144"/>
      <c r="V40" s="145">
        <f t="shared" ref="V40:V41" si="102">T40*U40</f>
        <v>0</v>
      </c>
      <c r="W40" s="132">
        <f t="shared" ref="W40:W41" si="103">G40+M40+S40</f>
        <v>135180</v>
      </c>
      <c r="X40" s="289">
        <f t="shared" ref="X40:X41" si="104">J40+P40+V40</f>
        <v>135180</v>
      </c>
      <c r="Y40" s="290">
        <f t="shared" ref="Y40:Y41" si="105">W40-X40</f>
        <v>0</v>
      </c>
      <c r="Z40" s="123">
        <f t="shared" ref="Z40:Z41" si="106">Y40/W40</f>
        <v>0</v>
      </c>
      <c r="AA40" s="286"/>
      <c r="AB40" s="6"/>
      <c r="AC40" s="6"/>
      <c r="AD40" s="6"/>
      <c r="AE40" s="6"/>
      <c r="AF40" s="6"/>
      <c r="AG40" s="6"/>
    </row>
    <row r="41" spans="1:33" ht="60.75" customHeight="1" thickBot="1" x14ac:dyDescent="0.25">
      <c r="A41" s="291" t="s">
        <v>77</v>
      </c>
      <c r="B41" s="127" t="s">
        <v>339</v>
      </c>
      <c r="C41" s="288" t="s">
        <v>343</v>
      </c>
      <c r="D41" s="128" t="s">
        <v>80</v>
      </c>
      <c r="E41" s="129">
        <v>4</v>
      </c>
      <c r="F41" s="130">
        <v>30330</v>
      </c>
      <c r="G41" s="131">
        <f t="shared" si="98"/>
        <v>121320</v>
      </c>
      <c r="H41" s="129"/>
      <c r="I41" s="130"/>
      <c r="J41" s="131">
        <v>121320</v>
      </c>
      <c r="K41" s="143"/>
      <c r="L41" s="144"/>
      <c r="M41" s="145">
        <f t="shared" si="99"/>
        <v>0</v>
      </c>
      <c r="N41" s="143"/>
      <c r="O41" s="144"/>
      <c r="P41" s="145">
        <f t="shared" si="100"/>
        <v>0</v>
      </c>
      <c r="Q41" s="143"/>
      <c r="R41" s="144"/>
      <c r="S41" s="145">
        <f t="shared" si="101"/>
        <v>0</v>
      </c>
      <c r="T41" s="143"/>
      <c r="U41" s="144"/>
      <c r="V41" s="145">
        <f t="shared" si="102"/>
        <v>0</v>
      </c>
      <c r="W41" s="132">
        <f t="shared" si="103"/>
        <v>121320</v>
      </c>
      <c r="X41" s="289">
        <f t="shared" si="104"/>
        <v>121320</v>
      </c>
      <c r="Y41" s="290">
        <f t="shared" si="105"/>
        <v>0</v>
      </c>
      <c r="Z41" s="123">
        <f t="shared" si="106"/>
        <v>0</v>
      </c>
      <c r="AA41" s="286"/>
      <c r="AB41" s="6"/>
      <c r="AC41" s="6"/>
      <c r="AD41" s="6"/>
      <c r="AE41" s="6"/>
      <c r="AF41" s="6"/>
      <c r="AG41" s="6"/>
    </row>
    <row r="42" spans="1:33" ht="65.25" customHeight="1" thickBot="1" x14ac:dyDescent="0.25">
      <c r="A42" s="291" t="s">
        <v>77</v>
      </c>
      <c r="B42" s="127" t="s">
        <v>340</v>
      </c>
      <c r="C42" s="288" t="s">
        <v>344</v>
      </c>
      <c r="D42" s="294" t="s">
        <v>345</v>
      </c>
      <c r="E42" s="129">
        <v>1</v>
      </c>
      <c r="F42" s="130">
        <v>28750</v>
      </c>
      <c r="G42" s="131">
        <f t="shared" ref="G42" si="107">E42*F42</f>
        <v>28750</v>
      </c>
      <c r="H42" s="129"/>
      <c r="I42" s="130"/>
      <c r="J42" s="131">
        <v>28750</v>
      </c>
      <c r="K42" s="143"/>
      <c r="L42" s="144"/>
      <c r="M42" s="145">
        <f t="shared" ref="M42" si="108">K42*L42</f>
        <v>0</v>
      </c>
      <c r="N42" s="143"/>
      <c r="O42" s="144"/>
      <c r="P42" s="145">
        <f t="shared" ref="P42" si="109">N42*O42</f>
        <v>0</v>
      </c>
      <c r="Q42" s="143"/>
      <c r="R42" s="144"/>
      <c r="S42" s="145">
        <f t="shared" ref="S42" si="110">Q42*R42</f>
        <v>0</v>
      </c>
      <c r="T42" s="143"/>
      <c r="U42" s="144"/>
      <c r="V42" s="145">
        <f t="shared" ref="V42" si="111">T42*U42</f>
        <v>0</v>
      </c>
      <c r="W42" s="132">
        <f t="shared" ref="W42" si="112">G42+M42+S42</f>
        <v>28750</v>
      </c>
      <c r="X42" s="289">
        <f t="shared" ref="X42" si="113">J42+P42+V42</f>
        <v>28750</v>
      </c>
      <c r="Y42" s="292">
        <f t="shared" ref="Y42" si="114">W42-X42</f>
        <v>0</v>
      </c>
      <c r="Z42" s="123">
        <f t="shared" ref="Z42" si="115">Y42/W42</f>
        <v>0</v>
      </c>
      <c r="AA42" s="286"/>
      <c r="AB42" s="6"/>
      <c r="AC42" s="6"/>
      <c r="AD42" s="6"/>
      <c r="AE42" s="6"/>
      <c r="AF42" s="6"/>
      <c r="AG42" s="6"/>
    </row>
    <row r="43" spans="1:33" ht="65.25" customHeight="1" thickBot="1" x14ac:dyDescent="0.25">
      <c r="A43" s="291" t="s">
        <v>77</v>
      </c>
      <c r="B43" s="127" t="s">
        <v>346</v>
      </c>
      <c r="C43" s="288" t="s">
        <v>347</v>
      </c>
      <c r="D43" s="294" t="s">
        <v>80</v>
      </c>
      <c r="E43" s="129">
        <v>4</v>
      </c>
      <c r="F43" s="130">
        <v>22680</v>
      </c>
      <c r="G43" s="131">
        <f t="shared" ref="G43" si="116">E43*F43</f>
        <v>90720</v>
      </c>
      <c r="H43" s="129"/>
      <c r="I43" s="130"/>
      <c r="J43" s="131">
        <v>90720</v>
      </c>
      <c r="K43" s="143"/>
      <c r="L43" s="144"/>
      <c r="M43" s="145">
        <f t="shared" ref="M43" si="117">K43*L43</f>
        <v>0</v>
      </c>
      <c r="N43" s="143"/>
      <c r="O43" s="144"/>
      <c r="P43" s="145">
        <f t="shared" ref="P43" si="118">N43*O43</f>
        <v>0</v>
      </c>
      <c r="Q43" s="143"/>
      <c r="R43" s="144"/>
      <c r="S43" s="145">
        <f t="shared" ref="S43" si="119">Q43*R43</f>
        <v>0</v>
      </c>
      <c r="T43" s="143"/>
      <c r="U43" s="144"/>
      <c r="V43" s="145">
        <f t="shared" ref="V43" si="120">T43*U43</f>
        <v>0</v>
      </c>
      <c r="W43" s="132">
        <f t="shared" ref="W43" si="121">G43+M43+S43</f>
        <v>90720</v>
      </c>
      <c r="X43" s="289">
        <f t="shared" ref="X43" si="122">J43+P43+V43</f>
        <v>90720</v>
      </c>
      <c r="Y43" s="292">
        <f t="shared" ref="Y43" si="123">W43-X43</f>
        <v>0</v>
      </c>
      <c r="Z43" s="123">
        <f t="shared" ref="Z43" si="124">Y43/W43</f>
        <v>0</v>
      </c>
      <c r="AA43" s="286"/>
      <c r="AB43" s="6"/>
      <c r="AC43" s="6"/>
      <c r="AD43" s="6"/>
      <c r="AE43" s="6"/>
      <c r="AF43" s="6"/>
      <c r="AG43" s="6"/>
    </row>
    <row r="44" spans="1:33" ht="30" customHeight="1" thickBot="1" x14ac:dyDescent="0.25">
      <c r="A44" s="157" t="s">
        <v>105</v>
      </c>
      <c r="B44" s="158"/>
      <c r="C44" s="159"/>
      <c r="D44" s="160"/>
      <c r="E44" s="161"/>
      <c r="F44" s="162"/>
      <c r="G44" s="163">
        <f>G13+G17+G21+G26+G30</f>
        <v>1400890</v>
      </c>
      <c r="H44" s="161"/>
      <c r="I44" s="162"/>
      <c r="J44" s="163">
        <f>J13+J17+J21+J26+J30</f>
        <v>1400889.9952</v>
      </c>
      <c r="K44" s="161"/>
      <c r="L44" s="164"/>
      <c r="M44" s="163">
        <f>M13+M17+M21+M26+M30</f>
        <v>0</v>
      </c>
      <c r="N44" s="161"/>
      <c r="O44" s="164"/>
      <c r="P44" s="163">
        <f>P13+P17+P21+P26+P30</f>
        <v>0</v>
      </c>
      <c r="Q44" s="161"/>
      <c r="R44" s="164"/>
      <c r="S44" s="163">
        <f>S13+S17+S21+S26+S30</f>
        <v>0</v>
      </c>
      <c r="T44" s="161"/>
      <c r="U44" s="164"/>
      <c r="V44" s="163">
        <f t="shared" ref="V44:X44" si="125">V13+V17+V21+V26+V30</f>
        <v>0</v>
      </c>
      <c r="W44" s="163">
        <f t="shared" si="125"/>
        <v>1400890</v>
      </c>
      <c r="X44" s="165">
        <f t="shared" si="125"/>
        <v>1400889.9952</v>
      </c>
      <c r="Y44" s="293">
        <f t="shared" si="6"/>
        <v>4.7999999951571226E-3</v>
      </c>
      <c r="Z44" s="166">
        <f t="shared" si="7"/>
        <v>3.4263932179950764E-9</v>
      </c>
      <c r="AA44" s="167"/>
      <c r="AB44" s="6"/>
      <c r="AC44" s="6"/>
      <c r="AD44" s="6"/>
      <c r="AE44" s="6"/>
      <c r="AF44" s="6"/>
      <c r="AG44" s="6"/>
    </row>
    <row r="45" spans="1:33" ht="30" customHeight="1" thickBot="1" x14ac:dyDescent="0.25">
      <c r="A45" s="168" t="s">
        <v>72</v>
      </c>
      <c r="B45" s="169">
        <v>2</v>
      </c>
      <c r="C45" s="170" t="s">
        <v>106</v>
      </c>
      <c r="D45" s="171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1"/>
      <c r="X45" s="101"/>
      <c r="Y45" s="172"/>
      <c r="Z45" s="101"/>
      <c r="AA45" s="102"/>
      <c r="AB45" s="6"/>
      <c r="AC45" s="6"/>
      <c r="AD45" s="6"/>
      <c r="AE45" s="6"/>
      <c r="AF45" s="6"/>
      <c r="AG45" s="6"/>
    </row>
    <row r="46" spans="1:33" ht="30" customHeight="1" x14ac:dyDescent="0.2">
      <c r="A46" s="103" t="s">
        <v>74</v>
      </c>
      <c r="B46" s="104" t="s">
        <v>107</v>
      </c>
      <c r="C46" s="105" t="s">
        <v>108</v>
      </c>
      <c r="D46" s="106"/>
      <c r="E46" s="107">
        <f>SUM(E47:E49)</f>
        <v>0</v>
      </c>
      <c r="F46" s="108"/>
      <c r="G46" s="109">
        <f t="shared" ref="G46:H46" si="126">SUM(G47:G49)</f>
        <v>0</v>
      </c>
      <c r="H46" s="107">
        <f t="shared" si="126"/>
        <v>0</v>
      </c>
      <c r="I46" s="108"/>
      <c r="J46" s="109">
        <f t="shared" ref="J46:K46" si="127">SUM(J47:J49)</f>
        <v>0</v>
      </c>
      <c r="K46" s="107">
        <f t="shared" si="127"/>
        <v>0</v>
      </c>
      <c r="L46" s="108"/>
      <c r="M46" s="109">
        <f t="shared" ref="M46:N46" si="128">SUM(M47:M49)</f>
        <v>0</v>
      </c>
      <c r="N46" s="107">
        <f t="shared" si="128"/>
        <v>0</v>
      </c>
      <c r="O46" s="108"/>
      <c r="P46" s="109">
        <f t="shared" ref="P46:Q46" si="129">SUM(P47:P49)</f>
        <v>0</v>
      </c>
      <c r="Q46" s="107">
        <f t="shared" si="129"/>
        <v>0</v>
      </c>
      <c r="R46" s="108"/>
      <c r="S46" s="109">
        <f t="shared" ref="S46:T46" si="130">SUM(S47:S49)</f>
        <v>0</v>
      </c>
      <c r="T46" s="107">
        <f t="shared" si="130"/>
        <v>0</v>
      </c>
      <c r="U46" s="108"/>
      <c r="V46" s="109">
        <f t="shared" ref="V46:X46" si="131">SUM(V47:V49)</f>
        <v>0</v>
      </c>
      <c r="W46" s="109">
        <f t="shared" si="131"/>
        <v>0</v>
      </c>
      <c r="X46" s="173">
        <f t="shared" si="131"/>
        <v>0</v>
      </c>
      <c r="Y46" s="137">
        <f t="shared" ref="Y46:Y58" si="132">W46-X46</f>
        <v>0</v>
      </c>
      <c r="Z46" s="174" t="e">
        <f t="shared" ref="Z46:Z58" si="133">Y46/W46</f>
        <v>#DIV/0!</v>
      </c>
      <c r="AA46" s="112"/>
      <c r="AB46" s="113"/>
      <c r="AC46" s="113"/>
      <c r="AD46" s="113"/>
      <c r="AE46" s="113"/>
      <c r="AF46" s="113"/>
      <c r="AG46" s="113"/>
    </row>
    <row r="47" spans="1:33" ht="30" customHeight="1" x14ac:dyDescent="0.2">
      <c r="A47" s="114" t="s">
        <v>77</v>
      </c>
      <c r="B47" s="115" t="s">
        <v>109</v>
      </c>
      <c r="C47" s="116" t="s">
        <v>110</v>
      </c>
      <c r="D47" s="117" t="s">
        <v>111</v>
      </c>
      <c r="E47" s="118"/>
      <c r="F47" s="119"/>
      <c r="G47" s="120">
        <f t="shared" ref="G47:G49" si="134">E47*F47</f>
        <v>0</v>
      </c>
      <c r="H47" s="118"/>
      <c r="I47" s="119"/>
      <c r="J47" s="120">
        <f t="shared" ref="J47:J49" si="135">H47*I47</f>
        <v>0</v>
      </c>
      <c r="K47" s="118"/>
      <c r="L47" s="119"/>
      <c r="M47" s="120">
        <f t="shared" ref="M47:M49" si="136">K47*L47</f>
        <v>0</v>
      </c>
      <c r="N47" s="118"/>
      <c r="O47" s="119"/>
      <c r="P47" s="120">
        <f t="shared" ref="P47:P49" si="137">N47*O47</f>
        <v>0</v>
      </c>
      <c r="Q47" s="118"/>
      <c r="R47" s="119"/>
      <c r="S47" s="120">
        <f t="shared" ref="S47:S49" si="138">Q47*R47</f>
        <v>0</v>
      </c>
      <c r="T47" s="118"/>
      <c r="U47" s="119"/>
      <c r="V47" s="120">
        <f t="shared" ref="V47:V49" si="139">T47*U47</f>
        <v>0</v>
      </c>
      <c r="W47" s="121">
        <f t="shared" ref="W47:W49" si="140">G47+M47+S47</f>
        <v>0</v>
      </c>
      <c r="X47" s="122">
        <f t="shared" ref="X47:X49" si="141">J47+P47+V47</f>
        <v>0</v>
      </c>
      <c r="Y47" s="122">
        <f t="shared" si="132"/>
        <v>0</v>
      </c>
      <c r="Z47" s="123" t="e">
        <f t="shared" si="133"/>
        <v>#DIV/0!</v>
      </c>
      <c r="AA47" s="124"/>
      <c r="AB47" s="125"/>
      <c r="AC47" s="125"/>
      <c r="AD47" s="125"/>
      <c r="AE47" s="125"/>
      <c r="AF47" s="125"/>
      <c r="AG47" s="125"/>
    </row>
    <row r="48" spans="1:33" ht="30" customHeight="1" x14ac:dyDescent="0.2">
      <c r="A48" s="114" t="s">
        <v>77</v>
      </c>
      <c r="B48" s="115" t="s">
        <v>112</v>
      </c>
      <c r="C48" s="116" t="s">
        <v>110</v>
      </c>
      <c r="D48" s="117" t="s">
        <v>111</v>
      </c>
      <c r="E48" s="118"/>
      <c r="F48" s="119"/>
      <c r="G48" s="120">
        <f t="shared" si="134"/>
        <v>0</v>
      </c>
      <c r="H48" s="118"/>
      <c r="I48" s="119"/>
      <c r="J48" s="120">
        <f t="shared" si="135"/>
        <v>0</v>
      </c>
      <c r="K48" s="118"/>
      <c r="L48" s="119"/>
      <c r="M48" s="120">
        <f t="shared" si="136"/>
        <v>0</v>
      </c>
      <c r="N48" s="118"/>
      <c r="O48" s="119"/>
      <c r="P48" s="120">
        <f t="shared" si="137"/>
        <v>0</v>
      </c>
      <c r="Q48" s="118"/>
      <c r="R48" s="119"/>
      <c r="S48" s="120">
        <f t="shared" si="138"/>
        <v>0</v>
      </c>
      <c r="T48" s="118"/>
      <c r="U48" s="119"/>
      <c r="V48" s="120">
        <f t="shared" si="139"/>
        <v>0</v>
      </c>
      <c r="W48" s="121">
        <f t="shared" si="140"/>
        <v>0</v>
      </c>
      <c r="X48" s="122">
        <f t="shared" si="141"/>
        <v>0</v>
      </c>
      <c r="Y48" s="122">
        <f t="shared" si="132"/>
        <v>0</v>
      </c>
      <c r="Z48" s="123" t="e">
        <f t="shared" si="133"/>
        <v>#DIV/0!</v>
      </c>
      <c r="AA48" s="124"/>
      <c r="AB48" s="125"/>
      <c r="AC48" s="125"/>
      <c r="AD48" s="125"/>
      <c r="AE48" s="125"/>
      <c r="AF48" s="125"/>
      <c r="AG48" s="125"/>
    </row>
    <row r="49" spans="1:33" ht="30" customHeight="1" x14ac:dyDescent="0.2">
      <c r="A49" s="141" t="s">
        <v>77</v>
      </c>
      <c r="B49" s="147" t="s">
        <v>113</v>
      </c>
      <c r="C49" s="116" t="s">
        <v>110</v>
      </c>
      <c r="D49" s="142" t="s">
        <v>111</v>
      </c>
      <c r="E49" s="143"/>
      <c r="F49" s="144"/>
      <c r="G49" s="145">
        <f t="shared" si="134"/>
        <v>0</v>
      </c>
      <c r="H49" s="143"/>
      <c r="I49" s="144"/>
      <c r="J49" s="145">
        <f t="shared" si="135"/>
        <v>0</v>
      </c>
      <c r="K49" s="143"/>
      <c r="L49" s="144"/>
      <c r="M49" s="145">
        <f t="shared" si="136"/>
        <v>0</v>
      </c>
      <c r="N49" s="143"/>
      <c r="O49" s="144"/>
      <c r="P49" s="145">
        <f t="shared" si="137"/>
        <v>0</v>
      </c>
      <c r="Q49" s="143"/>
      <c r="R49" s="144"/>
      <c r="S49" s="145">
        <f t="shared" si="138"/>
        <v>0</v>
      </c>
      <c r="T49" s="143"/>
      <c r="U49" s="144"/>
      <c r="V49" s="145">
        <f t="shared" si="139"/>
        <v>0</v>
      </c>
      <c r="W49" s="132">
        <f t="shared" si="140"/>
        <v>0</v>
      </c>
      <c r="X49" s="122">
        <f t="shared" si="141"/>
        <v>0</v>
      </c>
      <c r="Y49" s="122">
        <f t="shared" si="132"/>
        <v>0</v>
      </c>
      <c r="Z49" s="123" t="e">
        <f t="shared" si="133"/>
        <v>#DIV/0!</v>
      </c>
      <c r="AA49" s="146"/>
      <c r="AB49" s="125"/>
      <c r="AC49" s="125"/>
      <c r="AD49" s="125"/>
      <c r="AE49" s="125"/>
      <c r="AF49" s="125"/>
      <c r="AG49" s="125"/>
    </row>
    <row r="50" spans="1:33" ht="30" customHeight="1" x14ac:dyDescent="0.2">
      <c r="A50" s="103" t="s">
        <v>74</v>
      </c>
      <c r="B50" s="104" t="s">
        <v>114</v>
      </c>
      <c r="C50" s="134" t="s">
        <v>115</v>
      </c>
      <c r="D50" s="135"/>
      <c r="E50" s="136">
        <f>SUM(E51:E53)</f>
        <v>0</v>
      </c>
      <c r="F50" s="137"/>
      <c r="G50" s="138">
        <f t="shared" ref="G50:H50" si="142">SUM(G51:G53)</f>
        <v>0</v>
      </c>
      <c r="H50" s="136">
        <f t="shared" si="142"/>
        <v>0</v>
      </c>
      <c r="I50" s="137"/>
      <c r="J50" s="138">
        <f t="shared" ref="J50:K50" si="143">SUM(J51:J53)</f>
        <v>0</v>
      </c>
      <c r="K50" s="136">
        <f t="shared" si="143"/>
        <v>0</v>
      </c>
      <c r="L50" s="137"/>
      <c r="M50" s="138">
        <f t="shared" ref="M50:N50" si="144">SUM(M51:M53)</f>
        <v>0</v>
      </c>
      <c r="N50" s="136">
        <f t="shared" si="144"/>
        <v>0</v>
      </c>
      <c r="O50" s="137"/>
      <c r="P50" s="138">
        <f t="shared" ref="P50:Q50" si="145">SUM(P51:P53)</f>
        <v>0</v>
      </c>
      <c r="Q50" s="136">
        <f t="shared" si="145"/>
        <v>0</v>
      </c>
      <c r="R50" s="137"/>
      <c r="S50" s="138">
        <f t="shared" ref="S50:T50" si="146">SUM(S51:S53)</f>
        <v>0</v>
      </c>
      <c r="T50" s="136">
        <f t="shared" si="146"/>
        <v>0</v>
      </c>
      <c r="U50" s="137"/>
      <c r="V50" s="138">
        <f t="shared" ref="V50:X50" si="147">SUM(V51:V53)</f>
        <v>0</v>
      </c>
      <c r="W50" s="138">
        <f t="shared" si="147"/>
        <v>0</v>
      </c>
      <c r="X50" s="138">
        <f t="shared" si="147"/>
        <v>0</v>
      </c>
      <c r="Y50" s="175">
        <f t="shared" si="132"/>
        <v>0</v>
      </c>
      <c r="Z50" s="175" t="e">
        <f t="shared" si="133"/>
        <v>#DIV/0!</v>
      </c>
      <c r="AA50" s="140"/>
      <c r="AB50" s="113"/>
      <c r="AC50" s="113"/>
      <c r="AD50" s="113"/>
      <c r="AE50" s="113"/>
      <c r="AF50" s="113"/>
      <c r="AG50" s="113"/>
    </row>
    <row r="51" spans="1:33" ht="30" customHeight="1" x14ac:dyDescent="0.2">
      <c r="A51" s="114" t="s">
        <v>77</v>
      </c>
      <c r="B51" s="115" t="s">
        <v>116</v>
      </c>
      <c r="C51" s="116" t="s">
        <v>117</v>
      </c>
      <c r="D51" s="117" t="s">
        <v>118</v>
      </c>
      <c r="E51" s="118"/>
      <c r="F51" s="119"/>
      <c r="G51" s="120">
        <f t="shared" ref="G51:G53" si="148">E51*F51</f>
        <v>0</v>
      </c>
      <c r="H51" s="118"/>
      <c r="I51" s="119"/>
      <c r="J51" s="120">
        <f t="shared" ref="J51:J53" si="149">H51*I51</f>
        <v>0</v>
      </c>
      <c r="K51" s="118"/>
      <c r="L51" s="119"/>
      <c r="M51" s="120">
        <f t="shared" ref="M51:M53" si="150">K51*L51</f>
        <v>0</v>
      </c>
      <c r="N51" s="118"/>
      <c r="O51" s="119"/>
      <c r="P51" s="120">
        <f t="shared" ref="P51:P53" si="151">N51*O51</f>
        <v>0</v>
      </c>
      <c r="Q51" s="118"/>
      <c r="R51" s="119"/>
      <c r="S51" s="120">
        <f t="shared" ref="S51:S53" si="152">Q51*R51</f>
        <v>0</v>
      </c>
      <c r="T51" s="118"/>
      <c r="U51" s="119"/>
      <c r="V51" s="120">
        <f t="shared" ref="V51:V53" si="153">T51*U51</f>
        <v>0</v>
      </c>
      <c r="W51" s="121">
        <f t="shared" ref="W51:W53" si="154">G51+M51+S51</f>
        <v>0</v>
      </c>
      <c r="X51" s="122">
        <f t="shared" ref="X51:X53" si="155">J51+P51+V51</f>
        <v>0</v>
      </c>
      <c r="Y51" s="122">
        <f t="shared" si="132"/>
        <v>0</v>
      </c>
      <c r="Z51" s="123" t="e">
        <f t="shared" si="133"/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14" t="s">
        <v>77</v>
      </c>
      <c r="B52" s="115" t="s">
        <v>119</v>
      </c>
      <c r="C52" s="116" t="s">
        <v>117</v>
      </c>
      <c r="D52" s="117" t="s">
        <v>118</v>
      </c>
      <c r="E52" s="118"/>
      <c r="F52" s="119"/>
      <c r="G52" s="120">
        <f t="shared" si="148"/>
        <v>0</v>
      </c>
      <c r="H52" s="118"/>
      <c r="I52" s="119"/>
      <c r="J52" s="120">
        <f t="shared" si="149"/>
        <v>0</v>
      </c>
      <c r="K52" s="118"/>
      <c r="L52" s="119"/>
      <c r="M52" s="120">
        <f t="shared" si="150"/>
        <v>0</v>
      </c>
      <c r="N52" s="118"/>
      <c r="O52" s="119"/>
      <c r="P52" s="120">
        <f t="shared" si="151"/>
        <v>0</v>
      </c>
      <c r="Q52" s="118"/>
      <c r="R52" s="119"/>
      <c r="S52" s="120">
        <f t="shared" si="152"/>
        <v>0</v>
      </c>
      <c r="T52" s="118"/>
      <c r="U52" s="119"/>
      <c r="V52" s="120">
        <f t="shared" si="153"/>
        <v>0</v>
      </c>
      <c r="W52" s="121">
        <f t="shared" si="154"/>
        <v>0</v>
      </c>
      <c r="X52" s="122">
        <f t="shared" si="155"/>
        <v>0</v>
      </c>
      <c r="Y52" s="122">
        <f t="shared" si="132"/>
        <v>0</v>
      </c>
      <c r="Z52" s="123" t="e">
        <f t="shared" si="133"/>
        <v>#DIV/0!</v>
      </c>
      <c r="AA52" s="124"/>
      <c r="AB52" s="125"/>
      <c r="AC52" s="125"/>
      <c r="AD52" s="125"/>
      <c r="AE52" s="125"/>
      <c r="AF52" s="125"/>
      <c r="AG52" s="125"/>
    </row>
    <row r="53" spans="1:33" ht="30" customHeight="1" x14ac:dyDescent="0.2">
      <c r="A53" s="141" t="s">
        <v>77</v>
      </c>
      <c r="B53" s="147" t="s">
        <v>120</v>
      </c>
      <c r="C53" s="176" t="s">
        <v>117</v>
      </c>
      <c r="D53" s="142" t="s">
        <v>118</v>
      </c>
      <c r="E53" s="143"/>
      <c r="F53" s="144"/>
      <c r="G53" s="145">
        <f t="shared" si="148"/>
        <v>0</v>
      </c>
      <c r="H53" s="143"/>
      <c r="I53" s="144"/>
      <c r="J53" s="145">
        <f t="shared" si="149"/>
        <v>0</v>
      </c>
      <c r="K53" s="143"/>
      <c r="L53" s="144"/>
      <c r="M53" s="145">
        <f t="shared" si="150"/>
        <v>0</v>
      </c>
      <c r="N53" s="143"/>
      <c r="O53" s="144"/>
      <c r="P53" s="145">
        <f t="shared" si="151"/>
        <v>0</v>
      </c>
      <c r="Q53" s="143"/>
      <c r="R53" s="144"/>
      <c r="S53" s="145">
        <f t="shared" si="152"/>
        <v>0</v>
      </c>
      <c r="T53" s="143"/>
      <c r="U53" s="144"/>
      <c r="V53" s="145">
        <f t="shared" si="153"/>
        <v>0</v>
      </c>
      <c r="W53" s="132">
        <f t="shared" si="154"/>
        <v>0</v>
      </c>
      <c r="X53" s="122">
        <f t="shared" si="155"/>
        <v>0</v>
      </c>
      <c r="Y53" s="122">
        <f t="shared" si="132"/>
        <v>0</v>
      </c>
      <c r="Z53" s="123" t="e">
        <f t="shared" si="133"/>
        <v>#DIV/0!</v>
      </c>
      <c r="AA53" s="146"/>
      <c r="AB53" s="125"/>
      <c r="AC53" s="125"/>
      <c r="AD53" s="125"/>
      <c r="AE53" s="125"/>
      <c r="AF53" s="125"/>
      <c r="AG53" s="125"/>
    </row>
    <row r="54" spans="1:33" ht="30" customHeight="1" x14ac:dyDescent="0.2">
      <c r="A54" s="103" t="s">
        <v>74</v>
      </c>
      <c r="B54" s="104" t="s">
        <v>121</v>
      </c>
      <c r="C54" s="134" t="s">
        <v>122</v>
      </c>
      <c r="D54" s="135"/>
      <c r="E54" s="136">
        <f>SUM(E55:E57)</f>
        <v>0</v>
      </c>
      <c r="F54" s="137"/>
      <c r="G54" s="138">
        <f t="shared" ref="G54:H54" si="156">SUM(G55:G57)</f>
        <v>0</v>
      </c>
      <c r="H54" s="136">
        <f t="shared" si="156"/>
        <v>0</v>
      </c>
      <c r="I54" s="137"/>
      <c r="J54" s="138">
        <f t="shared" ref="J54:K54" si="157">SUM(J55:J57)</f>
        <v>0</v>
      </c>
      <c r="K54" s="136">
        <f t="shared" si="157"/>
        <v>0</v>
      </c>
      <c r="L54" s="137"/>
      <c r="M54" s="138">
        <f t="shared" ref="M54:N54" si="158">SUM(M55:M57)</f>
        <v>0</v>
      </c>
      <c r="N54" s="136">
        <f t="shared" si="158"/>
        <v>0</v>
      </c>
      <c r="O54" s="137"/>
      <c r="P54" s="138">
        <f t="shared" ref="P54:Q54" si="159">SUM(P55:P57)</f>
        <v>0</v>
      </c>
      <c r="Q54" s="136">
        <f t="shared" si="159"/>
        <v>0</v>
      </c>
      <c r="R54" s="137"/>
      <c r="S54" s="138">
        <f t="shared" ref="S54:T54" si="160">SUM(S55:S57)</f>
        <v>0</v>
      </c>
      <c r="T54" s="136">
        <f t="shared" si="160"/>
        <v>0</v>
      </c>
      <c r="U54" s="137"/>
      <c r="V54" s="138">
        <f t="shared" ref="V54:X54" si="161">SUM(V55:V57)</f>
        <v>0</v>
      </c>
      <c r="W54" s="138">
        <f t="shared" si="161"/>
        <v>0</v>
      </c>
      <c r="X54" s="138">
        <f t="shared" si="161"/>
        <v>0</v>
      </c>
      <c r="Y54" s="137">
        <f t="shared" si="132"/>
        <v>0</v>
      </c>
      <c r="Z54" s="137" t="e">
        <f t="shared" si="133"/>
        <v>#DIV/0!</v>
      </c>
      <c r="AA54" s="140"/>
      <c r="AB54" s="113"/>
      <c r="AC54" s="113"/>
      <c r="AD54" s="113"/>
      <c r="AE54" s="113"/>
      <c r="AF54" s="113"/>
      <c r="AG54" s="113"/>
    </row>
    <row r="55" spans="1:33" ht="30" customHeight="1" x14ac:dyDescent="0.2">
      <c r="A55" s="114" t="s">
        <v>77</v>
      </c>
      <c r="B55" s="115" t="s">
        <v>123</v>
      </c>
      <c r="C55" s="116" t="s">
        <v>124</v>
      </c>
      <c r="D55" s="117" t="s">
        <v>118</v>
      </c>
      <c r="E55" s="118"/>
      <c r="F55" s="119"/>
      <c r="G55" s="120">
        <f t="shared" ref="G55:G57" si="162">E55*F55</f>
        <v>0</v>
      </c>
      <c r="H55" s="118"/>
      <c r="I55" s="119"/>
      <c r="J55" s="120">
        <f t="shared" ref="J55:J57" si="163">H55*I55</f>
        <v>0</v>
      </c>
      <c r="K55" s="118"/>
      <c r="L55" s="119"/>
      <c r="M55" s="120">
        <f t="shared" ref="M55:M57" si="164">K55*L55</f>
        <v>0</v>
      </c>
      <c r="N55" s="118"/>
      <c r="O55" s="119"/>
      <c r="P55" s="120">
        <f t="shared" ref="P55:P57" si="165">N55*O55</f>
        <v>0</v>
      </c>
      <c r="Q55" s="118"/>
      <c r="R55" s="119"/>
      <c r="S55" s="120">
        <f t="shared" ref="S55:S57" si="166">Q55*R55</f>
        <v>0</v>
      </c>
      <c r="T55" s="118"/>
      <c r="U55" s="119"/>
      <c r="V55" s="120">
        <f t="shared" ref="V55:V57" si="167">T55*U55</f>
        <v>0</v>
      </c>
      <c r="W55" s="121">
        <f t="shared" ref="W55:W57" si="168">G55+M55+S55</f>
        <v>0</v>
      </c>
      <c r="X55" s="122">
        <f t="shared" ref="X55:X57" si="169">J55+P55+V55</f>
        <v>0</v>
      </c>
      <c r="Y55" s="122">
        <f t="shared" si="132"/>
        <v>0</v>
      </c>
      <c r="Z55" s="123" t="e">
        <f t="shared" si="133"/>
        <v>#DIV/0!</v>
      </c>
      <c r="AA55" s="124"/>
      <c r="AB55" s="125"/>
      <c r="AC55" s="125"/>
      <c r="AD55" s="125"/>
      <c r="AE55" s="125"/>
      <c r="AF55" s="125"/>
      <c r="AG55" s="125"/>
    </row>
    <row r="56" spans="1:33" ht="30" customHeight="1" x14ac:dyDescent="0.2">
      <c r="A56" s="114" t="s">
        <v>77</v>
      </c>
      <c r="B56" s="115" t="s">
        <v>125</v>
      </c>
      <c r="C56" s="116" t="s">
        <v>126</v>
      </c>
      <c r="D56" s="117" t="s">
        <v>118</v>
      </c>
      <c r="E56" s="118"/>
      <c r="F56" s="119"/>
      <c r="G56" s="120">
        <f t="shared" si="162"/>
        <v>0</v>
      </c>
      <c r="H56" s="118"/>
      <c r="I56" s="119"/>
      <c r="J56" s="120">
        <f t="shared" si="163"/>
        <v>0</v>
      </c>
      <c r="K56" s="118"/>
      <c r="L56" s="119"/>
      <c r="M56" s="120">
        <f t="shared" si="164"/>
        <v>0</v>
      </c>
      <c r="N56" s="118"/>
      <c r="O56" s="119"/>
      <c r="P56" s="120">
        <f t="shared" si="165"/>
        <v>0</v>
      </c>
      <c r="Q56" s="118"/>
      <c r="R56" s="119"/>
      <c r="S56" s="120">
        <f t="shared" si="166"/>
        <v>0</v>
      </c>
      <c r="T56" s="118"/>
      <c r="U56" s="119"/>
      <c r="V56" s="120">
        <f t="shared" si="167"/>
        <v>0</v>
      </c>
      <c r="W56" s="121">
        <f t="shared" si="168"/>
        <v>0</v>
      </c>
      <c r="X56" s="122">
        <f t="shared" si="169"/>
        <v>0</v>
      </c>
      <c r="Y56" s="122">
        <f t="shared" si="132"/>
        <v>0</v>
      </c>
      <c r="Z56" s="123" t="e">
        <f t="shared" si="133"/>
        <v>#DIV/0!</v>
      </c>
      <c r="AA56" s="124"/>
      <c r="AB56" s="125"/>
      <c r="AC56" s="125"/>
      <c r="AD56" s="125"/>
      <c r="AE56" s="125"/>
      <c r="AF56" s="125"/>
      <c r="AG56" s="125"/>
    </row>
    <row r="57" spans="1:33" ht="30" customHeight="1" x14ac:dyDescent="0.2">
      <c r="A57" s="126" t="s">
        <v>77</v>
      </c>
      <c r="B57" s="127" t="s">
        <v>127</v>
      </c>
      <c r="C57" s="155" t="s">
        <v>124</v>
      </c>
      <c r="D57" s="128" t="s">
        <v>118</v>
      </c>
      <c r="E57" s="143"/>
      <c r="F57" s="144"/>
      <c r="G57" s="145">
        <f t="shared" si="162"/>
        <v>0</v>
      </c>
      <c r="H57" s="143"/>
      <c r="I57" s="144"/>
      <c r="J57" s="145">
        <f t="shared" si="163"/>
        <v>0</v>
      </c>
      <c r="K57" s="143"/>
      <c r="L57" s="144"/>
      <c r="M57" s="145">
        <f t="shared" si="164"/>
        <v>0</v>
      </c>
      <c r="N57" s="143"/>
      <c r="O57" s="144"/>
      <c r="P57" s="145">
        <f t="shared" si="165"/>
        <v>0</v>
      </c>
      <c r="Q57" s="143"/>
      <c r="R57" s="144"/>
      <c r="S57" s="145">
        <f t="shared" si="166"/>
        <v>0</v>
      </c>
      <c r="T57" s="143"/>
      <c r="U57" s="144"/>
      <c r="V57" s="145">
        <f t="shared" si="167"/>
        <v>0</v>
      </c>
      <c r="W57" s="132">
        <f t="shared" si="168"/>
        <v>0</v>
      </c>
      <c r="X57" s="122">
        <f t="shared" si="169"/>
        <v>0</v>
      </c>
      <c r="Y57" s="122">
        <f t="shared" si="132"/>
        <v>0</v>
      </c>
      <c r="Z57" s="123" t="e">
        <f t="shared" si="133"/>
        <v>#DIV/0!</v>
      </c>
      <c r="AA57" s="146"/>
      <c r="AB57" s="125"/>
      <c r="AC57" s="125"/>
      <c r="AD57" s="125"/>
      <c r="AE57" s="125"/>
      <c r="AF57" s="125"/>
      <c r="AG57" s="125"/>
    </row>
    <row r="58" spans="1:33" ht="30" customHeight="1" x14ac:dyDescent="0.2">
      <c r="A58" s="157" t="s">
        <v>128</v>
      </c>
      <c r="B58" s="158"/>
      <c r="C58" s="159"/>
      <c r="D58" s="160"/>
      <c r="E58" s="164">
        <f>E54+E50+E46</f>
        <v>0</v>
      </c>
      <c r="F58" s="177"/>
      <c r="G58" s="163">
        <f t="shared" ref="G58:H58" si="170">G54+G50+G46</f>
        <v>0</v>
      </c>
      <c r="H58" s="164">
        <f t="shared" si="170"/>
        <v>0</v>
      </c>
      <c r="I58" s="177"/>
      <c r="J58" s="163">
        <f t="shared" ref="J58:K58" si="171">J54+J50+J46</f>
        <v>0</v>
      </c>
      <c r="K58" s="178">
        <f t="shared" si="171"/>
        <v>0</v>
      </c>
      <c r="L58" s="177"/>
      <c r="M58" s="163">
        <f t="shared" ref="M58:N58" si="172">M54+M50+M46</f>
        <v>0</v>
      </c>
      <c r="N58" s="178">
        <f t="shared" si="172"/>
        <v>0</v>
      </c>
      <c r="O58" s="177"/>
      <c r="P58" s="163">
        <f t="shared" ref="P58:Q58" si="173">P54+P50+P46</f>
        <v>0</v>
      </c>
      <c r="Q58" s="178">
        <f t="shared" si="173"/>
        <v>0</v>
      </c>
      <c r="R58" s="177"/>
      <c r="S58" s="163">
        <f t="shared" ref="S58:T58" si="174">S54+S50+S46</f>
        <v>0</v>
      </c>
      <c r="T58" s="178">
        <f t="shared" si="174"/>
        <v>0</v>
      </c>
      <c r="U58" s="177"/>
      <c r="V58" s="163">
        <f t="shared" ref="V58:X58" si="175">V54+V50+V46</f>
        <v>0</v>
      </c>
      <c r="W58" s="179">
        <f t="shared" si="175"/>
        <v>0</v>
      </c>
      <c r="X58" s="179">
        <f t="shared" si="175"/>
        <v>0</v>
      </c>
      <c r="Y58" s="179">
        <f t="shared" si="132"/>
        <v>0</v>
      </c>
      <c r="Z58" s="179" t="e">
        <f t="shared" si="133"/>
        <v>#DIV/0!</v>
      </c>
      <c r="AA58" s="167"/>
      <c r="AB58" s="6"/>
      <c r="AC58" s="6"/>
      <c r="AD58" s="6"/>
      <c r="AE58" s="6"/>
      <c r="AF58" s="6"/>
      <c r="AG58" s="6"/>
    </row>
    <row r="59" spans="1:33" ht="30" customHeight="1" x14ac:dyDescent="0.2">
      <c r="A59" s="168" t="s">
        <v>72</v>
      </c>
      <c r="B59" s="169">
        <v>3</v>
      </c>
      <c r="C59" s="170" t="s">
        <v>129</v>
      </c>
      <c r="D59" s="171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101"/>
      <c r="Y59" s="101"/>
      <c r="Z59" s="101"/>
      <c r="AA59" s="102"/>
      <c r="AB59" s="6"/>
      <c r="AC59" s="6"/>
      <c r="AD59" s="6"/>
      <c r="AE59" s="6"/>
      <c r="AF59" s="6"/>
      <c r="AG59" s="6"/>
    </row>
    <row r="60" spans="1:33" ht="45" customHeight="1" x14ac:dyDescent="0.2">
      <c r="A60" s="103" t="s">
        <v>74</v>
      </c>
      <c r="B60" s="104" t="s">
        <v>130</v>
      </c>
      <c r="C60" s="105" t="s">
        <v>131</v>
      </c>
      <c r="D60" s="106"/>
      <c r="E60" s="107">
        <f>SUM(E61:E63)</f>
        <v>0</v>
      </c>
      <c r="F60" s="108"/>
      <c r="G60" s="109">
        <f t="shared" ref="G60:H60" si="176">SUM(G61:G63)</f>
        <v>0</v>
      </c>
      <c r="H60" s="107">
        <f t="shared" si="176"/>
        <v>0</v>
      </c>
      <c r="I60" s="108"/>
      <c r="J60" s="109">
        <f t="shared" ref="J60:K60" si="177">SUM(J61:J63)</f>
        <v>0</v>
      </c>
      <c r="K60" s="107">
        <f t="shared" si="177"/>
        <v>0</v>
      </c>
      <c r="L60" s="108"/>
      <c r="M60" s="109">
        <f t="shared" ref="M60:N60" si="178">SUM(M61:M63)</f>
        <v>0</v>
      </c>
      <c r="N60" s="107">
        <f t="shared" si="178"/>
        <v>0</v>
      </c>
      <c r="O60" s="108"/>
      <c r="P60" s="109">
        <f t="shared" ref="P60:Q60" si="179">SUM(P61:P63)</f>
        <v>0</v>
      </c>
      <c r="Q60" s="107">
        <f t="shared" si="179"/>
        <v>0</v>
      </c>
      <c r="R60" s="108"/>
      <c r="S60" s="109">
        <f t="shared" ref="S60:T60" si="180">SUM(S61:S63)</f>
        <v>0</v>
      </c>
      <c r="T60" s="107">
        <f t="shared" si="180"/>
        <v>0</v>
      </c>
      <c r="U60" s="108"/>
      <c r="V60" s="109">
        <f t="shared" ref="V60:X60" si="181">SUM(V61:V63)</f>
        <v>0</v>
      </c>
      <c r="W60" s="109">
        <f t="shared" si="181"/>
        <v>0</v>
      </c>
      <c r="X60" s="109">
        <f t="shared" si="181"/>
        <v>0</v>
      </c>
      <c r="Y60" s="110">
        <f t="shared" ref="Y60:Y67" si="182">W60-X60</f>
        <v>0</v>
      </c>
      <c r="Z60" s="111" t="e">
        <f t="shared" ref="Z60:Z67" si="183">Y60/W60</f>
        <v>#DIV/0!</v>
      </c>
      <c r="AA60" s="112"/>
      <c r="AB60" s="113"/>
      <c r="AC60" s="113"/>
      <c r="AD60" s="113"/>
      <c r="AE60" s="113"/>
      <c r="AF60" s="113"/>
      <c r="AG60" s="113"/>
    </row>
    <row r="61" spans="1:33" ht="30" customHeight="1" x14ac:dyDescent="0.2">
      <c r="A61" s="114" t="s">
        <v>77</v>
      </c>
      <c r="B61" s="115" t="s">
        <v>132</v>
      </c>
      <c r="C61" s="116" t="s">
        <v>133</v>
      </c>
      <c r="D61" s="117" t="s">
        <v>111</v>
      </c>
      <c r="E61" s="118"/>
      <c r="F61" s="119"/>
      <c r="G61" s="120">
        <f t="shared" ref="G61:G63" si="184">E61*F61</f>
        <v>0</v>
      </c>
      <c r="H61" s="118"/>
      <c r="I61" s="119"/>
      <c r="J61" s="120">
        <f t="shared" ref="J61:J63" si="185">H61*I61</f>
        <v>0</v>
      </c>
      <c r="K61" s="118"/>
      <c r="L61" s="119"/>
      <c r="M61" s="120">
        <f t="shared" ref="M61:M63" si="186">K61*L61</f>
        <v>0</v>
      </c>
      <c r="N61" s="118"/>
      <c r="O61" s="119"/>
      <c r="P61" s="120">
        <f t="shared" ref="P61:P63" si="187">N61*O61</f>
        <v>0</v>
      </c>
      <c r="Q61" s="118"/>
      <c r="R61" s="119"/>
      <c r="S61" s="120">
        <f t="shared" ref="S61:S63" si="188">Q61*R61</f>
        <v>0</v>
      </c>
      <c r="T61" s="118"/>
      <c r="U61" s="119"/>
      <c r="V61" s="120">
        <f t="shared" ref="V61:V63" si="189">T61*U61</f>
        <v>0</v>
      </c>
      <c r="W61" s="121">
        <f t="shared" ref="W61:W63" si="190">G61+M61+S61</f>
        <v>0</v>
      </c>
      <c r="X61" s="122">
        <f t="shared" ref="X61:X63" si="191">J61+P61+V61</f>
        <v>0</v>
      </c>
      <c r="Y61" s="122">
        <f t="shared" si="182"/>
        <v>0</v>
      </c>
      <c r="Z61" s="123" t="e">
        <f t="shared" si="183"/>
        <v>#DIV/0!</v>
      </c>
      <c r="AA61" s="124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14" t="s">
        <v>77</v>
      </c>
      <c r="B62" s="115" t="s">
        <v>134</v>
      </c>
      <c r="C62" s="116" t="s">
        <v>135</v>
      </c>
      <c r="D62" s="117" t="s">
        <v>111</v>
      </c>
      <c r="E62" s="118"/>
      <c r="F62" s="119"/>
      <c r="G62" s="120">
        <f t="shared" si="184"/>
        <v>0</v>
      </c>
      <c r="H62" s="118"/>
      <c r="I62" s="119"/>
      <c r="J62" s="120">
        <f t="shared" si="185"/>
        <v>0</v>
      </c>
      <c r="K62" s="118"/>
      <c r="L62" s="119"/>
      <c r="M62" s="120">
        <f t="shared" si="186"/>
        <v>0</v>
      </c>
      <c r="N62" s="118"/>
      <c r="O62" s="119"/>
      <c r="P62" s="120">
        <f t="shared" si="187"/>
        <v>0</v>
      </c>
      <c r="Q62" s="118"/>
      <c r="R62" s="119"/>
      <c r="S62" s="120">
        <f t="shared" si="188"/>
        <v>0</v>
      </c>
      <c r="T62" s="118"/>
      <c r="U62" s="119"/>
      <c r="V62" s="120">
        <f t="shared" si="189"/>
        <v>0</v>
      </c>
      <c r="W62" s="121">
        <f t="shared" si="190"/>
        <v>0</v>
      </c>
      <c r="X62" s="122">
        <f t="shared" si="191"/>
        <v>0</v>
      </c>
      <c r="Y62" s="122">
        <f t="shared" si="182"/>
        <v>0</v>
      </c>
      <c r="Z62" s="123" t="e">
        <f t="shared" si="183"/>
        <v>#DIV/0!</v>
      </c>
      <c r="AA62" s="124"/>
      <c r="AB62" s="125"/>
      <c r="AC62" s="125"/>
      <c r="AD62" s="125"/>
      <c r="AE62" s="125"/>
      <c r="AF62" s="125"/>
      <c r="AG62" s="125"/>
    </row>
    <row r="63" spans="1:33" ht="30" customHeight="1" x14ac:dyDescent="0.2">
      <c r="A63" s="126" t="s">
        <v>77</v>
      </c>
      <c r="B63" s="127" t="s">
        <v>136</v>
      </c>
      <c r="C63" s="155" t="s">
        <v>137</v>
      </c>
      <c r="D63" s="128" t="s">
        <v>111</v>
      </c>
      <c r="E63" s="129"/>
      <c r="F63" s="130"/>
      <c r="G63" s="131">
        <f t="shared" si="184"/>
        <v>0</v>
      </c>
      <c r="H63" s="129"/>
      <c r="I63" s="130"/>
      <c r="J63" s="131">
        <f t="shared" si="185"/>
        <v>0</v>
      </c>
      <c r="K63" s="129"/>
      <c r="L63" s="130"/>
      <c r="M63" s="131">
        <f t="shared" si="186"/>
        <v>0</v>
      </c>
      <c r="N63" s="129"/>
      <c r="O63" s="130"/>
      <c r="P63" s="131">
        <f t="shared" si="187"/>
        <v>0</v>
      </c>
      <c r="Q63" s="129"/>
      <c r="R63" s="130"/>
      <c r="S63" s="131">
        <f t="shared" si="188"/>
        <v>0</v>
      </c>
      <c r="T63" s="129"/>
      <c r="U63" s="130"/>
      <c r="V63" s="131">
        <f t="shared" si="189"/>
        <v>0</v>
      </c>
      <c r="W63" s="132">
        <f t="shared" si="190"/>
        <v>0</v>
      </c>
      <c r="X63" s="122">
        <f t="shared" si="191"/>
        <v>0</v>
      </c>
      <c r="Y63" s="122">
        <f t="shared" si="182"/>
        <v>0</v>
      </c>
      <c r="Z63" s="123" t="e">
        <f t="shared" si="183"/>
        <v>#DIV/0!</v>
      </c>
      <c r="AA63" s="133"/>
      <c r="AB63" s="125"/>
      <c r="AC63" s="125"/>
      <c r="AD63" s="125"/>
      <c r="AE63" s="125"/>
      <c r="AF63" s="125"/>
      <c r="AG63" s="125"/>
    </row>
    <row r="64" spans="1:33" ht="47.25" customHeight="1" x14ac:dyDescent="0.2">
      <c r="A64" s="103" t="s">
        <v>74</v>
      </c>
      <c r="B64" s="104" t="s">
        <v>138</v>
      </c>
      <c r="C64" s="134" t="s">
        <v>139</v>
      </c>
      <c r="D64" s="135"/>
      <c r="E64" s="136"/>
      <c r="F64" s="137"/>
      <c r="G64" s="138"/>
      <c r="H64" s="136"/>
      <c r="I64" s="137"/>
      <c r="J64" s="138"/>
      <c r="K64" s="136">
        <f>SUM(K65:K66)</f>
        <v>0</v>
      </c>
      <c r="L64" s="137"/>
      <c r="M64" s="138">
        <f t="shared" ref="M64:N64" si="192">SUM(M65:M66)</f>
        <v>0</v>
      </c>
      <c r="N64" s="136">
        <f t="shared" si="192"/>
        <v>0</v>
      </c>
      <c r="O64" s="137"/>
      <c r="P64" s="138">
        <f t="shared" ref="P64:Q64" si="193">SUM(P65:P66)</f>
        <v>0</v>
      </c>
      <c r="Q64" s="136">
        <f t="shared" si="193"/>
        <v>0</v>
      </c>
      <c r="R64" s="137"/>
      <c r="S64" s="138">
        <f t="shared" ref="S64:T64" si="194">SUM(S65:S66)</f>
        <v>0</v>
      </c>
      <c r="T64" s="136">
        <f t="shared" si="194"/>
        <v>0</v>
      </c>
      <c r="U64" s="137"/>
      <c r="V64" s="138">
        <f t="shared" ref="V64:X64" si="195">SUM(V65:V66)</f>
        <v>0</v>
      </c>
      <c r="W64" s="138">
        <f t="shared" si="195"/>
        <v>0</v>
      </c>
      <c r="X64" s="138">
        <f t="shared" si="195"/>
        <v>0</v>
      </c>
      <c r="Y64" s="138">
        <f t="shared" si="182"/>
        <v>0</v>
      </c>
      <c r="Z64" s="138" t="e">
        <f t="shared" si="183"/>
        <v>#DIV/0!</v>
      </c>
      <c r="AA64" s="140"/>
      <c r="AB64" s="113"/>
      <c r="AC64" s="113"/>
      <c r="AD64" s="113"/>
      <c r="AE64" s="113"/>
      <c r="AF64" s="113"/>
      <c r="AG64" s="113"/>
    </row>
    <row r="65" spans="1:33" ht="30" customHeight="1" x14ac:dyDescent="0.2">
      <c r="A65" s="114" t="s">
        <v>77</v>
      </c>
      <c r="B65" s="115" t="s">
        <v>140</v>
      </c>
      <c r="C65" s="116" t="s">
        <v>141</v>
      </c>
      <c r="D65" s="117" t="s">
        <v>142</v>
      </c>
      <c r="E65" s="405" t="s">
        <v>143</v>
      </c>
      <c r="F65" s="406"/>
      <c r="G65" s="407"/>
      <c r="H65" s="405" t="s">
        <v>143</v>
      </c>
      <c r="I65" s="406"/>
      <c r="J65" s="407"/>
      <c r="K65" s="118"/>
      <c r="L65" s="119"/>
      <c r="M65" s="120">
        <f t="shared" ref="M65:M66" si="196">K65*L65</f>
        <v>0</v>
      </c>
      <c r="N65" s="118"/>
      <c r="O65" s="119"/>
      <c r="P65" s="120">
        <f t="shared" ref="P65:P66" si="197">N65*O65</f>
        <v>0</v>
      </c>
      <c r="Q65" s="118"/>
      <c r="R65" s="119"/>
      <c r="S65" s="120">
        <f t="shared" ref="S65:S66" si="198">Q65*R65</f>
        <v>0</v>
      </c>
      <c r="T65" s="118"/>
      <c r="U65" s="119"/>
      <c r="V65" s="120">
        <f t="shared" ref="V65:V66" si="199">T65*U65</f>
        <v>0</v>
      </c>
      <c r="W65" s="132">
        <f t="shared" ref="W65:W66" si="200">G65+M65+S65</f>
        <v>0</v>
      </c>
      <c r="X65" s="122">
        <f t="shared" ref="X65:X66" si="201">J65+P65+V65</f>
        <v>0</v>
      </c>
      <c r="Y65" s="122">
        <f t="shared" si="182"/>
        <v>0</v>
      </c>
      <c r="Z65" s="123" t="e">
        <f t="shared" si="183"/>
        <v>#DIV/0!</v>
      </c>
      <c r="AA65" s="124"/>
      <c r="AB65" s="125"/>
      <c r="AC65" s="125"/>
      <c r="AD65" s="125"/>
      <c r="AE65" s="125"/>
      <c r="AF65" s="125"/>
      <c r="AG65" s="125"/>
    </row>
    <row r="66" spans="1:33" ht="30" customHeight="1" thickBot="1" x14ac:dyDescent="0.25">
      <c r="A66" s="126" t="s">
        <v>77</v>
      </c>
      <c r="B66" s="127" t="s">
        <v>144</v>
      </c>
      <c r="C66" s="155" t="s">
        <v>145</v>
      </c>
      <c r="D66" s="128" t="s">
        <v>142</v>
      </c>
      <c r="E66" s="408"/>
      <c r="F66" s="409"/>
      <c r="G66" s="410"/>
      <c r="H66" s="408"/>
      <c r="I66" s="409"/>
      <c r="J66" s="410"/>
      <c r="K66" s="143"/>
      <c r="L66" s="144"/>
      <c r="M66" s="145">
        <f t="shared" si="196"/>
        <v>0</v>
      </c>
      <c r="N66" s="143"/>
      <c r="O66" s="144"/>
      <c r="P66" s="145">
        <f t="shared" si="197"/>
        <v>0</v>
      </c>
      <c r="Q66" s="143"/>
      <c r="R66" s="144"/>
      <c r="S66" s="145">
        <f t="shared" si="198"/>
        <v>0</v>
      </c>
      <c r="T66" s="143"/>
      <c r="U66" s="144"/>
      <c r="V66" s="145">
        <f t="shared" si="199"/>
        <v>0</v>
      </c>
      <c r="W66" s="132">
        <f t="shared" si="200"/>
        <v>0</v>
      </c>
      <c r="X66" s="122">
        <f t="shared" si="201"/>
        <v>0</v>
      </c>
      <c r="Y66" s="156">
        <f t="shared" si="182"/>
        <v>0</v>
      </c>
      <c r="Z66" s="123" t="e">
        <f t="shared" si="183"/>
        <v>#DIV/0!</v>
      </c>
      <c r="AA66" s="146"/>
      <c r="AB66" s="125"/>
      <c r="AC66" s="125"/>
      <c r="AD66" s="125"/>
      <c r="AE66" s="125"/>
      <c r="AF66" s="125"/>
      <c r="AG66" s="125"/>
    </row>
    <row r="67" spans="1:33" ht="30" customHeight="1" thickBot="1" x14ac:dyDescent="0.25">
      <c r="A67" s="157" t="s">
        <v>146</v>
      </c>
      <c r="B67" s="158"/>
      <c r="C67" s="159"/>
      <c r="D67" s="160"/>
      <c r="E67" s="164">
        <f>E60</f>
        <v>0</v>
      </c>
      <c r="F67" s="177"/>
      <c r="G67" s="163">
        <f t="shared" ref="G67:H67" si="202">G60</f>
        <v>0</v>
      </c>
      <c r="H67" s="164">
        <f t="shared" si="202"/>
        <v>0</v>
      </c>
      <c r="I67" s="177"/>
      <c r="J67" s="163">
        <f>J60</f>
        <v>0</v>
      </c>
      <c r="K67" s="178">
        <f>K64+K60</f>
        <v>0</v>
      </c>
      <c r="L67" s="177"/>
      <c r="M67" s="163">
        <f t="shared" ref="M67:N67" si="203">M64+M60</f>
        <v>0</v>
      </c>
      <c r="N67" s="178">
        <f t="shared" si="203"/>
        <v>0</v>
      </c>
      <c r="O67" s="177"/>
      <c r="P67" s="163">
        <f t="shared" ref="P67:Q67" si="204">P64+P60</f>
        <v>0</v>
      </c>
      <c r="Q67" s="178">
        <f t="shared" si="204"/>
        <v>0</v>
      </c>
      <c r="R67" s="177"/>
      <c r="S67" s="163">
        <f t="shared" ref="S67:T67" si="205">S64+S60</f>
        <v>0</v>
      </c>
      <c r="T67" s="178">
        <f t="shared" si="205"/>
        <v>0</v>
      </c>
      <c r="U67" s="177"/>
      <c r="V67" s="163">
        <f t="shared" ref="V67:X67" si="206">V64+V60</f>
        <v>0</v>
      </c>
      <c r="W67" s="179">
        <f t="shared" si="206"/>
        <v>0</v>
      </c>
      <c r="X67" s="329">
        <f t="shared" si="206"/>
        <v>0</v>
      </c>
      <c r="Y67" s="330">
        <f t="shared" si="182"/>
        <v>0</v>
      </c>
      <c r="Z67" s="179" t="e">
        <f t="shared" si="183"/>
        <v>#DIV/0!</v>
      </c>
      <c r="AA67" s="167"/>
      <c r="AB67" s="125"/>
      <c r="AC67" s="125"/>
      <c r="AD67" s="125"/>
      <c r="AE67" s="6"/>
      <c r="AF67" s="6"/>
      <c r="AG67" s="6"/>
    </row>
    <row r="68" spans="1:33" ht="30" customHeight="1" thickBot="1" x14ac:dyDescent="0.25">
      <c r="A68" s="168" t="s">
        <v>72</v>
      </c>
      <c r="B68" s="169">
        <v>4</v>
      </c>
      <c r="C68" s="170" t="s">
        <v>147</v>
      </c>
      <c r="D68" s="17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01"/>
      <c r="Y68" s="172"/>
      <c r="Z68" s="101"/>
      <c r="AA68" s="102"/>
      <c r="AB68" s="6"/>
      <c r="AC68" s="6"/>
      <c r="AD68" s="6"/>
      <c r="AE68" s="6"/>
      <c r="AF68" s="6"/>
      <c r="AG68" s="6"/>
    </row>
    <row r="69" spans="1:33" ht="30" customHeight="1" x14ac:dyDescent="0.2">
      <c r="A69" s="103" t="s">
        <v>74</v>
      </c>
      <c r="B69" s="104" t="s">
        <v>148</v>
      </c>
      <c r="C69" s="105" t="s">
        <v>149</v>
      </c>
      <c r="D69" s="106"/>
      <c r="E69" s="107">
        <f>SUM(E70:E72)</f>
        <v>0</v>
      </c>
      <c r="F69" s="108"/>
      <c r="G69" s="109">
        <f t="shared" ref="G69:H69" si="207">SUM(G70:G72)</f>
        <v>0</v>
      </c>
      <c r="H69" s="107">
        <f t="shared" si="207"/>
        <v>0</v>
      </c>
      <c r="I69" s="108"/>
      <c r="J69" s="109">
        <f t="shared" ref="J69:K69" si="208">SUM(J70:J72)</f>
        <v>0</v>
      </c>
      <c r="K69" s="107">
        <f t="shared" si="208"/>
        <v>0</v>
      </c>
      <c r="L69" s="108"/>
      <c r="M69" s="109">
        <f t="shared" ref="M69:N69" si="209">SUM(M70:M72)</f>
        <v>0</v>
      </c>
      <c r="N69" s="107">
        <f t="shared" si="209"/>
        <v>0</v>
      </c>
      <c r="O69" s="108"/>
      <c r="P69" s="109">
        <f t="shared" ref="P69:Q69" si="210">SUM(P70:P72)</f>
        <v>0</v>
      </c>
      <c r="Q69" s="107">
        <f t="shared" si="210"/>
        <v>0</v>
      </c>
      <c r="R69" s="108"/>
      <c r="S69" s="109">
        <f t="shared" ref="S69:T69" si="211">SUM(S70:S72)</f>
        <v>0</v>
      </c>
      <c r="T69" s="107">
        <f t="shared" si="211"/>
        <v>0</v>
      </c>
      <c r="U69" s="108"/>
      <c r="V69" s="109">
        <f t="shared" ref="V69:X69" si="212">SUM(V70:V72)</f>
        <v>0</v>
      </c>
      <c r="W69" s="109">
        <f t="shared" si="212"/>
        <v>0</v>
      </c>
      <c r="X69" s="109">
        <f t="shared" si="212"/>
        <v>0</v>
      </c>
      <c r="Y69" s="180">
        <f t="shared" ref="Y69:Y89" si="213">W69-X69</f>
        <v>0</v>
      </c>
      <c r="Z69" s="111" t="e">
        <f t="shared" ref="Z69:Z89" si="214">Y69/W69</f>
        <v>#DIV/0!</v>
      </c>
      <c r="AA69" s="112"/>
      <c r="AB69" s="113"/>
      <c r="AC69" s="113"/>
      <c r="AD69" s="113"/>
      <c r="AE69" s="113"/>
      <c r="AF69" s="113"/>
      <c r="AG69" s="113"/>
    </row>
    <row r="70" spans="1:33" ht="30" customHeight="1" x14ac:dyDescent="0.2">
      <c r="A70" s="114" t="s">
        <v>77</v>
      </c>
      <c r="B70" s="115" t="s">
        <v>150</v>
      </c>
      <c r="C70" s="116" t="s">
        <v>151</v>
      </c>
      <c r="D70" s="181" t="s">
        <v>152</v>
      </c>
      <c r="E70" s="182"/>
      <c r="F70" s="183"/>
      <c r="G70" s="184">
        <f t="shared" ref="G70:G72" si="215">E70*F70</f>
        <v>0</v>
      </c>
      <c r="H70" s="182"/>
      <c r="I70" s="183"/>
      <c r="J70" s="184">
        <f t="shared" ref="J70:J72" si="216">H70*I70</f>
        <v>0</v>
      </c>
      <c r="K70" s="118"/>
      <c r="L70" s="183"/>
      <c r="M70" s="120">
        <f t="shared" ref="M70:M72" si="217">K70*L70</f>
        <v>0</v>
      </c>
      <c r="N70" s="118"/>
      <c r="O70" s="183"/>
      <c r="P70" s="120">
        <f t="shared" ref="P70:P72" si="218">N70*O70</f>
        <v>0</v>
      </c>
      <c r="Q70" s="118"/>
      <c r="R70" s="183"/>
      <c r="S70" s="120">
        <f t="shared" ref="S70:S72" si="219">Q70*R70</f>
        <v>0</v>
      </c>
      <c r="T70" s="118"/>
      <c r="U70" s="183"/>
      <c r="V70" s="120">
        <f t="shared" ref="V70:V72" si="220">T70*U70</f>
        <v>0</v>
      </c>
      <c r="W70" s="121">
        <f t="shared" ref="W70:W72" si="221">G70+M70+S70</f>
        <v>0</v>
      </c>
      <c r="X70" s="122">
        <f t="shared" ref="X70:X72" si="222">J70+P70+V70</f>
        <v>0</v>
      </c>
      <c r="Y70" s="122">
        <f t="shared" si="213"/>
        <v>0</v>
      </c>
      <c r="Z70" s="123" t="e">
        <f t="shared" si="214"/>
        <v>#DIV/0!</v>
      </c>
      <c r="AA70" s="124"/>
      <c r="AB70" s="125"/>
      <c r="AC70" s="125"/>
      <c r="AD70" s="125"/>
      <c r="AE70" s="125"/>
      <c r="AF70" s="125"/>
      <c r="AG70" s="125"/>
    </row>
    <row r="71" spans="1:33" ht="30" customHeight="1" x14ac:dyDescent="0.2">
      <c r="A71" s="114" t="s">
        <v>77</v>
      </c>
      <c r="B71" s="115" t="s">
        <v>153</v>
      </c>
      <c r="C71" s="116" t="s">
        <v>151</v>
      </c>
      <c r="D71" s="181" t="s">
        <v>152</v>
      </c>
      <c r="E71" s="182"/>
      <c r="F71" s="183"/>
      <c r="G71" s="184">
        <f t="shared" si="215"/>
        <v>0</v>
      </c>
      <c r="H71" s="182"/>
      <c r="I71" s="183"/>
      <c r="J71" s="184">
        <f t="shared" si="216"/>
        <v>0</v>
      </c>
      <c r="K71" s="118"/>
      <c r="L71" s="183"/>
      <c r="M71" s="120">
        <f t="shared" si="217"/>
        <v>0</v>
      </c>
      <c r="N71" s="118"/>
      <c r="O71" s="183"/>
      <c r="P71" s="120">
        <f t="shared" si="218"/>
        <v>0</v>
      </c>
      <c r="Q71" s="118"/>
      <c r="R71" s="183"/>
      <c r="S71" s="120">
        <f t="shared" si="219"/>
        <v>0</v>
      </c>
      <c r="T71" s="118"/>
      <c r="U71" s="183"/>
      <c r="V71" s="120">
        <f t="shared" si="220"/>
        <v>0</v>
      </c>
      <c r="W71" s="121">
        <f t="shared" si="221"/>
        <v>0</v>
      </c>
      <c r="X71" s="122">
        <f t="shared" si="222"/>
        <v>0</v>
      </c>
      <c r="Y71" s="122">
        <f t="shared" si="213"/>
        <v>0</v>
      </c>
      <c r="Z71" s="123" t="e">
        <f t="shared" si="214"/>
        <v>#DIV/0!</v>
      </c>
      <c r="AA71" s="124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41" t="s">
        <v>77</v>
      </c>
      <c r="B72" s="127" t="s">
        <v>154</v>
      </c>
      <c r="C72" s="155" t="s">
        <v>151</v>
      </c>
      <c r="D72" s="181" t="s">
        <v>152</v>
      </c>
      <c r="E72" s="185"/>
      <c r="F72" s="186"/>
      <c r="G72" s="187">
        <f t="shared" si="215"/>
        <v>0</v>
      </c>
      <c r="H72" s="185"/>
      <c r="I72" s="186"/>
      <c r="J72" s="187">
        <f t="shared" si="216"/>
        <v>0</v>
      </c>
      <c r="K72" s="129"/>
      <c r="L72" s="186"/>
      <c r="M72" s="131">
        <f t="shared" si="217"/>
        <v>0</v>
      </c>
      <c r="N72" s="129"/>
      <c r="O72" s="186"/>
      <c r="P72" s="131">
        <f t="shared" si="218"/>
        <v>0</v>
      </c>
      <c r="Q72" s="129"/>
      <c r="R72" s="186"/>
      <c r="S72" s="131">
        <f t="shared" si="219"/>
        <v>0</v>
      </c>
      <c r="T72" s="129"/>
      <c r="U72" s="186"/>
      <c r="V72" s="131">
        <f t="shared" si="220"/>
        <v>0</v>
      </c>
      <c r="W72" s="132">
        <f t="shared" si="221"/>
        <v>0</v>
      </c>
      <c r="X72" s="122">
        <f t="shared" si="222"/>
        <v>0</v>
      </c>
      <c r="Y72" s="122">
        <f t="shared" si="213"/>
        <v>0</v>
      </c>
      <c r="Z72" s="123" t="e">
        <f t="shared" si="214"/>
        <v>#DIV/0!</v>
      </c>
      <c r="AA72" s="133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03" t="s">
        <v>74</v>
      </c>
      <c r="B73" s="104" t="s">
        <v>155</v>
      </c>
      <c r="C73" s="134" t="s">
        <v>156</v>
      </c>
      <c r="D73" s="135"/>
      <c r="E73" s="136">
        <f>SUM(E74:E76)</f>
        <v>0</v>
      </c>
      <c r="F73" s="137"/>
      <c r="G73" s="138">
        <f t="shared" ref="G73:H73" si="223">SUM(G74:G76)</f>
        <v>0</v>
      </c>
      <c r="H73" s="136">
        <f t="shared" si="223"/>
        <v>0</v>
      </c>
      <c r="I73" s="137"/>
      <c r="J73" s="138">
        <f t="shared" ref="J73:K73" si="224">SUM(J74:J76)</f>
        <v>0</v>
      </c>
      <c r="K73" s="136">
        <f t="shared" si="224"/>
        <v>0</v>
      </c>
      <c r="L73" s="137"/>
      <c r="M73" s="138">
        <f t="shared" ref="M73:N73" si="225">SUM(M74:M76)</f>
        <v>0</v>
      </c>
      <c r="N73" s="136">
        <f t="shared" si="225"/>
        <v>0</v>
      </c>
      <c r="O73" s="137"/>
      <c r="P73" s="138">
        <f t="shared" ref="P73:Q73" si="226">SUM(P74:P76)</f>
        <v>0</v>
      </c>
      <c r="Q73" s="136">
        <f t="shared" si="226"/>
        <v>0</v>
      </c>
      <c r="R73" s="137"/>
      <c r="S73" s="138">
        <f t="shared" ref="S73:T73" si="227">SUM(S74:S76)</f>
        <v>0</v>
      </c>
      <c r="T73" s="136">
        <f t="shared" si="227"/>
        <v>0</v>
      </c>
      <c r="U73" s="137"/>
      <c r="V73" s="138">
        <f t="shared" ref="V73:X73" si="228">SUM(V74:V76)</f>
        <v>0</v>
      </c>
      <c r="W73" s="138">
        <f t="shared" si="228"/>
        <v>0</v>
      </c>
      <c r="X73" s="138">
        <f t="shared" si="228"/>
        <v>0</v>
      </c>
      <c r="Y73" s="138">
        <f t="shared" si="213"/>
        <v>0</v>
      </c>
      <c r="Z73" s="138" t="e">
        <f t="shared" si="214"/>
        <v>#DIV/0!</v>
      </c>
      <c r="AA73" s="140"/>
      <c r="AB73" s="113"/>
      <c r="AC73" s="113"/>
      <c r="AD73" s="113"/>
      <c r="AE73" s="113"/>
      <c r="AF73" s="113"/>
      <c r="AG73" s="113"/>
    </row>
    <row r="74" spans="1:33" ht="30" customHeight="1" x14ac:dyDescent="0.2">
      <c r="A74" s="114" t="s">
        <v>77</v>
      </c>
      <c r="B74" s="115" t="s">
        <v>157</v>
      </c>
      <c r="C74" s="188" t="s">
        <v>158</v>
      </c>
      <c r="D74" s="117" t="s">
        <v>159</v>
      </c>
      <c r="E74" s="118"/>
      <c r="F74" s="119"/>
      <c r="G74" s="120">
        <f t="shared" ref="G74:G76" si="229">E74*F74</f>
        <v>0</v>
      </c>
      <c r="H74" s="118"/>
      <c r="I74" s="119"/>
      <c r="J74" s="120">
        <f t="shared" ref="J74:J76" si="230">H74*I74</f>
        <v>0</v>
      </c>
      <c r="K74" s="118"/>
      <c r="L74" s="119"/>
      <c r="M74" s="120">
        <f t="shared" ref="M74:M76" si="231">K74*L74</f>
        <v>0</v>
      </c>
      <c r="N74" s="118"/>
      <c r="O74" s="119"/>
      <c r="P74" s="120">
        <f t="shared" ref="P74:P76" si="232">N74*O74</f>
        <v>0</v>
      </c>
      <c r="Q74" s="118"/>
      <c r="R74" s="119"/>
      <c r="S74" s="120">
        <f t="shared" ref="S74:S76" si="233">Q74*R74</f>
        <v>0</v>
      </c>
      <c r="T74" s="118"/>
      <c r="U74" s="119"/>
      <c r="V74" s="120">
        <f t="shared" ref="V74:V76" si="234">T74*U74</f>
        <v>0</v>
      </c>
      <c r="W74" s="121">
        <f t="shared" ref="W74:W76" si="235">G74+M74+S74</f>
        <v>0</v>
      </c>
      <c r="X74" s="122">
        <f t="shared" ref="X74:X76" si="236">J74+P74+V74</f>
        <v>0</v>
      </c>
      <c r="Y74" s="122">
        <f t="shared" si="213"/>
        <v>0</v>
      </c>
      <c r="Z74" s="123" t="e">
        <f t="shared" si="214"/>
        <v>#DIV/0!</v>
      </c>
      <c r="AA74" s="124"/>
      <c r="AB74" s="125"/>
      <c r="AC74" s="125"/>
      <c r="AD74" s="125"/>
      <c r="AE74" s="125"/>
      <c r="AF74" s="125"/>
      <c r="AG74" s="125"/>
    </row>
    <row r="75" spans="1:33" ht="30" customHeight="1" x14ac:dyDescent="0.2">
      <c r="A75" s="114" t="s">
        <v>77</v>
      </c>
      <c r="B75" s="115" t="s">
        <v>160</v>
      </c>
      <c r="C75" s="188" t="s">
        <v>133</v>
      </c>
      <c r="D75" s="117" t="s">
        <v>159</v>
      </c>
      <c r="E75" s="118"/>
      <c r="F75" s="119"/>
      <c r="G75" s="120">
        <f t="shared" si="229"/>
        <v>0</v>
      </c>
      <c r="H75" s="118"/>
      <c r="I75" s="119"/>
      <c r="J75" s="120">
        <f t="shared" si="230"/>
        <v>0</v>
      </c>
      <c r="K75" s="118"/>
      <c r="L75" s="119"/>
      <c r="M75" s="120">
        <f t="shared" si="231"/>
        <v>0</v>
      </c>
      <c r="N75" s="118"/>
      <c r="O75" s="119"/>
      <c r="P75" s="120">
        <f t="shared" si="232"/>
        <v>0</v>
      </c>
      <c r="Q75" s="118"/>
      <c r="R75" s="119"/>
      <c r="S75" s="120">
        <f t="shared" si="233"/>
        <v>0</v>
      </c>
      <c r="T75" s="118"/>
      <c r="U75" s="119"/>
      <c r="V75" s="120">
        <f t="shared" si="234"/>
        <v>0</v>
      </c>
      <c r="W75" s="121">
        <f t="shared" si="235"/>
        <v>0</v>
      </c>
      <c r="X75" s="122">
        <f t="shared" si="236"/>
        <v>0</v>
      </c>
      <c r="Y75" s="122">
        <f t="shared" si="213"/>
        <v>0</v>
      </c>
      <c r="Z75" s="123" t="e">
        <f t="shared" si="214"/>
        <v>#DIV/0!</v>
      </c>
      <c r="AA75" s="124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26" t="s">
        <v>77</v>
      </c>
      <c r="B76" s="147" t="s">
        <v>161</v>
      </c>
      <c r="C76" s="189" t="s">
        <v>135</v>
      </c>
      <c r="D76" s="117" t="s">
        <v>159</v>
      </c>
      <c r="E76" s="129"/>
      <c r="F76" s="130"/>
      <c r="G76" s="131">
        <f t="shared" si="229"/>
        <v>0</v>
      </c>
      <c r="H76" s="129"/>
      <c r="I76" s="130"/>
      <c r="J76" s="131">
        <f t="shared" si="230"/>
        <v>0</v>
      </c>
      <c r="K76" s="129"/>
      <c r="L76" s="130"/>
      <c r="M76" s="131">
        <f t="shared" si="231"/>
        <v>0</v>
      </c>
      <c r="N76" s="129"/>
      <c r="O76" s="130"/>
      <c r="P76" s="131">
        <f t="shared" si="232"/>
        <v>0</v>
      </c>
      <c r="Q76" s="129"/>
      <c r="R76" s="130"/>
      <c r="S76" s="131">
        <f t="shared" si="233"/>
        <v>0</v>
      </c>
      <c r="T76" s="129"/>
      <c r="U76" s="130"/>
      <c r="V76" s="131">
        <f t="shared" si="234"/>
        <v>0</v>
      </c>
      <c r="W76" s="132">
        <f t="shared" si="235"/>
        <v>0</v>
      </c>
      <c r="X76" s="122">
        <f t="shared" si="236"/>
        <v>0</v>
      </c>
      <c r="Y76" s="122">
        <f t="shared" si="213"/>
        <v>0</v>
      </c>
      <c r="Z76" s="123" t="e">
        <f t="shared" si="214"/>
        <v>#DIV/0!</v>
      </c>
      <c r="AA76" s="133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03" t="s">
        <v>74</v>
      </c>
      <c r="B77" s="104" t="s">
        <v>162</v>
      </c>
      <c r="C77" s="134" t="s">
        <v>163</v>
      </c>
      <c r="D77" s="135"/>
      <c r="E77" s="136">
        <f>SUM(E78:E80)</f>
        <v>0</v>
      </c>
      <c r="F77" s="137"/>
      <c r="G77" s="138">
        <f t="shared" ref="G77:H77" si="237">SUM(G78:G80)</f>
        <v>0</v>
      </c>
      <c r="H77" s="136">
        <f t="shared" si="237"/>
        <v>0</v>
      </c>
      <c r="I77" s="137"/>
      <c r="J77" s="138">
        <f t="shared" ref="J77:K77" si="238">SUM(J78:J80)</f>
        <v>0</v>
      </c>
      <c r="K77" s="136">
        <f t="shared" si="238"/>
        <v>0</v>
      </c>
      <c r="L77" s="137"/>
      <c r="M77" s="138">
        <f t="shared" ref="M77:N77" si="239">SUM(M78:M80)</f>
        <v>0</v>
      </c>
      <c r="N77" s="136">
        <f t="shared" si="239"/>
        <v>0</v>
      </c>
      <c r="O77" s="137"/>
      <c r="P77" s="138">
        <f t="shared" ref="P77:Q77" si="240">SUM(P78:P80)</f>
        <v>0</v>
      </c>
      <c r="Q77" s="136">
        <f t="shared" si="240"/>
        <v>0</v>
      </c>
      <c r="R77" s="137"/>
      <c r="S77" s="138">
        <f t="shared" ref="S77:T77" si="241">SUM(S78:S80)</f>
        <v>0</v>
      </c>
      <c r="T77" s="136">
        <f t="shared" si="241"/>
        <v>0</v>
      </c>
      <c r="U77" s="137"/>
      <c r="V77" s="138">
        <f t="shared" ref="V77:X77" si="242">SUM(V78:V80)</f>
        <v>0</v>
      </c>
      <c r="W77" s="138">
        <f t="shared" si="242"/>
        <v>0</v>
      </c>
      <c r="X77" s="138">
        <f t="shared" si="242"/>
        <v>0</v>
      </c>
      <c r="Y77" s="138">
        <f t="shared" si="213"/>
        <v>0</v>
      </c>
      <c r="Z77" s="138" t="e">
        <f t="shared" si="214"/>
        <v>#DIV/0!</v>
      </c>
      <c r="AA77" s="140"/>
      <c r="AB77" s="113"/>
      <c r="AC77" s="113"/>
      <c r="AD77" s="113"/>
      <c r="AE77" s="113"/>
      <c r="AF77" s="113"/>
      <c r="AG77" s="113"/>
    </row>
    <row r="78" spans="1:33" ht="30" customHeight="1" x14ac:dyDescent="0.2">
      <c r="A78" s="114" t="s">
        <v>77</v>
      </c>
      <c r="B78" s="115" t="s">
        <v>164</v>
      </c>
      <c r="C78" s="188" t="s">
        <v>165</v>
      </c>
      <c r="D78" s="117" t="s">
        <v>166</v>
      </c>
      <c r="E78" s="118"/>
      <c r="F78" s="119"/>
      <c r="G78" s="120">
        <f t="shared" ref="G78:G80" si="243">E78*F78</f>
        <v>0</v>
      </c>
      <c r="H78" s="118"/>
      <c r="I78" s="119"/>
      <c r="J78" s="120">
        <f t="shared" ref="J78:J80" si="244">H78*I78</f>
        <v>0</v>
      </c>
      <c r="K78" s="118"/>
      <c r="L78" s="119"/>
      <c r="M78" s="120">
        <f t="shared" ref="M78:M80" si="245">K78*L78</f>
        <v>0</v>
      </c>
      <c r="N78" s="118"/>
      <c r="O78" s="119"/>
      <c r="P78" s="120">
        <f t="shared" ref="P78:P80" si="246">N78*O78</f>
        <v>0</v>
      </c>
      <c r="Q78" s="118"/>
      <c r="R78" s="119"/>
      <c r="S78" s="120">
        <f t="shared" ref="S78:S80" si="247">Q78*R78</f>
        <v>0</v>
      </c>
      <c r="T78" s="118"/>
      <c r="U78" s="119"/>
      <c r="V78" s="120">
        <f t="shared" ref="V78:V80" si="248">T78*U78</f>
        <v>0</v>
      </c>
      <c r="W78" s="121">
        <f t="shared" ref="W78:W80" si="249">G78+M78+S78</f>
        <v>0</v>
      </c>
      <c r="X78" s="122">
        <f t="shared" ref="X78:X80" si="250">J78+P78+V78</f>
        <v>0</v>
      </c>
      <c r="Y78" s="122">
        <f t="shared" si="213"/>
        <v>0</v>
      </c>
      <c r="Z78" s="123" t="e">
        <f t="shared" si="214"/>
        <v>#DIV/0!</v>
      </c>
      <c r="AA78" s="124"/>
      <c r="AB78" s="125"/>
      <c r="AC78" s="125"/>
      <c r="AD78" s="125"/>
      <c r="AE78" s="125"/>
      <c r="AF78" s="125"/>
      <c r="AG78" s="125"/>
    </row>
    <row r="79" spans="1:33" ht="30" customHeight="1" x14ac:dyDescent="0.2">
      <c r="A79" s="114" t="s">
        <v>77</v>
      </c>
      <c r="B79" s="115" t="s">
        <v>167</v>
      </c>
      <c r="C79" s="188" t="s">
        <v>168</v>
      </c>
      <c r="D79" s="117" t="s">
        <v>166</v>
      </c>
      <c r="E79" s="118"/>
      <c r="F79" s="119"/>
      <c r="G79" s="120">
        <f t="shared" si="243"/>
        <v>0</v>
      </c>
      <c r="H79" s="118"/>
      <c r="I79" s="119"/>
      <c r="J79" s="120">
        <f t="shared" si="244"/>
        <v>0</v>
      </c>
      <c r="K79" s="118"/>
      <c r="L79" s="119"/>
      <c r="M79" s="120">
        <f t="shared" si="245"/>
        <v>0</v>
      </c>
      <c r="N79" s="118"/>
      <c r="O79" s="119"/>
      <c r="P79" s="120">
        <f t="shared" si="246"/>
        <v>0</v>
      </c>
      <c r="Q79" s="118"/>
      <c r="R79" s="119"/>
      <c r="S79" s="120">
        <f t="shared" si="247"/>
        <v>0</v>
      </c>
      <c r="T79" s="118"/>
      <c r="U79" s="119"/>
      <c r="V79" s="120">
        <f t="shared" si="248"/>
        <v>0</v>
      </c>
      <c r="W79" s="121">
        <f t="shared" si="249"/>
        <v>0</v>
      </c>
      <c r="X79" s="122">
        <f t="shared" si="250"/>
        <v>0</v>
      </c>
      <c r="Y79" s="122">
        <f t="shared" si="213"/>
        <v>0</v>
      </c>
      <c r="Z79" s="123" t="e">
        <f t="shared" si="214"/>
        <v>#DIV/0!</v>
      </c>
      <c r="AA79" s="124"/>
      <c r="AB79" s="125"/>
      <c r="AC79" s="125"/>
      <c r="AD79" s="125"/>
      <c r="AE79" s="125"/>
      <c r="AF79" s="125"/>
      <c r="AG79" s="125"/>
    </row>
    <row r="80" spans="1:33" ht="30" customHeight="1" x14ac:dyDescent="0.2">
      <c r="A80" s="126" t="s">
        <v>77</v>
      </c>
      <c r="B80" s="147" t="s">
        <v>169</v>
      </c>
      <c r="C80" s="189" t="s">
        <v>170</v>
      </c>
      <c r="D80" s="128" t="s">
        <v>166</v>
      </c>
      <c r="E80" s="129"/>
      <c r="F80" s="130"/>
      <c r="G80" s="131">
        <f t="shared" si="243"/>
        <v>0</v>
      </c>
      <c r="H80" s="129"/>
      <c r="I80" s="130"/>
      <c r="J80" s="131">
        <f t="shared" si="244"/>
        <v>0</v>
      </c>
      <c r="K80" s="129"/>
      <c r="L80" s="130"/>
      <c r="M80" s="131">
        <f t="shared" si="245"/>
        <v>0</v>
      </c>
      <c r="N80" s="129"/>
      <c r="O80" s="130"/>
      <c r="P80" s="131">
        <f t="shared" si="246"/>
        <v>0</v>
      </c>
      <c r="Q80" s="129"/>
      <c r="R80" s="130"/>
      <c r="S80" s="131">
        <f t="shared" si="247"/>
        <v>0</v>
      </c>
      <c r="T80" s="129"/>
      <c r="U80" s="130"/>
      <c r="V80" s="131">
        <f t="shared" si="248"/>
        <v>0</v>
      </c>
      <c r="W80" s="132">
        <f t="shared" si="249"/>
        <v>0</v>
      </c>
      <c r="X80" s="122">
        <f t="shared" si="250"/>
        <v>0</v>
      </c>
      <c r="Y80" s="122">
        <f t="shared" si="213"/>
        <v>0</v>
      </c>
      <c r="Z80" s="123" t="e">
        <f t="shared" si="214"/>
        <v>#DIV/0!</v>
      </c>
      <c r="AA80" s="133"/>
      <c r="AB80" s="125"/>
      <c r="AC80" s="125"/>
      <c r="AD80" s="125"/>
      <c r="AE80" s="125"/>
      <c r="AF80" s="125"/>
      <c r="AG80" s="125"/>
    </row>
    <row r="81" spans="1:33" ht="30" customHeight="1" x14ac:dyDescent="0.2">
      <c r="A81" s="103" t="s">
        <v>74</v>
      </c>
      <c r="B81" s="104" t="s">
        <v>171</v>
      </c>
      <c r="C81" s="134" t="s">
        <v>172</v>
      </c>
      <c r="D81" s="135"/>
      <c r="E81" s="136">
        <f>SUM(E82:E84)</f>
        <v>0</v>
      </c>
      <c r="F81" s="137"/>
      <c r="G81" s="138">
        <f t="shared" ref="G81:H81" si="251">SUM(G82:G84)</f>
        <v>0</v>
      </c>
      <c r="H81" s="136">
        <f t="shared" si="251"/>
        <v>0</v>
      </c>
      <c r="I81" s="137"/>
      <c r="J81" s="138">
        <f t="shared" ref="J81:K81" si="252">SUM(J82:J84)</f>
        <v>0</v>
      </c>
      <c r="K81" s="136">
        <f t="shared" si="252"/>
        <v>0</v>
      </c>
      <c r="L81" s="137"/>
      <c r="M81" s="138">
        <f t="shared" ref="M81:N81" si="253">SUM(M82:M84)</f>
        <v>0</v>
      </c>
      <c r="N81" s="136">
        <f t="shared" si="253"/>
        <v>0</v>
      </c>
      <c r="O81" s="137"/>
      <c r="P81" s="138">
        <f t="shared" ref="P81:Q81" si="254">SUM(P82:P84)</f>
        <v>0</v>
      </c>
      <c r="Q81" s="136">
        <f t="shared" si="254"/>
        <v>0</v>
      </c>
      <c r="R81" s="137"/>
      <c r="S81" s="138">
        <f t="shared" ref="S81:T81" si="255">SUM(S82:S84)</f>
        <v>0</v>
      </c>
      <c r="T81" s="136">
        <f t="shared" si="255"/>
        <v>0</v>
      </c>
      <c r="U81" s="137"/>
      <c r="V81" s="138">
        <f t="shared" ref="V81:X81" si="256">SUM(V82:V84)</f>
        <v>0</v>
      </c>
      <c r="W81" s="138">
        <f t="shared" si="256"/>
        <v>0</v>
      </c>
      <c r="X81" s="138">
        <f t="shared" si="256"/>
        <v>0</v>
      </c>
      <c r="Y81" s="138">
        <f t="shared" si="213"/>
        <v>0</v>
      </c>
      <c r="Z81" s="138" t="e">
        <f t="shared" si="214"/>
        <v>#DIV/0!</v>
      </c>
      <c r="AA81" s="140"/>
      <c r="AB81" s="113"/>
      <c r="AC81" s="113"/>
      <c r="AD81" s="113"/>
      <c r="AE81" s="113"/>
      <c r="AF81" s="113"/>
      <c r="AG81" s="113"/>
    </row>
    <row r="82" spans="1:33" ht="30" customHeight="1" x14ac:dyDescent="0.2">
      <c r="A82" s="114" t="s">
        <v>77</v>
      </c>
      <c r="B82" s="115" t="s">
        <v>173</v>
      </c>
      <c r="C82" s="116" t="s">
        <v>174</v>
      </c>
      <c r="D82" s="117" t="s">
        <v>111</v>
      </c>
      <c r="E82" s="118"/>
      <c r="F82" s="119"/>
      <c r="G82" s="120">
        <f t="shared" ref="G82:G84" si="257">E82*F82</f>
        <v>0</v>
      </c>
      <c r="H82" s="118"/>
      <c r="I82" s="119"/>
      <c r="J82" s="120">
        <f t="shared" ref="J82:J84" si="258">H82*I82</f>
        <v>0</v>
      </c>
      <c r="K82" s="118"/>
      <c r="L82" s="119"/>
      <c r="M82" s="120">
        <f t="shared" ref="M82:M84" si="259">K82*L82</f>
        <v>0</v>
      </c>
      <c r="N82" s="118"/>
      <c r="O82" s="119"/>
      <c r="P82" s="120">
        <f t="shared" ref="P82:P84" si="260">N82*O82</f>
        <v>0</v>
      </c>
      <c r="Q82" s="118"/>
      <c r="R82" s="119"/>
      <c r="S82" s="120">
        <f t="shared" ref="S82:S84" si="261">Q82*R82</f>
        <v>0</v>
      </c>
      <c r="T82" s="118"/>
      <c r="U82" s="119"/>
      <c r="V82" s="120">
        <f t="shared" ref="V82:V84" si="262">T82*U82</f>
        <v>0</v>
      </c>
      <c r="W82" s="121">
        <f t="shared" ref="W82:W84" si="263">G82+M82+S82</f>
        <v>0</v>
      </c>
      <c r="X82" s="122">
        <f t="shared" ref="X82:X84" si="264">J82+P82+V82</f>
        <v>0</v>
      </c>
      <c r="Y82" s="122">
        <f t="shared" si="213"/>
        <v>0</v>
      </c>
      <c r="Z82" s="123" t="e">
        <f t="shared" si="214"/>
        <v>#DIV/0!</v>
      </c>
      <c r="AA82" s="124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14" t="s">
        <v>77</v>
      </c>
      <c r="B83" s="115" t="s">
        <v>175</v>
      </c>
      <c r="C83" s="116" t="s">
        <v>174</v>
      </c>
      <c r="D83" s="117" t="s">
        <v>111</v>
      </c>
      <c r="E83" s="118"/>
      <c r="F83" s="119"/>
      <c r="G83" s="120">
        <f t="shared" si="257"/>
        <v>0</v>
      </c>
      <c r="H83" s="118"/>
      <c r="I83" s="119"/>
      <c r="J83" s="120">
        <f t="shared" si="258"/>
        <v>0</v>
      </c>
      <c r="K83" s="118"/>
      <c r="L83" s="119"/>
      <c r="M83" s="120">
        <f t="shared" si="259"/>
        <v>0</v>
      </c>
      <c r="N83" s="118"/>
      <c r="O83" s="119"/>
      <c r="P83" s="120">
        <f t="shared" si="260"/>
        <v>0</v>
      </c>
      <c r="Q83" s="118"/>
      <c r="R83" s="119"/>
      <c r="S83" s="120">
        <f t="shared" si="261"/>
        <v>0</v>
      </c>
      <c r="T83" s="118"/>
      <c r="U83" s="119"/>
      <c r="V83" s="120">
        <f t="shared" si="262"/>
        <v>0</v>
      </c>
      <c r="W83" s="121">
        <f t="shared" si="263"/>
        <v>0</v>
      </c>
      <c r="X83" s="122">
        <f t="shared" si="264"/>
        <v>0</v>
      </c>
      <c r="Y83" s="122">
        <f t="shared" si="213"/>
        <v>0</v>
      </c>
      <c r="Z83" s="123" t="e">
        <f t="shared" si="214"/>
        <v>#DIV/0!</v>
      </c>
      <c r="AA83" s="124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26" t="s">
        <v>77</v>
      </c>
      <c r="B84" s="127" t="s">
        <v>176</v>
      </c>
      <c r="C84" s="155" t="s">
        <v>174</v>
      </c>
      <c r="D84" s="128" t="s">
        <v>111</v>
      </c>
      <c r="E84" s="129"/>
      <c r="F84" s="130"/>
      <c r="G84" s="131">
        <f t="shared" si="257"/>
        <v>0</v>
      </c>
      <c r="H84" s="129"/>
      <c r="I84" s="130"/>
      <c r="J84" s="131">
        <f t="shared" si="258"/>
        <v>0</v>
      </c>
      <c r="K84" s="129"/>
      <c r="L84" s="130"/>
      <c r="M84" s="131">
        <f t="shared" si="259"/>
        <v>0</v>
      </c>
      <c r="N84" s="129"/>
      <c r="O84" s="130"/>
      <c r="P84" s="131">
        <f t="shared" si="260"/>
        <v>0</v>
      </c>
      <c r="Q84" s="129"/>
      <c r="R84" s="130"/>
      <c r="S84" s="131">
        <f t="shared" si="261"/>
        <v>0</v>
      </c>
      <c r="T84" s="129"/>
      <c r="U84" s="130"/>
      <c r="V84" s="131">
        <f t="shared" si="262"/>
        <v>0</v>
      </c>
      <c r="W84" s="132">
        <f t="shared" si="263"/>
        <v>0</v>
      </c>
      <c r="X84" s="122">
        <f t="shared" si="264"/>
        <v>0</v>
      </c>
      <c r="Y84" s="122">
        <f t="shared" si="213"/>
        <v>0</v>
      </c>
      <c r="Z84" s="123" t="e">
        <f t="shared" si="214"/>
        <v>#DIV/0!</v>
      </c>
      <c r="AA84" s="133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03" t="s">
        <v>74</v>
      </c>
      <c r="B85" s="104" t="s">
        <v>177</v>
      </c>
      <c r="C85" s="134" t="s">
        <v>178</v>
      </c>
      <c r="D85" s="135"/>
      <c r="E85" s="136">
        <f>SUM(E86:E88)</f>
        <v>0</v>
      </c>
      <c r="F85" s="137"/>
      <c r="G85" s="138">
        <f t="shared" ref="G85:H85" si="265">SUM(G86:G88)</f>
        <v>0</v>
      </c>
      <c r="H85" s="136">
        <f t="shared" si="265"/>
        <v>0</v>
      </c>
      <c r="I85" s="137"/>
      <c r="J85" s="138">
        <f t="shared" ref="J85:K85" si="266">SUM(J86:J88)</f>
        <v>0</v>
      </c>
      <c r="K85" s="136">
        <f t="shared" si="266"/>
        <v>0</v>
      </c>
      <c r="L85" s="137"/>
      <c r="M85" s="138">
        <f t="shared" ref="M85:N85" si="267">SUM(M86:M88)</f>
        <v>0</v>
      </c>
      <c r="N85" s="136">
        <f t="shared" si="267"/>
        <v>0</v>
      </c>
      <c r="O85" s="137"/>
      <c r="P85" s="138">
        <f t="shared" ref="P85:Q85" si="268">SUM(P86:P88)</f>
        <v>0</v>
      </c>
      <c r="Q85" s="136">
        <f t="shared" si="268"/>
        <v>0</v>
      </c>
      <c r="R85" s="137"/>
      <c r="S85" s="138">
        <f t="shared" ref="S85:T85" si="269">SUM(S86:S88)</f>
        <v>0</v>
      </c>
      <c r="T85" s="136">
        <f t="shared" si="269"/>
        <v>0</v>
      </c>
      <c r="U85" s="137"/>
      <c r="V85" s="138">
        <f t="shared" ref="V85:X85" si="270">SUM(V86:V88)</f>
        <v>0</v>
      </c>
      <c r="W85" s="138">
        <f t="shared" si="270"/>
        <v>0</v>
      </c>
      <c r="X85" s="138">
        <f t="shared" si="270"/>
        <v>0</v>
      </c>
      <c r="Y85" s="138">
        <f t="shared" si="213"/>
        <v>0</v>
      </c>
      <c r="Z85" s="138" t="e">
        <f t="shared" si="214"/>
        <v>#DIV/0!</v>
      </c>
      <c r="AA85" s="140"/>
      <c r="AB85" s="113"/>
      <c r="AC85" s="113"/>
      <c r="AD85" s="113"/>
      <c r="AE85" s="113"/>
      <c r="AF85" s="113"/>
      <c r="AG85" s="113"/>
    </row>
    <row r="86" spans="1:33" ht="30" customHeight="1" x14ac:dyDescent="0.2">
      <c r="A86" s="114" t="s">
        <v>77</v>
      </c>
      <c r="B86" s="115" t="s">
        <v>179</v>
      </c>
      <c r="C86" s="116" t="s">
        <v>174</v>
      </c>
      <c r="D86" s="117" t="s">
        <v>111</v>
      </c>
      <c r="E86" s="118"/>
      <c r="F86" s="119"/>
      <c r="G86" s="120">
        <f t="shared" ref="G86:G88" si="271">E86*F86</f>
        <v>0</v>
      </c>
      <c r="H86" s="118"/>
      <c r="I86" s="119"/>
      <c r="J86" s="120">
        <f t="shared" ref="J86:J88" si="272">H86*I86</f>
        <v>0</v>
      </c>
      <c r="K86" s="118"/>
      <c r="L86" s="119"/>
      <c r="M86" s="120">
        <f t="shared" ref="M86:M88" si="273">K86*L86</f>
        <v>0</v>
      </c>
      <c r="N86" s="118"/>
      <c r="O86" s="119"/>
      <c r="P86" s="120">
        <f t="shared" ref="P86:P88" si="274">N86*O86</f>
        <v>0</v>
      </c>
      <c r="Q86" s="118"/>
      <c r="R86" s="119"/>
      <c r="S86" s="120">
        <f t="shared" ref="S86:S88" si="275">Q86*R86</f>
        <v>0</v>
      </c>
      <c r="T86" s="118"/>
      <c r="U86" s="119"/>
      <c r="V86" s="120">
        <f t="shared" ref="V86:V88" si="276">T86*U86</f>
        <v>0</v>
      </c>
      <c r="W86" s="121">
        <f t="shared" ref="W86:W88" si="277">G86+M86+S86</f>
        <v>0</v>
      </c>
      <c r="X86" s="122">
        <f t="shared" ref="X86:X88" si="278">J86+P86+V86</f>
        <v>0</v>
      </c>
      <c r="Y86" s="122">
        <f t="shared" si="213"/>
        <v>0</v>
      </c>
      <c r="Z86" s="123" t="e">
        <f t="shared" si="214"/>
        <v>#DIV/0!</v>
      </c>
      <c r="AA86" s="124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14" t="s">
        <v>77</v>
      </c>
      <c r="B87" s="115" t="s">
        <v>180</v>
      </c>
      <c r="C87" s="116" t="s">
        <v>174</v>
      </c>
      <c r="D87" s="117" t="s">
        <v>111</v>
      </c>
      <c r="E87" s="118"/>
      <c r="F87" s="119"/>
      <c r="G87" s="120">
        <f t="shared" si="271"/>
        <v>0</v>
      </c>
      <c r="H87" s="118"/>
      <c r="I87" s="119"/>
      <c r="J87" s="120">
        <f t="shared" si="272"/>
        <v>0</v>
      </c>
      <c r="K87" s="118"/>
      <c r="L87" s="119"/>
      <c r="M87" s="120">
        <f t="shared" si="273"/>
        <v>0</v>
      </c>
      <c r="N87" s="118"/>
      <c r="O87" s="119"/>
      <c r="P87" s="120">
        <f t="shared" si="274"/>
        <v>0</v>
      </c>
      <c r="Q87" s="118"/>
      <c r="R87" s="119"/>
      <c r="S87" s="120">
        <f t="shared" si="275"/>
        <v>0</v>
      </c>
      <c r="T87" s="118"/>
      <c r="U87" s="119"/>
      <c r="V87" s="120">
        <f t="shared" si="276"/>
        <v>0</v>
      </c>
      <c r="W87" s="121">
        <f t="shared" si="277"/>
        <v>0</v>
      </c>
      <c r="X87" s="122">
        <f t="shared" si="278"/>
        <v>0</v>
      </c>
      <c r="Y87" s="122">
        <f t="shared" si="213"/>
        <v>0</v>
      </c>
      <c r="Z87" s="123" t="e">
        <f t="shared" si="214"/>
        <v>#DIV/0!</v>
      </c>
      <c r="AA87" s="124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26" t="s">
        <v>77</v>
      </c>
      <c r="B88" s="147" t="s">
        <v>181</v>
      </c>
      <c r="C88" s="155" t="s">
        <v>174</v>
      </c>
      <c r="D88" s="128" t="s">
        <v>111</v>
      </c>
      <c r="E88" s="129"/>
      <c r="F88" s="130"/>
      <c r="G88" s="131">
        <f t="shared" si="271"/>
        <v>0</v>
      </c>
      <c r="H88" s="129"/>
      <c r="I88" s="130"/>
      <c r="J88" s="131">
        <f t="shared" si="272"/>
        <v>0</v>
      </c>
      <c r="K88" s="129"/>
      <c r="L88" s="130"/>
      <c r="M88" s="131">
        <f t="shared" si="273"/>
        <v>0</v>
      </c>
      <c r="N88" s="129"/>
      <c r="O88" s="130"/>
      <c r="P88" s="131">
        <f t="shared" si="274"/>
        <v>0</v>
      </c>
      <c r="Q88" s="129"/>
      <c r="R88" s="130"/>
      <c r="S88" s="131">
        <f t="shared" si="275"/>
        <v>0</v>
      </c>
      <c r="T88" s="129"/>
      <c r="U88" s="130"/>
      <c r="V88" s="131">
        <f t="shared" si="276"/>
        <v>0</v>
      </c>
      <c r="W88" s="132">
        <f t="shared" si="277"/>
        <v>0</v>
      </c>
      <c r="X88" s="122">
        <f t="shared" si="278"/>
        <v>0</v>
      </c>
      <c r="Y88" s="156">
        <f t="shared" si="213"/>
        <v>0</v>
      </c>
      <c r="Z88" s="123" t="e">
        <f t="shared" si="214"/>
        <v>#DIV/0!</v>
      </c>
      <c r="AA88" s="133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57" t="s">
        <v>182</v>
      </c>
      <c r="B89" s="158"/>
      <c r="C89" s="159"/>
      <c r="D89" s="160"/>
      <c r="E89" s="164">
        <f>E85+E81+E77+E73+E69</f>
        <v>0</v>
      </c>
      <c r="F89" s="177"/>
      <c r="G89" s="163">
        <f t="shared" ref="G89:H89" si="279">G85+G81+G77+G73+G69</f>
        <v>0</v>
      </c>
      <c r="H89" s="164">
        <f t="shared" si="279"/>
        <v>0</v>
      </c>
      <c r="I89" s="177"/>
      <c r="J89" s="163">
        <f t="shared" ref="J89:K89" si="280">J85+J81+J77+J73+J69</f>
        <v>0</v>
      </c>
      <c r="K89" s="178">
        <f t="shared" si="280"/>
        <v>0</v>
      </c>
      <c r="L89" s="177"/>
      <c r="M89" s="163">
        <f t="shared" ref="M89:N89" si="281">M85+M81+M77+M73+M69</f>
        <v>0</v>
      </c>
      <c r="N89" s="178">
        <f t="shared" si="281"/>
        <v>0</v>
      </c>
      <c r="O89" s="177"/>
      <c r="P89" s="163">
        <f t="shared" ref="P89:Q89" si="282">P85+P81+P77+P73+P69</f>
        <v>0</v>
      </c>
      <c r="Q89" s="178">
        <f t="shared" si="282"/>
        <v>0</v>
      </c>
      <c r="R89" s="177"/>
      <c r="S89" s="163">
        <f t="shared" ref="S89:T89" si="283">S85+S81+S77+S73+S69</f>
        <v>0</v>
      </c>
      <c r="T89" s="178">
        <f t="shared" si="283"/>
        <v>0</v>
      </c>
      <c r="U89" s="177"/>
      <c r="V89" s="163">
        <f t="shared" ref="V89:X89" si="284">V85+V81+V77+V73+V69</f>
        <v>0</v>
      </c>
      <c r="W89" s="179">
        <f t="shared" si="284"/>
        <v>0</v>
      </c>
      <c r="X89" s="190">
        <f t="shared" si="284"/>
        <v>0</v>
      </c>
      <c r="Y89" s="191">
        <f t="shared" si="213"/>
        <v>0</v>
      </c>
      <c r="Z89" s="191" t="e">
        <f t="shared" si="214"/>
        <v>#DIV/0!</v>
      </c>
      <c r="AA89" s="167"/>
      <c r="AB89" s="6"/>
      <c r="AC89" s="6"/>
      <c r="AD89" s="6"/>
      <c r="AE89" s="6"/>
      <c r="AF89" s="6"/>
      <c r="AG89" s="6"/>
    </row>
    <row r="90" spans="1:33" ht="30" customHeight="1" x14ac:dyDescent="0.2">
      <c r="A90" s="192" t="s">
        <v>72</v>
      </c>
      <c r="B90" s="193">
        <v>5</v>
      </c>
      <c r="C90" s="98" t="s">
        <v>183</v>
      </c>
      <c r="D90" s="99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94"/>
      <c r="Z90" s="101"/>
      <c r="AA90" s="102"/>
      <c r="AB90" s="6"/>
      <c r="AC90" s="6"/>
      <c r="AD90" s="6"/>
      <c r="AE90" s="6"/>
      <c r="AF90" s="6"/>
      <c r="AG90" s="6"/>
    </row>
    <row r="91" spans="1:33" ht="30" customHeight="1" x14ac:dyDescent="0.2">
      <c r="A91" s="103" t="s">
        <v>74</v>
      </c>
      <c r="B91" s="104" t="s">
        <v>184</v>
      </c>
      <c r="C91" s="134" t="s">
        <v>185</v>
      </c>
      <c r="D91" s="135"/>
      <c r="E91" s="136">
        <f>SUM(E92:E94)</f>
        <v>0</v>
      </c>
      <c r="F91" s="137"/>
      <c r="G91" s="138">
        <f t="shared" ref="G91:H91" si="285">SUM(G92:G94)</f>
        <v>0</v>
      </c>
      <c r="H91" s="136">
        <f t="shared" si="285"/>
        <v>0</v>
      </c>
      <c r="I91" s="137"/>
      <c r="J91" s="138">
        <f t="shared" ref="J91:K91" si="286">SUM(J92:J94)</f>
        <v>0</v>
      </c>
      <c r="K91" s="136">
        <f t="shared" si="286"/>
        <v>0</v>
      </c>
      <c r="L91" s="137"/>
      <c r="M91" s="138">
        <f t="shared" ref="M91:N91" si="287">SUM(M92:M94)</f>
        <v>0</v>
      </c>
      <c r="N91" s="136">
        <f t="shared" si="287"/>
        <v>0</v>
      </c>
      <c r="O91" s="137"/>
      <c r="P91" s="138">
        <f t="shared" ref="P91:Q91" si="288">SUM(P92:P94)</f>
        <v>0</v>
      </c>
      <c r="Q91" s="136">
        <f t="shared" si="288"/>
        <v>0</v>
      </c>
      <c r="R91" s="137"/>
      <c r="S91" s="138">
        <f t="shared" ref="S91:T91" si="289">SUM(S92:S94)</f>
        <v>0</v>
      </c>
      <c r="T91" s="136">
        <f t="shared" si="289"/>
        <v>0</v>
      </c>
      <c r="U91" s="137"/>
      <c r="V91" s="138">
        <f t="shared" ref="V91:X91" si="290">SUM(V92:V94)</f>
        <v>0</v>
      </c>
      <c r="W91" s="195">
        <f t="shared" si="290"/>
        <v>0</v>
      </c>
      <c r="X91" s="195">
        <f t="shared" si="290"/>
        <v>0</v>
      </c>
      <c r="Y91" s="195">
        <f t="shared" ref="Y91:Y103" si="291">W91-X91</f>
        <v>0</v>
      </c>
      <c r="Z91" s="111" t="e">
        <f t="shared" ref="Z91:Z103" si="292">Y91/W91</f>
        <v>#DIV/0!</v>
      </c>
      <c r="AA91" s="140"/>
      <c r="AB91" s="125"/>
      <c r="AC91" s="125"/>
      <c r="AD91" s="125"/>
      <c r="AE91" s="125"/>
      <c r="AF91" s="125"/>
      <c r="AG91" s="125"/>
    </row>
    <row r="92" spans="1:33" ht="30" customHeight="1" x14ac:dyDescent="0.2">
      <c r="A92" s="114" t="s">
        <v>77</v>
      </c>
      <c r="B92" s="115" t="s">
        <v>186</v>
      </c>
      <c r="C92" s="196" t="s">
        <v>187</v>
      </c>
      <c r="D92" s="117" t="s">
        <v>188</v>
      </c>
      <c r="E92" s="118"/>
      <c r="F92" s="119"/>
      <c r="G92" s="120">
        <f t="shared" ref="G92:G94" si="293">E92*F92</f>
        <v>0</v>
      </c>
      <c r="H92" s="118"/>
      <c r="I92" s="119"/>
      <c r="J92" s="120">
        <f t="shared" ref="J92:J94" si="294">H92*I92</f>
        <v>0</v>
      </c>
      <c r="K92" s="118"/>
      <c r="L92" s="119"/>
      <c r="M92" s="120">
        <f t="shared" ref="M92:M94" si="295">K92*L92</f>
        <v>0</v>
      </c>
      <c r="N92" s="118"/>
      <c r="O92" s="119"/>
      <c r="P92" s="120">
        <f t="shared" ref="P92:P94" si="296">N92*O92</f>
        <v>0</v>
      </c>
      <c r="Q92" s="118"/>
      <c r="R92" s="119"/>
      <c r="S92" s="120">
        <f t="shared" ref="S92:S94" si="297">Q92*R92</f>
        <v>0</v>
      </c>
      <c r="T92" s="118"/>
      <c r="U92" s="119"/>
      <c r="V92" s="120">
        <f t="shared" ref="V92:V94" si="298">T92*U92</f>
        <v>0</v>
      </c>
      <c r="W92" s="121">
        <f t="shared" ref="W92:W94" si="299">G92+M92+S92</f>
        <v>0</v>
      </c>
      <c r="X92" s="122">
        <f t="shared" ref="X92:X94" si="300">J92+P92+V92</f>
        <v>0</v>
      </c>
      <c r="Y92" s="122">
        <f t="shared" si="291"/>
        <v>0</v>
      </c>
      <c r="Z92" s="123" t="e">
        <f t="shared" si="292"/>
        <v>#DIV/0!</v>
      </c>
      <c r="AA92" s="124"/>
      <c r="AB92" s="125"/>
      <c r="AC92" s="125"/>
      <c r="AD92" s="125"/>
      <c r="AE92" s="125"/>
      <c r="AF92" s="125"/>
      <c r="AG92" s="125"/>
    </row>
    <row r="93" spans="1:33" ht="30" customHeight="1" x14ac:dyDescent="0.2">
      <c r="A93" s="114" t="s">
        <v>77</v>
      </c>
      <c r="B93" s="115" t="s">
        <v>189</v>
      </c>
      <c r="C93" s="196" t="s">
        <v>187</v>
      </c>
      <c r="D93" s="117" t="s">
        <v>188</v>
      </c>
      <c r="E93" s="118"/>
      <c r="F93" s="119"/>
      <c r="G93" s="120">
        <f t="shared" si="293"/>
        <v>0</v>
      </c>
      <c r="H93" s="118"/>
      <c r="I93" s="119"/>
      <c r="J93" s="120">
        <f t="shared" si="294"/>
        <v>0</v>
      </c>
      <c r="K93" s="118"/>
      <c r="L93" s="119"/>
      <c r="M93" s="120">
        <f t="shared" si="295"/>
        <v>0</v>
      </c>
      <c r="N93" s="118"/>
      <c r="O93" s="119"/>
      <c r="P93" s="120">
        <f t="shared" si="296"/>
        <v>0</v>
      </c>
      <c r="Q93" s="118"/>
      <c r="R93" s="119"/>
      <c r="S93" s="120">
        <f t="shared" si="297"/>
        <v>0</v>
      </c>
      <c r="T93" s="118"/>
      <c r="U93" s="119"/>
      <c r="V93" s="120">
        <f t="shared" si="298"/>
        <v>0</v>
      </c>
      <c r="W93" s="121">
        <f t="shared" si="299"/>
        <v>0</v>
      </c>
      <c r="X93" s="122">
        <f t="shared" si="300"/>
        <v>0</v>
      </c>
      <c r="Y93" s="122">
        <f t="shared" si="291"/>
        <v>0</v>
      </c>
      <c r="Z93" s="123" t="e">
        <f t="shared" si="292"/>
        <v>#DIV/0!</v>
      </c>
      <c r="AA93" s="124"/>
      <c r="AB93" s="125"/>
      <c r="AC93" s="125"/>
      <c r="AD93" s="125"/>
      <c r="AE93" s="125"/>
      <c r="AF93" s="125"/>
      <c r="AG93" s="125"/>
    </row>
    <row r="94" spans="1:33" ht="30" customHeight="1" x14ac:dyDescent="0.2">
      <c r="A94" s="126" t="s">
        <v>77</v>
      </c>
      <c r="B94" s="127" t="s">
        <v>190</v>
      </c>
      <c r="C94" s="196" t="s">
        <v>187</v>
      </c>
      <c r="D94" s="128" t="s">
        <v>188</v>
      </c>
      <c r="E94" s="129"/>
      <c r="F94" s="130"/>
      <c r="G94" s="131">
        <f t="shared" si="293"/>
        <v>0</v>
      </c>
      <c r="H94" s="129"/>
      <c r="I94" s="130"/>
      <c r="J94" s="131">
        <f t="shared" si="294"/>
        <v>0</v>
      </c>
      <c r="K94" s="129"/>
      <c r="L94" s="130"/>
      <c r="M94" s="131">
        <f t="shared" si="295"/>
        <v>0</v>
      </c>
      <c r="N94" s="129"/>
      <c r="O94" s="130"/>
      <c r="P94" s="131">
        <f t="shared" si="296"/>
        <v>0</v>
      </c>
      <c r="Q94" s="129"/>
      <c r="R94" s="130"/>
      <c r="S94" s="131">
        <f t="shared" si="297"/>
        <v>0</v>
      </c>
      <c r="T94" s="129"/>
      <c r="U94" s="130"/>
      <c r="V94" s="131">
        <f t="shared" si="298"/>
        <v>0</v>
      </c>
      <c r="W94" s="132">
        <f t="shared" si="299"/>
        <v>0</v>
      </c>
      <c r="X94" s="122">
        <f t="shared" si="300"/>
        <v>0</v>
      </c>
      <c r="Y94" s="122">
        <f t="shared" si="291"/>
        <v>0</v>
      </c>
      <c r="Z94" s="123" t="e">
        <f t="shared" si="292"/>
        <v>#DIV/0!</v>
      </c>
      <c r="AA94" s="133"/>
      <c r="AB94" s="125"/>
      <c r="AC94" s="125"/>
      <c r="AD94" s="125"/>
      <c r="AE94" s="125"/>
      <c r="AF94" s="125"/>
      <c r="AG94" s="125"/>
    </row>
    <row r="95" spans="1:33" ht="30" customHeight="1" x14ac:dyDescent="0.2">
      <c r="A95" s="103" t="s">
        <v>74</v>
      </c>
      <c r="B95" s="104" t="s">
        <v>191</v>
      </c>
      <c r="C95" s="134" t="s">
        <v>192</v>
      </c>
      <c r="D95" s="197"/>
      <c r="E95" s="198">
        <f>SUM(E96:E98)</f>
        <v>0</v>
      </c>
      <c r="F95" s="137"/>
      <c r="G95" s="138">
        <f t="shared" ref="G95:H95" si="301">SUM(G96:G98)</f>
        <v>0</v>
      </c>
      <c r="H95" s="198">
        <f t="shared" si="301"/>
        <v>0</v>
      </c>
      <c r="I95" s="137"/>
      <c r="J95" s="138">
        <f t="shared" ref="J95:K95" si="302">SUM(J96:J98)</f>
        <v>0</v>
      </c>
      <c r="K95" s="198">
        <f t="shared" si="302"/>
        <v>0</v>
      </c>
      <c r="L95" s="137"/>
      <c r="M95" s="138">
        <f t="shared" ref="M95:N95" si="303">SUM(M96:M98)</f>
        <v>0</v>
      </c>
      <c r="N95" s="198">
        <f t="shared" si="303"/>
        <v>0</v>
      </c>
      <c r="O95" s="137"/>
      <c r="P95" s="138">
        <f t="shared" ref="P95:Q95" si="304">SUM(P96:P98)</f>
        <v>0</v>
      </c>
      <c r="Q95" s="198">
        <f t="shared" si="304"/>
        <v>0</v>
      </c>
      <c r="R95" s="137"/>
      <c r="S95" s="138">
        <f t="shared" ref="S95:T95" si="305">SUM(S96:S98)</f>
        <v>0</v>
      </c>
      <c r="T95" s="198">
        <f t="shared" si="305"/>
        <v>0</v>
      </c>
      <c r="U95" s="137"/>
      <c r="V95" s="138">
        <f t="shared" ref="V95:X95" si="306">SUM(V96:V98)</f>
        <v>0</v>
      </c>
      <c r="W95" s="195">
        <f t="shared" si="306"/>
        <v>0</v>
      </c>
      <c r="X95" s="195">
        <f t="shared" si="306"/>
        <v>0</v>
      </c>
      <c r="Y95" s="195">
        <f t="shared" si="291"/>
        <v>0</v>
      </c>
      <c r="Z95" s="195" t="e">
        <f t="shared" si="292"/>
        <v>#DIV/0!</v>
      </c>
      <c r="AA95" s="140"/>
      <c r="AB95" s="125"/>
      <c r="AC95" s="125"/>
      <c r="AD95" s="125"/>
      <c r="AE95" s="125"/>
      <c r="AF95" s="125"/>
      <c r="AG95" s="125"/>
    </row>
    <row r="96" spans="1:33" ht="30" customHeight="1" x14ac:dyDescent="0.2">
      <c r="A96" s="114" t="s">
        <v>77</v>
      </c>
      <c r="B96" s="115" t="s">
        <v>193</v>
      </c>
      <c r="C96" s="196" t="s">
        <v>194</v>
      </c>
      <c r="D96" s="150" t="s">
        <v>111</v>
      </c>
      <c r="E96" s="118"/>
      <c r="F96" s="119"/>
      <c r="G96" s="120">
        <f t="shared" ref="G96:G98" si="307">E96*F96</f>
        <v>0</v>
      </c>
      <c r="H96" s="118"/>
      <c r="I96" s="119"/>
      <c r="J96" s="120">
        <f t="shared" ref="J96:J98" si="308">H96*I96</f>
        <v>0</v>
      </c>
      <c r="K96" s="118"/>
      <c r="L96" s="119"/>
      <c r="M96" s="120">
        <f t="shared" ref="M96:M98" si="309">K96*L96</f>
        <v>0</v>
      </c>
      <c r="N96" s="118"/>
      <c r="O96" s="119"/>
      <c r="P96" s="120">
        <f t="shared" ref="P96:P98" si="310">N96*O96</f>
        <v>0</v>
      </c>
      <c r="Q96" s="118"/>
      <c r="R96" s="119"/>
      <c r="S96" s="120">
        <f t="shared" ref="S96:S98" si="311">Q96*R96</f>
        <v>0</v>
      </c>
      <c r="T96" s="118"/>
      <c r="U96" s="119"/>
      <c r="V96" s="120">
        <f t="shared" ref="V96:V98" si="312">T96*U96</f>
        <v>0</v>
      </c>
      <c r="W96" s="121">
        <f t="shared" ref="W96:W98" si="313">G96+M96+S96</f>
        <v>0</v>
      </c>
      <c r="X96" s="122">
        <f t="shared" ref="X96:X98" si="314">J96+P96+V96</f>
        <v>0</v>
      </c>
      <c r="Y96" s="122">
        <f t="shared" si="291"/>
        <v>0</v>
      </c>
      <c r="Z96" s="123" t="e">
        <f t="shared" si="292"/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14" t="s">
        <v>77</v>
      </c>
      <c r="B97" s="115" t="s">
        <v>195</v>
      </c>
      <c r="C97" s="116" t="s">
        <v>194</v>
      </c>
      <c r="D97" s="117" t="s">
        <v>111</v>
      </c>
      <c r="E97" s="118"/>
      <c r="F97" s="119"/>
      <c r="G97" s="120">
        <f t="shared" si="307"/>
        <v>0</v>
      </c>
      <c r="H97" s="118"/>
      <c r="I97" s="119"/>
      <c r="J97" s="120">
        <f t="shared" si="308"/>
        <v>0</v>
      </c>
      <c r="K97" s="118"/>
      <c r="L97" s="119"/>
      <c r="M97" s="120">
        <f t="shared" si="309"/>
        <v>0</v>
      </c>
      <c r="N97" s="118"/>
      <c r="O97" s="119"/>
      <c r="P97" s="120">
        <f t="shared" si="310"/>
        <v>0</v>
      </c>
      <c r="Q97" s="118"/>
      <c r="R97" s="119"/>
      <c r="S97" s="120">
        <f t="shared" si="311"/>
        <v>0</v>
      </c>
      <c r="T97" s="118"/>
      <c r="U97" s="119"/>
      <c r="V97" s="120">
        <f t="shared" si="312"/>
        <v>0</v>
      </c>
      <c r="W97" s="121">
        <f t="shared" si="313"/>
        <v>0</v>
      </c>
      <c r="X97" s="122">
        <f t="shared" si="314"/>
        <v>0</v>
      </c>
      <c r="Y97" s="122">
        <f t="shared" si="291"/>
        <v>0</v>
      </c>
      <c r="Z97" s="123" t="e">
        <f t="shared" si="292"/>
        <v>#DIV/0!</v>
      </c>
      <c r="AA97" s="124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26" t="s">
        <v>77</v>
      </c>
      <c r="B98" s="127" t="s">
        <v>196</v>
      </c>
      <c r="C98" s="155" t="s">
        <v>194</v>
      </c>
      <c r="D98" s="128" t="s">
        <v>111</v>
      </c>
      <c r="E98" s="129"/>
      <c r="F98" s="130"/>
      <c r="G98" s="131">
        <f t="shared" si="307"/>
        <v>0</v>
      </c>
      <c r="H98" s="129"/>
      <c r="I98" s="130"/>
      <c r="J98" s="131">
        <f t="shared" si="308"/>
        <v>0</v>
      </c>
      <c r="K98" s="129"/>
      <c r="L98" s="130"/>
      <c r="M98" s="131">
        <f t="shared" si="309"/>
        <v>0</v>
      </c>
      <c r="N98" s="129"/>
      <c r="O98" s="130"/>
      <c r="P98" s="131">
        <f t="shared" si="310"/>
        <v>0</v>
      </c>
      <c r="Q98" s="129"/>
      <c r="R98" s="130"/>
      <c r="S98" s="131">
        <f t="shared" si="311"/>
        <v>0</v>
      </c>
      <c r="T98" s="129"/>
      <c r="U98" s="130"/>
      <c r="V98" s="131">
        <f t="shared" si="312"/>
        <v>0</v>
      </c>
      <c r="W98" s="132">
        <f t="shared" si="313"/>
        <v>0</v>
      </c>
      <c r="X98" s="122">
        <f t="shared" si="314"/>
        <v>0</v>
      </c>
      <c r="Y98" s="122">
        <f t="shared" si="291"/>
        <v>0</v>
      </c>
      <c r="Z98" s="123" t="e">
        <f t="shared" si="292"/>
        <v>#DIV/0!</v>
      </c>
      <c r="AA98" s="133"/>
      <c r="AB98" s="125"/>
      <c r="AC98" s="125"/>
      <c r="AD98" s="125"/>
      <c r="AE98" s="125"/>
      <c r="AF98" s="125"/>
      <c r="AG98" s="125"/>
    </row>
    <row r="99" spans="1:33" ht="30" customHeight="1" x14ac:dyDescent="0.2">
      <c r="A99" s="103" t="s">
        <v>74</v>
      </c>
      <c r="B99" s="104" t="s">
        <v>197</v>
      </c>
      <c r="C99" s="199" t="s">
        <v>198</v>
      </c>
      <c r="D99" s="200"/>
      <c r="E99" s="198">
        <f>SUM(E100:E102)</f>
        <v>0</v>
      </c>
      <c r="F99" s="137"/>
      <c r="G99" s="138">
        <f t="shared" ref="G99:H99" si="315">SUM(G100:G102)</f>
        <v>0</v>
      </c>
      <c r="H99" s="198">
        <f t="shared" si="315"/>
        <v>0</v>
      </c>
      <c r="I99" s="137"/>
      <c r="J99" s="138">
        <f t="shared" ref="J99:K99" si="316">SUM(J100:J102)</f>
        <v>0</v>
      </c>
      <c r="K99" s="198">
        <f t="shared" si="316"/>
        <v>0</v>
      </c>
      <c r="L99" s="137"/>
      <c r="M99" s="138">
        <f t="shared" ref="M99:N99" si="317">SUM(M100:M102)</f>
        <v>0</v>
      </c>
      <c r="N99" s="198">
        <f t="shared" si="317"/>
        <v>0</v>
      </c>
      <c r="O99" s="137"/>
      <c r="P99" s="138">
        <f t="shared" ref="P99:Q99" si="318">SUM(P100:P102)</f>
        <v>0</v>
      </c>
      <c r="Q99" s="198">
        <f t="shared" si="318"/>
        <v>0</v>
      </c>
      <c r="R99" s="137"/>
      <c r="S99" s="138">
        <f t="shared" ref="S99:T99" si="319">SUM(S100:S102)</f>
        <v>0</v>
      </c>
      <c r="T99" s="198">
        <f t="shared" si="319"/>
        <v>0</v>
      </c>
      <c r="U99" s="137"/>
      <c r="V99" s="138">
        <f t="shared" ref="V99:X99" si="320">SUM(V100:V102)</f>
        <v>0</v>
      </c>
      <c r="W99" s="195">
        <f t="shared" si="320"/>
        <v>0</v>
      </c>
      <c r="X99" s="195">
        <f t="shared" si="320"/>
        <v>0</v>
      </c>
      <c r="Y99" s="195">
        <f t="shared" si="291"/>
        <v>0</v>
      </c>
      <c r="Z99" s="195" t="e">
        <f t="shared" si="292"/>
        <v>#DIV/0!</v>
      </c>
      <c r="AA99" s="140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14" t="s">
        <v>77</v>
      </c>
      <c r="B100" s="115" t="s">
        <v>199</v>
      </c>
      <c r="C100" s="201" t="s">
        <v>117</v>
      </c>
      <c r="D100" s="202" t="s">
        <v>118</v>
      </c>
      <c r="E100" s="118"/>
      <c r="F100" s="119"/>
      <c r="G100" s="120">
        <f t="shared" ref="G100:G102" si="321">E100*F100</f>
        <v>0</v>
      </c>
      <c r="H100" s="118"/>
      <c r="I100" s="119"/>
      <c r="J100" s="120">
        <f t="shared" ref="J100:J102" si="322">H100*I100</f>
        <v>0</v>
      </c>
      <c r="K100" s="118"/>
      <c r="L100" s="119"/>
      <c r="M100" s="120">
        <f t="shared" ref="M100:M102" si="323">K100*L100</f>
        <v>0</v>
      </c>
      <c r="N100" s="118"/>
      <c r="O100" s="119"/>
      <c r="P100" s="120">
        <f t="shared" ref="P100:P102" si="324">N100*O100</f>
        <v>0</v>
      </c>
      <c r="Q100" s="118"/>
      <c r="R100" s="119"/>
      <c r="S100" s="120">
        <f t="shared" ref="S100:S102" si="325">Q100*R100</f>
        <v>0</v>
      </c>
      <c r="T100" s="118"/>
      <c r="U100" s="119"/>
      <c r="V100" s="120">
        <f t="shared" ref="V100:V102" si="326">T100*U100</f>
        <v>0</v>
      </c>
      <c r="W100" s="121">
        <f t="shared" ref="W100:W102" si="327">G100+M100+S100</f>
        <v>0</v>
      </c>
      <c r="X100" s="122">
        <f t="shared" ref="X100:X102" si="328">J100+P100+V100</f>
        <v>0</v>
      </c>
      <c r="Y100" s="122">
        <f t="shared" si="291"/>
        <v>0</v>
      </c>
      <c r="Z100" s="123" t="e">
        <f t="shared" si="292"/>
        <v>#DIV/0!</v>
      </c>
      <c r="AA100" s="124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14" t="s">
        <v>77</v>
      </c>
      <c r="B101" s="115" t="s">
        <v>200</v>
      </c>
      <c r="C101" s="201" t="s">
        <v>117</v>
      </c>
      <c r="D101" s="202" t="s">
        <v>118</v>
      </c>
      <c r="E101" s="118"/>
      <c r="F101" s="119"/>
      <c r="G101" s="120">
        <f t="shared" si="321"/>
        <v>0</v>
      </c>
      <c r="H101" s="118"/>
      <c r="I101" s="119"/>
      <c r="J101" s="120">
        <f t="shared" si="322"/>
        <v>0</v>
      </c>
      <c r="K101" s="118"/>
      <c r="L101" s="119"/>
      <c r="M101" s="120">
        <f t="shared" si="323"/>
        <v>0</v>
      </c>
      <c r="N101" s="118"/>
      <c r="O101" s="119"/>
      <c r="P101" s="120">
        <f t="shared" si="324"/>
        <v>0</v>
      </c>
      <c r="Q101" s="118"/>
      <c r="R101" s="119"/>
      <c r="S101" s="120">
        <f t="shared" si="325"/>
        <v>0</v>
      </c>
      <c r="T101" s="118"/>
      <c r="U101" s="119"/>
      <c r="V101" s="120">
        <f t="shared" si="326"/>
        <v>0</v>
      </c>
      <c r="W101" s="121">
        <f t="shared" si="327"/>
        <v>0</v>
      </c>
      <c r="X101" s="122">
        <f t="shared" si="328"/>
        <v>0</v>
      </c>
      <c r="Y101" s="122">
        <f t="shared" si="291"/>
        <v>0</v>
      </c>
      <c r="Z101" s="123" t="e">
        <f t="shared" si="292"/>
        <v>#DIV/0!</v>
      </c>
      <c r="AA101" s="124"/>
      <c r="AB101" s="125"/>
      <c r="AC101" s="125"/>
      <c r="AD101" s="125"/>
      <c r="AE101" s="125"/>
      <c r="AF101" s="125"/>
      <c r="AG101" s="125"/>
    </row>
    <row r="102" spans="1:33" ht="30" customHeight="1" thickBot="1" x14ac:dyDescent="0.25">
      <c r="A102" s="126" t="s">
        <v>77</v>
      </c>
      <c r="B102" s="127" t="s">
        <v>201</v>
      </c>
      <c r="C102" s="203" t="s">
        <v>117</v>
      </c>
      <c r="D102" s="202" t="s">
        <v>118</v>
      </c>
      <c r="E102" s="143"/>
      <c r="F102" s="144"/>
      <c r="G102" s="145">
        <f t="shared" si="321"/>
        <v>0</v>
      </c>
      <c r="H102" s="143"/>
      <c r="I102" s="144"/>
      <c r="J102" s="145">
        <f t="shared" si="322"/>
        <v>0</v>
      </c>
      <c r="K102" s="143"/>
      <c r="L102" s="144"/>
      <c r="M102" s="145">
        <f t="shared" si="323"/>
        <v>0</v>
      </c>
      <c r="N102" s="143"/>
      <c r="O102" s="144"/>
      <c r="P102" s="145">
        <f t="shared" si="324"/>
        <v>0</v>
      </c>
      <c r="Q102" s="143"/>
      <c r="R102" s="144"/>
      <c r="S102" s="145">
        <f t="shared" si="325"/>
        <v>0</v>
      </c>
      <c r="T102" s="143"/>
      <c r="U102" s="144"/>
      <c r="V102" s="145">
        <f t="shared" si="326"/>
        <v>0</v>
      </c>
      <c r="W102" s="132">
        <f t="shared" si="327"/>
        <v>0</v>
      </c>
      <c r="X102" s="122">
        <f t="shared" si="328"/>
        <v>0</v>
      </c>
      <c r="Y102" s="304">
        <f t="shared" si="291"/>
        <v>0</v>
      </c>
      <c r="Z102" s="123" t="e">
        <f t="shared" si="292"/>
        <v>#DIV/0!</v>
      </c>
      <c r="AA102" s="146"/>
      <c r="AB102" s="125"/>
      <c r="AC102" s="125"/>
      <c r="AD102" s="125"/>
      <c r="AE102" s="125"/>
      <c r="AF102" s="125"/>
      <c r="AG102" s="125"/>
    </row>
    <row r="103" spans="1:33" ht="39.75" customHeight="1" thickBot="1" x14ac:dyDescent="0.25">
      <c r="A103" s="418" t="s">
        <v>202</v>
      </c>
      <c r="B103" s="400"/>
      <c r="C103" s="400"/>
      <c r="D103" s="401"/>
      <c r="E103" s="177"/>
      <c r="F103" s="177"/>
      <c r="G103" s="163">
        <f>G91+G95+G99</f>
        <v>0</v>
      </c>
      <c r="H103" s="177"/>
      <c r="I103" s="177"/>
      <c r="J103" s="163">
        <f>J91+J95+J99</f>
        <v>0</v>
      </c>
      <c r="K103" s="177"/>
      <c r="L103" s="177"/>
      <c r="M103" s="163">
        <f>M91+M95+M99</f>
        <v>0</v>
      </c>
      <c r="N103" s="177"/>
      <c r="O103" s="177"/>
      <c r="P103" s="163">
        <f>P91+P95+P99</f>
        <v>0</v>
      </c>
      <c r="Q103" s="177"/>
      <c r="R103" s="177"/>
      <c r="S103" s="163">
        <f>S91+S95+S99</f>
        <v>0</v>
      </c>
      <c r="T103" s="177"/>
      <c r="U103" s="177"/>
      <c r="V103" s="163">
        <f t="shared" ref="V103:X103" si="329">V91+V95+V99</f>
        <v>0</v>
      </c>
      <c r="W103" s="179">
        <f t="shared" si="329"/>
        <v>0</v>
      </c>
      <c r="X103" s="329">
        <f t="shared" si="329"/>
        <v>0</v>
      </c>
      <c r="Y103" s="330">
        <f t="shared" si="291"/>
        <v>0</v>
      </c>
      <c r="Z103" s="179" t="e">
        <f t="shared" si="292"/>
        <v>#DIV/0!</v>
      </c>
      <c r="AA103" s="167"/>
      <c r="AB103" s="5"/>
      <c r="AC103" s="6"/>
      <c r="AD103" s="6"/>
      <c r="AE103" s="6"/>
      <c r="AF103" s="6"/>
      <c r="AG103" s="6"/>
    </row>
    <row r="104" spans="1:33" ht="30" customHeight="1" thickBot="1" x14ac:dyDescent="0.25">
      <c r="A104" s="168" t="s">
        <v>72</v>
      </c>
      <c r="B104" s="169">
        <v>6</v>
      </c>
      <c r="C104" s="170" t="s">
        <v>203</v>
      </c>
      <c r="D104" s="17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335"/>
      <c r="X104" s="335"/>
      <c r="Y104" s="172"/>
      <c r="Z104" s="335"/>
      <c r="AA104" s="318"/>
      <c r="AB104" s="6"/>
      <c r="AC104" s="6"/>
      <c r="AD104" s="6"/>
      <c r="AE104" s="6"/>
      <c r="AF104" s="6"/>
      <c r="AG104" s="6"/>
    </row>
    <row r="105" spans="1:33" ht="30" customHeight="1" x14ac:dyDescent="0.2">
      <c r="A105" s="103" t="s">
        <v>74</v>
      </c>
      <c r="B105" s="104" t="s">
        <v>204</v>
      </c>
      <c r="C105" s="204" t="s">
        <v>205</v>
      </c>
      <c r="D105" s="106"/>
      <c r="E105" s="107">
        <f>SUM(E106:E108)</f>
        <v>0</v>
      </c>
      <c r="F105" s="108"/>
      <c r="G105" s="109">
        <f t="shared" ref="G105:H105" si="330">SUM(G106:G108)</f>
        <v>0</v>
      </c>
      <c r="H105" s="107">
        <f t="shared" si="330"/>
        <v>0</v>
      </c>
      <c r="I105" s="108"/>
      <c r="J105" s="109">
        <f t="shared" ref="J105:K105" si="331">SUM(J106:J108)</f>
        <v>0</v>
      </c>
      <c r="K105" s="107">
        <f t="shared" si="331"/>
        <v>0</v>
      </c>
      <c r="L105" s="108"/>
      <c r="M105" s="109">
        <f t="shared" ref="M105:N105" si="332">SUM(M106:M108)</f>
        <v>0</v>
      </c>
      <c r="N105" s="107">
        <f t="shared" si="332"/>
        <v>0</v>
      </c>
      <c r="O105" s="108"/>
      <c r="P105" s="109">
        <f t="shared" ref="P105:Q105" si="333">SUM(P106:P108)</f>
        <v>0</v>
      </c>
      <c r="Q105" s="107">
        <f t="shared" si="333"/>
        <v>0</v>
      </c>
      <c r="R105" s="108"/>
      <c r="S105" s="109">
        <f t="shared" ref="S105:T105" si="334">SUM(S106:S108)</f>
        <v>0</v>
      </c>
      <c r="T105" s="107">
        <f t="shared" si="334"/>
        <v>0</v>
      </c>
      <c r="U105" s="108"/>
      <c r="V105" s="173">
        <f t="shared" ref="V105:X105" si="335">SUM(V106:V108)</f>
        <v>0</v>
      </c>
      <c r="W105" s="319">
        <f t="shared" si="335"/>
        <v>0</v>
      </c>
      <c r="X105" s="320">
        <f t="shared" si="335"/>
        <v>0</v>
      </c>
      <c r="Y105" s="320">
        <f t="shared" ref="Y105:Y117" si="336">W105-X105</f>
        <v>0</v>
      </c>
      <c r="Z105" s="367" t="e">
        <f t="shared" ref="Z105:Z117" si="337">Y105/W105</f>
        <v>#DIV/0!</v>
      </c>
      <c r="AA105" s="321"/>
      <c r="AB105" s="113"/>
      <c r="AC105" s="113"/>
      <c r="AD105" s="113"/>
      <c r="AE105" s="113"/>
      <c r="AF105" s="113"/>
      <c r="AG105" s="113"/>
    </row>
    <row r="106" spans="1:33" ht="30" customHeight="1" x14ac:dyDescent="0.2">
      <c r="A106" s="114" t="s">
        <v>77</v>
      </c>
      <c r="B106" s="115" t="s">
        <v>206</v>
      </c>
      <c r="C106" s="116" t="s">
        <v>207</v>
      </c>
      <c r="D106" s="117" t="s">
        <v>111</v>
      </c>
      <c r="E106" s="118"/>
      <c r="F106" s="119"/>
      <c r="G106" s="120">
        <f t="shared" ref="G106:G108" si="338">E106*F106</f>
        <v>0</v>
      </c>
      <c r="H106" s="118"/>
      <c r="I106" s="119"/>
      <c r="J106" s="120">
        <f t="shared" ref="J106:J108" si="339">H106*I106</f>
        <v>0</v>
      </c>
      <c r="K106" s="118"/>
      <c r="L106" s="119"/>
      <c r="M106" s="120">
        <f t="shared" ref="M106:M108" si="340">K106*L106</f>
        <v>0</v>
      </c>
      <c r="N106" s="118"/>
      <c r="O106" s="119"/>
      <c r="P106" s="120">
        <f t="shared" ref="P106:P108" si="341">N106*O106</f>
        <v>0</v>
      </c>
      <c r="Q106" s="118"/>
      <c r="R106" s="119"/>
      <c r="S106" s="120">
        <f t="shared" ref="S106:S108" si="342">Q106*R106</f>
        <v>0</v>
      </c>
      <c r="T106" s="118"/>
      <c r="U106" s="119"/>
      <c r="V106" s="314">
        <f t="shared" ref="V106:V108" si="343">T106*U106</f>
        <v>0</v>
      </c>
      <c r="W106" s="322">
        <f t="shared" ref="W106:W108" si="344">G106+M106+S106</f>
        <v>0</v>
      </c>
      <c r="X106" s="122">
        <f t="shared" ref="X106:X108" si="345">J106+P106+V106</f>
        <v>0</v>
      </c>
      <c r="Y106" s="122">
        <f t="shared" si="336"/>
        <v>0</v>
      </c>
      <c r="Z106" s="123" t="e">
        <f t="shared" si="337"/>
        <v>#DIV/0!</v>
      </c>
      <c r="AA106" s="323"/>
      <c r="AB106" s="125"/>
      <c r="AC106" s="125"/>
      <c r="AD106" s="125"/>
      <c r="AE106" s="125"/>
      <c r="AF106" s="125"/>
      <c r="AG106" s="125"/>
    </row>
    <row r="107" spans="1:33" ht="30" customHeight="1" x14ac:dyDescent="0.2">
      <c r="A107" s="114" t="s">
        <v>77</v>
      </c>
      <c r="B107" s="115" t="s">
        <v>208</v>
      </c>
      <c r="C107" s="116" t="s">
        <v>207</v>
      </c>
      <c r="D107" s="117" t="s">
        <v>111</v>
      </c>
      <c r="E107" s="118"/>
      <c r="F107" s="119"/>
      <c r="G107" s="120">
        <f t="shared" si="338"/>
        <v>0</v>
      </c>
      <c r="H107" s="118"/>
      <c r="I107" s="119"/>
      <c r="J107" s="120">
        <f t="shared" si="339"/>
        <v>0</v>
      </c>
      <c r="K107" s="118"/>
      <c r="L107" s="119"/>
      <c r="M107" s="120">
        <f t="shared" si="340"/>
        <v>0</v>
      </c>
      <c r="N107" s="118"/>
      <c r="O107" s="119"/>
      <c r="P107" s="120">
        <f t="shared" si="341"/>
        <v>0</v>
      </c>
      <c r="Q107" s="118"/>
      <c r="R107" s="119"/>
      <c r="S107" s="120">
        <f t="shared" si="342"/>
        <v>0</v>
      </c>
      <c r="T107" s="118"/>
      <c r="U107" s="119"/>
      <c r="V107" s="314">
        <f t="shared" si="343"/>
        <v>0</v>
      </c>
      <c r="W107" s="322">
        <f t="shared" si="344"/>
        <v>0</v>
      </c>
      <c r="X107" s="122">
        <f t="shared" si="345"/>
        <v>0</v>
      </c>
      <c r="Y107" s="122">
        <f t="shared" si="336"/>
        <v>0</v>
      </c>
      <c r="Z107" s="123" t="e">
        <f t="shared" si="337"/>
        <v>#DIV/0!</v>
      </c>
      <c r="AA107" s="323"/>
      <c r="AB107" s="125"/>
      <c r="AC107" s="125"/>
      <c r="AD107" s="125"/>
      <c r="AE107" s="125"/>
      <c r="AF107" s="125"/>
      <c r="AG107" s="125"/>
    </row>
    <row r="108" spans="1:33" ht="30" customHeight="1" thickBot="1" x14ac:dyDescent="0.25">
      <c r="A108" s="126" t="s">
        <v>77</v>
      </c>
      <c r="B108" s="127" t="s">
        <v>209</v>
      </c>
      <c r="C108" s="155" t="s">
        <v>207</v>
      </c>
      <c r="D108" s="128" t="s">
        <v>111</v>
      </c>
      <c r="E108" s="129"/>
      <c r="F108" s="130"/>
      <c r="G108" s="131">
        <f t="shared" si="338"/>
        <v>0</v>
      </c>
      <c r="H108" s="129"/>
      <c r="I108" s="130"/>
      <c r="J108" s="131">
        <f t="shared" si="339"/>
        <v>0</v>
      </c>
      <c r="K108" s="129"/>
      <c r="L108" s="130"/>
      <c r="M108" s="131">
        <f t="shared" si="340"/>
        <v>0</v>
      </c>
      <c r="N108" s="129"/>
      <c r="O108" s="130"/>
      <c r="P108" s="131">
        <f t="shared" si="341"/>
        <v>0</v>
      </c>
      <c r="Q108" s="129"/>
      <c r="R108" s="130"/>
      <c r="S108" s="131">
        <f t="shared" si="342"/>
        <v>0</v>
      </c>
      <c r="T108" s="129"/>
      <c r="U108" s="130"/>
      <c r="V108" s="315">
        <f t="shared" si="343"/>
        <v>0</v>
      </c>
      <c r="W108" s="360">
        <f t="shared" si="344"/>
        <v>0</v>
      </c>
      <c r="X108" s="347">
        <f t="shared" si="345"/>
        <v>0</v>
      </c>
      <c r="Y108" s="347">
        <f t="shared" si="336"/>
        <v>0</v>
      </c>
      <c r="Z108" s="348" t="e">
        <f t="shared" si="337"/>
        <v>#DIV/0!</v>
      </c>
      <c r="AA108" s="349"/>
      <c r="AB108" s="125"/>
      <c r="AC108" s="125"/>
      <c r="AD108" s="125"/>
      <c r="AE108" s="125"/>
      <c r="AF108" s="125"/>
      <c r="AG108" s="125"/>
    </row>
    <row r="109" spans="1:33" ht="30" customHeight="1" x14ac:dyDescent="0.2">
      <c r="A109" s="103" t="s">
        <v>72</v>
      </c>
      <c r="B109" s="104" t="s">
        <v>210</v>
      </c>
      <c r="C109" s="205" t="s">
        <v>211</v>
      </c>
      <c r="D109" s="135"/>
      <c r="E109" s="136">
        <f>SUM(E110:E112)</f>
        <v>0</v>
      </c>
      <c r="F109" s="137"/>
      <c r="G109" s="138">
        <f t="shared" ref="G109:H109" si="346">SUM(G110:G112)</f>
        <v>0</v>
      </c>
      <c r="H109" s="136">
        <f t="shared" si="346"/>
        <v>0</v>
      </c>
      <c r="I109" s="137"/>
      <c r="J109" s="138">
        <f t="shared" ref="J109:K109" si="347">SUM(J110:J112)</f>
        <v>0</v>
      </c>
      <c r="K109" s="136">
        <f t="shared" si="347"/>
        <v>0</v>
      </c>
      <c r="L109" s="137"/>
      <c r="M109" s="138">
        <f t="shared" ref="M109:N109" si="348">SUM(M110:M112)</f>
        <v>0</v>
      </c>
      <c r="N109" s="136">
        <f t="shared" si="348"/>
        <v>0</v>
      </c>
      <c r="O109" s="137"/>
      <c r="P109" s="138">
        <f t="shared" ref="P109:Q109" si="349">SUM(P110:P112)</f>
        <v>0</v>
      </c>
      <c r="Q109" s="136">
        <f t="shared" si="349"/>
        <v>0</v>
      </c>
      <c r="R109" s="137"/>
      <c r="S109" s="138">
        <f t="shared" ref="S109:T109" si="350">SUM(S110:S112)</f>
        <v>0</v>
      </c>
      <c r="T109" s="136">
        <f t="shared" si="350"/>
        <v>0</v>
      </c>
      <c r="U109" s="137"/>
      <c r="V109" s="310">
        <f t="shared" ref="V109:X109" si="351">SUM(V110:V112)</f>
        <v>0</v>
      </c>
      <c r="W109" s="319">
        <f t="shared" si="351"/>
        <v>0</v>
      </c>
      <c r="X109" s="320">
        <f t="shared" si="351"/>
        <v>0</v>
      </c>
      <c r="Y109" s="320">
        <f t="shared" si="336"/>
        <v>0</v>
      </c>
      <c r="Z109" s="320" t="e">
        <f t="shared" si="337"/>
        <v>#DIV/0!</v>
      </c>
      <c r="AA109" s="321"/>
      <c r="AB109" s="113"/>
      <c r="AC109" s="113"/>
      <c r="AD109" s="113"/>
      <c r="AE109" s="113"/>
      <c r="AF109" s="113"/>
      <c r="AG109" s="113"/>
    </row>
    <row r="110" spans="1:33" ht="30" customHeight="1" x14ac:dyDescent="0.2">
      <c r="A110" s="114" t="s">
        <v>77</v>
      </c>
      <c r="B110" s="115" t="s">
        <v>212</v>
      </c>
      <c r="C110" s="116" t="s">
        <v>207</v>
      </c>
      <c r="D110" s="117" t="s">
        <v>111</v>
      </c>
      <c r="E110" s="118"/>
      <c r="F110" s="119"/>
      <c r="G110" s="120">
        <f t="shared" ref="G110:G112" si="352">E110*F110</f>
        <v>0</v>
      </c>
      <c r="H110" s="118"/>
      <c r="I110" s="119"/>
      <c r="J110" s="120">
        <f t="shared" ref="J110:J112" si="353">H110*I110</f>
        <v>0</v>
      </c>
      <c r="K110" s="118"/>
      <c r="L110" s="119"/>
      <c r="M110" s="120">
        <f t="shared" ref="M110:M112" si="354">K110*L110</f>
        <v>0</v>
      </c>
      <c r="N110" s="118"/>
      <c r="O110" s="119"/>
      <c r="P110" s="120">
        <f t="shared" ref="P110:P112" si="355">N110*O110</f>
        <v>0</v>
      </c>
      <c r="Q110" s="118"/>
      <c r="R110" s="119"/>
      <c r="S110" s="120">
        <f t="shared" ref="S110:S112" si="356">Q110*R110</f>
        <v>0</v>
      </c>
      <c r="T110" s="118"/>
      <c r="U110" s="119"/>
      <c r="V110" s="314">
        <f t="shared" ref="V110:V112" si="357">T110*U110</f>
        <v>0</v>
      </c>
      <c r="W110" s="322">
        <f t="shared" ref="W110:W112" si="358">G110+M110+S110</f>
        <v>0</v>
      </c>
      <c r="X110" s="122">
        <f t="shared" ref="X110:X112" si="359">J110+P110+V110</f>
        <v>0</v>
      </c>
      <c r="Y110" s="122">
        <f t="shared" si="336"/>
        <v>0</v>
      </c>
      <c r="Z110" s="123" t="e">
        <f t="shared" si="337"/>
        <v>#DIV/0!</v>
      </c>
      <c r="AA110" s="323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77</v>
      </c>
      <c r="B111" s="115" t="s">
        <v>213</v>
      </c>
      <c r="C111" s="116" t="s">
        <v>207</v>
      </c>
      <c r="D111" s="117" t="s">
        <v>111</v>
      </c>
      <c r="E111" s="118"/>
      <c r="F111" s="119"/>
      <c r="G111" s="120">
        <f t="shared" si="352"/>
        <v>0</v>
      </c>
      <c r="H111" s="118"/>
      <c r="I111" s="119"/>
      <c r="J111" s="120">
        <f t="shared" si="353"/>
        <v>0</v>
      </c>
      <c r="K111" s="118"/>
      <c r="L111" s="119"/>
      <c r="M111" s="120">
        <f t="shared" si="354"/>
        <v>0</v>
      </c>
      <c r="N111" s="118"/>
      <c r="O111" s="119"/>
      <c r="P111" s="120">
        <f t="shared" si="355"/>
        <v>0</v>
      </c>
      <c r="Q111" s="118"/>
      <c r="R111" s="119"/>
      <c r="S111" s="120">
        <f t="shared" si="356"/>
        <v>0</v>
      </c>
      <c r="T111" s="118"/>
      <c r="U111" s="119"/>
      <c r="V111" s="314">
        <f t="shared" si="357"/>
        <v>0</v>
      </c>
      <c r="W111" s="322">
        <f t="shared" si="358"/>
        <v>0</v>
      </c>
      <c r="X111" s="122">
        <f t="shared" si="359"/>
        <v>0</v>
      </c>
      <c r="Y111" s="122">
        <f t="shared" si="336"/>
        <v>0</v>
      </c>
      <c r="Z111" s="123" t="e">
        <f t="shared" si="337"/>
        <v>#DIV/0!</v>
      </c>
      <c r="AA111" s="323"/>
      <c r="AB111" s="125"/>
      <c r="AC111" s="125"/>
      <c r="AD111" s="125"/>
      <c r="AE111" s="125"/>
      <c r="AF111" s="125"/>
      <c r="AG111" s="125"/>
    </row>
    <row r="112" spans="1:33" ht="30" customHeight="1" thickBot="1" x14ac:dyDescent="0.25">
      <c r="A112" s="126" t="s">
        <v>77</v>
      </c>
      <c r="B112" s="127" t="s">
        <v>214</v>
      </c>
      <c r="C112" s="155" t="s">
        <v>207</v>
      </c>
      <c r="D112" s="128" t="s">
        <v>111</v>
      </c>
      <c r="E112" s="129"/>
      <c r="F112" s="130"/>
      <c r="G112" s="131">
        <f t="shared" si="352"/>
        <v>0</v>
      </c>
      <c r="H112" s="129"/>
      <c r="I112" s="130"/>
      <c r="J112" s="131">
        <f t="shared" si="353"/>
        <v>0</v>
      </c>
      <c r="K112" s="129"/>
      <c r="L112" s="130"/>
      <c r="M112" s="131">
        <f t="shared" si="354"/>
        <v>0</v>
      </c>
      <c r="N112" s="129"/>
      <c r="O112" s="130"/>
      <c r="P112" s="131">
        <f t="shared" si="355"/>
        <v>0</v>
      </c>
      <c r="Q112" s="129"/>
      <c r="R112" s="130"/>
      <c r="S112" s="131">
        <f t="shared" si="356"/>
        <v>0</v>
      </c>
      <c r="T112" s="129"/>
      <c r="U112" s="130"/>
      <c r="V112" s="315">
        <f t="shared" si="357"/>
        <v>0</v>
      </c>
      <c r="W112" s="360">
        <f t="shared" si="358"/>
        <v>0</v>
      </c>
      <c r="X112" s="347">
        <f t="shared" si="359"/>
        <v>0</v>
      </c>
      <c r="Y112" s="347">
        <f t="shared" si="336"/>
        <v>0</v>
      </c>
      <c r="Z112" s="348" t="e">
        <f t="shared" si="337"/>
        <v>#DIV/0!</v>
      </c>
      <c r="AA112" s="349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03" t="s">
        <v>72</v>
      </c>
      <c r="B113" s="104" t="s">
        <v>215</v>
      </c>
      <c r="C113" s="205" t="s">
        <v>216</v>
      </c>
      <c r="D113" s="135"/>
      <c r="E113" s="136">
        <f>SUM(E114:E116)</f>
        <v>0</v>
      </c>
      <c r="F113" s="137"/>
      <c r="G113" s="138">
        <f t="shared" ref="G113:H113" si="360">SUM(G114:G116)</f>
        <v>0</v>
      </c>
      <c r="H113" s="136">
        <f t="shared" si="360"/>
        <v>0</v>
      </c>
      <c r="I113" s="137"/>
      <c r="J113" s="138">
        <f t="shared" ref="J113:K113" si="361">SUM(J114:J116)</f>
        <v>0</v>
      </c>
      <c r="K113" s="136">
        <f t="shared" si="361"/>
        <v>0</v>
      </c>
      <c r="L113" s="137"/>
      <c r="M113" s="138">
        <f t="shared" ref="M113:N113" si="362">SUM(M114:M116)</f>
        <v>0</v>
      </c>
      <c r="N113" s="136">
        <f t="shared" si="362"/>
        <v>0</v>
      </c>
      <c r="O113" s="137"/>
      <c r="P113" s="138">
        <f t="shared" ref="P113:Q113" si="363">SUM(P114:P116)</f>
        <v>0</v>
      </c>
      <c r="Q113" s="136">
        <f t="shared" si="363"/>
        <v>0</v>
      </c>
      <c r="R113" s="137"/>
      <c r="S113" s="138">
        <f t="shared" ref="S113:T113" si="364">SUM(S114:S116)</f>
        <v>0</v>
      </c>
      <c r="T113" s="136">
        <f t="shared" si="364"/>
        <v>0</v>
      </c>
      <c r="U113" s="137"/>
      <c r="V113" s="138">
        <f t="shared" ref="V113:X113" si="365">SUM(V114:V116)</f>
        <v>0</v>
      </c>
      <c r="W113" s="365">
        <f t="shared" si="365"/>
        <v>0</v>
      </c>
      <c r="X113" s="365">
        <f t="shared" si="365"/>
        <v>0</v>
      </c>
      <c r="Y113" s="365">
        <f t="shared" si="336"/>
        <v>0</v>
      </c>
      <c r="Z113" s="365" t="e">
        <f t="shared" si="337"/>
        <v>#DIV/0!</v>
      </c>
      <c r="AA113" s="366"/>
      <c r="AB113" s="113"/>
      <c r="AC113" s="113"/>
      <c r="AD113" s="113"/>
      <c r="AE113" s="113"/>
      <c r="AF113" s="113"/>
      <c r="AG113" s="113"/>
    </row>
    <row r="114" spans="1:33" ht="30" customHeight="1" x14ac:dyDescent="0.2">
      <c r="A114" s="114" t="s">
        <v>77</v>
      </c>
      <c r="B114" s="115" t="s">
        <v>217</v>
      </c>
      <c r="C114" s="116" t="s">
        <v>207</v>
      </c>
      <c r="D114" s="117" t="s">
        <v>111</v>
      </c>
      <c r="E114" s="118"/>
      <c r="F114" s="119"/>
      <c r="G114" s="120">
        <f t="shared" ref="G114:G116" si="366">E114*F114</f>
        <v>0</v>
      </c>
      <c r="H114" s="118"/>
      <c r="I114" s="119"/>
      <c r="J114" s="120">
        <f t="shared" ref="J114:J116" si="367">H114*I114</f>
        <v>0</v>
      </c>
      <c r="K114" s="118"/>
      <c r="L114" s="119"/>
      <c r="M114" s="120">
        <f t="shared" ref="M114:M116" si="368">K114*L114</f>
        <v>0</v>
      </c>
      <c r="N114" s="118"/>
      <c r="O114" s="119"/>
      <c r="P114" s="120">
        <f t="shared" ref="P114:P116" si="369">N114*O114</f>
        <v>0</v>
      </c>
      <c r="Q114" s="118"/>
      <c r="R114" s="119"/>
      <c r="S114" s="120">
        <f t="shared" ref="S114:S116" si="370">Q114*R114</f>
        <v>0</v>
      </c>
      <c r="T114" s="118"/>
      <c r="U114" s="119"/>
      <c r="V114" s="120">
        <f t="shared" ref="V114:V116" si="371">T114*U114</f>
        <v>0</v>
      </c>
      <c r="W114" s="121">
        <f t="shared" ref="W114:W116" si="372">G114+M114+S114</f>
        <v>0</v>
      </c>
      <c r="X114" s="122">
        <f t="shared" ref="X114:X116" si="373">J114+P114+V114</f>
        <v>0</v>
      </c>
      <c r="Y114" s="122">
        <f t="shared" si="336"/>
        <v>0</v>
      </c>
      <c r="Z114" s="123" t="e">
        <f t="shared" si="337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77</v>
      </c>
      <c r="B115" s="115" t="s">
        <v>218</v>
      </c>
      <c r="C115" s="116" t="s">
        <v>207</v>
      </c>
      <c r="D115" s="117" t="s">
        <v>111</v>
      </c>
      <c r="E115" s="118"/>
      <c r="F115" s="119"/>
      <c r="G115" s="120">
        <f t="shared" si="366"/>
        <v>0</v>
      </c>
      <c r="H115" s="118"/>
      <c r="I115" s="119"/>
      <c r="J115" s="120">
        <f t="shared" si="367"/>
        <v>0</v>
      </c>
      <c r="K115" s="118"/>
      <c r="L115" s="119"/>
      <c r="M115" s="120">
        <f t="shared" si="368"/>
        <v>0</v>
      </c>
      <c r="N115" s="118"/>
      <c r="O115" s="119"/>
      <c r="P115" s="120">
        <f t="shared" si="369"/>
        <v>0</v>
      </c>
      <c r="Q115" s="118"/>
      <c r="R115" s="119"/>
      <c r="S115" s="120">
        <f t="shared" si="370"/>
        <v>0</v>
      </c>
      <c r="T115" s="118"/>
      <c r="U115" s="119"/>
      <c r="V115" s="120">
        <f t="shared" si="371"/>
        <v>0</v>
      </c>
      <c r="W115" s="121">
        <f t="shared" si="372"/>
        <v>0</v>
      </c>
      <c r="X115" s="122">
        <f t="shared" si="373"/>
        <v>0</v>
      </c>
      <c r="Y115" s="122">
        <f t="shared" si="336"/>
        <v>0</v>
      </c>
      <c r="Z115" s="123" t="e">
        <f t="shared" si="337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30" customHeight="1" thickBot="1" x14ac:dyDescent="0.25">
      <c r="A116" s="126" t="s">
        <v>77</v>
      </c>
      <c r="B116" s="127" t="s">
        <v>219</v>
      </c>
      <c r="C116" s="155" t="s">
        <v>207</v>
      </c>
      <c r="D116" s="128" t="s">
        <v>111</v>
      </c>
      <c r="E116" s="143"/>
      <c r="F116" s="144"/>
      <c r="G116" s="145">
        <f t="shared" si="366"/>
        <v>0</v>
      </c>
      <c r="H116" s="143"/>
      <c r="I116" s="144"/>
      <c r="J116" s="145">
        <f t="shared" si="367"/>
        <v>0</v>
      </c>
      <c r="K116" s="143"/>
      <c r="L116" s="144"/>
      <c r="M116" s="145">
        <f t="shared" si="368"/>
        <v>0</v>
      </c>
      <c r="N116" s="143"/>
      <c r="O116" s="144"/>
      <c r="P116" s="145">
        <f t="shared" si="369"/>
        <v>0</v>
      </c>
      <c r="Q116" s="143"/>
      <c r="R116" s="144"/>
      <c r="S116" s="145">
        <f t="shared" si="370"/>
        <v>0</v>
      </c>
      <c r="T116" s="143"/>
      <c r="U116" s="144"/>
      <c r="V116" s="145">
        <f t="shared" si="371"/>
        <v>0</v>
      </c>
      <c r="W116" s="132">
        <f t="shared" si="372"/>
        <v>0</v>
      </c>
      <c r="X116" s="122">
        <f t="shared" si="373"/>
        <v>0</v>
      </c>
      <c r="Y116" s="304">
        <f t="shared" si="336"/>
        <v>0</v>
      </c>
      <c r="Z116" s="123" t="e">
        <f t="shared" si="337"/>
        <v>#DIV/0!</v>
      </c>
      <c r="AA116" s="146"/>
      <c r="AB116" s="125"/>
      <c r="AC116" s="125"/>
      <c r="AD116" s="125"/>
      <c r="AE116" s="125"/>
      <c r="AF116" s="125"/>
      <c r="AG116" s="125"/>
    </row>
    <row r="117" spans="1:33" ht="30" customHeight="1" thickBot="1" x14ac:dyDescent="0.25">
      <c r="A117" s="157" t="s">
        <v>220</v>
      </c>
      <c r="B117" s="158"/>
      <c r="C117" s="159"/>
      <c r="D117" s="160"/>
      <c r="E117" s="164">
        <f>E113+E109+E105</f>
        <v>0</v>
      </c>
      <c r="F117" s="177"/>
      <c r="G117" s="163">
        <f t="shared" ref="G117:H117" si="374">G113+G109+G105</f>
        <v>0</v>
      </c>
      <c r="H117" s="164">
        <f t="shared" si="374"/>
        <v>0</v>
      </c>
      <c r="I117" s="177"/>
      <c r="J117" s="163">
        <f t="shared" ref="J117:K117" si="375">J113+J109+J105</f>
        <v>0</v>
      </c>
      <c r="K117" s="178">
        <f t="shared" si="375"/>
        <v>0</v>
      </c>
      <c r="L117" s="177"/>
      <c r="M117" s="163">
        <f t="shared" ref="M117:N117" si="376">M113+M109+M105</f>
        <v>0</v>
      </c>
      <c r="N117" s="178">
        <f t="shared" si="376"/>
        <v>0</v>
      </c>
      <c r="O117" s="177"/>
      <c r="P117" s="163">
        <f t="shared" ref="P117:Q117" si="377">P113+P109+P105</f>
        <v>0</v>
      </c>
      <c r="Q117" s="178">
        <f t="shared" si="377"/>
        <v>0</v>
      </c>
      <c r="R117" s="177"/>
      <c r="S117" s="163">
        <f t="shared" ref="S117:T117" si="378">S113+S109+S105</f>
        <v>0</v>
      </c>
      <c r="T117" s="178">
        <f t="shared" si="378"/>
        <v>0</v>
      </c>
      <c r="U117" s="177"/>
      <c r="V117" s="163">
        <f t="shared" ref="V117:X117" si="379">V113+V109+V105</f>
        <v>0</v>
      </c>
      <c r="W117" s="179">
        <f t="shared" si="379"/>
        <v>0</v>
      </c>
      <c r="X117" s="329">
        <f t="shared" si="379"/>
        <v>0</v>
      </c>
      <c r="Y117" s="330">
        <f t="shared" si="336"/>
        <v>0</v>
      </c>
      <c r="Z117" s="179" t="e">
        <f t="shared" si="337"/>
        <v>#DIV/0!</v>
      </c>
      <c r="AA117" s="167"/>
      <c r="AB117" s="6"/>
      <c r="AC117" s="6"/>
      <c r="AD117" s="6"/>
      <c r="AE117" s="6"/>
      <c r="AF117" s="6"/>
      <c r="AG117" s="6"/>
    </row>
    <row r="118" spans="1:33" ht="30" customHeight="1" thickBot="1" x14ac:dyDescent="0.25">
      <c r="A118" s="168" t="s">
        <v>72</v>
      </c>
      <c r="B118" s="193">
        <v>7</v>
      </c>
      <c r="C118" s="170" t="s">
        <v>221</v>
      </c>
      <c r="D118" s="171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1"/>
      <c r="X118" s="101"/>
      <c r="Y118" s="194"/>
      <c r="Z118" s="101"/>
      <c r="AA118" s="102"/>
      <c r="AB118" s="6"/>
      <c r="AC118" s="6"/>
      <c r="AD118" s="6"/>
      <c r="AE118" s="6"/>
      <c r="AF118" s="6"/>
      <c r="AG118" s="6"/>
    </row>
    <row r="119" spans="1:33" ht="30" customHeight="1" x14ac:dyDescent="0.2">
      <c r="A119" s="114" t="s">
        <v>77</v>
      </c>
      <c r="B119" s="115" t="s">
        <v>222</v>
      </c>
      <c r="C119" s="116" t="s">
        <v>223</v>
      </c>
      <c r="D119" s="117" t="s">
        <v>111</v>
      </c>
      <c r="E119" s="118"/>
      <c r="F119" s="119"/>
      <c r="G119" s="120">
        <f t="shared" ref="G119:G129" si="380">E119*F119</f>
        <v>0</v>
      </c>
      <c r="H119" s="118"/>
      <c r="I119" s="119"/>
      <c r="J119" s="120">
        <f t="shared" ref="J119:J129" si="381">H119*I119</f>
        <v>0</v>
      </c>
      <c r="K119" s="118"/>
      <c r="L119" s="119"/>
      <c r="M119" s="120">
        <f t="shared" ref="M119:M129" si="382">K119*L119</f>
        <v>0</v>
      </c>
      <c r="N119" s="118"/>
      <c r="O119" s="119"/>
      <c r="P119" s="120">
        <f t="shared" ref="P119:P129" si="383">N119*O119</f>
        <v>0</v>
      </c>
      <c r="Q119" s="118"/>
      <c r="R119" s="119"/>
      <c r="S119" s="120">
        <f t="shared" ref="S119:S129" si="384">Q119*R119</f>
        <v>0</v>
      </c>
      <c r="T119" s="118"/>
      <c r="U119" s="119"/>
      <c r="V119" s="120">
        <f t="shared" ref="V119:V129" si="385">T119*U119</f>
        <v>0</v>
      </c>
      <c r="W119" s="121">
        <f t="shared" ref="W119:W129" si="386">G119+M119+S119</f>
        <v>0</v>
      </c>
      <c r="X119" s="122">
        <f t="shared" ref="X119:X129" si="387">J119+P119+V119</f>
        <v>0</v>
      </c>
      <c r="Y119" s="122">
        <f t="shared" ref="Y119:Y130" si="388">W119-X119</f>
        <v>0</v>
      </c>
      <c r="Z119" s="123" t="e">
        <f t="shared" ref="Z119:Z130" si="389">Y119/W119</f>
        <v>#DIV/0!</v>
      </c>
      <c r="AA119" s="124"/>
      <c r="AB119" s="125"/>
      <c r="AC119" s="125"/>
      <c r="AD119" s="125"/>
      <c r="AE119" s="125"/>
      <c r="AF119" s="125"/>
      <c r="AG119" s="125"/>
    </row>
    <row r="120" spans="1:33" ht="30" customHeight="1" x14ac:dyDescent="0.2">
      <c r="A120" s="114" t="s">
        <v>77</v>
      </c>
      <c r="B120" s="115" t="s">
        <v>224</v>
      </c>
      <c r="C120" s="116" t="s">
        <v>225</v>
      </c>
      <c r="D120" s="117" t="s">
        <v>111</v>
      </c>
      <c r="E120" s="118"/>
      <c r="F120" s="119"/>
      <c r="G120" s="120">
        <f t="shared" si="380"/>
        <v>0</v>
      </c>
      <c r="H120" s="118"/>
      <c r="I120" s="119"/>
      <c r="J120" s="120">
        <f t="shared" si="381"/>
        <v>0</v>
      </c>
      <c r="K120" s="118"/>
      <c r="L120" s="119"/>
      <c r="M120" s="120">
        <f t="shared" si="382"/>
        <v>0</v>
      </c>
      <c r="N120" s="118"/>
      <c r="O120" s="119"/>
      <c r="P120" s="120">
        <f t="shared" si="383"/>
        <v>0</v>
      </c>
      <c r="Q120" s="118"/>
      <c r="R120" s="119"/>
      <c r="S120" s="120">
        <f t="shared" si="384"/>
        <v>0</v>
      </c>
      <c r="T120" s="118"/>
      <c r="U120" s="119"/>
      <c r="V120" s="120">
        <f t="shared" si="385"/>
        <v>0</v>
      </c>
      <c r="W120" s="121">
        <f t="shared" si="386"/>
        <v>0</v>
      </c>
      <c r="X120" s="122">
        <f t="shared" si="387"/>
        <v>0</v>
      </c>
      <c r="Y120" s="122">
        <f t="shared" si="388"/>
        <v>0</v>
      </c>
      <c r="Z120" s="123" t="e">
        <f t="shared" si="389"/>
        <v>#DIV/0!</v>
      </c>
      <c r="AA120" s="124"/>
      <c r="AB120" s="125"/>
      <c r="AC120" s="125"/>
      <c r="AD120" s="125"/>
      <c r="AE120" s="125"/>
      <c r="AF120" s="125"/>
      <c r="AG120" s="125"/>
    </row>
    <row r="121" spans="1:33" ht="30" customHeight="1" x14ac:dyDescent="0.2">
      <c r="A121" s="114" t="s">
        <v>77</v>
      </c>
      <c r="B121" s="115" t="s">
        <v>226</v>
      </c>
      <c r="C121" s="116" t="s">
        <v>227</v>
      </c>
      <c r="D121" s="117" t="s">
        <v>111</v>
      </c>
      <c r="E121" s="118"/>
      <c r="F121" s="119"/>
      <c r="G121" s="120">
        <f t="shared" si="380"/>
        <v>0</v>
      </c>
      <c r="H121" s="118"/>
      <c r="I121" s="119"/>
      <c r="J121" s="120">
        <f t="shared" si="381"/>
        <v>0</v>
      </c>
      <c r="K121" s="118"/>
      <c r="L121" s="119"/>
      <c r="M121" s="120">
        <f t="shared" si="382"/>
        <v>0</v>
      </c>
      <c r="N121" s="118"/>
      <c r="O121" s="119"/>
      <c r="P121" s="120">
        <f t="shared" si="383"/>
        <v>0</v>
      </c>
      <c r="Q121" s="118"/>
      <c r="R121" s="119"/>
      <c r="S121" s="120">
        <f t="shared" si="384"/>
        <v>0</v>
      </c>
      <c r="T121" s="118"/>
      <c r="U121" s="119"/>
      <c r="V121" s="120">
        <f t="shared" si="385"/>
        <v>0</v>
      </c>
      <c r="W121" s="121">
        <f t="shared" si="386"/>
        <v>0</v>
      </c>
      <c r="X121" s="122">
        <f t="shared" si="387"/>
        <v>0</v>
      </c>
      <c r="Y121" s="122">
        <f t="shared" si="388"/>
        <v>0</v>
      </c>
      <c r="Z121" s="123" t="e">
        <f t="shared" si="389"/>
        <v>#DIV/0!</v>
      </c>
      <c r="AA121" s="124"/>
      <c r="AB121" s="125"/>
      <c r="AC121" s="125"/>
      <c r="AD121" s="125"/>
      <c r="AE121" s="125"/>
      <c r="AF121" s="125"/>
      <c r="AG121" s="125"/>
    </row>
    <row r="122" spans="1:33" ht="30" customHeight="1" x14ac:dyDescent="0.2">
      <c r="A122" s="114" t="s">
        <v>77</v>
      </c>
      <c r="B122" s="115" t="s">
        <v>228</v>
      </c>
      <c r="C122" s="116" t="s">
        <v>229</v>
      </c>
      <c r="D122" s="117" t="s">
        <v>111</v>
      </c>
      <c r="E122" s="118"/>
      <c r="F122" s="119"/>
      <c r="G122" s="120">
        <f t="shared" si="380"/>
        <v>0</v>
      </c>
      <c r="H122" s="118"/>
      <c r="I122" s="119"/>
      <c r="J122" s="120">
        <f t="shared" si="381"/>
        <v>0</v>
      </c>
      <c r="K122" s="118"/>
      <c r="L122" s="119"/>
      <c r="M122" s="120">
        <f t="shared" si="382"/>
        <v>0</v>
      </c>
      <c r="N122" s="118"/>
      <c r="O122" s="119"/>
      <c r="P122" s="120">
        <f t="shared" si="383"/>
        <v>0</v>
      </c>
      <c r="Q122" s="118"/>
      <c r="R122" s="119"/>
      <c r="S122" s="120">
        <f t="shared" si="384"/>
        <v>0</v>
      </c>
      <c r="T122" s="118"/>
      <c r="U122" s="119"/>
      <c r="V122" s="120">
        <f t="shared" si="385"/>
        <v>0</v>
      </c>
      <c r="W122" s="121">
        <f t="shared" si="386"/>
        <v>0</v>
      </c>
      <c r="X122" s="122">
        <f t="shared" si="387"/>
        <v>0</v>
      </c>
      <c r="Y122" s="122">
        <f t="shared" si="388"/>
        <v>0</v>
      </c>
      <c r="Z122" s="123" t="e">
        <f t="shared" si="389"/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114" t="s">
        <v>77</v>
      </c>
      <c r="B123" s="115" t="s">
        <v>230</v>
      </c>
      <c r="C123" s="116" t="s">
        <v>231</v>
      </c>
      <c r="D123" s="117" t="s">
        <v>111</v>
      </c>
      <c r="E123" s="118"/>
      <c r="F123" s="119"/>
      <c r="G123" s="120">
        <f t="shared" si="380"/>
        <v>0</v>
      </c>
      <c r="H123" s="118"/>
      <c r="I123" s="119"/>
      <c r="J123" s="120">
        <f t="shared" si="381"/>
        <v>0</v>
      </c>
      <c r="K123" s="118"/>
      <c r="L123" s="119"/>
      <c r="M123" s="120">
        <f t="shared" si="382"/>
        <v>0</v>
      </c>
      <c r="N123" s="118"/>
      <c r="O123" s="119"/>
      <c r="P123" s="120">
        <f t="shared" si="383"/>
        <v>0</v>
      </c>
      <c r="Q123" s="118"/>
      <c r="R123" s="119"/>
      <c r="S123" s="120">
        <f t="shared" si="384"/>
        <v>0</v>
      </c>
      <c r="T123" s="118"/>
      <c r="U123" s="119"/>
      <c r="V123" s="120">
        <f t="shared" si="385"/>
        <v>0</v>
      </c>
      <c r="W123" s="121">
        <f t="shared" si="386"/>
        <v>0</v>
      </c>
      <c r="X123" s="122">
        <f t="shared" si="387"/>
        <v>0</v>
      </c>
      <c r="Y123" s="122">
        <f t="shared" si="388"/>
        <v>0</v>
      </c>
      <c r="Z123" s="123" t="e">
        <f t="shared" si="389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114" t="s">
        <v>77</v>
      </c>
      <c r="B124" s="115" t="s">
        <v>232</v>
      </c>
      <c r="C124" s="116" t="s">
        <v>233</v>
      </c>
      <c r="D124" s="117" t="s">
        <v>111</v>
      </c>
      <c r="E124" s="118"/>
      <c r="F124" s="119"/>
      <c r="G124" s="120">
        <f t="shared" si="380"/>
        <v>0</v>
      </c>
      <c r="H124" s="118"/>
      <c r="I124" s="119"/>
      <c r="J124" s="120">
        <f t="shared" si="381"/>
        <v>0</v>
      </c>
      <c r="K124" s="118"/>
      <c r="L124" s="119"/>
      <c r="M124" s="120">
        <f t="shared" si="382"/>
        <v>0</v>
      </c>
      <c r="N124" s="118"/>
      <c r="O124" s="119"/>
      <c r="P124" s="120">
        <f t="shared" si="383"/>
        <v>0</v>
      </c>
      <c r="Q124" s="118"/>
      <c r="R124" s="119"/>
      <c r="S124" s="120">
        <f t="shared" si="384"/>
        <v>0</v>
      </c>
      <c r="T124" s="118"/>
      <c r="U124" s="119"/>
      <c r="V124" s="120">
        <f t="shared" si="385"/>
        <v>0</v>
      </c>
      <c r="W124" s="121">
        <f t="shared" si="386"/>
        <v>0</v>
      </c>
      <c r="X124" s="122">
        <f t="shared" si="387"/>
        <v>0</v>
      </c>
      <c r="Y124" s="122">
        <f t="shared" si="388"/>
        <v>0</v>
      </c>
      <c r="Z124" s="123" t="e">
        <f t="shared" si="389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114" t="s">
        <v>77</v>
      </c>
      <c r="B125" s="115" t="s">
        <v>234</v>
      </c>
      <c r="C125" s="116" t="s">
        <v>235</v>
      </c>
      <c r="D125" s="117" t="s">
        <v>111</v>
      </c>
      <c r="E125" s="118"/>
      <c r="F125" s="119"/>
      <c r="G125" s="120">
        <f t="shared" si="380"/>
        <v>0</v>
      </c>
      <c r="H125" s="118"/>
      <c r="I125" s="119"/>
      <c r="J125" s="120">
        <f t="shared" si="381"/>
        <v>0</v>
      </c>
      <c r="K125" s="118"/>
      <c r="L125" s="119"/>
      <c r="M125" s="120">
        <f t="shared" si="382"/>
        <v>0</v>
      </c>
      <c r="N125" s="118"/>
      <c r="O125" s="119"/>
      <c r="P125" s="120">
        <f t="shared" si="383"/>
        <v>0</v>
      </c>
      <c r="Q125" s="118"/>
      <c r="R125" s="119"/>
      <c r="S125" s="120">
        <f t="shared" si="384"/>
        <v>0</v>
      </c>
      <c r="T125" s="118"/>
      <c r="U125" s="119"/>
      <c r="V125" s="120">
        <f t="shared" si="385"/>
        <v>0</v>
      </c>
      <c r="W125" s="121">
        <f t="shared" si="386"/>
        <v>0</v>
      </c>
      <c r="X125" s="122">
        <f t="shared" si="387"/>
        <v>0</v>
      </c>
      <c r="Y125" s="122">
        <f t="shared" si="388"/>
        <v>0</v>
      </c>
      <c r="Z125" s="123" t="e">
        <f t="shared" si="389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114" t="s">
        <v>77</v>
      </c>
      <c r="B126" s="115" t="s">
        <v>236</v>
      </c>
      <c r="C126" s="116" t="s">
        <v>237</v>
      </c>
      <c r="D126" s="117" t="s">
        <v>111</v>
      </c>
      <c r="E126" s="118"/>
      <c r="F126" s="119"/>
      <c r="G126" s="120">
        <f t="shared" si="380"/>
        <v>0</v>
      </c>
      <c r="H126" s="118"/>
      <c r="I126" s="119"/>
      <c r="J126" s="120">
        <f t="shared" si="381"/>
        <v>0</v>
      </c>
      <c r="K126" s="118"/>
      <c r="L126" s="119"/>
      <c r="M126" s="120">
        <f t="shared" si="382"/>
        <v>0</v>
      </c>
      <c r="N126" s="118"/>
      <c r="O126" s="119"/>
      <c r="P126" s="120">
        <f t="shared" si="383"/>
        <v>0</v>
      </c>
      <c r="Q126" s="118"/>
      <c r="R126" s="119"/>
      <c r="S126" s="120">
        <f t="shared" si="384"/>
        <v>0</v>
      </c>
      <c r="T126" s="118"/>
      <c r="U126" s="119"/>
      <c r="V126" s="120">
        <f t="shared" si="385"/>
        <v>0</v>
      </c>
      <c r="W126" s="121">
        <f t="shared" si="386"/>
        <v>0</v>
      </c>
      <c r="X126" s="122">
        <f t="shared" si="387"/>
        <v>0</v>
      </c>
      <c r="Y126" s="122">
        <f t="shared" si="388"/>
        <v>0</v>
      </c>
      <c r="Z126" s="123" t="e">
        <f t="shared" si="389"/>
        <v>#DIV/0!</v>
      </c>
      <c r="AA126" s="124"/>
      <c r="AB126" s="125"/>
      <c r="AC126" s="125"/>
      <c r="AD126" s="125"/>
      <c r="AE126" s="125"/>
      <c r="AF126" s="125"/>
      <c r="AG126" s="125"/>
    </row>
    <row r="127" spans="1:33" ht="30" customHeight="1" x14ac:dyDescent="0.2">
      <c r="A127" s="126" t="s">
        <v>77</v>
      </c>
      <c r="B127" s="115" t="s">
        <v>238</v>
      </c>
      <c r="C127" s="155" t="s">
        <v>239</v>
      </c>
      <c r="D127" s="117" t="s">
        <v>111</v>
      </c>
      <c r="E127" s="129"/>
      <c r="F127" s="130"/>
      <c r="G127" s="120">
        <f t="shared" si="380"/>
        <v>0</v>
      </c>
      <c r="H127" s="129"/>
      <c r="I127" s="130"/>
      <c r="J127" s="120">
        <f t="shared" si="381"/>
        <v>0</v>
      </c>
      <c r="K127" s="118"/>
      <c r="L127" s="119"/>
      <c r="M127" s="120">
        <f t="shared" si="382"/>
        <v>0</v>
      </c>
      <c r="N127" s="118"/>
      <c r="O127" s="119"/>
      <c r="P127" s="120">
        <f t="shared" si="383"/>
        <v>0</v>
      </c>
      <c r="Q127" s="118"/>
      <c r="R127" s="119"/>
      <c r="S127" s="120">
        <f t="shared" si="384"/>
        <v>0</v>
      </c>
      <c r="T127" s="118"/>
      <c r="U127" s="119"/>
      <c r="V127" s="120">
        <f t="shared" si="385"/>
        <v>0</v>
      </c>
      <c r="W127" s="121">
        <f t="shared" si="386"/>
        <v>0</v>
      </c>
      <c r="X127" s="122">
        <f t="shared" si="387"/>
        <v>0</v>
      </c>
      <c r="Y127" s="122">
        <f t="shared" si="388"/>
        <v>0</v>
      </c>
      <c r="Z127" s="123" t="e">
        <f t="shared" si="389"/>
        <v>#DIV/0!</v>
      </c>
      <c r="AA127" s="133"/>
      <c r="AB127" s="125"/>
      <c r="AC127" s="125"/>
      <c r="AD127" s="125"/>
      <c r="AE127" s="125"/>
      <c r="AF127" s="125"/>
      <c r="AG127" s="125"/>
    </row>
    <row r="128" spans="1:33" ht="30" customHeight="1" x14ac:dyDescent="0.2">
      <c r="A128" s="126" t="s">
        <v>77</v>
      </c>
      <c r="B128" s="115" t="s">
        <v>240</v>
      </c>
      <c r="C128" s="155" t="s">
        <v>241</v>
      </c>
      <c r="D128" s="128" t="s">
        <v>111</v>
      </c>
      <c r="E128" s="118"/>
      <c r="F128" s="119"/>
      <c r="G128" s="120">
        <f t="shared" si="380"/>
        <v>0</v>
      </c>
      <c r="H128" s="118"/>
      <c r="I128" s="119"/>
      <c r="J128" s="120">
        <f t="shared" si="381"/>
        <v>0</v>
      </c>
      <c r="K128" s="118"/>
      <c r="L128" s="119"/>
      <c r="M128" s="120">
        <f t="shared" si="382"/>
        <v>0</v>
      </c>
      <c r="N128" s="118"/>
      <c r="O128" s="119"/>
      <c r="P128" s="120">
        <f t="shared" si="383"/>
        <v>0</v>
      </c>
      <c r="Q128" s="118"/>
      <c r="R128" s="119"/>
      <c r="S128" s="120">
        <f t="shared" si="384"/>
        <v>0</v>
      </c>
      <c r="T128" s="118"/>
      <c r="U128" s="119"/>
      <c r="V128" s="120">
        <f t="shared" si="385"/>
        <v>0</v>
      </c>
      <c r="W128" s="121">
        <f t="shared" si="386"/>
        <v>0</v>
      </c>
      <c r="X128" s="122">
        <f t="shared" si="387"/>
        <v>0</v>
      </c>
      <c r="Y128" s="122">
        <f t="shared" si="388"/>
        <v>0</v>
      </c>
      <c r="Z128" s="123" t="e">
        <f t="shared" si="389"/>
        <v>#DIV/0!</v>
      </c>
      <c r="AA128" s="124"/>
      <c r="AB128" s="125"/>
      <c r="AC128" s="125"/>
      <c r="AD128" s="125"/>
      <c r="AE128" s="125"/>
      <c r="AF128" s="125"/>
      <c r="AG128" s="125"/>
    </row>
    <row r="129" spans="1:33" ht="30" customHeight="1" thickBot="1" x14ac:dyDescent="0.25">
      <c r="A129" s="126" t="s">
        <v>77</v>
      </c>
      <c r="B129" s="115" t="s">
        <v>242</v>
      </c>
      <c r="C129" s="206" t="s">
        <v>243</v>
      </c>
      <c r="D129" s="128"/>
      <c r="E129" s="129"/>
      <c r="F129" s="130">
        <v>0.22</v>
      </c>
      <c r="G129" s="131">
        <f t="shared" si="380"/>
        <v>0</v>
      </c>
      <c r="H129" s="129"/>
      <c r="I129" s="130">
        <v>0.22</v>
      </c>
      <c r="J129" s="131">
        <f t="shared" si="381"/>
        <v>0</v>
      </c>
      <c r="K129" s="129"/>
      <c r="L129" s="130">
        <v>0.22</v>
      </c>
      <c r="M129" s="131">
        <f t="shared" si="382"/>
        <v>0</v>
      </c>
      <c r="N129" s="129"/>
      <c r="O129" s="130">
        <v>0.22</v>
      </c>
      <c r="P129" s="131">
        <f t="shared" si="383"/>
        <v>0</v>
      </c>
      <c r="Q129" s="129"/>
      <c r="R129" s="130">
        <v>0.22</v>
      </c>
      <c r="S129" s="131">
        <f t="shared" si="384"/>
        <v>0</v>
      </c>
      <c r="T129" s="129"/>
      <c r="U129" s="130">
        <v>0.22</v>
      </c>
      <c r="V129" s="131">
        <f t="shared" si="385"/>
        <v>0</v>
      </c>
      <c r="W129" s="132">
        <f t="shared" si="386"/>
        <v>0</v>
      </c>
      <c r="X129" s="122">
        <f t="shared" si="387"/>
        <v>0</v>
      </c>
      <c r="Y129" s="304">
        <f t="shared" si="388"/>
        <v>0</v>
      </c>
      <c r="Z129" s="123" t="e">
        <f t="shared" si="389"/>
        <v>#DIV/0!</v>
      </c>
      <c r="AA129" s="146"/>
      <c r="AB129" s="6"/>
      <c r="AC129" s="6"/>
      <c r="AD129" s="6"/>
      <c r="AE129" s="6"/>
      <c r="AF129" s="6"/>
      <c r="AG129" s="6"/>
    </row>
    <row r="130" spans="1:33" ht="30" customHeight="1" thickBot="1" x14ac:dyDescent="0.25">
      <c r="A130" s="157" t="s">
        <v>244</v>
      </c>
      <c r="B130" s="158"/>
      <c r="C130" s="159"/>
      <c r="D130" s="160"/>
      <c r="E130" s="164">
        <f>SUM(E119:E128)</f>
        <v>0</v>
      </c>
      <c r="F130" s="177"/>
      <c r="G130" s="163">
        <f>SUM(G119:G129)</f>
        <v>0</v>
      </c>
      <c r="H130" s="164">
        <f>SUM(H119:H128)</f>
        <v>0</v>
      </c>
      <c r="I130" s="177"/>
      <c r="J130" s="163">
        <f>SUM(J119:J129)</f>
        <v>0</v>
      </c>
      <c r="K130" s="178">
        <f>SUM(K119:K128)</f>
        <v>0</v>
      </c>
      <c r="L130" s="177"/>
      <c r="M130" s="163">
        <f>SUM(M119:M129)</f>
        <v>0</v>
      </c>
      <c r="N130" s="178">
        <f>SUM(N119:N128)</f>
        <v>0</v>
      </c>
      <c r="O130" s="177"/>
      <c r="P130" s="163">
        <f>SUM(P119:P129)</f>
        <v>0</v>
      </c>
      <c r="Q130" s="178">
        <f>SUM(Q119:Q128)</f>
        <v>0</v>
      </c>
      <c r="R130" s="177"/>
      <c r="S130" s="163">
        <f>SUM(S119:S129)</f>
        <v>0</v>
      </c>
      <c r="T130" s="178">
        <f>SUM(T119:T128)</f>
        <v>0</v>
      </c>
      <c r="U130" s="177"/>
      <c r="V130" s="163">
        <f t="shared" ref="V130:X130" si="390">SUM(V119:V129)</f>
        <v>0</v>
      </c>
      <c r="W130" s="179">
        <f t="shared" si="390"/>
        <v>0</v>
      </c>
      <c r="X130" s="329">
        <f t="shared" si="390"/>
        <v>0</v>
      </c>
      <c r="Y130" s="330">
        <f t="shared" si="388"/>
        <v>0</v>
      </c>
      <c r="Z130" s="179" t="e">
        <f t="shared" si="389"/>
        <v>#DIV/0!</v>
      </c>
      <c r="AA130" s="167"/>
      <c r="AB130" s="6"/>
      <c r="AC130" s="6"/>
      <c r="AD130" s="6"/>
      <c r="AE130" s="6"/>
      <c r="AF130" s="6"/>
      <c r="AG130" s="6"/>
    </row>
    <row r="131" spans="1:33" ht="30" customHeight="1" thickBot="1" x14ac:dyDescent="0.25">
      <c r="A131" s="168" t="s">
        <v>72</v>
      </c>
      <c r="B131" s="193">
        <v>8</v>
      </c>
      <c r="C131" s="170" t="s">
        <v>245</v>
      </c>
      <c r="D131" s="171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1"/>
      <c r="X131" s="101"/>
      <c r="Y131" s="194"/>
      <c r="Z131" s="101"/>
      <c r="AA131" s="102"/>
      <c r="AB131" s="113"/>
      <c r="AC131" s="113"/>
      <c r="AD131" s="113"/>
      <c r="AE131" s="113"/>
      <c r="AF131" s="113"/>
      <c r="AG131" s="113"/>
    </row>
    <row r="132" spans="1:33" ht="30" customHeight="1" x14ac:dyDescent="0.2">
      <c r="A132" s="207" t="s">
        <v>77</v>
      </c>
      <c r="B132" s="208" t="s">
        <v>246</v>
      </c>
      <c r="C132" s="196" t="s">
        <v>247</v>
      </c>
      <c r="D132" s="117" t="s">
        <v>248</v>
      </c>
      <c r="E132" s="118"/>
      <c r="F132" s="119"/>
      <c r="G132" s="120">
        <f t="shared" ref="G132:G137" si="391">E132*F132</f>
        <v>0</v>
      </c>
      <c r="H132" s="118"/>
      <c r="I132" s="119"/>
      <c r="J132" s="120">
        <f t="shared" ref="J132:J137" si="392">H132*I132</f>
        <v>0</v>
      </c>
      <c r="K132" s="118"/>
      <c r="L132" s="119"/>
      <c r="M132" s="120">
        <f t="shared" ref="M132:M137" si="393">K132*L132</f>
        <v>0</v>
      </c>
      <c r="N132" s="118"/>
      <c r="O132" s="119"/>
      <c r="P132" s="120">
        <f t="shared" ref="P132:P137" si="394">N132*O132</f>
        <v>0</v>
      </c>
      <c r="Q132" s="118"/>
      <c r="R132" s="119"/>
      <c r="S132" s="120">
        <f t="shared" ref="S132:S137" si="395">Q132*R132</f>
        <v>0</v>
      </c>
      <c r="T132" s="118"/>
      <c r="U132" s="119"/>
      <c r="V132" s="120">
        <f t="shared" ref="V132:V137" si="396">T132*U132</f>
        <v>0</v>
      </c>
      <c r="W132" s="121">
        <f t="shared" ref="W132:W137" si="397">G132+M132+S132</f>
        <v>0</v>
      </c>
      <c r="X132" s="122">
        <f t="shared" ref="X132:X137" si="398">J132+P132+V132</f>
        <v>0</v>
      </c>
      <c r="Y132" s="122">
        <f t="shared" ref="Y132:Y138" si="399">W132-X132</f>
        <v>0</v>
      </c>
      <c r="Z132" s="123" t="e">
        <f t="shared" ref="Z132:Z138" si="400">Y132/W132</f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207" t="s">
        <v>77</v>
      </c>
      <c r="B133" s="208" t="s">
        <v>249</v>
      </c>
      <c r="C133" s="196" t="s">
        <v>250</v>
      </c>
      <c r="D133" s="117" t="s">
        <v>248</v>
      </c>
      <c r="E133" s="118"/>
      <c r="F133" s="119"/>
      <c r="G133" s="120">
        <f t="shared" si="391"/>
        <v>0</v>
      </c>
      <c r="H133" s="118"/>
      <c r="I133" s="119"/>
      <c r="J133" s="120">
        <f t="shared" si="392"/>
        <v>0</v>
      </c>
      <c r="K133" s="118"/>
      <c r="L133" s="119"/>
      <c r="M133" s="120">
        <f t="shared" si="393"/>
        <v>0</v>
      </c>
      <c r="N133" s="118"/>
      <c r="O133" s="119"/>
      <c r="P133" s="120">
        <f t="shared" si="394"/>
        <v>0</v>
      </c>
      <c r="Q133" s="118"/>
      <c r="R133" s="119"/>
      <c r="S133" s="120">
        <f t="shared" si="395"/>
        <v>0</v>
      </c>
      <c r="T133" s="118"/>
      <c r="U133" s="119"/>
      <c r="V133" s="120">
        <f t="shared" si="396"/>
        <v>0</v>
      </c>
      <c r="W133" s="121">
        <f t="shared" si="397"/>
        <v>0</v>
      </c>
      <c r="X133" s="122">
        <f t="shared" si="398"/>
        <v>0</v>
      </c>
      <c r="Y133" s="122">
        <f t="shared" si="399"/>
        <v>0</v>
      </c>
      <c r="Z133" s="123" t="e">
        <f t="shared" si="400"/>
        <v>#DIV/0!</v>
      </c>
      <c r="AA133" s="124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207" t="s">
        <v>77</v>
      </c>
      <c r="B134" s="208" t="s">
        <v>251</v>
      </c>
      <c r="C134" s="196" t="s">
        <v>252</v>
      </c>
      <c r="D134" s="117" t="s">
        <v>253</v>
      </c>
      <c r="E134" s="118"/>
      <c r="F134" s="119"/>
      <c r="G134" s="120">
        <f t="shared" si="391"/>
        <v>0</v>
      </c>
      <c r="H134" s="118"/>
      <c r="I134" s="119"/>
      <c r="J134" s="120">
        <f t="shared" si="392"/>
        <v>0</v>
      </c>
      <c r="K134" s="118"/>
      <c r="L134" s="119"/>
      <c r="M134" s="120">
        <f t="shared" si="393"/>
        <v>0</v>
      </c>
      <c r="N134" s="118"/>
      <c r="O134" s="119"/>
      <c r="P134" s="120">
        <f t="shared" si="394"/>
        <v>0</v>
      </c>
      <c r="Q134" s="118"/>
      <c r="R134" s="119"/>
      <c r="S134" s="120">
        <f t="shared" si="395"/>
        <v>0</v>
      </c>
      <c r="T134" s="118"/>
      <c r="U134" s="119"/>
      <c r="V134" s="120">
        <f t="shared" si="396"/>
        <v>0</v>
      </c>
      <c r="W134" s="132">
        <f t="shared" si="397"/>
        <v>0</v>
      </c>
      <c r="X134" s="122">
        <f t="shared" si="398"/>
        <v>0</v>
      </c>
      <c r="Y134" s="122">
        <f t="shared" si="399"/>
        <v>0</v>
      </c>
      <c r="Z134" s="123" t="e">
        <f t="shared" si="400"/>
        <v>#DIV/0!</v>
      </c>
      <c r="AA134" s="124"/>
      <c r="AB134" s="125"/>
      <c r="AC134" s="125"/>
      <c r="AD134" s="125"/>
      <c r="AE134" s="125"/>
      <c r="AF134" s="125"/>
      <c r="AG134" s="125"/>
    </row>
    <row r="135" spans="1:33" ht="30" customHeight="1" x14ac:dyDescent="0.2">
      <c r="A135" s="207" t="s">
        <v>77</v>
      </c>
      <c r="B135" s="208" t="s">
        <v>254</v>
      </c>
      <c r="C135" s="196" t="s">
        <v>255</v>
      </c>
      <c r="D135" s="117" t="s">
        <v>253</v>
      </c>
      <c r="E135" s="118"/>
      <c r="F135" s="119"/>
      <c r="G135" s="120">
        <f t="shared" si="391"/>
        <v>0</v>
      </c>
      <c r="H135" s="118"/>
      <c r="I135" s="119"/>
      <c r="J135" s="120">
        <f t="shared" si="392"/>
        <v>0</v>
      </c>
      <c r="K135" s="118"/>
      <c r="L135" s="119"/>
      <c r="M135" s="120">
        <f t="shared" si="393"/>
        <v>0</v>
      </c>
      <c r="N135" s="118"/>
      <c r="O135" s="119"/>
      <c r="P135" s="120">
        <f t="shared" si="394"/>
        <v>0</v>
      </c>
      <c r="Q135" s="118"/>
      <c r="R135" s="119"/>
      <c r="S135" s="120">
        <f t="shared" si="395"/>
        <v>0</v>
      </c>
      <c r="T135" s="118"/>
      <c r="U135" s="119"/>
      <c r="V135" s="120">
        <f t="shared" si="396"/>
        <v>0</v>
      </c>
      <c r="W135" s="132">
        <f t="shared" si="397"/>
        <v>0</v>
      </c>
      <c r="X135" s="122">
        <f t="shared" si="398"/>
        <v>0</v>
      </c>
      <c r="Y135" s="122">
        <f t="shared" si="399"/>
        <v>0</v>
      </c>
      <c r="Z135" s="123" t="e">
        <f t="shared" si="400"/>
        <v>#DIV/0!</v>
      </c>
      <c r="AA135" s="124"/>
      <c r="AB135" s="125"/>
      <c r="AC135" s="125"/>
      <c r="AD135" s="125"/>
      <c r="AE135" s="125"/>
      <c r="AF135" s="125"/>
      <c r="AG135" s="125"/>
    </row>
    <row r="136" spans="1:33" ht="30" customHeight="1" x14ac:dyDescent="0.2">
      <c r="A136" s="207" t="s">
        <v>77</v>
      </c>
      <c r="B136" s="208" t="s">
        <v>256</v>
      </c>
      <c r="C136" s="196" t="s">
        <v>257</v>
      </c>
      <c r="D136" s="117" t="s">
        <v>253</v>
      </c>
      <c r="E136" s="118"/>
      <c r="F136" s="119"/>
      <c r="G136" s="120">
        <f t="shared" si="391"/>
        <v>0</v>
      </c>
      <c r="H136" s="118"/>
      <c r="I136" s="119"/>
      <c r="J136" s="120">
        <f t="shared" si="392"/>
        <v>0</v>
      </c>
      <c r="K136" s="118"/>
      <c r="L136" s="119"/>
      <c r="M136" s="120">
        <f t="shared" si="393"/>
        <v>0</v>
      </c>
      <c r="N136" s="118"/>
      <c r="O136" s="119"/>
      <c r="P136" s="120">
        <f t="shared" si="394"/>
        <v>0</v>
      </c>
      <c r="Q136" s="118"/>
      <c r="R136" s="119"/>
      <c r="S136" s="120">
        <f t="shared" si="395"/>
        <v>0</v>
      </c>
      <c r="T136" s="118"/>
      <c r="U136" s="119"/>
      <c r="V136" s="120">
        <f t="shared" si="396"/>
        <v>0</v>
      </c>
      <c r="W136" s="121">
        <f t="shared" si="397"/>
        <v>0</v>
      </c>
      <c r="X136" s="122">
        <f t="shared" si="398"/>
        <v>0</v>
      </c>
      <c r="Y136" s="122">
        <f t="shared" si="399"/>
        <v>0</v>
      </c>
      <c r="Z136" s="123" t="e">
        <f t="shared" si="400"/>
        <v>#DIV/0!</v>
      </c>
      <c r="AA136" s="124"/>
      <c r="AB136" s="125"/>
      <c r="AC136" s="125"/>
      <c r="AD136" s="125"/>
      <c r="AE136" s="125"/>
      <c r="AF136" s="125"/>
      <c r="AG136" s="125"/>
    </row>
    <row r="137" spans="1:33" ht="30" customHeight="1" thickBot="1" x14ac:dyDescent="0.25">
      <c r="A137" s="209" t="s">
        <v>77</v>
      </c>
      <c r="B137" s="210" t="s">
        <v>258</v>
      </c>
      <c r="C137" s="211" t="s">
        <v>259</v>
      </c>
      <c r="D137" s="128"/>
      <c r="E137" s="129"/>
      <c r="F137" s="130">
        <v>0.22</v>
      </c>
      <c r="G137" s="131">
        <f t="shared" si="391"/>
        <v>0</v>
      </c>
      <c r="H137" s="129"/>
      <c r="I137" s="130">
        <v>0.22</v>
      </c>
      <c r="J137" s="131">
        <f t="shared" si="392"/>
        <v>0</v>
      </c>
      <c r="K137" s="129"/>
      <c r="L137" s="130">
        <v>0.22</v>
      </c>
      <c r="M137" s="131">
        <f t="shared" si="393"/>
        <v>0</v>
      </c>
      <c r="N137" s="129"/>
      <c r="O137" s="130">
        <v>0.22</v>
      </c>
      <c r="P137" s="131">
        <f t="shared" si="394"/>
        <v>0</v>
      </c>
      <c r="Q137" s="129"/>
      <c r="R137" s="130">
        <v>0.22</v>
      </c>
      <c r="S137" s="131">
        <f t="shared" si="395"/>
        <v>0</v>
      </c>
      <c r="T137" s="129"/>
      <c r="U137" s="130">
        <v>0.22</v>
      </c>
      <c r="V137" s="131">
        <f t="shared" si="396"/>
        <v>0</v>
      </c>
      <c r="W137" s="132">
        <f t="shared" si="397"/>
        <v>0</v>
      </c>
      <c r="X137" s="122">
        <f t="shared" si="398"/>
        <v>0</v>
      </c>
      <c r="Y137" s="304">
        <f t="shared" si="399"/>
        <v>0</v>
      </c>
      <c r="Z137" s="123" t="e">
        <f t="shared" si="400"/>
        <v>#DIV/0!</v>
      </c>
      <c r="AA137" s="146"/>
      <c r="AB137" s="6"/>
      <c r="AC137" s="6"/>
      <c r="AD137" s="6"/>
      <c r="AE137" s="6"/>
      <c r="AF137" s="6"/>
      <c r="AG137" s="6"/>
    </row>
    <row r="138" spans="1:33" ht="30" customHeight="1" thickBot="1" x14ac:dyDescent="0.25">
      <c r="A138" s="157" t="s">
        <v>260</v>
      </c>
      <c r="B138" s="158"/>
      <c r="C138" s="159"/>
      <c r="D138" s="160"/>
      <c r="E138" s="164">
        <f>SUM(E132:E136)</f>
        <v>0</v>
      </c>
      <c r="F138" s="177"/>
      <c r="G138" s="164">
        <f>SUM(G132:G137)</f>
        <v>0</v>
      </c>
      <c r="H138" s="164">
        <f>SUM(H132:H136)</f>
        <v>0</v>
      </c>
      <c r="I138" s="177"/>
      <c r="J138" s="164">
        <f>SUM(J132:J137)</f>
        <v>0</v>
      </c>
      <c r="K138" s="164">
        <f>SUM(K132:K136)</f>
        <v>0</v>
      </c>
      <c r="L138" s="177"/>
      <c r="M138" s="164">
        <f>SUM(M132:M137)</f>
        <v>0</v>
      </c>
      <c r="N138" s="164">
        <f>SUM(N132:N136)</f>
        <v>0</v>
      </c>
      <c r="O138" s="177"/>
      <c r="P138" s="164">
        <f>SUM(P132:P137)</f>
        <v>0</v>
      </c>
      <c r="Q138" s="164">
        <f>SUM(Q132:Q136)</f>
        <v>0</v>
      </c>
      <c r="R138" s="177"/>
      <c r="S138" s="164">
        <f>SUM(S132:S137)</f>
        <v>0</v>
      </c>
      <c r="T138" s="164">
        <f>SUM(T132:T136)</f>
        <v>0</v>
      </c>
      <c r="U138" s="177"/>
      <c r="V138" s="164">
        <f t="shared" ref="V138:X138" si="401">SUM(V132:V137)</f>
        <v>0</v>
      </c>
      <c r="W138" s="179">
        <f t="shared" si="401"/>
        <v>0</v>
      </c>
      <c r="X138" s="329">
        <f t="shared" si="401"/>
        <v>0</v>
      </c>
      <c r="Y138" s="330">
        <f t="shared" si="399"/>
        <v>0</v>
      </c>
      <c r="Z138" s="179" t="e">
        <f t="shared" si="400"/>
        <v>#DIV/0!</v>
      </c>
      <c r="AA138" s="167"/>
      <c r="AB138" s="6"/>
      <c r="AC138" s="6"/>
      <c r="AD138" s="6"/>
      <c r="AE138" s="6"/>
      <c r="AF138" s="6"/>
      <c r="AG138" s="6"/>
    </row>
    <row r="139" spans="1:33" ht="30" customHeight="1" thickBot="1" x14ac:dyDescent="0.25">
      <c r="A139" s="168" t="s">
        <v>72</v>
      </c>
      <c r="B139" s="169">
        <v>9</v>
      </c>
      <c r="C139" s="170" t="s">
        <v>261</v>
      </c>
      <c r="D139" s="171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335"/>
      <c r="X139" s="335"/>
      <c r="Y139" s="172"/>
      <c r="Z139" s="335"/>
      <c r="AA139" s="318"/>
      <c r="AB139" s="6"/>
      <c r="AC139" s="6"/>
      <c r="AD139" s="6"/>
      <c r="AE139" s="6"/>
      <c r="AF139" s="6"/>
      <c r="AG139" s="6"/>
    </row>
    <row r="140" spans="1:33" ht="30" customHeight="1" x14ac:dyDescent="0.2">
      <c r="A140" s="212" t="s">
        <v>77</v>
      </c>
      <c r="B140" s="213">
        <v>43839</v>
      </c>
      <c r="C140" s="214" t="s">
        <v>262</v>
      </c>
      <c r="D140" s="215"/>
      <c r="E140" s="216"/>
      <c r="F140" s="217"/>
      <c r="G140" s="218">
        <f t="shared" ref="G140:G145" si="402">E140*F140</f>
        <v>0</v>
      </c>
      <c r="H140" s="216"/>
      <c r="I140" s="217"/>
      <c r="J140" s="218">
        <f t="shared" ref="J140:J145" si="403">H140*I140</f>
        <v>0</v>
      </c>
      <c r="K140" s="219"/>
      <c r="L140" s="217"/>
      <c r="M140" s="218">
        <f t="shared" ref="M140:M145" si="404">K140*L140</f>
        <v>0</v>
      </c>
      <c r="N140" s="219"/>
      <c r="O140" s="217"/>
      <c r="P140" s="218">
        <f t="shared" ref="P140:P145" si="405">N140*O140</f>
        <v>0</v>
      </c>
      <c r="Q140" s="219"/>
      <c r="R140" s="217"/>
      <c r="S140" s="218">
        <f t="shared" ref="S140:S145" si="406">Q140*R140</f>
        <v>0</v>
      </c>
      <c r="T140" s="219"/>
      <c r="U140" s="217"/>
      <c r="V140" s="361">
        <f t="shared" ref="V140:V145" si="407">T140*U140</f>
        <v>0</v>
      </c>
      <c r="W140" s="339">
        <f t="shared" ref="W140:W145" si="408">G140+M140+S140</f>
        <v>0</v>
      </c>
      <c r="X140" s="340">
        <f t="shared" ref="X140:X145" si="409">J140+P140+V140</f>
        <v>0</v>
      </c>
      <c r="Y140" s="340">
        <f t="shared" ref="Y140:Y146" si="410">W140-X140</f>
        <v>0</v>
      </c>
      <c r="Z140" s="362" t="e">
        <f t="shared" ref="Z140:Z146" si="411">Y140/W140</f>
        <v>#DIV/0!</v>
      </c>
      <c r="AA140" s="363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14" t="s">
        <v>77</v>
      </c>
      <c r="B141" s="220">
        <v>43870</v>
      </c>
      <c r="C141" s="116" t="s">
        <v>263</v>
      </c>
      <c r="D141" s="221"/>
      <c r="E141" s="222"/>
      <c r="F141" s="119"/>
      <c r="G141" s="120">
        <f t="shared" si="402"/>
        <v>0</v>
      </c>
      <c r="H141" s="222"/>
      <c r="I141" s="119"/>
      <c r="J141" s="120">
        <f t="shared" si="403"/>
        <v>0</v>
      </c>
      <c r="K141" s="118"/>
      <c r="L141" s="119"/>
      <c r="M141" s="120">
        <f t="shared" si="404"/>
        <v>0</v>
      </c>
      <c r="N141" s="118"/>
      <c r="O141" s="119"/>
      <c r="P141" s="120">
        <f t="shared" si="405"/>
        <v>0</v>
      </c>
      <c r="Q141" s="118"/>
      <c r="R141" s="119"/>
      <c r="S141" s="120">
        <f t="shared" si="406"/>
        <v>0</v>
      </c>
      <c r="T141" s="118"/>
      <c r="U141" s="119"/>
      <c r="V141" s="314">
        <f t="shared" si="407"/>
        <v>0</v>
      </c>
      <c r="W141" s="322">
        <f t="shared" si="408"/>
        <v>0</v>
      </c>
      <c r="X141" s="122">
        <f t="shared" si="409"/>
        <v>0</v>
      </c>
      <c r="Y141" s="289">
        <f t="shared" si="410"/>
        <v>0</v>
      </c>
      <c r="Z141" s="313" t="e">
        <f t="shared" si="411"/>
        <v>#DIV/0!</v>
      </c>
      <c r="AA141" s="325"/>
      <c r="AB141" s="125"/>
      <c r="AC141" s="125"/>
      <c r="AD141" s="125"/>
      <c r="AE141" s="125"/>
      <c r="AF141" s="125"/>
      <c r="AG141" s="125"/>
    </row>
    <row r="142" spans="1:33" ht="40.5" customHeight="1" x14ac:dyDescent="0.2">
      <c r="A142" s="114" t="s">
        <v>77</v>
      </c>
      <c r="B142" s="220">
        <v>43899</v>
      </c>
      <c r="C142" s="116" t="s">
        <v>348</v>
      </c>
      <c r="D142" s="221" t="s">
        <v>349</v>
      </c>
      <c r="E142" s="222">
        <v>18</v>
      </c>
      <c r="F142" s="119">
        <v>5780</v>
      </c>
      <c r="G142" s="120">
        <f t="shared" si="402"/>
        <v>104040</v>
      </c>
      <c r="H142" s="222"/>
      <c r="I142" s="119"/>
      <c r="J142" s="374">
        <v>62962.34</v>
      </c>
      <c r="K142" s="118"/>
      <c r="L142" s="119"/>
      <c r="M142" s="120">
        <f t="shared" si="404"/>
        <v>0</v>
      </c>
      <c r="N142" s="118"/>
      <c r="O142" s="119"/>
      <c r="P142" s="120">
        <f t="shared" si="405"/>
        <v>0</v>
      </c>
      <c r="Q142" s="118"/>
      <c r="R142" s="119"/>
      <c r="S142" s="120">
        <f t="shared" si="406"/>
        <v>0</v>
      </c>
      <c r="T142" s="118"/>
      <c r="U142" s="119"/>
      <c r="V142" s="314">
        <f t="shared" si="407"/>
        <v>0</v>
      </c>
      <c r="W142" s="322">
        <f t="shared" si="408"/>
        <v>104040</v>
      </c>
      <c r="X142" s="122">
        <f t="shared" si="409"/>
        <v>62962.34</v>
      </c>
      <c r="Y142" s="289">
        <f t="shared" si="410"/>
        <v>41077.660000000003</v>
      </c>
      <c r="Z142" s="313">
        <f t="shared" si="411"/>
        <v>0.39482564398308345</v>
      </c>
      <c r="AA142" s="326" t="s">
        <v>360</v>
      </c>
      <c r="AB142" s="125"/>
      <c r="AC142" s="125"/>
      <c r="AD142" s="125"/>
      <c r="AE142" s="125"/>
      <c r="AF142" s="125"/>
      <c r="AG142" s="125"/>
    </row>
    <row r="143" spans="1:33" ht="30" customHeight="1" x14ac:dyDescent="0.2">
      <c r="A143" s="114" t="s">
        <v>77</v>
      </c>
      <c r="B143" s="220">
        <v>43930</v>
      </c>
      <c r="C143" s="116" t="s">
        <v>264</v>
      </c>
      <c r="D143" s="296"/>
      <c r="E143" s="295"/>
      <c r="F143" s="119"/>
      <c r="G143" s="120">
        <f t="shared" si="402"/>
        <v>0</v>
      </c>
      <c r="H143" s="222"/>
      <c r="I143" s="119"/>
      <c r="J143" s="120">
        <v>0</v>
      </c>
      <c r="K143" s="118"/>
      <c r="L143" s="119"/>
      <c r="M143" s="120">
        <f t="shared" si="404"/>
        <v>0</v>
      </c>
      <c r="N143" s="118"/>
      <c r="O143" s="119"/>
      <c r="P143" s="120">
        <f t="shared" si="405"/>
        <v>0</v>
      </c>
      <c r="Q143" s="118"/>
      <c r="R143" s="119"/>
      <c r="S143" s="120">
        <f t="shared" si="406"/>
        <v>0</v>
      </c>
      <c r="T143" s="118"/>
      <c r="U143" s="119"/>
      <c r="V143" s="314">
        <f t="shared" si="407"/>
        <v>0</v>
      </c>
      <c r="W143" s="322">
        <f t="shared" si="408"/>
        <v>0</v>
      </c>
      <c r="X143" s="122">
        <f t="shared" si="409"/>
        <v>0</v>
      </c>
      <c r="Y143" s="122">
        <f t="shared" si="410"/>
        <v>0</v>
      </c>
      <c r="Z143" s="123" t="e">
        <f t="shared" si="411"/>
        <v>#DIV/0!</v>
      </c>
      <c r="AA143" s="364"/>
      <c r="AB143" s="125"/>
      <c r="AC143" s="125"/>
      <c r="AD143" s="125"/>
      <c r="AE143" s="125"/>
      <c r="AF143" s="125"/>
      <c r="AG143" s="125"/>
    </row>
    <row r="144" spans="1:33" ht="30" customHeight="1" x14ac:dyDescent="0.2">
      <c r="A144" s="126" t="s">
        <v>77</v>
      </c>
      <c r="B144" s="220">
        <v>43960</v>
      </c>
      <c r="C144" s="155" t="s">
        <v>265</v>
      </c>
      <c r="D144" s="223"/>
      <c r="E144" s="224"/>
      <c r="F144" s="130"/>
      <c r="G144" s="131">
        <f t="shared" si="402"/>
        <v>0</v>
      </c>
      <c r="H144" s="224"/>
      <c r="I144" s="130"/>
      <c r="J144" s="131">
        <f t="shared" si="403"/>
        <v>0</v>
      </c>
      <c r="K144" s="129"/>
      <c r="L144" s="130"/>
      <c r="M144" s="131">
        <f t="shared" si="404"/>
        <v>0</v>
      </c>
      <c r="N144" s="129"/>
      <c r="O144" s="130"/>
      <c r="P144" s="131">
        <f t="shared" si="405"/>
        <v>0</v>
      </c>
      <c r="Q144" s="129"/>
      <c r="R144" s="130"/>
      <c r="S144" s="131">
        <f t="shared" si="406"/>
        <v>0</v>
      </c>
      <c r="T144" s="129"/>
      <c r="U144" s="130"/>
      <c r="V144" s="315">
        <f t="shared" si="407"/>
        <v>0</v>
      </c>
      <c r="W144" s="327">
        <f t="shared" si="408"/>
        <v>0</v>
      </c>
      <c r="X144" s="122">
        <f t="shared" si="409"/>
        <v>0</v>
      </c>
      <c r="Y144" s="122">
        <f t="shared" si="410"/>
        <v>0</v>
      </c>
      <c r="Z144" s="123" t="e">
        <f t="shared" si="411"/>
        <v>#DIV/0!</v>
      </c>
      <c r="AA144" s="324"/>
      <c r="AB144" s="125"/>
      <c r="AC144" s="125"/>
      <c r="AD144" s="125"/>
      <c r="AE144" s="125"/>
      <c r="AF144" s="125"/>
      <c r="AG144" s="125"/>
    </row>
    <row r="145" spans="1:33" ht="30" customHeight="1" thickBot="1" x14ac:dyDescent="0.25">
      <c r="A145" s="126" t="s">
        <v>77</v>
      </c>
      <c r="B145" s="220">
        <v>43991</v>
      </c>
      <c r="C145" s="206" t="s">
        <v>266</v>
      </c>
      <c r="D145" s="142"/>
      <c r="E145" s="129"/>
      <c r="F145" s="130">
        <v>0.22</v>
      </c>
      <c r="G145" s="131">
        <f t="shared" si="402"/>
        <v>0</v>
      </c>
      <c r="H145" s="129"/>
      <c r="I145" s="130">
        <v>0.22</v>
      </c>
      <c r="J145" s="131">
        <f t="shared" si="403"/>
        <v>0</v>
      </c>
      <c r="K145" s="129"/>
      <c r="L145" s="130">
        <v>0.22</v>
      </c>
      <c r="M145" s="131">
        <f t="shared" si="404"/>
        <v>0</v>
      </c>
      <c r="N145" s="129"/>
      <c r="O145" s="130">
        <v>0.22</v>
      </c>
      <c r="P145" s="131">
        <f t="shared" si="405"/>
        <v>0</v>
      </c>
      <c r="Q145" s="129"/>
      <c r="R145" s="130">
        <v>0.22</v>
      </c>
      <c r="S145" s="131">
        <f t="shared" si="406"/>
        <v>0</v>
      </c>
      <c r="T145" s="129"/>
      <c r="U145" s="130">
        <v>0.22</v>
      </c>
      <c r="V145" s="315">
        <f t="shared" si="407"/>
        <v>0</v>
      </c>
      <c r="W145" s="360">
        <f t="shared" si="408"/>
        <v>0</v>
      </c>
      <c r="X145" s="347">
        <f t="shared" si="409"/>
        <v>0</v>
      </c>
      <c r="Y145" s="347">
        <f t="shared" si="410"/>
        <v>0</v>
      </c>
      <c r="Z145" s="348" t="e">
        <f t="shared" si="411"/>
        <v>#DIV/0!</v>
      </c>
      <c r="AA145" s="349"/>
      <c r="AB145" s="6"/>
      <c r="AC145" s="6"/>
      <c r="AD145" s="6"/>
      <c r="AE145" s="6"/>
      <c r="AF145" s="6"/>
      <c r="AG145" s="6"/>
    </row>
    <row r="146" spans="1:33" ht="30" customHeight="1" thickBot="1" x14ac:dyDescent="0.25">
      <c r="A146" s="157" t="s">
        <v>267</v>
      </c>
      <c r="B146" s="158"/>
      <c r="C146" s="159"/>
      <c r="D146" s="160"/>
      <c r="E146" s="164">
        <f>SUM(E140:E144)</f>
        <v>18</v>
      </c>
      <c r="F146" s="177"/>
      <c r="G146" s="163">
        <f>SUM(G140:G145)</f>
        <v>104040</v>
      </c>
      <c r="H146" s="164">
        <f>SUM(H140:H144)</f>
        <v>0</v>
      </c>
      <c r="I146" s="177"/>
      <c r="J146" s="163">
        <f>SUM(J140:J145)</f>
        <v>62962.34</v>
      </c>
      <c r="K146" s="178">
        <f>SUM(K140:K144)</f>
        <v>0</v>
      </c>
      <c r="L146" s="177"/>
      <c r="M146" s="163">
        <f>SUM(M140:M145)</f>
        <v>0</v>
      </c>
      <c r="N146" s="178">
        <f>SUM(N140:N144)</f>
        <v>0</v>
      </c>
      <c r="O146" s="177"/>
      <c r="P146" s="163">
        <f>SUM(P140:P145)</f>
        <v>0</v>
      </c>
      <c r="Q146" s="178">
        <f>SUM(Q140:Q144)</f>
        <v>0</v>
      </c>
      <c r="R146" s="177"/>
      <c r="S146" s="163">
        <f>SUM(S140:S145)</f>
        <v>0</v>
      </c>
      <c r="T146" s="178">
        <f>SUM(T140:T144)</f>
        <v>0</v>
      </c>
      <c r="U146" s="177"/>
      <c r="V146" s="163">
        <f t="shared" ref="V146:X146" si="412">SUM(V140:V145)</f>
        <v>0</v>
      </c>
      <c r="W146" s="352">
        <f t="shared" si="412"/>
        <v>104040</v>
      </c>
      <c r="X146" s="350">
        <f t="shared" si="412"/>
        <v>62962.34</v>
      </c>
      <c r="Y146" s="351">
        <f t="shared" si="410"/>
        <v>41077.660000000003</v>
      </c>
      <c r="Z146" s="352">
        <f t="shared" si="411"/>
        <v>0.39482564398308345</v>
      </c>
      <c r="AA146" s="353"/>
      <c r="AB146" s="6"/>
      <c r="AC146" s="6"/>
      <c r="AD146" s="6"/>
      <c r="AE146" s="6"/>
      <c r="AF146" s="6"/>
      <c r="AG146" s="6"/>
    </row>
    <row r="147" spans="1:33" ht="30" customHeight="1" thickBot="1" x14ac:dyDescent="0.25">
      <c r="A147" s="168" t="s">
        <v>72</v>
      </c>
      <c r="B147" s="193">
        <v>10</v>
      </c>
      <c r="C147" s="170" t="s">
        <v>268</v>
      </c>
      <c r="D147" s="171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335"/>
      <c r="X147" s="335"/>
      <c r="Y147" s="172"/>
      <c r="Z147" s="335"/>
      <c r="AA147" s="318"/>
      <c r="AB147" s="6"/>
      <c r="AC147" s="6"/>
      <c r="AD147" s="6"/>
      <c r="AE147" s="6"/>
      <c r="AF147" s="6"/>
      <c r="AG147" s="6"/>
    </row>
    <row r="148" spans="1:33" ht="30" customHeight="1" x14ac:dyDescent="0.2">
      <c r="A148" s="114" t="s">
        <v>77</v>
      </c>
      <c r="B148" s="220">
        <v>43840</v>
      </c>
      <c r="C148" s="225" t="s">
        <v>269</v>
      </c>
      <c r="D148" s="215"/>
      <c r="E148" s="226"/>
      <c r="F148" s="152"/>
      <c r="G148" s="153">
        <f t="shared" ref="G148:G152" si="413">E148*F148</f>
        <v>0</v>
      </c>
      <c r="H148" s="226"/>
      <c r="I148" s="152"/>
      <c r="J148" s="153">
        <f t="shared" ref="J148:J152" si="414">H148*I148</f>
        <v>0</v>
      </c>
      <c r="K148" s="151"/>
      <c r="L148" s="152"/>
      <c r="M148" s="153">
        <f t="shared" ref="M148:M152" si="415">K148*L148</f>
        <v>0</v>
      </c>
      <c r="N148" s="151"/>
      <c r="O148" s="152"/>
      <c r="P148" s="153">
        <f t="shared" ref="P148:P152" si="416">N148*O148</f>
        <v>0</v>
      </c>
      <c r="Q148" s="151"/>
      <c r="R148" s="152"/>
      <c r="S148" s="153">
        <f t="shared" ref="S148:S152" si="417">Q148*R148</f>
        <v>0</v>
      </c>
      <c r="T148" s="151"/>
      <c r="U148" s="152"/>
      <c r="V148" s="356">
        <f t="shared" ref="V148:V152" si="418">T148*U148</f>
        <v>0</v>
      </c>
      <c r="W148" s="357">
        <f t="shared" ref="W148:W152" si="419">G148+M148+S148</f>
        <v>0</v>
      </c>
      <c r="X148" s="340">
        <f t="shared" ref="X148:X152" si="420">J148+P148+V148</f>
        <v>0</v>
      </c>
      <c r="Y148" s="340">
        <f t="shared" ref="Y148:Y153" si="421">W148-X148</f>
        <v>0</v>
      </c>
      <c r="Z148" s="341" t="e">
        <f t="shared" ref="Z148:Z153" si="422">Y148/W148</f>
        <v>#DIV/0!</v>
      </c>
      <c r="AA148" s="354"/>
      <c r="AB148" s="125"/>
      <c r="AC148" s="125"/>
      <c r="AD148" s="125"/>
      <c r="AE148" s="125"/>
      <c r="AF148" s="125"/>
      <c r="AG148" s="125"/>
    </row>
    <row r="149" spans="1:33" ht="30" customHeight="1" x14ac:dyDescent="0.2">
      <c r="A149" s="114" t="s">
        <v>77</v>
      </c>
      <c r="B149" s="220">
        <v>43871</v>
      </c>
      <c r="C149" s="225" t="s">
        <v>269</v>
      </c>
      <c r="D149" s="221"/>
      <c r="E149" s="222"/>
      <c r="F149" s="119"/>
      <c r="G149" s="120">
        <f t="shared" si="413"/>
        <v>0</v>
      </c>
      <c r="H149" s="222"/>
      <c r="I149" s="119"/>
      <c r="J149" s="120">
        <f t="shared" si="414"/>
        <v>0</v>
      </c>
      <c r="K149" s="118"/>
      <c r="L149" s="119"/>
      <c r="M149" s="120">
        <f t="shared" si="415"/>
        <v>0</v>
      </c>
      <c r="N149" s="118"/>
      <c r="O149" s="119"/>
      <c r="P149" s="120">
        <f t="shared" si="416"/>
        <v>0</v>
      </c>
      <c r="Q149" s="118"/>
      <c r="R149" s="119"/>
      <c r="S149" s="120">
        <f t="shared" si="417"/>
        <v>0</v>
      </c>
      <c r="T149" s="118"/>
      <c r="U149" s="119"/>
      <c r="V149" s="314">
        <f t="shared" si="418"/>
        <v>0</v>
      </c>
      <c r="W149" s="322">
        <f t="shared" si="419"/>
        <v>0</v>
      </c>
      <c r="X149" s="122">
        <f t="shared" si="420"/>
        <v>0</v>
      </c>
      <c r="Y149" s="122">
        <f t="shared" si="421"/>
        <v>0</v>
      </c>
      <c r="Z149" s="123" t="e">
        <f t="shared" si="422"/>
        <v>#DIV/0!</v>
      </c>
      <c r="AA149" s="323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14" t="s">
        <v>77</v>
      </c>
      <c r="B150" s="220">
        <v>43900</v>
      </c>
      <c r="C150" s="225" t="s">
        <v>269</v>
      </c>
      <c r="D150" s="221"/>
      <c r="E150" s="222"/>
      <c r="F150" s="119"/>
      <c r="G150" s="120">
        <f t="shared" si="413"/>
        <v>0</v>
      </c>
      <c r="H150" s="222"/>
      <c r="I150" s="119"/>
      <c r="J150" s="120">
        <f t="shared" si="414"/>
        <v>0</v>
      </c>
      <c r="K150" s="118"/>
      <c r="L150" s="119"/>
      <c r="M150" s="120">
        <f t="shared" si="415"/>
        <v>0</v>
      </c>
      <c r="N150" s="118"/>
      <c r="O150" s="119"/>
      <c r="P150" s="120">
        <f t="shared" si="416"/>
        <v>0</v>
      </c>
      <c r="Q150" s="118"/>
      <c r="R150" s="119"/>
      <c r="S150" s="120">
        <f t="shared" si="417"/>
        <v>0</v>
      </c>
      <c r="T150" s="118"/>
      <c r="U150" s="119"/>
      <c r="V150" s="314">
        <f t="shared" si="418"/>
        <v>0</v>
      </c>
      <c r="W150" s="322">
        <f t="shared" si="419"/>
        <v>0</v>
      </c>
      <c r="X150" s="122">
        <f t="shared" si="420"/>
        <v>0</v>
      </c>
      <c r="Y150" s="122">
        <f t="shared" si="421"/>
        <v>0</v>
      </c>
      <c r="Z150" s="123" t="e">
        <f t="shared" si="422"/>
        <v>#DIV/0!</v>
      </c>
      <c r="AA150" s="323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77</v>
      </c>
      <c r="B151" s="227">
        <v>43931</v>
      </c>
      <c r="C151" s="155" t="s">
        <v>270</v>
      </c>
      <c r="D151" s="223" t="s">
        <v>80</v>
      </c>
      <c r="E151" s="224"/>
      <c r="F151" s="130"/>
      <c r="G151" s="120">
        <f t="shared" si="413"/>
        <v>0</v>
      </c>
      <c r="H151" s="224"/>
      <c r="I151" s="130"/>
      <c r="J151" s="120">
        <f t="shared" si="414"/>
        <v>0</v>
      </c>
      <c r="K151" s="129"/>
      <c r="L151" s="130"/>
      <c r="M151" s="131">
        <f t="shared" si="415"/>
        <v>0</v>
      </c>
      <c r="N151" s="129"/>
      <c r="O151" s="130"/>
      <c r="P151" s="131">
        <f t="shared" si="416"/>
        <v>0</v>
      </c>
      <c r="Q151" s="129"/>
      <c r="R151" s="130"/>
      <c r="S151" s="131">
        <f t="shared" si="417"/>
        <v>0</v>
      </c>
      <c r="T151" s="129"/>
      <c r="U151" s="130"/>
      <c r="V151" s="315">
        <f t="shared" si="418"/>
        <v>0</v>
      </c>
      <c r="W151" s="358">
        <f t="shared" si="419"/>
        <v>0</v>
      </c>
      <c r="X151" s="122">
        <f t="shared" si="420"/>
        <v>0</v>
      </c>
      <c r="Y151" s="122">
        <f t="shared" si="421"/>
        <v>0</v>
      </c>
      <c r="Z151" s="123" t="e">
        <f t="shared" si="422"/>
        <v>#DIV/0!</v>
      </c>
      <c r="AA151" s="359"/>
      <c r="AB151" s="125"/>
      <c r="AC151" s="125"/>
      <c r="AD151" s="125"/>
      <c r="AE151" s="125"/>
      <c r="AF151" s="125"/>
      <c r="AG151" s="125"/>
    </row>
    <row r="152" spans="1:33" ht="30" customHeight="1" thickBot="1" x14ac:dyDescent="0.25">
      <c r="A152" s="126" t="s">
        <v>77</v>
      </c>
      <c r="B152" s="228">
        <v>43961</v>
      </c>
      <c r="C152" s="206" t="s">
        <v>271</v>
      </c>
      <c r="D152" s="229"/>
      <c r="E152" s="129"/>
      <c r="F152" s="130">
        <v>0.22</v>
      </c>
      <c r="G152" s="131">
        <f t="shared" si="413"/>
        <v>0</v>
      </c>
      <c r="H152" s="129"/>
      <c r="I152" s="130">
        <v>0.22</v>
      </c>
      <c r="J152" s="131">
        <f t="shared" si="414"/>
        <v>0</v>
      </c>
      <c r="K152" s="129"/>
      <c r="L152" s="130">
        <v>0.22</v>
      </c>
      <c r="M152" s="131">
        <f t="shared" si="415"/>
        <v>0</v>
      </c>
      <c r="N152" s="129"/>
      <c r="O152" s="130">
        <v>0.22</v>
      </c>
      <c r="P152" s="131">
        <f t="shared" si="416"/>
        <v>0</v>
      </c>
      <c r="Q152" s="129"/>
      <c r="R152" s="130">
        <v>0.22</v>
      </c>
      <c r="S152" s="131">
        <f t="shared" si="417"/>
        <v>0</v>
      </c>
      <c r="T152" s="129"/>
      <c r="U152" s="130">
        <v>0.22</v>
      </c>
      <c r="V152" s="315">
        <f t="shared" si="418"/>
        <v>0</v>
      </c>
      <c r="W152" s="360">
        <f t="shared" si="419"/>
        <v>0</v>
      </c>
      <c r="X152" s="347">
        <f t="shared" si="420"/>
        <v>0</v>
      </c>
      <c r="Y152" s="347">
        <f t="shared" si="421"/>
        <v>0</v>
      </c>
      <c r="Z152" s="348" t="e">
        <f t="shared" si="422"/>
        <v>#DIV/0!</v>
      </c>
      <c r="AA152" s="355"/>
      <c r="AB152" s="6"/>
      <c r="AC152" s="6"/>
      <c r="AD152" s="6"/>
      <c r="AE152" s="6"/>
      <c r="AF152" s="6"/>
      <c r="AG152" s="6"/>
    </row>
    <row r="153" spans="1:33" ht="30" customHeight="1" thickBot="1" x14ac:dyDescent="0.25">
      <c r="A153" s="157" t="s">
        <v>272</v>
      </c>
      <c r="B153" s="158"/>
      <c r="C153" s="159"/>
      <c r="D153" s="160"/>
      <c r="E153" s="164">
        <f>SUM(E148:E151)</f>
        <v>0</v>
      </c>
      <c r="F153" s="177"/>
      <c r="G153" s="163">
        <f>SUM(G148:G152)</f>
        <v>0</v>
      </c>
      <c r="H153" s="164">
        <f>SUM(H148:H151)</f>
        <v>0</v>
      </c>
      <c r="I153" s="177"/>
      <c r="J153" s="163">
        <f>SUM(J148:J152)</f>
        <v>0</v>
      </c>
      <c r="K153" s="178">
        <f>SUM(K148:K151)</f>
        <v>0</v>
      </c>
      <c r="L153" s="177"/>
      <c r="M153" s="163">
        <f>SUM(M148:M152)</f>
        <v>0</v>
      </c>
      <c r="N153" s="178">
        <f>SUM(N148:N151)</f>
        <v>0</v>
      </c>
      <c r="O153" s="177"/>
      <c r="P153" s="163">
        <f>SUM(P148:P152)</f>
        <v>0</v>
      </c>
      <c r="Q153" s="178">
        <f>SUM(Q148:Q151)</f>
        <v>0</v>
      </c>
      <c r="R153" s="177"/>
      <c r="S153" s="163">
        <f>SUM(S148:S152)</f>
        <v>0</v>
      </c>
      <c r="T153" s="178">
        <f>SUM(T148:T151)</f>
        <v>0</v>
      </c>
      <c r="U153" s="177"/>
      <c r="V153" s="163">
        <f t="shared" ref="V153:X153" si="423">SUM(V148:V152)</f>
        <v>0</v>
      </c>
      <c r="W153" s="352">
        <f t="shared" si="423"/>
        <v>0</v>
      </c>
      <c r="X153" s="350">
        <f t="shared" si="423"/>
        <v>0</v>
      </c>
      <c r="Y153" s="351">
        <f t="shared" si="421"/>
        <v>0</v>
      </c>
      <c r="Z153" s="352" t="e">
        <f t="shared" si="422"/>
        <v>#DIV/0!</v>
      </c>
      <c r="AA153" s="353"/>
      <c r="AB153" s="6"/>
      <c r="AC153" s="6"/>
      <c r="AD153" s="6"/>
      <c r="AE153" s="6"/>
      <c r="AF153" s="6"/>
      <c r="AG153" s="6"/>
    </row>
    <row r="154" spans="1:33" ht="30" customHeight="1" thickBot="1" x14ac:dyDescent="0.25">
      <c r="A154" s="168" t="s">
        <v>72</v>
      </c>
      <c r="B154" s="193">
        <v>11</v>
      </c>
      <c r="C154" s="170" t="s">
        <v>273</v>
      </c>
      <c r="D154" s="171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1"/>
      <c r="X154" s="335"/>
      <c r="Y154" s="172"/>
      <c r="Z154" s="335"/>
      <c r="AA154" s="318"/>
      <c r="AB154" s="6"/>
      <c r="AC154" s="6"/>
      <c r="AD154" s="6"/>
      <c r="AE154" s="6"/>
      <c r="AF154" s="6"/>
      <c r="AG154" s="6"/>
    </row>
    <row r="155" spans="1:33" ht="30" customHeight="1" x14ac:dyDescent="0.2">
      <c r="A155" s="230" t="s">
        <v>77</v>
      </c>
      <c r="B155" s="220">
        <v>43841</v>
      </c>
      <c r="C155" s="225" t="s">
        <v>274</v>
      </c>
      <c r="D155" s="150" t="s">
        <v>111</v>
      </c>
      <c r="E155" s="151"/>
      <c r="F155" s="152"/>
      <c r="G155" s="153">
        <f t="shared" ref="G155:G156" si="424">E155*F155</f>
        <v>0</v>
      </c>
      <c r="H155" s="151"/>
      <c r="I155" s="152"/>
      <c r="J155" s="153">
        <f t="shared" ref="J155:J156" si="425">H155*I155</f>
        <v>0</v>
      </c>
      <c r="K155" s="151"/>
      <c r="L155" s="152"/>
      <c r="M155" s="153">
        <f t="shared" ref="M155:M156" si="426">K155*L155</f>
        <v>0</v>
      </c>
      <c r="N155" s="151"/>
      <c r="O155" s="152"/>
      <c r="P155" s="153">
        <f t="shared" ref="P155:P156" si="427">N155*O155</f>
        <v>0</v>
      </c>
      <c r="Q155" s="151"/>
      <c r="R155" s="152"/>
      <c r="S155" s="153">
        <f t="shared" ref="S155:S156" si="428">Q155*R155</f>
        <v>0</v>
      </c>
      <c r="T155" s="151"/>
      <c r="U155" s="152"/>
      <c r="V155" s="153">
        <f t="shared" ref="V155:V156" si="429">T155*U155</f>
        <v>0</v>
      </c>
      <c r="W155" s="289">
        <f t="shared" ref="W155:W156" si="430">G155+M155+S155</f>
        <v>0</v>
      </c>
      <c r="X155" s="339">
        <f t="shared" ref="X155:X156" si="431">J155+P155+V155</f>
        <v>0</v>
      </c>
      <c r="Y155" s="340">
        <f t="shared" ref="Y155:Y157" si="432">W155-X155</f>
        <v>0</v>
      </c>
      <c r="Z155" s="341" t="e">
        <f t="shared" ref="Z155:Z157" si="433">Y155/W155</f>
        <v>#DIV/0!</v>
      </c>
      <c r="AA155" s="354"/>
      <c r="AB155" s="125"/>
      <c r="AC155" s="125"/>
      <c r="AD155" s="125"/>
      <c r="AE155" s="125"/>
      <c r="AF155" s="125"/>
      <c r="AG155" s="125"/>
    </row>
    <row r="156" spans="1:33" ht="30" customHeight="1" thickBot="1" x14ac:dyDescent="0.25">
      <c r="A156" s="231" t="s">
        <v>77</v>
      </c>
      <c r="B156" s="220">
        <v>43872</v>
      </c>
      <c r="C156" s="155" t="s">
        <v>274</v>
      </c>
      <c r="D156" s="128" t="s">
        <v>111</v>
      </c>
      <c r="E156" s="129"/>
      <c r="F156" s="130"/>
      <c r="G156" s="120">
        <f t="shared" si="424"/>
        <v>0</v>
      </c>
      <c r="H156" s="129"/>
      <c r="I156" s="130"/>
      <c r="J156" s="120">
        <f t="shared" si="425"/>
        <v>0</v>
      </c>
      <c r="K156" s="129"/>
      <c r="L156" s="130"/>
      <c r="M156" s="131">
        <f t="shared" si="426"/>
        <v>0</v>
      </c>
      <c r="N156" s="129"/>
      <c r="O156" s="130"/>
      <c r="P156" s="131">
        <f t="shared" si="427"/>
        <v>0</v>
      </c>
      <c r="Q156" s="129"/>
      <c r="R156" s="130"/>
      <c r="S156" s="131">
        <f t="shared" si="428"/>
        <v>0</v>
      </c>
      <c r="T156" s="129"/>
      <c r="U156" s="130"/>
      <c r="V156" s="131">
        <f t="shared" si="429"/>
        <v>0</v>
      </c>
      <c r="W156" s="334">
        <f t="shared" si="430"/>
        <v>0</v>
      </c>
      <c r="X156" s="346">
        <f t="shared" si="431"/>
        <v>0</v>
      </c>
      <c r="Y156" s="347">
        <f t="shared" si="432"/>
        <v>0</v>
      </c>
      <c r="Z156" s="348" t="e">
        <f t="shared" si="433"/>
        <v>#DIV/0!</v>
      </c>
      <c r="AA156" s="355"/>
      <c r="AB156" s="125"/>
      <c r="AC156" s="125"/>
      <c r="AD156" s="125"/>
      <c r="AE156" s="125"/>
      <c r="AF156" s="125"/>
      <c r="AG156" s="125"/>
    </row>
    <row r="157" spans="1:33" ht="30" customHeight="1" thickBot="1" x14ac:dyDescent="0.25">
      <c r="A157" s="412" t="s">
        <v>275</v>
      </c>
      <c r="B157" s="413"/>
      <c r="C157" s="413"/>
      <c r="D157" s="414"/>
      <c r="E157" s="164">
        <f>SUM(E155:E156)</f>
        <v>0</v>
      </c>
      <c r="F157" s="177"/>
      <c r="G157" s="163">
        <f t="shared" ref="G157:H157" si="434">SUM(G155:G156)</f>
        <v>0</v>
      </c>
      <c r="H157" s="164">
        <f t="shared" si="434"/>
        <v>0</v>
      </c>
      <c r="I157" s="177"/>
      <c r="J157" s="163">
        <f t="shared" ref="J157:K157" si="435">SUM(J155:J156)</f>
        <v>0</v>
      </c>
      <c r="K157" s="178">
        <f t="shared" si="435"/>
        <v>0</v>
      </c>
      <c r="L157" s="177"/>
      <c r="M157" s="163">
        <f t="shared" ref="M157:N157" si="436">SUM(M155:M156)</f>
        <v>0</v>
      </c>
      <c r="N157" s="178">
        <f t="shared" si="436"/>
        <v>0</v>
      </c>
      <c r="O157" s="177"/>
      <c r="P157" s="163">
        <f t="shared" ref="P157:Q157" si="437">SUM(P155:P156)</f>
        <v>0</v>
      </c>
      <c r="Q157" s="178">
        <f t="shared" si="437"/>
        <v>0</v>
      </c>
      <c r="R157" s="177"/>
      <c r="S157" s="163">
        <f t="shared" ref="S157:T157" si="438">SUM(S155:S156)</f>
        <v>0</v>
      </c>
      <c r="T157" s="178">
        <f t="shared" si="438"/>
        <v>0</v>
      </c>
      <c r="U157" s="177"/>
      <c r="V157" s="163">
        <f t="shared" ref="V157:X157" si="439">SUM(V155:V156)</f>
        <v>0</v>
      </c>
      <c r="W157" s="179">
        <f t="shared" si="439"/>
        <v>0</v>
      </c>
      <c r="X157" s="350">
        <f t="shared" si="439"/>
        <v>0</v>
      </c>
      <c r="Y157" s="351">
        <f t="shared" si="432"/>
        <v>0</v>
      </c>
      <c r="Z157" s="352" t="e">
        <f t="shared" si="433"/>
        <v>#DIV/0!</v>
      </c>
      <c r="AA157" s="353"/>
      <c r="AB157" s="6"/>
      <c r="AC157" s="6"/>
      <c r="AD157" s="6"/>
      <c r="AE157" s="6"/>
      <c r="AF157" s="6"/>
      <c r="AG157" s="6"/>
    </row>
    <row r="158" spans="1:33" ht="30" customHeight="1" thickBot="1" x14ac:dyDescent="0.25">
      <c r="A158" s="192" t="s">
        <v>72</v>
      </c>
      <c r="B158" s="193">
        <v>12</v>
      </c>
      <c r="C158" s="98" t="s">
        <v>276</v>
      </c>
      <c r="D158" s="232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1"/>
      <c r="X158" s="335"/>
      <c r="Y158" s="172"/>
      <c r="Z158" s="335"/>
      <c r="AA158" s="318"/>
      <c r="AB158" s="6"/>
      <c r="AC158" s="6"/>
      <c r="AD158" s="6"/>
      <c r="AE158" s="6"/>
      <c r="AF158" s="6"/>
      <c r="AG158" s="6"/>
    </row>
    <row r="159" spans="1:33" ht="30" customHeight="1" x14ac:dyDescent="0.2">
      <c r="A159" s="148" t="s">
        <v>77</v>
      </c>
      <c r="B159" s="233">
        <v>43842</v>
      </c>
      <c r="C159" s="234" t="s">
        <v>277</v>
      </c>
      <c r="D159" s="215" t="s">
        <v>278</v>
      </c>
      <c r="E159" s="226"/>
      <c r="F159" s="152"/>
      <c r="G159" s="153">
        <f t="shared" ref="G159:G162" si="440">E159*F159</f>
        <v>0</v>
      </c>
      <c r="H159" s="226"/>
      <c r="I159" s="152"/>
      <c r="J159" s="153">
        <f t="shared" ref="J159:J162" si="441">H159*I159</f>
        <v>0</v>
      </c>
      <c r="K159" s="151"/>
      <c r="L159" s="152"/>
      <c r="M159" s="153">
        <f t="shared" ref="M159:M162" si="442">K159*L159</f>
        <v>0</v>
      </c>
      <c r="N159" s="151"/>
      <c r="O159" s="152"/>
      <c r="P159" s="153">
        <f t="shared" ref="P159:P162" si="443">N159*O159</f>
        <v>0</v>
      </c>
      <c r="Q159" s="151"/>
      <c r="R159" s="152"/>
      <c r="S159" s="153">
        <f t="shared" ref="S159:S162" si="444">Q159*R159</f>
        <v>0</v>
      </c>
      <c r="T159" s="151"/>
      <c r="U159" s="152"/>
      <c r="V159" s="153">
        <f t="shared" ref="V159:V162" si="445">T159*U159</f>
        <v>0</v>
      </c>
      <c r="W159" s="331">
        <f t="shared" ref="W159:W162" si="446">G159+M159+S159</f>
        <v>0</v>
      </c>
      <c r="X159" s="339">
        <f t="shared" ref="X159:X162" si="447">J159+P159+V159</f>
        <v>0</v>
      </c>
      <c r="Y159" s="340">
        <f t="shared" ref="Y159:Y163" si="448">W159-X159</f>
        <v>0</v>
      </c>
      <c r="Z159" s="341" t="e">
        <f t="shared" ref="Z159:Z163" si="449">Y159/W159</f>
        <v>#DIV/0!</v>
      </c>
      <c r="AA159" s="342"/>
      <c r="AB159" s="125"/>
      <c r="AC159" s="125"/>
      <c r="AD159" s="125"/>
      <c r="AE159" s="125"/>
      <c r="AF159" s="125"/>
      <c r="AG159" s="125"/>
    </row>
    <row r="160" spans="1:33" ht="30" customHeight="1" x14ac:dyDescent="0.2">
      <c r="A160" s="114" t="s">
        <v>77</v>
      </c>
      <c r="B160" s="220">
        <v>43873</v>
      </c>
      <c r="C160" s="116" t="s">
        <v>279</v>
      </c>
      <c r="D160" s="221" t="s">
        <v>248</v>
      </c>
      <c r="E160" s="222"/>
      <c r="F160" s="119"/>
      <c r="G160" s="120">
        <f t="shared" si="440"/>
        <v>0</v>
      </c>
      <c r="H160" s="222"/>
      <c r="I160" s="119"/>
      <c r="J160" s="120">
        <f t="shared" si="441"/>
        <v>0</v>
      </c>
      <c r="K160" s="118"/>
      <c r="L160" s="119"/>
      <c r="M160" s="120">
        <f t="shared" si="442"/>
        <v>0</v>
      </c>
      <c r="N160" s="118"/>
      <c r="O160" s="119"/>
      <c r="P160" s="120">
        <f t="shared" si="443"/>
        <v>0</v>
      </c>
      <c r="Q160" s="118"/>
      <c r="R160" s="119"/>
      <c r="S160" s="120">
        <f t="shared" si="444"/>
        <v>0</v>
      </c>
      <c r="T160" s="118"/>
      <c r="U160" s="119"/>
      <c r="V160" s="120">
        <f t="shared" si="445"/>
        <v>0</v>
      </c>
      <c r="W160" s="332">
        <f t="shared" si="446"/>
        <v>0</v>
      </c>
      <c r="X160" s="343">
        <f t="shared" si="447"/>
        <v>0</v>
      </c>
      <c r="Y160" s="122">
        <f t="shared" si="448"/>
        <v>0</v>
      </c>
      <c r="Z160" s="123" t="e">
        <f t="shared" si="449"/>
        <v>#DIV/0!</v>
      </c>
      <c r="AA160" s="344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126" t="s">
        <v>77</v>
      </c>
      <c r="B161" s="227">
        <v>43902</v>
      </c>
      <c r="C161" s="155" t="s">
        <v>280</v>
      </c>
      <c r="D161" s="223" t="s">
        <v>248</v>
      </c>
      <c r="E161" s="224"/>
      <c r="F161" s="130"/>
      <c r="G161" s="131">
        <f t="shared" si="440"/>
        <v>0</v>
      </c>
      <c r="H161" s="224"/>
      <c r="I161" s="130"/>
      <c r="J161" s="131">
        <f t="shared" si="441"/>
        <v>0</v>
      </c>
      <c r="K161" s="129"/>
      <c r="L161" s="130"/>
      <c r="M161" s="131">
        <f t="shared" si="442"/>
        <v>0</v>
      </c>
      <c r="N161" s="129"/>
      <c r="O161" s="130"/>
      <c r="P161" s="131">
        <f t="shared" si="443"/>
        <v>0</v>
      </c>
      <c r="Q161" s="129"/>
      <c r="R161" s="130"/>
      <c r="S161" s="131">
        <f t="shared" si="444"/>
        <v>0</v>
      </c>
      <c r="T161" s="129"/>
      <c r="U161" s="130"/>
      <c r="V161" s="131">
        <f t="shared" si="445"/>
        <v>0</v>
      </c>
      <c r="W161" s="333">
        <f t="shared" si="446"/>
        <v>0</v>
      </c>
      <c r="X161" s="343">
        <f t="shared" si="447"/>
        <v>0</v>
      </c>
      <c r="Y161" s="122">
        <f t="shared" si="448"/>
        <v>0</v>
      </c>
      <c r="Z161" s="123" t="e">
        <f t="shared" si="449"/>
        <v>#DIV/0!</v>
      </c>
      <c r="AA161" s="345"/>
      <c r="AB161" s="125"/>
      <c r="AC161" s="125"/>
      <c r="AD161" s="125"/>
      <c r="AE161" s="125"/>
      <c r="AF161" s="125"/>
      <c r="AG161" s="125"/>
    </row>
    <row r="162" spans="1:33" ht="30" customHeight="1" thickBot="1" x14ac:dyDescent="0.25">
      <c r="A162" s="126" t="s">
        <v>77</v>
      </c>
      <c r="B162" s="227">
        <v>43933</v>
      </c>
      <c r="C162" s="206" t="s">
        <v>281</v>
      </c>
      <c r="D162" s="229"/>
      <c r="E162" s="224"/>
      <c r="F162" s="130">
        <v>0.22</v>
      </c>
      <c r="G162" s="131">
        <f t="shared" si="440"/>
        <v>0</v>
      </c>
      <c r="H162" s="224"/>
      <c r="I162" s="130">
        <v>0.22</v>
      </c>
      <c r="J162" s="131">
        <f t="shared" si="441"/>
        <v>0</v>
      </c>
      <c r="K162" s="129"/>
      <c r="L162" s="130">
        <v>0.22</v>
      </c>
      <c r="M162" s="131">
        <f t="shared" si="442"/>
        <v>0</v>
      </c>
      <c r="N162" s="129"/>
      <c r="O162" s="130">
        <v>0.22</v>
      </c>
      <c r="P162" s="131">
        <f t="shared" si="443"/>
        <v>0</v>
      </c>
      <c r="Q162" s="129"/>
      <c r="R162" s="130">
        <v>0.22</v>
      </c>
      <c r="S162" s="131">
        <f t="shared" si="444"/>
        <v>0</v>
      </c>
      <c r="T162" s="129"/>
      <c r="U162" s="130">
        <v>0.22</v>
      </c>
      <c r="V162" s="131">
        <f t="shared" si="445"/>
        <v>0</v>
      </c>
      <c r="W162" s="334">
        <f t="shared" si="446"/>
        <v>0</v>
      </c>
      <c r="X162" s="346">
        <f t="shared" si="447"/>
        <v>0</v>
      </c>
      <c r="Y162" s="347">
        <f t="shared" si="448"/>
        <v>0</v>
      </c>
      <c r="Z162" s="348" t="e">
        <f t="shared" si="449"/>
        <v>#DIV/0!</v>
      </c>
      <c r="AA162" s="349"/>
      <c r="AB162" s="6"/>
      <c r="AC162" s="6"/>
      <c r="AD162" s="6"/>
      <c r="AE162" s="6"/>
      <c r="AF162" s="6"/>
      <c r="AG162" s="6"/>
    </row>
    <row r="163" spans="1:33" ht="30" customHeight="1" thickBot="1" x14ac:dyDescent="0.25">
      <c r="A163" s="157" t="s">
        <v>282</v>
      </c>
      <c r="B163" s="158"/>
      <c r="C163" s="159"/>
      <c r="D163" s="237"/>
      <c r="E163" s="164">
        <f>SUM(E159:E161)</f>
        <v>0</v>
      </c>
      <c r="F163" s="177"/>
      <c r="G163" s="163">
        <f>SUM(G159:G162)</f>
        <v>0</v>
      </c>
      <c r="H163" s="164">
        <f>SUM(H159:H161)</f>
        <v>0</v>
      </c>
      <c r="I163" s="177"/>
      <c r="J163" s="163">
        <f>SUM(J159:J162)</f>
        <v>0</v>
      </c>
      <c r="K163" s="178">
        <f>SUM(K159:K161)</f>
        <v>0</v>
      </c>
      <c r="L163" s="177"/>
      <c r="M163" s="163">
        <f>SUM(M159:M162)</f>
        <v>0</v>
      </c>
      <c r="N163" s="178">
        <f>SUM(N159:N161)</f>
        <v>0</v>
      </c>
      <c r="O163" s="177"/>
      <c r="P163" s="163">
        <f>SUM(P159:P162)</f>
        <v>0</v>
      </c>
      <c r="Q163" s="178">
        <f>SUM(Q159:Q161)</f>
        <v>0</v>
      </c>
      <c r="R163" s="177"/>
      <c r="S163" s="163">
        <f>SUM(S159:S162)</f>
        <v>0</v>
      </c>
      <c r="T163" s="178">
        <f>SUM(T159:T161)</f>
        <v>0</v>
      </c>
      <c r="U163" s="177"/>
      <c r="V163" s="165">
        <f t="shared" ref="V163:X163" si="450">SUM(V159:V162)</f>
        <v>0</v>
      </c>
      <c r="W163" s="306">
        <f t="shared" si="450"/>
        <v>0</v>
      </c>
      <c r="X163" s="336">
        <f t="shared" si="450"/>
        <v>0</v>
      </c>
      <c r="Y163" s="336">
        <f t="shared" si="448"/>
        <v>0</v>
      </c>
      <c r="Z163" s="337" t="e">
        <f t="shared" si="449"/>
        <v>#DIV/0!</v>
      </c>
      <c r="AA163" s="338"/>
      <c r="AB163" s="6"/>
      <c r="AC163" s="6"/>
      <c r="AD163" s="6"/>
      <c r="AE163" s="6"/>
      <c r="AF163" s="6"/>
      <c r="AG163" s="6"/>
    </row>
    <row r="164" spans="1:33" ht="30" customHeight="1" thickBot="1" x14ac:dyDescent="0.25">
      <c r="A164" s="192" t="s">
        <v>72</v>
      </c>
      <c r="B164" s="97">
        <v>13</v>
      </c>
      <c r="C164" s="98" t="s">
        <v>283</v>
      </c>
      <c r="D164" s="99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317"/>
      <c r="X164" s="317"/>
      <c r="Y164" s="172"/>
      <c r="Z164" s="317"/>
      <c r="AA164" s="318"/>
      <c r="AB164" s="6"/>
      <c r="AC164" s="6"/>
      <c r="AD164" s="6"/>
      <c r="AE164" s="6"/>
      <c r="AF164" s="6"/>
      <c r="AG164" s="6"/>
    </row>
    <row r="165" spans="1:33" ht="30" customHeight="1" x14ac:dyDescent="0.2">
      <c r="A165" s="103" t="s">
        <v>74</v>
      </c>
      <c r="B165" s="104" t="s">
        <v>284</v>
      </c>
      <c r="C165" s="238" t="s">
        <v>285</v>
      </c>
      <c r="D165" s="135"/>
      <c r="E165" s="136">
        <f>SUM(E166:E168)</f>
        <v>8</v>
      </c>
      <c r="F165" s="137"/>
      <c r="G165" s="138">
        <f>SUM(G166:G170)</f>
        <v>54600</v>
      </c>
      <c r="H165" s="136">
        <f>SUM(H166:H168)</f>
        <v>0</v>
      </c>
      <c r="I165" s="137"/>
      <c r="J165" s="138">
        <f>SUM(J166:J170)</f>
        <v>55804.66</v>
      </c>
      <c r="K165" s="136">
        <f>SUM(K166:K168)</f>
        <v>0</v>
      </c>
      <c r="L165" s="137"/>
      <c r="M165" s="138">
        <f>SUM(M166:M170)</f>
        <v>0</v>
      </c>
      <c r="N165" s="136">
        <f>SUM(N166:N168)</f>
        <v>0</v>
      </c>
      <c r="O165" s="137"/>
      <c r="P165" s="138">
        <f>SUM(P166:P170)</f>
        <v>0</v>
      </c>
      <c r="Q165" s="136">
        <f>SUM(Q166:Q168)</f>
        <v>0</v>
      </c>
      <c r="R165" s="137"/>
      <c r="S165" s="138">
        <f>SUM(S166:S170)</f>
        <v>0</v>
      </c>
      <c r="T165" s="136">
        <f>SUM(T166:T168)</f>
        <v>0</v>
      </c>
      <c r="U165" s="137"/>
      <c r="V165" s="310">
        <f t="shared" ref="V165:X165" si="451">SUM(V166:V170)</f>
        <v>0</v>
      </c>
      <c r="W165" s="319">
        <f t="shared" si="451"/>
        <v>54600</v>
      </c>
      <c r="X165" s="320">
        <f t="shared" si="451"/>
        <v>55804.66</v>
      </c>
      <c r="Y165" s="320">
        <f t="shared" ref="Y165:Y189" si="452">W165-X165</f>
        <v>-1204.6600000000035</v>
      </c>
      <c r="Z165" s="320">
        <f t="shared" ref="Z165:Z190" si="453">Y165/W165</f>
        <v>-2.2063369963370029E-2</v>
      </c>
      <c r="AA165" s="321"/>
      <c r="AB165" s="113"/>
      <c r="AC165" s="113"/>
      <c r="AD165" s="113"/>
      <c r="AE165" s="113"/>
      <c r="AF165" s="113"/>
      <c r="AG165" s="113"/>
    </row>
    <row r="166" spans="1:33" ht="30" customHeight="1" x14ac:dyDescent="0.2">
      <c r="A166" s="114" t="s">
        <v>77</v>
      </c>
      <c r="B166" s="115" t="s">
        <v>286</v>
      </c>
      <c r="C166" s="239" t="s">
        <v>350</v>
      </c>
      <c r="D166" s="297" t="s">
        <v>80</v>
      </c>
      <c r="E166" s="118">
        <v>4</v>
      </c>
      <c r="F166" s="119">
        <v>5400</v>
      </c>
      <c r="G166" s="120">
        <f t="shared" ref="G166:G170" si="454">E166*F166</f>
        <v>21600</v>
      </c>
      <c r="H166" s="118"/>
      <c r="I166" s="119"/>
      <c r="J166" s="120">
        <v>21600</v>
      </c>
      <c r="K166" s="118"/>
      <c r="L166" s="119"/>
      <c r="M166" s="120">
        <f t="shared" ref="M166:M170" si="455">K166*L166</f>
        <v>0</v>
      </c>
      <c r="N166" s="118"/>
      <c r="O166" s="119"/>
      <c r="P166" s="120">
        <f t="shared" ref="P166:P170" si="456">N166*O166</f>
        <v>0</v>
      </c>
      <c r="Q166" s="118"/>
      <c r="R166" s="119"/>
      <c r="S166" s="120">
        <f t="shared" ref="S166:S170" si="457">Q166*R166</f>
        <v>0</v>
      </c>
      <c r="T166" s="118"/>
      <c r="U166" s="119"/>
      <c r="V166" s="314">
        <f t="shared" ref="V166:V170" si="458">T166*U166</f>
        <v>0</v>
      </c>
      <c r="W166" s="322">
        <f t="shared" ref="W166:W170" si="459">G166+M166+S166</f>
        <v>21600</v>
      </c>
      <c r="X166" s="122">
        <f t="shared" ref="X166:X170" si="460">J166+P166+V166</f>
        <v>21600</v>
      </c>
      <c r="Y166" s="122">
        <f t="shared" si="452"/>
        <v>0</v>
      </c>
      <c r="Z166" s="123">
        <f t="shared" si="453"/>
        <v>0</v>
      </c>
      <c r="AA166" s="323"/>
      <c r="AB166" s="125"/>
      <c r="AC166" s="125"/>
      <c r="AD166" s="125"/>
      <c r="AE166" s="125"/>
      <c r="AF166" s="125"/>
      <c r="AG166" s="125"/>
    </row>
    <row r="167" spans="1:33" ht="30" customHeight="1" x14ac:dyDescent="0.2">
      <c r="A167" s="114" t="s">
        <v>77</v>
      </c>
      <c r="B167" s="115" t="s">
        <v>287</v>
      </c>
      <c r="C167" s="240" t="s">
        <v>351</v>
      </c>
      <c r="D167" s="117" t="s">
        <v>80</v>
      </c>
      <c r="E167" s="118">
        <v>4</v>
      </c>
      <c r="F167" s="119">
        <v>8250</v>
      </c>
      <c r="G167" s="120">
        <f t="shared" si="454"/>
        <v>33000</v>
      </c>
      <c r="H167" s="118"/>
      <c r="I167" s="119"/>
      <c r="J167" s="120">
        <v>33000</v>
      </c>
      <c r="K167" s="118"/>
      <c r="L167" s="119"/>
      <c r="M167" s="120">
        <f t="shared" si="455"/>
        <v>0</v>
      </c>
      <c r="N167" s="118"/>
      <c r="O167" s="119"/>
      <c r="P167" s="120">
        <f t="shared" si="456"/>
        <v>0</v>
      </c>
      <c r="Q167" s="118"/>
      <c r="R167" s="119"/>
      <c r="S167" s="120">
        <f t="shared" si="457"/>
        <v>0</v>
      </c>
      <c r="T167" s="118"/>
      <c r="U167" s="119"/>
      <c r="V167" s="314">
        <f t="shared" si="458"/>
        <v>0</v>
      </c>
      <c r="W167" s="322">
        <f t="shared" si="459"/>
        <v>33000</v>
      </c>
      <c r="X167" s="122">
        <f t="shared" si="460"/>
        <v>33000</v>
      </c>
      <c r="Y167" s="122">
        <f t="shared" si="452"/>
        <v>0</v>
      </c>
      <c r="Z167" s="305">
        <f t="shared" si="453"/>
        <v>0</v>
      </c>
      <c r="AA167" s="324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14" t="s">
        <v>77</v>
      </c>
      <c r="B168" s="115" t="s">
        <v>288</v>
      </c>
      <c r="C168" s="240" t="s">
        <v>289</v>
      </c>
      <c r="D168" s="117" t="s">
        <v>142</v>
      </c>
      <c r="E168" s="118"/>
      <c r="F168" s="119"/>
      <c r="G168" s="120">
        <f t="shared" si="454"/>
        <v>0</v>
      </c>
      <c r="H168" s="118"/>
      <c r="I168" s="119"/>
      <c r="J168" s="120">
        <f t="shared" ref="J168:J170" si="461">H168*I168</f>
        <v>0</v>
      </c>
      <c r="K168" s="118"/>
      <c r="L168" s="119"/>
      <c r="M168" s="120">
        <f t="shared" si="455"/>
        <v>0</v>
      </c>
      <c r="N168" s="118"/>
      <c r="O168" s="119"/>
      <c r="P168" s="120">
        <f t="shared" si="456"/>
        <v>0</v>
      </c>
      <c r="Q168" s="118"/>
      <c r="R168" s="119"/>
      <c r="S168" s="120">
        <f t="shared" si="457"/>
        <v>0</v>
      </c>
      <c r="T168" s="118"/>
      <c r="U168" s="119"/>
      <c r="V168" s="314">
        <f t="shared" si="458"/>
        <v>0</v>
      </c>
      <c r="W168" s="322">
        <f t="shared" si="459"/>
        <v>0</v>
      </c>
      <c r="X168" s="122">
        <f t="shared" si="460"/>
        <v>0</v>
      </c>
      <c r="Y168" s="289">
        <f t="shared" si="452"/>
        <v>0</v>
      </c>
      <c r="Z168" s="313" t="e">
        <f t="shared" si="453"/>
        <v>#DIV/0!</v>
      </c>
      <c r="AA168" s="325"/>
      <c r="AB168" s="125"/>
      <c r="AC168" s="125"/>
      <c r="AD168" s="125"/>
      <c r="AE168" s="125"/>
      <c r="AF168" s="125"/>
      <c r="AG168" s="125"/>
    </row>
    <row r="169" spans="1:33" s="282" customFormat="1" ht="42" customHeight="1" thickBot="1" x14ac:dyDescent="0.25">
      <c r="A169" s="126"/>
      <c r="B169" s="147" t="s">
        <v>290</v>
      </c>
      <c r="C169" s="240" t="s">
        <v>358</v>
      </c>
      <c r="D169" s="128" t="s">
        <v>21</v>
      </c>
      <c r="E169" s="129"/>
      <c r="F169" s="130"/>
      <c r="G169" s="131"/>
      <c r="H169" s="129">
        <v>4</v>
      </c>
      <c r="I169" s="130"/>
      <c r="J169" s="131">
        <v>1204.6600000000001</v>
      </c>
      <c r="K169" s="129"/>
      <c r="L169" s="130"/>
      <c r="M169" s="131"/>
      <c r="N169" s="129"/>
      <c r="O169" s="130"/>
      <c r="P169" s="131"/>
      <c r="Q169" s="129"/>
      <c r="R169" s="130"/>
      <c r="S169" s="131"/>
      <c r="T169" s="129"/>
      <c r="U169" s="130"/>
      <c r="V169" s="315"/>
      <c r="W169" s="322">
        <f t="shared" si="459"/>
        <v>0</v>
      </c>
      <c r="X169" s="122">
        <f t="shared" si="460"/>
        <v>1204.6600000000001</v>
      </c>
      <c r="Y169" s="289">
        <f t="shared" si="452"/>
        <v>-1204.6600000000001</v>
      </c>
      <c r="Z169" s="313" t="e">
        <f t="shared" si="453"/>
        <v>#DIV/0!</v>
      </c>
      <c r="AA169" s="326" t="s">
        <v>360</v>
      </c>
      <c r="AB169" s="125"/>
      <c r="AC169" s="125"/>
      <c r="AD169" s="125"/>
      <c r="AE169" s="125"/>
      <c r="AF169" s="125"/>
      <c r="AG169" s="125"/>
    </row>
    <row r="170" spans="1:33" ht="30" customHeight="1" thickBot="1" x14ac:dyDescent="0.25">
      <c r="A170" s="141" t="s">
        <v>77</v>
      </c>
      <c r="B170" s="147" t="s">
        <v>357</v>
      </c>
      <c r="C170" s="240" t="s">
        <v>291</v>
      </c>
      <c r="D170" s="142"/>
      <c r="E170" s="143"/>
      <c r="F170" s="144">
        <v>0.22</v>
      </c>
      <c r="G170" s="145">
        <f t="shared" si="454"/>
        <v>0</v>
      </c>
      <c r="H170" s="143"/>
      <c r="I170" s="144">
        <v>0.22</v>
      </c>
      <c r="J170" s="145">
        <f t="shared" si="461"/>
        <v>0</v>
      </c>
      <c r="K170" s="143"/>
      <c r="L170" s="144">
        <v>0.22</v>
      </c>
      <c r="M170" s="145">
        <f t="shared" si="455"/>
        <v>0</v>
      </c>
      <c r="N170" s="143"/>
      <c r="O170" s="144">
        <v>0.22</v>
      </c>
      <c r="P170" s="145">
        <f t="shared" si="456"/>
        <v>0</v>
      </c>
      <c r="Q170" s="143"/>
      <c r="R170" s="144">
        <v>0.22</v>
      </c>
      <c r="S170" s="145">
        <f t="shared" si="457"/>
        <v>0</v>
      </c>
      <c r="T170" s="143"/>
      <c r="U170" s="144">
        <v>0.22</v>
      </c>
      <c r="V170" s="316">
        <f t="shared" si="458"/>
        <v>0</v>
      </c>
      <c r="W170" s="327">
        <f t="shared" si="459"/>
        <v>0</v>
      </c>
      <c r="X170" s="304">
        <f t="shared" si="460"/>
        <v>0</v>
      </c>
      <c r="Y170" s="304">
        <f t="shared" si="452"/>
        <v>0</v>
      </c>
      <c r="Z170" s="305" t="e">
        <f t="shared" si="453"/>
        <v>#DIV/0!</v>
      </c>
      <c r="AA170" s="328"/>
      <c r="AB170" s="125"/>
      <c r="AC170" s="125"/>
      <c r="AD170" s="125"/>
      <c r="AE170" s="125"/>
      <c r="AF170" s="125"/>
      <c r="AG170" s="125"/>
    </row>
    <row r="171" spans="1:33" ht="30" customHeight="1" thickBot="1" x14ac:dyDescent="0.25">
      <c r="A171" s="241" t="s">
        <v>74</v>
      </c>
      <c r="B171" s="242" t="s">
        <v>284</v>
      </c>
      <c r="C171" s="205" t="s">
        <v>292</v>
      </c>
      <c r="D171" s="106"/>
      <c r="E171" s="107">
        <f>SUM(E172:E174)</f>
        <v>0</v>
      </c>
      <c r="F171" s="108"/>
      <c r="G171" s="109">
        <f>SUM(G172:G175)</f>
        <v>0</v>
      </c>
      <c r="H171" s="107">
        <f>SUM(H172:H174)</f>
        <v>0</v>
      </c>
      <c r="I171" s="108"/>
      <c r="J171" s="109">
        <f>SUM(J172:J175)</f>
        <v>0</v>
      </c>
      <c r="K171" s="107">
        <f>SUM(K172:K174)</f>
        <v>0</v>
      </c>
      <c r="L171" s="108"/>
      <c r="M171" s="109">
        <f>SUM(M172:M175)</f>
        <v>0</v>
      </c>
      <c r="N171" s="107">
        <f>SUM(N172:N174)</f>
        <v>0</v>
      </c>
      <c r="O171" s="108"/>
      <c r="P171" s="109">
        <f>SUM(P172:P175)</f>
        <v>0</v>
      </c>
      <c r="Q171" s="107">
        <f>SUM(Q172:Q174)</f>
        <v>0</v>
      </c>
      <c r="R171" s="108"/>
      <c r="S171" s="109">
        <f>SUM(S172:S175)</f>
        <v>0</v>
      </c>
      <c r="T171" s="107">
        <f>SUM(T172:T174)</f>
        <v>0</v>
      </c>
      <c r="U171" s="108"/>
      <c r="V171" s="173">
        <f t="shared" ref="V171:X171" si="462">SUM(V172:V175)</f>
        <v>0</v>
      </c>
      <c r="W171" s="307">
        <f t="shared" si="462"/>
        <v>0</v>
      </c>
      <c r="X171" s="308">
        <f t="shared" si="462"/>
        <v>0</v>
      </c>
      <c r="Y171" s="308">
        <f t="shared" si="452"/>
        <v>0</v>
      </c>
      <c r="Z171" s="308" t="e">
        <f t="shared" si="453"/>
        <v>#DIV/0!</v>
      </c>
      <c r="AA171" s="309"/>
      <c r="AB171" s="113"/>
      <c r="AC171" s="113"/>
      <c r="AD171" s="113"/>
      <c r="AE171" s="113"/>
      <c r="AF171" s="113"/>
      <c r="AG171" s="113"/>
    </row>
    <row r="172" spans="1:33" ht="30" customHeight="1" x14ac:dyDescent="0.2">
      <c r="A172" s="114" t="s">
        <v>77</v>
      </c>
      <c r="B172" s="115" t="s">
        <v>293</v>
      </c>
      <c r="C172" s="116" t="s">
        <v>294</v>
      </c>
      <c r="D172" s="117"/>
      <c r="E172" s="118"/>
      <c r="F172" s="119"/>
      <c r="G172" s="120">
        <f t="shared" ref="G172:G175" si="463">E172*F172</f>
        <v>0</v>
      </c>
      <c r="H172" s="118"/>
      <c r="I172" s="119"/>
      <c r="J172" s="120">
        <f t="shared" ref="J172:J175" si="464">H172*I172</f>
        <v>0</v>
      </c>
      <c r="K172" s="118"/>
      <c r="L172" s="119"/>
      <c r="M172" s="120">
        <f t="shared" ref="M172:M175" si="465">K172*L172</f>
        <v>0</v>
      </c>
      <c r="N172" s="118"/>
      <c r="O172" s="119"/>
      <c r="P172" s="120">
        <f t="shared" ref="P172:P175" si="466">N172*O172</f>
        <v>0</v>
      </c>
      <c r="Q172" s="118"/>
      <c r="R172" s="119"/>
      <c r="S172" s="120">
        <f t="shared" ref="S172:S175" si="467">Q172*R172</f>
        <v>0</v>
      </c>
      <c r="T172" s="118"/>
      <c r="U172" s="119"/>
      <c r="V172" s="120">
        <f t="shared" ref="V172:V175" si="468">T172*U172</f>
        <v>0</v>
      </c>
      <c r="W172" s="122">
        <f t="shared" ref="W172:W175" si="469">G172+M172+S172</f>
        <v>0</v>
      </c>
      <c r="X172" s="122">
        <f t="shared" ref="X172:X175" si="470">J172+P172+V172</f>
        <v>0</v>
      </c>
      <c r="Y172" s="122">
        <f t="shared" si="452"/>
        <v>0</v>
      </c>
      <c r="Z172" s="123" t="e">
        <f t="shared" si="453"/>
        <v>#DIV/0!</v>
      </c>
      <c r="AA172" s="154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77</v>
      </c>
      <c r="B173" s="115" t="s">
        <v>295</v>
      </c>
      <c r="C173" s="116" t="s">
        <v>294</v>
      </c>
      <c r="D173" s="117"/>
      <c r="E173" s="118"/>
      <c r="F173" s="119"/>
      <c r="G173" s="120">
        <f t="shared" si="463"/>
        <v>0</v>
      </c>
      <c r="H173" s="118"/>
      <c r="I173" s="119"/>
      <c r="J173" s="120">
        <f t="shared" si="464"/>
        <v>0</v>
      </c>
      <c r="K173" s="118"/>
      <c r="L173" s="119"/>
      <c r="M173" s="120">
        <f t="shared" si="465"/>
        <v>0</v>
      </c>
      <c r="N173" s="118"/>
      <c r="O173" s="119"/>
      <c r="P173" s="120">
        <f t="shared" si="466"/>
        <v>0</v>
      </c>
      <c r="Q173" s="118"/>
      <c r="R173" s="119"/>
      <c r="S173" s="120">
        <f t="shared" si="467"/>
        <v>0</v>
      </c>
      <c r="T173" s="118"/>
      <c r="U173" s="119"/>
      <c r="V173" s="120">
        <f t="shared" si="468"/>
        <v>0</v>
      </c>
      <c r="W173" s="121">
        <f t="shared" si="469"/>
        <v>0</v>
      </c>
      <c r="X173" s="122">
        <f t="shared" si="470"/>
        <v>0</v>
      </c>
      <c r="Y173" s="122">
        <f t="shared" si="452"/>
        <v>0</v>
      </c>
      <c r="Z173" s="123" t="e">
        <f t="shared" si="453"/>
        <v>#DIV/0!</v>
      </c>
      <c r="AA173" s="124"/>
      <c r="AB173" s="125"/>
      <c r="AC173" s="125"/>
      <c r="AD173" s="125"/>
      <c r="AE173" s="125"/>
      <c r="AF173" s="125"/>
      <c r="AG173" s="125"/>
    </row>
    <row r="174" spans="1:33" ht="30" customHeight="1" x14ac:dyDescent="0.2">
      <c r="A174" s="126" t="s">
        <v>77</v>
      </c>
      <c r="B174" s="127" t="s">
        <v>296</v>
      </c>
      <c r="C174" s="116" t="s">
        <v>294</v>
      </c>
      <c r="D174" s="128"/>
      <c r="E174" s="129"/>
      <c r="F174" s="130"/>
      <c r="G174" s="131">
        <f t="shared" si="463"/>
        <v>0</v>
      </c>
      <c r="H174" s="129"/>
      <c r="I174" s="130"/>
      <c r="J174" s="131">
        <f t="shared" si="464"/>
        <v>0</v>
      </c>
      <c r="K174" s="129"/>
      <c r="L174" s="130"/>
      <c r="M174" s="131">
        <f t="shared" si="465"/>
        <v>0</v>
      </c>
      <c r="N174" s="129"/>
      <c r="O174" s="130"/>
      <c r="P174" s="131">
        <f t="shared" si="466"/>
        <v>0</v>
      </c>
      <c r="Q174" s="129"/>
      <c r="R174" s="130"/>
      <c r="S174" s="131">
        <f t="shared" si="467"/>
        <v>0</v>
      </c>
      <c r="T174" s="129"/>
      <c r="U174" s="130"/>
      <c r="V174" s="131">
        <f t="shared" si="468"/>
        <v>0</v>
      </c>
      <c r="W174" s="132">
        <f t="shared" si="469"/>
        <v>0</v>
      </c>
      <c r="X174" s="122">
        <f t="shared" si="470"/>
        <v>0</v>
      </c>
      <c r="Y174" s="122">
        <f t="shared" si="452"/>
        <v>0</v>
      </c>
      <c r="Z174" s="123" t="e">
        <f t="shared" si="453"/>
        <v>#DIV/0!</v>
      </c>
      <c r="AA174" s="133"/>
      <c r="AB174" s="125"/>
      <c r="AC174" s="125"/>
      <c r="AD174" s="125"/>
      <c r="AE174" s="125"/>
      <c r="AF174" s="125"/>
      <c r="AG174" s="125"/>
    </row>
    <row r="175" spans="1:33" ht="30" customHeight="1" thickBot="1" x14ac:dyDescent="0.25">
      <c r="A175" s="126" t="s">
        <v>77</v>
      </c>
      <c r="B175" s="127" t="s">
        <v>297</v>
      </c>
      <c r="C175" s="176" t="s">
        <v>298</v>
      </c>
      <c r="D175" s="142"/>
      <c r="E175" s="129"/>
      <c r="F175" s="130">
        <v>0.22</v>
      </c>
      <c r="G175" s="131">
        <f t="shared" si="463"/>
        <v>0</v>
      </c>
      <c r="H175" s="129"/>
      <c r="I175" s="130">
        <v>0.22</v>
      </c>
      <c r="J175" s="131">
        <f t="shared" si="464"/>
        <v>0</v>
      </c>
      <c r="K175" s="129"/>
      <c r="L175" s="130">
        <v>0.22</v>
      </c>
      <c r="M175" s="131">
        <f t="shared" si="465"/>
        <v>0</v>
      </c>
      <c r="N175" s="129"/>
      <c r="O175" s="130">
        <v>0.22</v>
      </c>
      <c r="P175" s="131">
        <f t="shared" si="466"/>
        <v>0</v>
      </c>
      <c r="Q175" s="129"/>
      <c r="R175" s="130">
        <v>0.22</v>
      </c>
      <c r="S175" s="131">
        <f t="shared" si="467"/>
        <v>0</v>
      </c>
      <c r="T175" s="129"/>
      <c r="U175" s="130">
        <v>0.22</v>
      </c>
      <c r="V175" s="131">
        <f t="shared" si="468"/>
        <v>0</v>
      </c>
      <c r="W175" s="132">
        <f t="shared" si="469"/>
        <v>0</v>
      </c>
      <c r="X175" s="304">
        <f t="shared" si="470"/>
        <v>0</v>
      </c>
      <c r="Y175" s="304">
        <f t="shared" si="452"/>
        <v>0</v>
      </c>
      <c r="Z175" s="305" t="e">
        <f t="shared" si="453"/>
        <v>#DIV/0!</v>
      </c>
      <c r="AA175" s="133"/>
      <c r="AB175" s="125"/>
      <c r="AC175" s="125"/>
      <c r="AD175" s="125"/>
      <c r="AE175" s="125"/>
      <c r="AF175" s="125"/>
      <c r="AG175" s="125"/>
    </row>
    <row r="176" spans="1:33" ht="30" customHeight="1" thickBot="1" x14ac:dyDescent="0.25">
      <c r="A176" s="103" t="s">
        <v>74</v>
      </c>
      <c r="B176" s="104" t="s">
        <v>299</v>
      </c>
      <c r="C176" s="205" t="s">
        <v>300</v>
      </c>
      <c r="D176" s="135"/>
      <c r="E176" s="136">
        <f>SUM(E177:E179)</f>
        <v>0</v>
      </c>
      <c r="F176" s="137"/>
      <c r="G176" s="138">
        <f t="shared" ref="G176:H176" si="471">SUM(G177:G179)</f>
        <v>0</v>
      </c>
      <c r="H176" s="136">
        <f t="shared" si="471"/>
        <v>0</v>
      </c>
      <c r="I176" s="137"/>
      <c r="J176" s="138">
        <f t="shared" ref="J176:K176" si="472">SUM(J177:J179)</f>
        <v>0</v>
      </c>
      <c r="K176" s="136">
        <f t="shared" si="472"/>
        <v>0</v>
      </c>
      <c r="L176" s="137"/>
      <c r="M176" s="138">
        <f t="shared" ref="M176:N176" si="473">SUM(M177:M179)</f>
        <v>0</v>
      </c>
      <c r="N176" s="136">
        <f t="shared" si="473"/>
        <v>0</v>
      </c>
      <c r="O176" s="137"/>
      <c r="P176" s="138">
        <f t="shared" ref="P176:Q176" si="474">SUM(P177:P179)</f>
        <v>0</v>
      </c>
      <c r="Q176" s="136">
        <f t="shared" si="474"/>
        <v>0</v>
      </c>
      <c r="R176" s="137"/>
      <c r="S176" s="138">
        <f t="shared" ref="S176:T176" si="475">SUM(S177:S179)</f>
        <v>0</v>
      </c>
      <c r="T176" s="136">
        <f t="shared" si="475"/>
        <v>0</v>
      </c>
      <c r="U176" s="137"/>
      <c r="V176" s="310">
        <f t="shared" ref="V176:X176" si="476">SUM(V177:V179)</f>
        <v>0</v>
      </c>
      <c r="W176" s="307">
        <f t="shared" si="476"/>
        <v>0</v>
      </c>
      <c r="X176" s="308">
        <f t="shared" si="476"/>
        <v>0</v>
      </c>
      <c r="Y176" s="308">
        <f t="shared" si="452"/>
        <v>0</v>
      </c>
      <c r="Z176" s="308" t="e">
        <f t="shared" si="453"/>
        <v>#DIV/0!</v>
      </c>
      <c r="AA176" s="312"/>
      <c r="AB176" s="113"/>
      <c r="AC176" s="113"/>
      <c r="AD176" s="113"/>
      <c r="AE176" s="113"/>
      <c r="AF176" s="113"/>
      <c r="AG176" s="113"/>
    </row>
    <row r="177" spans="1:33" ht="30" customHeight="1" x14ac:dyDescent="0.2">
      <c r="A177" s="114" t="s">
        <v>77</v>
      </c>
      <c r="B177" s="115" t="s">
        <v>301</v>
      </c>
      <c r="C177" s="116" t="s">
        <v>302</v>
      </c>
      <c r="D177" s="117"/>
      <c r="E177" s="118"/>
      <c r="F177" s="119"/>
      <c r="G177" s="120">
        <f t="shared" ref="G177:G179" si="477">E177*F177</f>
        <v>0</v>
      </c>
      <c r="H177" s="118"/>
      <c r="I177" s="119"/>
      <c r="J177" s="120">
        <f t="shared" ref="J177:J179" si="478">H177*I177</f>
        <v>0</v>
      </c>
      <c r="K177" s="118"/>
      <c r="L177" s="119"/>
      <c r="M177" s="120">
        <f t="shared" ref="M177:M179" si="479">K177*L177</f>
        <v>0</v>
      </c>
      <c r="N177" s="118"/>
      <c r="O177" s="119"/>
      <c r="P177" s="120">
        <f t="shared" ref="P177:P179" si="480">N177*O177</f>
        <v>0</v>
      </c>
      <c r="Q177" s="118"/>
      <c r="R177" s="119"/>
      <c r="S177" s="120">
        <f t="shared" ref="S177:S179" si="481">Q177*R177</f>
        <v>0</v>
      </c>
      <c r="T177" s="118"/>
      <c r="U177" s="119"/>
      <c r="V177" s="120">
        <f t="shared" ref="V177:V179" si="482">T177*U177</f>
        <v>0</v>
      </c>
      <c r="W177" s="122">
        <f t="shared" ref="W177:W179" si="483">G177+M177+S177</f>
        <v>0</v>
      </c>
      <c r="X177" s="122">
        <f t="shared" ref="X177:X179" si="484">J177+P177+V177</f>
        <v>0</v>
      </c>
      <c r="Y177" s="122">
        <f t="shared" si="452"/>
        <v>0</v>
      </c>
      <c r="Z177" s="123" t="e">
        <f t="shared" si="453"/>
        <v>#DIV/0!</v>
      </c>
      <c r="AA177" s="311"/>
      <c r="AB177" s="125"/>
      <c r="AC177" s="125"/>
      <c r="AD177" s="125"/>
      <c r="AE177" s="125"/>
      <c r="AF177" s="125"/>
      <c r="AG177" s="125"/>
    </row>
    <row r="178" spans="1:33" ht="30" customHeight="1" x14ac:dyDescent="0.2">
      <c r="A178" s="114" t="s">
        <v>77</v>
      </c>
      <c r="B178" s="115" t="s">
        <v>303</v>
      </c>
      <c r="C178" s="116" t="s">
        <v>302</v>
      </c>
      <c r="D178" s="117"/>
      <c r="E178" s="118"/>
      <c r="F178" s="119"/>
      <c r="G178" s="120">
        <f t="shared" si="477"/>
        <v>0</v>
      </c>
      <c r="H178" s="118"/>
      <c r="I178" s="119"/>
      <c r="J178" s="120">
        <f t="shared" si="478"/>
        <v>0</v>
      </c>
      <c r="K178" s="118"/>
      <c r="L178" s="119"/>
      <c r="M178" s="120">
        <f t="shared" si="479"/>
        <v>0</v>
      </c>
      <c r="N178" s="118"/>
      <c r="O178" s="119"/>
      <c r="P178" s="120">
        <f t="shared" si="480"/>
        <v>0</v>
      </c>
      <c r="Q178" s="118"/>
      <c r="R178" s="119"/>
      <c r="S178" s="120">
        <f t="shared" si="481"/>
        <v>0</v>
      </c>
      <c r="T178" s="118"/>
      <c r="U178" s="119"/>
      <c r="V178" s="120">
        <f t="shared" si="482"/>
        <v>0</v>
      </c>
      <c r="W178" s="121">
        <f t="shared" si="483"/>
        <v>0</v>
      </c>
      <c r="X178" s="122">
        <f t="shared" si="484"/>
        <v>0</v>
      </c>
      <c r="Y178" s="122">
        <f t="shared" si="452"/>
        <v>0</v>
      </c>
      <c r="Z178" s="123" t="e">
        <f t="shared" si="453"/>
        <v>#DIV/0!</v>
      </c>
      <c r="AA178" s="235"/>
      <c r="AB178" s="125"/>
      <c r="AC178" s="125"/>
      <c r="AD178" s="125"/>
      <c r="AE178" s="125"/>
      <c r="AF178" s="125"/>
      <c r="AG178" s="125"/>
    </row>
    <row r="179" spans="1:33" ht="30" customHeight="1" thickBot="1" x14ac:dyDescent="0.25">
      <c r="A179" s="126" t="s">
        <v>77</v>
      </c>
      <c r="B179" s="127" t="s">
        <v>304</v>
      </c>
      <c r="C179" s="155" t="s">
        <v>302</v>
      </c>
      <c r="D179" s="128"/>
      <c r="E179" s="129"/>
      <c r="F179" s="130"/>
      <c r="G179" s="131">
        <f t="shared" si="477"/>
        <v>0</v>
      </c>
      <c r="H179" s="129"/>
      <c r="I179" s="130"/>
      <c r="J179" s="131">
        <f t="shared" si="478"/>
        <v>0</v>
      </c>
      <c r="K179" s="129"/>
      <c r="L179" s="130"/>
      <c r="M179" s="131">
        <f t="shared" si="479"/>
        <v>0</v>
      </c>
      <c r="N179" s="129"/>
      <c r="O179" s="130"/>
      <c r="P179" s="131">
        <f t="shared" si="480"/>
        <v>0</v>
      </c>
      <c r="Q179" s="129"/>
      <c r="R179" s="130"/>
      <c r="S179" s="131">
        <f t="shared" si="481"/>
        <v>0</v>
      </c>
      <c r="T179" s="129"/>
      <c r="U179" s="130"/>
      <c r="V179" s="131">
        <f t="shared" si="482"/>
        <v>0</v>
      </c>
      <c r="W179" s="132">
        <f t="shared" si="483"/>
        <v>0</v>
      </c>
      <c r="X179" s="304">
        <f t="shared" si="484"/>
        <v>0</v>
      </c>
      <c r="Y179" s="304">
        <f t="shared" si="452"/>
        <v>0</v>
      </c>
      <c r="Z179" s="305" t="e">
        <f t="shared" si="453"/>
        <v>#DIV/0!</v>
      </c>
      <c r="AA179" s="236"/>
      <c r="AB179" s="125"/>
      <c r="AC179" s="125"/>
      <c r="AD179" s="125"/>
      <c r="AE179" s="125"/>
      <c r="AF179" s="125"/>
      <c r="AG179" s="125"/>
    </row>
    <row r="180" spans="1:33" ht="30" customHeight="1" thickBot="1" x14ac:dyDescent="0.25">
      <c r="A180" s="103" t="s">
        <v>74</v>
      </c>
      <c r="B180" s="104" t="s">
        <v>305</v>
      </c>
      <c r="C180" s="205" t="s">
        <v>283</v>
      </c>
      <c r="D180" s="135"/>
      <c r="E180" s="136">
        <f>SUM(E181:E187)</f>
        <v>16</v>
      </c>
      <c r="F180" s="137"/>
      <c r="G180" s="138">
        <f>SUM(G181:G188)</f>
        <v>197370</v>
      </c>
      <c r="H180" s="136">
        <f>SUM(H181:H187)</f>
        <v>0</v>
      </c>
      <c r="I180" s="137"/>
      <c r="J180" s="138">
        <f>SUM(J181:J188)</f>
        <v>197370</v>
      </c>
      <c r="K180" s="136">
        <f>SUM(K181:K187)</f>
        <v>0</v>
      </c>
      <c r="L180" s="137"/>
      <c r="M180" s="138">
        <f>SUM(M181:M188)</f>
        <v>0</v>
      </c>
      <c r="N180" s="136">
        <f>SUM(N181:N187)</f>
        <v>0</v>
      </c>
      <c r="O180" s="137"/>
      <c r="P180" s="138">
        <f>SUM(P181:P188)</f>
        <v>0</v>
      </c>
      <c r="Q180" s="136">
        <f>SUM(Q181:Q187)</f>
        <v>0</v>
      </c>
      <c r="R180" s="137"/>
      <c r="S180" s="138">
        <f>SUM(S181:S188)</f>
        <v>0</v>
      </c>
      <c r="T180" s="136">
        <f>SUM(T181:T187)</f>
        <v>0</v>
      </c>
      <c r="U180" s="137"/>
      <c r="V180" s="310">
        <f t="shared" ref="V180:X180" si="485">SUM(V181:V188)</f>
        <v>0</v>
      </c>
      <c r="W180" s="307">
        <f t="shared" si="485"/>
        <v>197370</v>
      </c>
      <c r="X180" s="308">
        <f t="shared" si="485"/>
        <v>197370</v>
      </c>
      <c r="Y180" s="308">
        <f t="shared" si="452"/>
        <v>0</v>
      </c>
      <c r="Z180" s="308">
        <f t="shared" si="453"/>
        <v>0</v>
      </c>
      <c r="AA180" s="312"/>
      <c r="AB180" s="113"/>
      <c r="AC180" s="113"/>
      <c r="AD180" s="113"/>
      <c r="AE180" s="113"/>
      <c r="AF180" s="113"/>
      <c r="AG180" s="113"/>
    </row>
    <row r="181" spans="1:33" ht="77.25" customHeight="1" x14ac:dyDescent="0.2">
      <c r="A181" s="114" t="s">
        <v>77</v>
      </c>
      <c r="B181" s="115" t="s">
        <v>306</v>
      </c>
      <c r="C181" s="284" t="s">
        <v>352</v>
      </c>
      <c r="D181" s="299" t="s">
        <v>80</v>
      </c>
      <c r="E181" s="118">
        <v>4</v>
      </c>
      <c r="F181" s="119">
        <v>22140</v>
      </c>
      <c r="G181" s="120">
        <f t="shared" ref="G181:G188" si="486">E181*F181</f>
        <v>88560</v>
      </c>
      <c r="H181" s="118"/>
      <c r="I181" s="119"/>
      <c r="J181" s="120">
        <v>88560</v>
      </c>
      <c r="K181" s="118"/>
      <c r="L181" s="119"/>
      <c r="M181" s="120">
        <f t="shared" ref="M181:M188" si="487">K181*L181</f>
        <v>0</v>
      </c>
      <c r="N181" s="118"/>
      <c r="O181" s="119"/>
      <c r="P181" s="120">
        <f t="shared" ref="P181:P188" si="488">N181*O181</f>
        <v>0</v>
      </c>
      <c r="Q181" s="118"/>
      <c r="R181" s="119"/>
      <c r="S181" s="120">
        <f t="shared" ref="S181:S188" si="489">Q181*R181</f>
        <v>0</v>
      </c>
      <c r="T181" s="118"/>
      <c r="U181" s="119"/>
      <c r="V181" s="120">
        <f t="shared" ref="V181:V188" si="490">T181*U181</f>
        <v>0</v>
      </c>
      <c r="W181" s="122">
        <f t="shared" ref="W181:W188" si="491">G181+M181+S181</f>
        <v>88560</v>
      </c>
      <c r="X181" s="122">
        <f t="shared" ref="X181:X188" si="492">J181+P181+V181</f>
        <v>88560</v>
      </c>
      <c r="Y181" s="122">
        <f t="shared" si="452"/>
        <v>0</v>
      </c>
      <c r="Z181" s="123">
        <f t="shared" si="453"/>
        <v>0</v>
      </c>
      <c r="AA181" s="311"/>
      <c r="AB181" s="125"/>
      <c r="AC181" s="125"/>
      <c r="AD181" s="125"/>
      <c r="AE181" s="125"/>
      <c r="AF181" s="125"/>
      <c r="AG181" s="125"/>
    </row>
    <row r="182" spans="1:33" ht="78" customHeight="1" x14ac:dyDescent="0.2">
      <c r="A182" s="114" t="s">
        <v>77</v>
      </c>
      <c r="B182" s="115" t="s">
        <v>307</v>
      </c>
      <c r="C182" s="284" t="s">
        <v>353</v>
      </c>
      <c r="D182" s="299" t="s">
        <v>80</v>
      </c>
      <c r="E182" s="118">
        <v>4</v>
      </c>
      <c r="F182" s="119">
        <v>11205</v>
      </c>
      <c r="G182" s="120">
        <f t="shared" si="486"/>
        <v>44820</v>
      </c>
      <c r="H182" s="118"/>
      <c r="I182" s="119"/>
      <c r="J182" s="120">
        <v>44820</v>
      </c>
      <c r="K182" s="118"/>
      <c r="L182" s="119"/>
      <c r="M182" s="120">
        <f t="shared" si="487"/>
        <v>0</v>
      </c>
      <c r="N182" s="118"/>
      <c r="O182" s="119"/>
      <c r="P182" s="120">
        <f t="shared" si="488"/>
        <v>0</v>
      </c>
      <c r="Q182" s="118"/>
      <c r="R182" s="119"/>
      <c r="S182" s="120">
        <f t="shared" si="489"/>
        <v>0</v>
      </c>
      <c r="T182" s="118"/>
      <c r="U182" s="119"/>
      <c r="V182" s="120">
        <f t="shared" si="490"/>
        <v>0</v>
      </c>
      <c r="W182" s="132">
        <f t="shared" si="491"/>
        <v>44820</v>
      </c>
      <c r="X182" s="122">
        <f t="shared" si="492"/>
        <v>44820</v>
      </c>
      <c r="Y182" s="122">
        <f t="shared" si="452"/>
        <v>0</v>
      </c>
      <c r="Z182" s="123">
        <f t="shared" si="453"/>
        <v>0</v>
      </c>
      <c r="AA182" s="235"/>
      <c r="AB182" s="125"/>
      <c r="AC182" s="125"/>
      <c r="AD182" s="125"/>
      <c r="AE182" s="125"/>
      <c r="AF182" s="125"/>
      <c r="AG182" s="125"/>
    </row>
    <row r="183" spans="1:33" ht="65.25" customHeight="1" x14ac:dyDescent="0.2">
      <c r="A183" s="114" t="s">
        <v>77</v>
      </c>
      <c r="B183" s="115" t="s">
        <v>308</v>
      </c>
      <c r="C183" s="284" t="s">
        <v>354</v>
      </c>
      <c r="D183" s="299" t="s">
        <v>80</v>
      </c>
      <c r="E183" s="118">
        <v>4</v>
      </c>
      <c r="F183" s="119">
        <v>8977.5</v>
      </c>
      <c r="G183" s="120">
        <f t="shared" si="486"/>
        <v>35910</v>
      </c>
      <c r="H183" s="118"/>
      <c r="I183" s="119"/>
      <c r="J183" s="120">
        <v>35910</v>
      </c>
      <c r="K183" s="118"/>
      <c r="L183" s="119"/>
      <c r="M183" s="120">
        <f t="shared" si="487"/>
        <v>0</v>
      </c>
      <c r="N183" s="118"/>
      <c r="O183" s="119"/>
      <c r="P183" s="120">
        <f t="shared" si="488"/>
        <v>0</v>
      </c>
      <c r="Q183" s="118"/>
      <c r="R183" s="119"/>
      <c r="S183" s="120">
        <f t="shared" si="489"/>
        <v>0</v>
      </c>
      <c r="T183" s="118"/>
      <c r="U183" s="119"/>
      <c r="V183" s="120">
        <f t="shared" si="490"/>
        <v>0</v>
      </c>
      <c r="W183" s="132">
        <f t="shared" si="491"/>
        <v>35910</v>
      </c>
      <c r="X183" s="122">
        <f t="shared" si="492"/>
        <v>35910</v>
      </c>
      <c r="Y183" s="122">
        <f t="shared" si="452"/>
        <v>0</v>
      </c>
      <c r="Z183" s="123">
        <f t="shared" si="453"/>
        <v>0</v>
      </c>
      <c r="AA183" s="235"/>
      <c r="AB183" s="125"/>
      <c r="AC183" s="125"/>
      <c r="AD183" s="125"/>
      <c r="AE183" s="125"/>
      <c r="AF183" s="125"/>
      <c r="AG183" s="125"/>
    </row>
    <row r="184" spans="1:33" ht="55.5" customHeight="1" x14ac:dyDescent="0.2">
      <c r="A184" s="114" t="s">
        <v>77</v>
      </c>
      <c r="B184" s="115" t="s">
        <v>309</v>
      </c>
      <c r="C184" s="284" t="s">
        <v>355</v>
      </c>
      <c r="D184" s="299" t="s">
        <v>80</v>
      </c>
      <c r="E184" s="118">
        <v>4</v>
      </c>
      <c r="F184" s="119">
        <v>7020</v>
      </c>
      <c r="G184" s="120">
        <f t="shared" si="486"/>
        <v>28080</v>
      </c>
      <c r="H184" s="118"/>
      <c r="I184" s="119"/>
      <c r="J184" s="120">
        <v>28080</v>
      </c>
      <c r="K184" s="118"/>
      <c r="L184" s="119"/>
      <c r="M184" s="120">
        <f t="shared" si="487"/>
        <v>0</v>
      </c>
      <c r="N184" s="118"/>
      <c r="O184" s="119"/>
      <c r="P184" s="120">
        <f t="shared" si="488"/>
        <v>0</v>
      </c>
      <c r="Q184" s="118"/>
      <c r="R184" s="119"/>
      <c r="S184" s="120">
        <f t="shared" si="489"/>
        <v>0</v>
      </c>
      <c r="T184" s="118"/>
      <c r="U184" s="119"/>
      <c r="V184" s="120">
        <f t="shared" si="490"/>
        <v>0</v>
      </c>
      <c r="W184" s="132">
        <f t="shared" si="491"/>
        <v>28080</v>
      </c>
      <c r="X184" s="122">
        <f t="shared" si="492"/>
        <v>28080</v>
      </c>
      <c r="Y184" s="122">
        <f t="shared" si="452"/>
        <v>0</v>
      </c>
      <c r="Z184" s="123">
        <f t="shared" si="453"/>
        <v>0</v>
      </c>
      <c r="AA184" s="235"/>
      <c r="AB184" s="125"/>
      <c r="AC184" s="125"/>
      <c r="AD184" s="125"/>
      <c r="AE184" s="125"/>
      <c r="AF184" s="125"/>
      <c r="AG184" s="125"/>
    </row>
    <row r="185" spans="1:33" ht="30" customHeight="1" x14ac:dyDescent="0.2">
      <c r="A185" s="114" t="s">
        <v>77</v>
      </c>
      <c r="B185" s="115" t="s">
        <v>310</v>
      </c>
      <c r="C185" s="155" t="s">
        <v>311</v>
      </c>
      <c r="D185" s="117"/>
      <c r="E185" s="118"/>
      <c r="F185" s="119"/>
      <c r="G185" s="120">
        <f t="shared" si="486"/>
        <v>0</v>
      </c>
      <c r="H185" s="118"/>
      <c r="I185" s="119"/>
      <c r="J185" s="120">
        <f t="shared" ref="J185:J188" si="493">H185*I185</f>
        <v>0</v>
      </c>
      <c r="K185" s="118"/>
      <c r="L185" s="119"/>
      <c r="M185" s="120">
        <f t="shared" si="487"/>
        <v>0</v>
      </c>
      <c r="N185" s="118"/>
      <c r="O185" s="119"/>
      <c r="P185" s="120">
        <f t="shared" si="488"/>
        <v>0</v>
      </c>
      <c r="Q185" s="118"/>
      <c r="R185" s="119"/>
      <c r="S185" s="120">
        <f t="shared" si="489"/>
        <v>0</v>
      </c>
      <c r="T185" s="118"/>
      <c r="U185" s="119"/>
      <c r="V185" s="120">
        <f t="shared" si="490"/>
        <v>0</v>
      </c>
      <c r="W185" s="132">
        <f t="shared" si="491"/>
        <v>0</v>
      </c>
      <c r="X185" s="122">
        <f t="shared" si="492"/>
        <v>0</v>
      </c>
      <c r="Y185" s="122">
        <f t="shared" si="452"/>
        <v>0</v>
      </c>
      <c r="Z185" s="123" t="e">
        <f t="shared" si="453"/>
        <v>#DIV/0!</v>
      </c>
      <c r="AA185" s="235"/>
      <c r="AB185" s="125"/>
      <c r="AC185" s="125"/>
      <c r="AD185" s="125"/>
      <c r="AE185" s="125"/>
      <c r="AF185" s="125"/>
      <c r="AG185" s="125"/>
    </row>
    <row r="186" spans="1:33" ht="30" customHeight="1" x14ac:dyDescent="0.2">
      <c r="A186" s="114" t="s">
        <v>77</v>
      </c>
      <c r="B186" s="115" t="s">
        <v>312</v>
      </c>
      <c r="C186" s="155" t="s">
        <v>311</v>
      </c>
      <c r="D186" s="117"/>
      <c r="E186" s="118"/>
      <c r="F186" s="119"/>
      <c r="G186" s="120">
        <f t="shared" si="486"/>
        <v>0</v>
      </c>
      <c r="H186" s="118"/>
      <c r="I186" s="119"/>
      <c r="J186" s="120">
        <f t="shared" si="493"/>
        <v>0</v>
      </c>
      <c r="K186" s="118"/>
      <c r="L186" s="119"/>
      <c r="M186" s="120">
        <f t="shared" si="487"/>
        <v>0</v>
      </c>
      <c r="N186" s="118"/>
      <c r="O186" s="119"/>
      <c r="P186" s="120">
        <f t="shared" si="488"/>
        <v>0</v>
      </c>
      <c r="Q186" s="118"/>
      <c r="R186" s="119"/>
      <c r="S186" s="120">
        <f t="shared" si="489"/>
        <v>0</v>
      </c>
      <c r="T186" s="118"/>
      <c r="U186" s="119"/>
      <c r="V186" s="120">
        <f t="shared" si="490"/>
        <v>0</v>
      </c>
      <c r="W186" s="132">
        <f t="shared" si="491"/>
        <v>0</v>
      </c>
      <c r="X186" s="122">
        <f t="shared" si="492"/>
        <v>0</v>
      </c>
      <c r="Y186" s="122">
        <f t="shared" si="452"/>
        <v>0</v>
      </c>
      <c r="Z186" s="123" t="e">
        <f t="shared" si="453"/>
        <v>#DIV/0!</v>
      </c>
      <c r="AA186" s="235"/>
      <c r="AB186" s="125"/>
      <c r="AC186" s="125"/>
      <c r="AD186" s="125"/>
      <c r="AE186" s="125"/>
      <c r="AF186" s="125"/>
      <c r="AG186" s="125"/>
    </row>
    <row r="187" spans="1:33" ht="30" customHeight="1" x14ac:dyDescent="0.2">
      <c r="A187" s="126" t="s">
        <v>77</v>
      </c>
      <c r="B187" s="127" t="s">
        <v>313</v>
      </c>
      <c r="C187" s="155" t="s">
        <v>311</v>
      </c>
      <c r="D187" s="128"/>
      <c r="E187" s="129"/>
      <c r="F187" s="130"/>
      <c r="G187" s="131">
        <f t="shared" si="486"/>
        <v>0</v>
      </c>
      <c r="H187" s="129"/>
      <c r="I187" s="130"/>
      <c r="J187" s="131">
        <f t="shared" si="493"/>
        <v>0</v>
      </c>
      <c r="K187" s="129"/>
      <c r="L187" s="130"/>
      <c r="M187" s="131">
        <f t="shared" si="487"/>
        <v>0</v>
      </c>
      <c r="N187" s="129"/>
      <c r="O187" s="130"/>
      <c r="P187" s="131">
        <f t="shared" si="488"/>
        <v>0</v>
      </c>
      <c r="Q187" s="129"/>
      <c r="R187" s="130"/>
      <c r="S187" s="131">
        <f t="shared" si="489"/>
        <v>0</v>
      </c>
      <c r="T187" s="129"/>
      <c r="U187" s="130"/>
      <c r="V187" s="131">
        <f t="shared" si="490"/>
        <v>0</v>
      </c>
      <c r="W187" s="132">
        <f t="shared" si="491"/>
        <v>0</v>
      </c>
      <c r="X187" s="122">
        <f t="shared" si="492"/>
        <v>0</v>
      </c>
      <c r="Y187" s="122">
        <f t="shared" si="452"/>
        <v>0</v>
      </c>
      <c r="Z187" s="123" t="e">
        <f t="shared" si="453"/>
        <v>#DIV/0!</v>
      </c>
      <c r="AA187" s="236"/>
      <c r="AB187" s="125"/>
      <c r="AC187" s="125"/>
      <c r="AD187" s="125"/>
      <c r="AE187" s="125"/>
      <c r="AF187" s="125"/>
      <c r="AG187" s="125"/>
    </row>
    <row r="188" spans="1:33" ht="30" customHeight="1" x14ac:dyDescent="0.2">
      <c r="A188" s="126" t="s">
        <v>77</v>
      </c>
      <c r="B188" s="147" t="s">
        <v>314</v>
      </c>
      <c r="C188" s="176" t="s">
        <v>315</v>
      </c>
      <c r="D188" s="142"/>
      <c r="E188" s="129"/>
      <c r="F188" s="130">
        <v>0.22</v>
      </c>
      <c r="G188" s="131">
        <f t="shared" si="486"/>
        <v>0</v>
      </c>
      <c r="H188" s="129"/>
      <c r="I188" s="130">
        <v>0.22</v>
      </c>
      <c r="J188" s="131">
        <f t="shared" si="493"/>
        <v>0</v>
      </c>
      <c r="K188" s="129"/>
      <c r="L188" s="130">
        <v>0.22</v>
      </c>
      <c r="M188" s="131">
        <f t="shared" si="487"/>
        <v>0</v>
      </c>
      <c r="N188" s="129"/>
      <c r="O188" s="130">
        <v>0.22</v>
      </c>
      <c r="P188" s="131">
        <f t="shared" si="488"/>
        <v>0</v>
      </c>
      <c r="Q188" s="129"/>
      <c r="R188" s="130">
        <v>0.22</v>
      </c>
      <c r="S188" s="131">
        <f t="shared" si="489"/>
        <v>0</v>
      </c>
      <c r="T188" s="129"/>
      <c r="U188" s="130">
        <v>0.22</v>
      </c>
      <c r="V188" s="131">
        <f t="shared" si="490"/>
        <v>0</v>
      </c>
      <c r="W188" s="132">
        <f t="shared" si="491"/>
        <v>0</v>
      </c>
      <c r="X188" s="122">
        <f t="shared" si="492"/>
        <v>0</v>
      </c>
      <c r="Y188" s="122">
        <f t="shared" si="452"/>
        <v>0</v>
      </c>
      <c r="Z188" s="123" t="e">
        <f t="shared" si="453"/>
        <v>#DIV/0!</v>
      </c>
      <c r="AA188" s="146"/>
      <c r="AB188" s="6"/>
      <c r="AC188" s="6"/>
      <c r="AD188" s="6"/>
      <c r="AE188" s="6"/>
      <c r="AF188" s="6"/>
      <c r="AG188" s="6"/>
    </row>
    <row r="189" spans="1:33" ht="30" customHeight="1" x14ac:dyDescent="0.2">
      <c r="A189" s="243" t="s">
        <v>316</v>
      </c>
      <c r="B189" s="244"/>
      <c r="C189" s="245"/>
      <c r="D189" s="246"/>
      <c r="E189" s="164">
        <f>E180+E176+E171+E165</f>
        <v>24</v>
      </c>
      <c r="F189" s="177"/>
      <c r="G189" s="247">
        <f>G180+G176+G171+G165</f>
        <v>251970</v>
      </c>
      <c r="H189" s="164">
        <f>H180+H176+H171+H165</f>
        <v>0</v>
      </c>
      <c r="I189" s="177"/>
      <c r="J189" s="247">
        <f t="shared" ref="J189:K189" si="494">J180+J176+J171+J165</f>
        <v>253174.66</v>
      </c>
      <c r="K189" s="164">
        <f t="shared" si="494"/>
        <v>0</v>
      </c>
      <c r="L189" s="177"/>
      <c r="M189" s="247">
        <f t="shared" ref="M189:N189" si="495">M180+M176+M171+M165</f>
        <v>0</v>
      </c>
      <c r="N189" s="164">
        <f t="shared" si="495"/>
        <v>0</v>
      </c>
      <c r="O189" s="177"/>
      <c r="P189" s="247">
        <f t="shared" ref="P189:Q189" si="496">P180+P176+P171+P165</f>
        <v>0</v>
      </c>
      <c r="Q189" s="164">
        <f t="shared" si="496"/>
        <v>0</v>
      </c>
      <c r="R189" s="177"/>
      <c r="S189" s="247">
        <f t="shared" ref="S189:T189" si="497">S180+S176+S171+S165</f>
        <v>0</v>
      </c>
      <c r="T189" s="164">
        <f t="shared" si="497"/>
        <v>0</v>
      </c>
      <c r="U189" s="177"/>
      <c r="V189" s="247">
        <f>V180+V176+V171+V165</f>
        <v>0</v>
      </c>
      <c r="W189" s="248">
        <f t="shared" ref="W189:X189" si="498">W180+W165+W176+W171</f>
        <v>251970</v>
      </c>
      <c r="X189" s="248">
        <f t="shared" si="498"/>
        <v>253174.66</v>
      </c>
      <c r="Y189" s="248">
        <f t="shared" si="452"/>
        <v>-1204.6600000000035</v>
      </c>
      <c r="Z189" s="248">
        <f t="shared" si="453"/>
        <v>-4.78096598801446E-3</v>
      </c>
      <c r="AA189" s="249"/>
      <c r="AB189" s="6"/>
      <c r="AC189" s="6"/>
      <c r="AD189" s="6"/>
      <c r="AE189" s="6"/>
      <c r="AF189" s="6"/>
      <c r="AG189" s="6"/>
    </row>
    <row r="190" spans="1:33" ht="30" customHeight="1" x14ac:dyDescent="0.2">
      <c r="A190" s="250" t="s">
        <v>317</v>
      </c>
      <c r="B190" s="251"/>
      <c r="C190" s="252"/>
      <c r="D190" s="253"/>
      <c r="E190" s="254"/>
      <c r="F190" s="255"/>
      <c r="G190" s="256">
        <f>G44+G58+G67+G89+G103+G117+G130+G138+G146+G153+G157+G163+G189</f>
        <v>1756900</v>
      </c>
      <c r="H190" s="254"/>
      <c r="I190" s="255"/>
      <c r="J190" s="256">
        <f>J44+J58+J67+J89+J103+J117+J130+J138+J146+J153+J157+J163+J189</f>
        <v>1717026.9952</v>
      </c>
      <c r="K190" s="254"/>
      <c r="L190" s="255"/>
      <c r="M190" s="256">
        <f>M44+M58+M67+M89+M103+M117+M130+M138+M146+M153+M157+M163+M189</f>
        <v>0</v>
      </c>
      <c r="N190" s="254"/>
      <c r="O190" s="255"/>
      <c r="P190" s="256">
        <f>P44+P58+P67+P89+P103+P117+P130+P138+P146+P153+P157+P163+P189</f>
        <v>0</v>
      </c>
      <c r="Q190" s="254"/>
      <c r="R190" s="255"/>
      <c r="S190" s="256">
        <f>S44+S58+S67+S89+S103+S117+S130+S138+S146+S153+S157+S163+S189</f>
        <v>0</v>
      </c>
      <c r="T190" s="254"/>
      <c r="U190" s="255"/>
      <c r="V190" s="256">
        <f t="shared" ref="V190:Y190" si="499">V44+V58+V67+V89+V103+V117+V130+V138+V146+V153+V157+V163+V189</f>
        <v>0</v>
      </c>
      <c r="W190" s="256">
        <f t="shared" si="499"/>
        <v>1756900</v>
      </c>
      <c r="X190" s="256">
        <f t="shared" si="499"/>
        <v>1717026.9952</v>
      </c>
      <c r="Y190" s="256">
        <f t="shared" si="499"/>
        <v>39873.004799999995</v>
      </c>
      <c r="Z190" s="257">
        <f t="shared" si="453"/>
        <v>2.2695090671068355E-2</v>
      </c>
      <c r="AA190" s="258"/>
      <c r="AB190" s="6"/>
      <c r="AC190" s="6"/>
      <c r="AD190" s="6"/>
      <c r="AE190" s="6"/>
      <c r="AF190" s="6"/>
      <c r="AG190" s="6"/>
    </row>
    <row r="191" spans="1:33" ht="15" customHeight="1" x14ac:dyDescent="0.2">
      <c r="A191" s="415"/>
      <c r="B191" s="376"/>
      <c r="C191" s="376"/>
      <c r="D191" s="67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259"/>
      <c r="X191" s="259"/>
      <c r="Y191" s="259"/>
      <c r="Z191" s="259"/>
      <c r="AA191" s="78"/>
      <c r="AB191" s="6"/>
      <c r="AC191" s="6"/>
      <c r="AD191" s="6"/>
      <c r="AE191" s="6"/>
      <c r="AF191" s="6"/>
      <c r="AG191" s="6"/>
    </row>
    <row r="192" spans="1:33" ht="30" customHeight="1" x14ac:dyDescent="0.2">
      <c r="A192" s="416" t="s">
        <v>318</v>
      </c>
      <c r="B192" s="400"/>
      <c r="C192" s="417"/>
      <c r="D192" s="260"/>
      <c r="E192" s="254"/>
      <c r="F192" s="255"/>
      <c r="G192" s="261">
        <f>Фінансування!C23-'Кошторис  витрат'!G190</f>
        <v>0</v>
      </c>
      <c r="H192" s="254"/>
      <c r="I192" s="255"/>
      <c r="J192" s="261">
        <f>Фінансування!C24-'Кошторис  витрат'!J190</f>
        <v>0</v>
      </c>
      <c r="K192" s="254"/>
      <c r="L192" s="255"/>
      <c r="M192" s="261">
        <f>'Кошторис  витрат'!J28-'Кошторис  витрат'!M190</f>
        <v>0</v>
      </c>
      <c r="N192" s="254"/>
      <c r="O192" s="255"/>
      <c r="P192" s="261">
        <f>'Кошторис  витрат'!J29-'Кошторис  витрат'!P190</f>
        <v>30324.835200000001</v>
      </c>
      <c r="Q192" s="254"/>
      <c r="R192" s="255"/>
      <c r="S192" s="261">
        <f>Фінансування!L23-'Кошторис  витрат'!S190</f>
        <v>0</v>
      </c>
      <c r="T192" s="254"/>
      <c r="U192" s="255"/>
      <c r="V192" s="261">
        <f>Фінансування!L24-'Кошторис  витрат'!V190</f>
        <v>0</v>
      </c>
      <c r="W192" s="262">
        <f>Фінансування!N23-'Кошторис  витрат'!W190</f>
        <v>0</v>
      </c>
      <c r="X192" s="262">
        <f>Фінансування!N24-'Кошторис  витрат'!X190</f>
        <v>0</v>
      </c>
      <c r="Y192" s="262"/>
      <c r="Z192" s="262"/>
      <c r="AA192" s="263"/>
      <c r="AB192" s="6"/>
      <c r="AC192" s="6"/>
      <c r="AD192" s="6"/>
      <c r="AE192" s="6"/>
      <c r="AF192" s="6"/>
      <c r="AG192" s="6"/>
    </row>
    <row r="193" spans="1:33" ht="15.75" customHeight="1" x14ac:dyDescent="0.2">
      <c r="A193" s="1"/>
      <c r="B193" s="264"/>
      <c r="C193" s="2"/>
      <c r="D193" s="265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3"/>
      <c r="X193" s="63"/>
      <c r="Y193" s="63"/>
      <c r="Z193" s="63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64"/>
      <c r="C194" s="2"/>
      <c r="D194" s="265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3"/>
      <c r="X194" s="63"/>
      <c r="Y194" s="63"/>
      <c r="Z194" s="63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64"/>
      <c r="C195" s="2"/>
      <c r="D195" s="265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3"/>
      <c r="X195" s="63"/>
      <c r="Y195" s="63"/>
      <c r="Z195" s="63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266"/>
      <c r="B196" s="267"/>
      <c r="C196" s="300" t="s">
        <v>359</v>
      </c>
      <c r="D196" s="265"/>
      <c r="E196" s="268"/>
      <c r="F196" s="268"/>
      <c r="G196" s="62"/>
      <c r="H196" s="268"/>
      <c r="I196" s="268"/>
      <c r="J196" s="62"/>
      <c r="K196" s="269"/>
      <c r="L196" s="266"/>
      <c r="M196" s="268"/>
      <c r="N196" s="269"/>
      <c r="O196" s="266"/>
      <c r="P196" s="268"/>
      <c r="Q196" s="62"/>
      <c r="R196" s="62"/>
      <c r="S196" s="62"/>
      <c r="T196" s="62"/>
      <c r="U196" s="62"/>
      <c r="V196" s="62"/>
      <c r="W196" s="63"/>
      <c r="X196" s="63"/>
      <c r="Y196" s="63"/>
      <c r="Z196" s="63"/>
      <c r="AA196" s="64"/>
      <c r="AB196" s="1"/>
      <c r="AC196" s="2"/>
      <c r="AD196" s="1"/>
      <c r="AE196" s="1"/>
      <c r="AF196" s="1"/>
      <c r="AG196" s="1"/>
    </row>
    <row r="197" spans="1:33" ht="15.75" customHeight="1" x14ac:dyDescent="0.2">
      <c r="A197" s="270"/>
      <c r="B197" s="271"/>
      <c r="C197" s="301" t="s">
        <v>319</v>
      </c>
      <c r="D197" s="272"/>
      <c r="E197" s="273"/>
      <c r="F197" s="274" t="s">
        <v>320</v>
      </c>
      <c r="G197" s="273"/>
      <c r="H197" s="273"/>
      <c r="I197" s="274" t="s">
        <v>320</v>
      </c>
      <c r="J197" s="273"/>
      <c r="K197" s="275"/>
      <c r="L197" s="276" t="s">
        <v>321</v>
      </c>
      <c r="M197" s="273"/>
      <c r="N197" s="275"/>
      <c r="O197" s="276" t="s">
        <v>321</v>
      </c>
      <c r="P197" s="273"/>
      <c r="Q197" s="273"/>
      <c r="R197" s="273"/>
      <c r="S197" s="273"/>
      <c r="T197" s="273"/>
      <c r="U197" s="273"/>
      <c r="V197" s="273"/>
      <c r="W197" s="277"/>
      <c r="X197" s="277"/>
      <c r="Y197" s="277"/>
      <c r="Z197" s="277"/>
      <c r="AA197" s="278"/>
      <c r="AB197" s="279"/>
      <c r="AC197" s="280"/>
      <c r="AD197" s="279"/>
      <c r="AE197" s="279"/>
      <c r="AF197" s="279"/>
      <c r="AG197" s="279"/>
    </row>
    <row r="198" spans="1:33" ht="15.75" customHeight="1" x14ac:dyDescent="0.2">
      <c r="A198" s="1"/>
      <c r="B198" s="264"/>
      <c r="C198" s="2"/>
      <c r="D198" s="265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3"/>
      <c r="X198" s="63"/>
      <c r="Y198" s="63"/>
      <c r="Z198" s="63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64"/>
      <c r="C199" s="2"/>
      <c r="D199" s="265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3"/>
      <c r="X199" s="63"/>
      <c r="Y199" s="63"/>
      <c r="Z199" s="63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64"/>
      <c r="C200" s="2"/>
      <c r="D200" s="265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3"/>
      <c r="X200" s="63"/>
      <c r="Y200" s="63"/>
      <c r="Z200" s="63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64"/>
      <c r="C201" s="2"/>
      <c r="D201" s="265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81"/>
      <c r="X201" s="281"/>
      <c r="Y201" s="281"/>
      <c r="Z201" s="281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64"/>
      <c r="C202" s="2"/>
      <c r="D202" s="265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81"/>
      <c r="X202" s="281"/>
      <c r="Y202" s="281"/>
      <c r="Z202" s="281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64"/>
      <c r="C203" s="2"/>
      <c r="D203" s="265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81"/>
      <c r="X203" s="281"/>
      <c r="Y203" s="281"/>
      <c r="Z203" s="281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64"/>
      <c r="C204" s="2"/>
      <c r="D204" s="265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81"/>
      <c r="X204" s="281"/>
      <c r="Y204" s="281"/>
      <c r="Z204" s="281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64"/>
      <c r="C205" s="2"/>
      <c r="D205" s="265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81"/>
      <c r="X205" s="281"/>
      <c r="Y205" s="281"/>
      <c r="Z205" s="281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64"/>
      <c r="C206" s="2"/>
      <c r="D206" s="265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81"/>
      <c r="X206" s="281"/>
      <c r="Y206" s="281"/>
      <c r="Z206" s="281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64"/>
      <c r="C207" s="2"/>
      <c r="D207" s="265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81"/>
      <c r="X207" s="281"/>
      <c r="Y207" s="281"/>
      <c r="Z207" s="281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64"/>
      <c r="C208" s="2"/>
      <c r="D208" s="265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81"/>
      <c r="X208" s="281"/>
      <c r="Y208" s="281"/>
      <c r="Z208" s="281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64"/>
      <c r="C209" s="2"/>
      <c r="D209" s="265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81"/>
      <c r="X209" s="281"/>
      <c r="Y209" s="281"/>
      <c r="Z209" s="281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64"/>
      <c r="C210" s="2"/>
      <c r="D210" s="265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81"/>
      <c r="X210" s="281"/>
      <c r="Y210" s="281"/>
      <c r="Z210" s="281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64"/>
      <c r="C211" s="2"/>
      <c r="D211" s="265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81"/>
      <c r="X211" s="281"/>
      <c r="Y211" s="281"/>
      <c r="Z211" s="281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64"/>
      <c r="C212" s="2"/>
      <c r="D212" s="265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81"/>
      <c r="X212" s="281"/>
      <c r="Y212" s="281"/>
      <c r="Z212" s="281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64"/>
      <c r="C213" s="2"/>
      <c r="D213" s="265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81"/>
      <c r="X213" s="281"/>
      <c r="Y213" s="281"/>
      <c r="Z213" s="281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64"/>
      <c r="C214" s="2"/>
      <c r="D214" s="265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81"/>
      <c r="X214" s="281"/>
      <c r="Y214" s="281"/>
      <c r="Z214" s="281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64"/>
      <c r="C215" s="2"/>
      <c r="D215" s="265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81"/>
      <c r="X215" s="281"/>
      <c r="Y215" s="281"/>
      <c r="Z215" s="281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64"/>
      <c r="C216" s="2"/>
      <c r="D216" s="265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81"/>
      <c r="X216" s="281"/>
      <c r="Y216" s="281"/>
      <c r="Z216" s="281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64"/>
      <c r="C217" s="2"/>
      <c r="D217" s="265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81"/>
      <c r="X217" s="281"/>
      <c r="Y217" s="281"/>
      <c r="Z217" s="281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64"/>
      <c r="C218" s="2"/>
      <c r="D218" s="265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81"/>
      <c r="X218" s="281"/>
      <c r="Y218" s="281"/>
      <c r="Z218" s="281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64"/>
      <c r="C219" s="2"/>
      <c r="D219" s="265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81"/>
      <c r="X219" s="281"/>
      <c r="Y219" s="281"/>
      <c r="Z219" s="281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64"/>
      <c r="C220" s="2"/>
      <c r="D220" s="265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81"/>
      <c r="X220" s="281"/>
      <c r="Y220" s="281"/>
      <c r="Z220" s="281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64"/>
      <c r="C221" s="2"/>
      <c r="D221" s="265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81"/>
      <c r="X221" s="281"/>
      <c r="Y221" s="281"/>
      <c r="Z221" s="281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64"/>
      <c r="C222" s="2"/>
      <c r="D222" s="265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81"/>
      <c r="X222" s="281"/>
      <c r="Y222" s="281"/>
      <c r="Z222" s="281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64"/>
      <c r="C223" s="2"/>
      <c r="D223" s="265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81"/>
      <c r="X223" s="281"/>
      <c r="Y223" s="281"/>
      <c r="Z223" s="281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64"/>
      <c r="C224" s="2"/>
      <c r="D224" s="265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81"/>
      <c r="X224" s="281"/>
      <c r="Y224" s="281"/>
      <c r="Z224" s="281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64"/>
      <c r="C225" s="2"/>
      <c r="D225" s="265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81"/>
      <c r="X225" s="281"/>
      <c r="Y225" s="281"/>
      <c r="Z225" s="281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64"/>
      <c r="C226" s="2"/>
      <c r="D226" s="265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81"/>
      <c r="X226" s="281"/>
      <c r="Y226" s="281"/>
      <c r="Z226" s="281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64"/>
      <c r="C227" s="2"/>
      <c r="D227" s="265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81"/>
      <c r="X227" s="281"/>
      <c r="Y227" s="281"/>
      <c r="Z227" s="281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64"/>
      <c r="C228" s="2"/>
      <c r="D228" s="265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81"/>
      <c r="X228" s="281"/>
      <c r="Y228" s="281"/>
      <c r="Z228" s="281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64"/>
      <c r="C229" s="2"/>
      <c r="D229" s="265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81"/>
      <c r="X229" s="281"/>
      <c r="Y229" s="281"/>
      <c r="Z229" s="281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64"/>
      <c r="C230" s="2"/>
      <c r="D230" s="265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81"/>
      <c r="X230" s="281"/>
      <c r="Y230" s="281"/>
      <c r="Z230" s="281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64"/>
      <c r="C231" s="2"/>
      <c r="D231" s="265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81"/>
      <c r="X231" s="281"/>
      <c r="Y231" s="281"/>
      <c r="Z231" s="281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64"/>
      <c r="C232" s="2"/>
      <c r="D232" s="265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81"/>
      <c r="X232" s="281"/>
      <c r="Y232" s="281"/>
      <c r="Z232" s="281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64"/>
      <c r="C233" s="2"/>
      <c r="D233" s="265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81"/>
      <c r="X233" s="281"/>
      <c r="Y233" s="281"/>
      <c r="Z233" s="281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64"/>
      <c r="C234" s="2"/>
      <c r="D234" s="265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81"/>
      <c r="X234" s="281"/>
      <c r="Y234" s="281"/>
      <c r="Z234" s="281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64"/>
      <c r="C235" s="2"/>
      <c r="D235" s="265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81"/>
      <c r="X235" s="281"/>
      <c r="Y235" s="281"/>
      <c r="Z235" s="281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64"/>
      <c r="C236" s="2"/>
      <c r="D236" s="265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81"/>
      <c r="X236" s="281"/>
      <c r="Y236" s="281"/>
      <c r="Z236" s="281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64"/>
      <c r="C237" s="2"/>
      <c r="D237" s="265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81"/>
      <c r="X237" s="281"/>
      <c r="Y237" s="281"/>
      <c r="Z237" s="281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64"/>
      <c r="C238" s="2"/>
      <c r="D238" s="265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81"/>
      <c r="X238" s="281"/>
      <c r="Y238" s="281"/>
      <c r="Z238" s="281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64"/>
      <c r="C239" s="2"/>
      <c r="D239" s="265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81"/>
      <c r="X239" s="281"/>
      <c r="Y239" s="281"/>
      <c r="Z239" s="281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64"/>
      <c r="C240" s="2"/>
      <c r="D240" s="265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81"/>
      <c r="X240" s="281"/>
      <c r="Y240" s="281"/>
      <c r="Z240" s="281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64"/>
      <c r="C241" s="2"/>
      <c r="D241" s="265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81"/>
      <c r="X241" s="281"/>
      <c r="Y241" s="281"/>
      <c r="Z241" s="281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64"/>
      <c r="C242" s="2"/>
      <c r="D242" s="265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81"/>
      <c r="X242" s="281"/>
      <c r="Y242" s="281"/>
      <c r="Z242" s="281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64"/>
      <c r="C243" s="2"/>
      <c r="D243" s="265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81"/>
      <c r="X243" s="281"/>
      <c r="Y243" s="281"/>
      <c r="Z243" s="281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64"/>
      <c r="C244" s="2"/>
      <c r="D244" s="265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81"/>
      <c r="X244" s="281"/>
      <c r="Y244" s="281"/>
      <c r="Z244" s="281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64"/>
      <c r="C245" s="2"/>
      <c r="D245" s="265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81"/>
      <c r="X245" s="281"/>
      <c r="Y245" s="281"/>
      <c r="Z245" s="281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64"/>
      <c r="C246" s="2"/>
      <c r="D246" s="265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81"/>
      <c r="X246" s="281"/>
      <c r="Y246" s="281"/>
      <c r="Z246" s="281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64"/>
      <c r="C247" s="2"/>
      <c r="D247" s="265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81"/>
      <c r="X247" s="281"/>
      <c r="Y247" s="281"/>
      <c r="Z247" s="281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64"/>
      <c r="C248" s="2"/>
      <c r="D248" s="265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81"/>
      <c r="X248" s="281"/>
      <c r="Y248" s="281"/>
      <c r="Z248" s="281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64"/>
      <c r="C249" s="2"/>
      <c r="D249" s="265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81"/>
      <c r="X249" s="281"/>
      <c r="Y249" s="281"/>
      <c r="Z249" s="281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64"/>
      <c r="C250" s="2"/>
      <c r="D250" s="265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81"/>
      <c r="X250" s="281"/>
      <c r="Y250" s="281"/>
      <c r="Z250" s="281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64"/>
      <c r="C251" s="2"/>
      <c r="D251" s="265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81"/>
      <c r="X251" s="281"/>
      <c r="Y251" s="281"/>
      <c r="Z251" s="281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64"/>
      <c r="C252" s="2"/>
      <c r="D252" s="265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81"/>
      <c r="X252" s="281"/>
      <c r="Y252" s="281"/>
      <c r="Z252" s="281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64"/>
      <c r="C253" s="2"/>
      <c r="D253" s="265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81"/>
      <c r="X253" s="281"/>
      <c r="Y253" s="281"/>
      <c r="Z253" s="281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64"/>
      <c r="C254" s="2"/>
      <c r="D254" s="265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81"/>
      <c r="X254" s="281"/>
      <c r="Y254" s="281"/>
      <c r="Z254" s="281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64"/>
      <c r="C255" s="2"/>
      <c r="D255" s="265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81"/>
      <c r="X255" s="281"/>
      <c r="Y255" s="281"/>
      <c r="Z255" s="281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64"/>
      <c r="C256" s="2"/>
      <c r="D256" s="265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81"/>
      <c r="X256" s="281"/>
      <c r="Y256" s="281"/>
      <c r="Z256" s="281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64"/>
      <c r="C257" s="2"/>
      <c r="D257" s="265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81"/>
      <c r="X257" s="281"/>
      <c r="Y257" s="281"/>
      <c r="Z257" s="281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64"/>
      <c r="C258" s="2"/>
      <c r="D258" s="265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81"/>
      <c r="X258" s="281"/>
      <c r="Y258" s="281"/>
      <c r="Z258" s="281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64"/>
      <c r="C259" s="2"/>
      <c r="D259" s="265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81"/>
      <c r="X259" s="281"/>
      <c r="Y259" s="281"/>
      <c r="Z259" s="281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64"/>
      <c r="C260" s="2"/>
      <c r="D260" s="265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81"/>
      <c r="X260" s="281"/>
      <c r="Y260" s="281"/>
      <c r="Z260" s="281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64"/>
      <c r="C261" s="2"/>
      <c r="D261" s="265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81"/>
      <c r="X261" s="281"/>
      <c r="Y261" s="281"/>
      <c r="Z261" s="281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64"/>
      <c r="C262" s="2"/>
      <c r="D262" s="265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81"/>
      <c r="X262" s="281"/>
      <c r="Y262" s="281"/>
      <c r="Z262" s="281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64"/>
      <c r="C263" s="2"/>
      <c r="D263" s="265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81"/>
      <c r="X263" s="281"/>
      <c r="Y263" s="281"/>
      <c r="Z263" s="281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64"/>
      <c r="C264" s="2"/>
      <c r="D264" s="265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81"/>
      <c r="X264" s="281"/>
      <c r="Y264" s="281"/>
      <c r="Z264" s="281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64"/>
      <c r="C265" s="2"/>
      <c r="D265" s="265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81"/>
      <c r="X265" s="281"/>
      <c r="Y265" s="281"/>
      <c r="Z265" s="281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64"/>
      <c r="C266" s="2"/>
      <c r="D266" s="265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81"/>
      <c r="X266" s="281"/>
      <c r="Y266" s="281"/>
      <c r="Z266" s="281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64"/>
      <c r="C267" s="2"/>
      <c r="D267" s="265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81"/>
      <c r="X267" s="281"/>
      <c r="Y267" s="281"/>
      <c r="Z267" s="281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64"/>
      <c r="C268" s="2"/>
      <c r="D268" s="265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81"/>
      <c r="X268" s="281"/>
      <c r="Y268" s="281"/>
      <c r="Z268" s="281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64"/>
      <c r="C269" s="2"/>
      <c r="D269" s="265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81"/>
      <c r="X269" s="281"/>
      <c r="Y269" s="281"/>
      <c r="Z269" s="281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64"/>
      <c r="C270" s="2"/>
      <c r="D270" s="265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81"/>
      <c r="X270" s="281"/>
      <c r="Y270" s="281"/>
      <c r="Z270" s="281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64"/>
      <c r="C271" s="2"/>
      <c r="D271" s="265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81"/>
      <c r="X271" s="281"/>
      <c r="Y271" s="281"/>
      <c r="Z271" s="281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64"/>
      <c r="C272" s="2"/>
      <c r="D272" s="265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81"/>
      <c r="X272" s="281"/>
      <c r="Y272" s="281"/>
      <c r="Z272" s="281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64"/>
      <c r="C273" s="2"/>
      <c r="D273" s="265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81"/>
      <c r="X273" s="281"/>
      <c r="Y273" s="281"/>
      <c r="Z273" s="281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64"/>
      <c r="C274" s="2"/>
      <c r="D274" s="265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81"/>
      <c r="X274" s="281"/>
      <c r="Y274" s="281"/>
      <c r="Z274" s="281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64"/>
      <c r="C275" s="2"/>
      <c r="D275" s="265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81"/>
      <c r="X275" s="281"/>
      <c r="Y275" s="281"/>
      <c r="Z275" s="281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64"/>
      <c r="C276" s="2"/>
      <c r="D276" s="265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81"/>
      <c r="X276" s="281"/>
      <c r="Y276" s="281"/>
      <c r="Z276" s="281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64"/>
      <c r="C277" s="2"/>
      <c r="D277" s="265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81"/>
      <c r="X277" s="281"/>
      <c r="Y277" s="281"/>
      <c r="Z277" s="281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64"/>
      <c r="C278" s="2"/>
      <c r="D278" s="265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81"/>
      <c r="X278" s="281"/>
      <c r="Y278" s="281"/>
      <c r="Z278" s="281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64"/>
      <c r="C279" s="2"/>
      <c r="D279" s="265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81"/>
      <c r="X279" s="281"/>
      <c r="Y279" s="281"/>
      <c r="Z279" s="281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64"/>
      <c r="C280" s="2"/>
      <c r="D280" s="265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81"/>
      <c r="X280" s="281"/>
      <c r="Y280" s="281"/>
      <c r="Z280" s="281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64"/>
      <c r="C281" s="2"/>
      <c r="D281" s="265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81"/>
      <c r="X281" s="281"/>
      <c r="Y281" s="281"/>
      <c r="Z281" s="281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64"/>
      <c r="C282" s="2"/>
      <c r="D282" s="265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81"/>
      <c r="X282" s="281"/>
      <c r="Y282" s="281"/>
      <c r="Z282" s="281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64"/>
      <c r="C283" s="2"/>
      <c r="D283" s="265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81"/>
      <c r="X283" s="281"/>
      <c r="Y283" s="281"/>
      <c r="Z283" s="281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64"/>
      <c r="C284" s="2"/>
      <c r="D284" s="265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81"/>
      <c r="X284" s="281"/>
      <c r="Y284" s="281"/>
      <c r="Z284" s="281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64"/>
      <c r="C285" s="2"/>
      <c r="D285" s="265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81"/>
      <c r="X285" s="281"/>
      <c r="Y285" s="281"/>
      <c r="Z285" s="281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64"/>
      <c r="C286" s="2"/>
      <c r="D286" s="265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81"/>
      <c r="X286" s="281"/>
      <c r="Y286" s="281"/>
      <c r="Z286" s="281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64"/>
      <c r="C287" s="2"/>
      <c r="D287" s="265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81"/>
      <c r="X287" s="281"/>
      <c r="Y287" s="281"/>
      <c r="Z287" s="281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64"/>
      <c r="C288" s="2"/>
      <c r="D288" s="265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81"/>
      <c r="X288" s="281"/>
      <c r="Y288" s="281"/>
      <c r="Z288" s="281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64"/>
      <c r="C289" s="2"/>
      <c r="D289" s="265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81"/>
      <c r="X289" s="281"/>
      <c r="Y289" s="281"/>
      <c r="Z289" s="281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64"/>
      <c r="C290" s="2"/>
      <c r="D290" s="265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81"/>
      <c r="X290" s="281"/>
      <c r="Y290" s="281"/>
      <c r="Z290" s="281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64"/>
      <c r="C291" s="2"/>
      <c r="D291" s="265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81"/>
      <c r="X291" s="281"/>
      <c r="Y291" s="281"/>
      <c r="Z291" s="281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64"/>
      <c r="C292" s="2"/>
      <c r="D292" s="265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81"/>
      <c r="X292" s="281"/>
      <c r="Y292" s="281"/>
      <c r="Z292" s="281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64"/>
      <c r="C293" s="2"/>
      <c r="D293" s="265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81"/>
      <c r="X293" s="281"/>
      <c r="Y293" s="281"/>
      <c r="Z293" s="281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64"/>
      <c r="C294" s="2"/>
      <c r="D294" s="265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81"/>
      <c r="X294" s="281"/>
      <c r="Y294" s="281"/>
      <c r="Z294" s="281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64"/>
      <c r="C295" s="2"/>
      <c r="D295" s="265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81"/>
      <c r="X295" s="281"/>
      <c r="Y295" s="281"/>
      <c r="Z295" s="281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64"/>
      <c r="C296" s="2"/>
      <c r="D296" s="265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81"/>
      <c r="X296" s="281"/>
      <c r="Y296" s="281"/>
      <c r="Z296" s="281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64"/>
      <c r="C297" s="2"/>
      <c r="D297" s="265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81"/>
      <c r="X297" s="281"/>
      <c r="Y297" s="281"/>
      <c r="Z297" s="281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64"/>
      <c r="C298" s="2"/>
      <c r="D298" s="265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81"/>
      <c r="X298" s="281"/>
      <c r="Y298" s="281"/>
      <c r="Z298" s="281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64"/>
      <c r="C299" s="2"/>
      <c r="D299" s="265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81"/>
      <c r="X299" s="281"/>
      <c r="Y299" s="281"/>
      <c r="Z299" s="281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64"/>
      <c r="C300" s="2"/>
      <c r="D300" s="265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81"/>
      <c r="X300" s="281"/>
      <c r="Y300" s="281"/>
      <c r="Z300" s="281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64"/>
      <c r="C301" s="2"/>
      <c r="D301" s="265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81"/>
      <c r="X301" s="281"/>
      <c r="Y301" s="281"/>
      <c r="Z301" s="281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64"/>
      <c r="C302" s="2"/>
      <c r="D302" s="265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81"/>
      <c r="X302" s="281"/>
      <c r="Y302" s="281"/>
      <c r="Z302" s="281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64"/>
      <c r="C303" s="2"/>
      <c r="D303" s="265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81"/>
      <c r="X303" s="281"/>
      <c r="Y303" s="281"/>
      <c r="Z303" s="281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64"/>
      <c r="C304" s="2"/>
      <c r="D304" s="265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81"/>
      <c r="X304" s="281"/>
      <c r="Y304" s="281"/>
      <c r="Z304" s="281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64"/>
      <c r="C305" s="2"/>
      <c r="D305" s="265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81"/>
      <c r="X305" s="281"/>
      <c r="Y305" s="281"/>
      <c r="Z305" s="281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64"/>
      <c r="C306" s="2"/>
      <c r="D306" s="265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81"/>
      <c r="X306" s="281"/>
      <c r="Y306" s="281"/>
      <c r="Z306" s="281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64"/>
      <c r="C307" s="2"/>
      <c r="D307" s="265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81"/>
      <c r="X307" s="281"/>
      <c r="Y307" s="281"/>
      <c r="Z307" s="281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64"/>
      <c r="C308" s="2"/>
      <c r="D308" s="265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81"/>
      <c r="X308" s="281"/>
      <c r="Y308" s="281"/>
      <c r="Z308" s="281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64"/>
      <c r="C309" s="2"/>
      <c r="D309" s="265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81"/>
      <c r="X309" s="281"/>
      <c r="Y309" s="281"/>
      <c r="Z309" s="281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64"/>
      <c r="C310" s="2"/>
      <c r="D310" s="265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81"/>
      <c r="X310" s="281"/>
      <c r="Y310" s="281"/>
      <c r="Z310" s="281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64"/>
      <c r="C311" s="2"/>
      <c r="D311" s="265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81"/>
      <c r="X311" s="281"/>
      <c r="Y311" s="281"/>
      <c r="Z311" s="281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64"/>
      <c r="C312" s="2"/>
      <c r="D312" s="265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81"/>
      <c r="X312" s="281"/>
      <c r="Y312" s="281"/>
      <c r="Z312" s="281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64"/>
      <c r="C313" s="2"/>
      <c r="D313" s="265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81"/>
      <c r="X313" s="281"/>
      <c r="Y313" s="281"/>
      <c r="Z313" s="281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64"/>
      <c r="C314" s="2"/>
      <c r="D314" s="2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81"/>
      <c r="X314" s="281"/>
      <c r="Y314" s="281"/>
      <c r="Z314" s="281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64"/>
      <c r="C315" s="2"/>
      <c r="D315" s="265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81"/>
      <c r="X315" s="281"/>
      <c r="Y315" s="281"/>
      <c r="Z315" s="281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64"/>
      <c r="C316" s="2"/>
      <c r="D316" s="265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81"/>
      <c r="X316" s="281"/>
      <c r="Y316" s="281"/>
      <c r="Z316" s="281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64"/>
      <c r="C317" s="2"/>
      <c r="D317" s="265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81"/>
      <c r="X317" s="281"/>
      <c r="Y317" s="281"/>
      <c r="Z317" s="281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64"/>
      <c r="C318" s="2"/>
      <c r="D318" s="265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81"/>
      <c r="X318" s="281"/>
      <c r="Y318" s="281"/>
      <c r="Z318" s="281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64"/>
      <c r="C319" s="2"/>
      <c r="D319" s="265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81"/>
      <c r="X319" s="281"/>
      <c r="Y319" s="281"/>
      <c r="Z319" s="281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64"/>
      <c r="C320" s="2"/>
      <c r="D320" s="265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81"/>
      <c r="X320" s="281"/>
      <c r="Y320" s="281"/>
      <c r="Z320" s="281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64"/>
      <c r="C321" s="2"/>
      <c r="D321" s="265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81"/>
      <c r="X321" s="281"/>
      <c r="Y321" s="281"/>
      <c r="Z321" s="281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64"/>
      <c r="C322" s="2"/>
      <c r="D322" s="265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81"/>
      <c r="X322" s="281"/>
      <c r="Y322" s="281"/>
      <c r="Z322" s="281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64"/>
      <c r="C323" s="2"/>
      <c r="D323" s="265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81"/>
      <c r="X323" s="281"/>
      <c r="Y323" s="281"/>
      <c r="Z323" s="281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64"/>
      <c r="C324" s="2"/>
      <c r="D324" s="265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81"/>
      <c r="X324" s="281"/>
      <c r="Y324" s="281"/>
      <c r="Z324" s="281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64"/>
      <c r="C325" s="2"/>
      <c r="D325" s="265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81"/>
      <c r="X325" s="281"/>
      <c r="Y325" s="281"/>
      <c r="Z325" s="281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64"/>
      <c r="C326" s="2"/>
      <c r="D326" s="265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81"/>
      <c r="X326" s="281"/>
      <c r="Y326" s="281"/>
      <c r="Z326" s="281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64"/>
      <c r="C327" s="2"/>
      <c r="D327" s="265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81"/>
      <c r="X327" s="281"/>
      <c r="Y327" s="281"/>
      <c r="Z327" s="281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64"/>
      <c r="C328" s="2"/>
      <c r="D328" s="265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81"/>
      <c r="X328" s="281"/>
      <c r="Y328" s="281"/>
      <c r="Z328" s="281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64"/>
      <c r="C329" s="2"/>
      <c r="D329" s="265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81"/>
      <c r="X329" s="281"/>
      <c r="Y329" s="281"/>
      <c r="Z329" s="281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64"/>
      <c r="C330" s="2"/>
      <c r="D330" s="265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81"/>
      <c r="X330" s="281"/>
      <c r="Y330" s="281"/>
      <c r="Z330" s="281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64"/>
      <c r="C331" s="2"/>
      <c r="D331" s="265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81"/>
      <c r="X331" s="281"/>
      <c r="Y331" s="281"/>
      <c r="Z331" s="281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64"/>
      <c r="C332" s="2"/>
      <c r="D332" s="265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81"/>
      <c r="X332" s="281"/>
      <c r="Y332" s="281"/>
      <c r="Z332" s="281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64"/>
      <c r="C333" s="2"/>
      <c r="D333" s="265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81"/>
      <c r="X333" s="281"/>
      <c r="Y333" s="281"/>
      <c r="Z333" s="281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64"/>
      <c r="C334" s="2"/>
      <c r="D334" s="265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81"/>
      <c r="X334" s="281"/>
      <c r="Y334" s="281"/>
      <c r="Z334" s="281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64"/>
      <c r="C335" s="2"/>
      <c r="D335" s="265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81"/>
      <c r="X335" s="281"/>
      <c r="Y335" s="281"/>
      <c r="Z335" s="281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64"/>
      <c r="C336" s="2"/>
      <c r="D336" s="265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81"/>
      <c r="X336" s="281"/>
      <c r="Y336" s="281"/>
      <c r="Z336" s="281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64"/>
      <c r="C337" s="2"/>
      <c r="D337" s="265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81"/>
      <c r="X337" s="281"/>
      <c r="Y337" s="281"/>
      <c r="Z337" s="281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64"/>
      <c r="C338" s="2"/>
      <c r="D338" s="265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81"/>
      <c r="X338" s="281"/>
      <c r="Y338" s="281"/>
      <c r="Z338" s="281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64"/>
      <c r="C339" s="2"/>
      <c r="D339" s="265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81"/>
      <c r="X339" s="281"/>
      <c r="Y339" s="281"/>
      <c r="Z339" s="281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64"/>
      <c r="C340" s="2"/>
      <c r="D340" s="265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81"/>
      <c r="X340" s="281"/>
      <c r="Y340" s="281"/>
      <c r="Z340" s="281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64"/>
      <c r="C341" s="2"/>
      <c r="D341" s="265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81"/>
      <c r="X341" s="281"/>
      <c r="Y341" s="281"/>
      <c r="Z341" s="281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64"/>
      <c r="C342" s="2"/>
      <c r="D342" s="265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81"/>
      <c r="X342" s="281"/>
      <c r="Y342" s="281"/>
      <c r="Z342" s="281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64"/>
      <c r="C343" s="2"/>
      <c r="D343" s="265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81"/>
      <c r="X343" s="281"/>
      <c r="Y343" s="281"/>
      <c r="Z343" s="281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64"/>
      <c r="C344" s="2"/>
      <c r="D344" s="265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81"/>
      <c r="X344" s="281"/>
      <c r="Y344" s="281"/>
      <c r="Z344" s="281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64"/>
      <c r="C345" s="2"/>
      <c r="D345" s="265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81"/>
      <c r="X345" s="281"/>
      <c r="Y345" s="281"/>
      <c r="Z345" s="281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64"/>
      <c r="C346" s="2"/>
      <c r="D346" s="265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81"/>
      <c r="X346" s="281"/>
      <c r="Y346" s="281"/>
      <c r="Z346" s="281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64"/>
      <c r="C347" s="2"/>
      <c r="D347" s="265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81"/>
      <c r="X347" s="281"/>
      <c r="Y347" s="281"/>
      <c r="Z347" s="281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64"/>
      <c r="C348" s="2"/>
      <c r="D348" s="265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81"/>
      <c r="X348" s="281"/>
      <c r="Y348" s="281"/>
      <c r="Z348" s="281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64"/>
      <c r="C349" s="2"/>
      <c r="D349" s="265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81"/>
      <c r="X349" s="281"/>
      <c r="Y349" s="281"/>
      <c r="Z349" s="281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64"/>
      <c r="C350" s="2"/>
      <c r="D350" s="265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81"/>
      <c r="X350" s="281"/>
      <c r="Y350" s="281"/>
      <c r="Z350" s="281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64"/>
      <c r="C351" s="2"/>
      <c r="D351" s="265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81"/>
      <c r="X351" s="281"/>
      <c r="Y351" s="281"/>
      <c r="Z351" s="281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64"/>
      <c r="C352" s="2"/>
      <c r="D352" s="265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81"/>
      <c r="X352" s="281"/>
      <c r="Y352" s="281"/>
      <c r="Z352" s="281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64"/>
      <c r="C353" s="2"/>
      <c r="D353" s="265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81"/>
      <c r="X353" s="281"/>
      <c r="Y353" s="281"/>
      <c r="Z353" s="281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64"/>
      <c r="C354" s="2"/>
      <c r="D354" s="265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81"/>
      <c r="X354" s="281"/>
      <c r="Y354" s="281"/>
      <c r="Z354" s="281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64"/>
      <c r="C355" s="2"/>
      <c r="D355" s="265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81"/>
      <c r="X355" s="281"/>
      <c r="Y355" s="281"/>
      <c r="Z355" s="281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64"/>
      <c r="C356" s="2"/>
      <c r="D356" s="265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81"/>
      <c r="X356" s="281"/>
      <c r="Y356" s="281"/>
      <c r="Z356" s="281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64"/>
      <c r="C357" s="2"/>
      <c r="D357" s="265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81"/>
      <c r="X357" s="281"/>
      <c r="Y357" s="281"/>
      <c r="Z357" s="281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64"/>
      <c r="C358" s="2"/>
      <c r="D358" s="265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81"/>
      <c r="X358" s="281"/>
      <c r="Y358" s="281"/>
      <c r="Z358" s="281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64"/>
      <c r="C359" s="2"/>
      <c r="D359" s="265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81"/>
      <c r="X359" s="281"/>
      <c r="Y359" s="281"/>
      <c r="Z359" s="281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64"/>
      <c r="C360" s="2"/>
      <c r="D360" s="265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81"/>
      <c r="X360" s="281"/>
      <c r="Y360" s="281"/>
      <c r="Z360" s="281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64"/>
      <c r="C361" s="2"/>
      <c r="D361" s="265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81"/>
      <c r="X361" s="281"/>
      <c r="Y361" s="281"/>
      <c r="Z361" s="281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64"/>
      <c r="C362" s="2"/>
      <c r="D362" s="265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81"/>
      <c r="X362" s="281"/>
      <c r="Y362" s="281"/>
      <c r="Z362" s="281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64"/>
      <c r="C363" s="2"/>
      <c r="D363" s="265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81"/>
      <c r="X363" s="281"/>
      <c r="Y363" s="281"/>
      <c r="Z363" s="281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64"/>
      <c r="C364" s="2"/>
      <c r="D364" s="265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81"/>
      <c r="X364" s="281"/>
      <c r="Y364" s="281"/>
      <c r="Z364" s="281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64"/>
      <c r="C365" s="2"/>
      <c r="D365" s="265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81"/>
      <c r="X365" s="281"/>
      <c r="Y365" s="281"/>
      <c r="Z365" s="281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64"/>
      <c r="C366" s="2"/>
      <c r="D366" s="265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81"/>
      <c r="X366" s="281"/>
      <c r="Y366" s="281"/>
      <c r="Z366" s="281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64"/>
      <c r="C367" s="2"/>
      <c r="D367" s="265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81"/>
      <c r="X367" s="281"/>
      <c r="Y367" s="281"/>
      <c r="Z367" s="281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64"/>
      <c r="C368" s="2"/>
      <c r="D368" s="265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81"/>
      <c r="X368" s="281"/>
      <c r="Y368" s="281"/>
      <c r="Z368" s="281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64"/>
      <c r="C369" s="2"/>
      <c r="D369" s="265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81"/>
      <c r="X369" s="281"/>
      <c r="Y369" s="281"/>
      <c r="Z369" s="281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64"/>
      <c r="C370" s="2"/>
      <c r="D370" s="265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81"/>
      <c r="X370" s="281"/>
      <c r="Y370" s="281"/>
      <c r="Z370" s="281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64"/>
      <c r="C371" s="2"/>
      <c r="D371" s="265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81"/>
      <c r="X371" s="281"/>
      <c r="Y371" s="281"/>
      <c r="Z371" s="281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64"/>
      <c r="C372" s="2"/>
      <c r="D372" s="265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81"/>
      <c r="X372" s="281"/>
      <c r="Y372" s="281"/>
      <c r="Z372" s="281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64"/>
      <c r="C373" s="2"/>
      <c r="D373" s="265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81"/>
      <c r="X373" s="281"/>
      <c r="Y373" s="281"/>
      <c r="Z373" s="281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64"/>
      <c r="C374" s="2"/>
      <c r="D374" s="265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81"/>
      <c r="X374" s="281"/>
      <c r="Y374" s="281"/>
      <c r="Z374" s="281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64"/>
      <c r="C375" s="2"/>
      <c r="D375" s="265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81"/>
      <c r="X375" s="281"/>
      <c r="Y375" s="281"/>
      <c r="Z375" s="281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64"/>
      <c r="C376" s="2"/>
      <c r="D376" s="265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81"/>
      <c r="X376" s="281"/>
      <c r="Y376" s="281"/>
      <c r="Z376" s="281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64"/>
      <c r="C377" s="2"/>
      <c r="D377" s="265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81"/>
      <c r="X377" s="281"/>
      <c r="Y377" s="281"/>
      <c r="Z377" s="281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64"/>
      <c r="C378" s="2"/>
      <c r="D378" s="265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81"/>
      <c r="X378" s="281"/>
      <c r="Y378" s="281"/>
      <c r="Z378" s="281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64"/>
      <c r="C379" s="2"/>
      <c r="D379" s="265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81"/>
      <c r="X379" s="281"/>
      <c r="Y379" s="281"/>
      <c r="Z379" s="281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64"/>
      <c r="C380" s="2"/>
      <c r="D380" s="265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81"/>
      <c r="X380" s="281"/>
      <c r="Y380" s="281"/>
      <c r="Z380" s="281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64"/>
      <c r="C381" s="2"/>
      <c r="D381" s="265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81"/>
      <c r="X381" s="281"/>
      <c r="Y381" s="281"/>
      <c r="Z381" s="281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64"/>
      <c r="C382" s="2"/>
      <c r="D382" s="265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81"/>
      <c r="X382" s="281"/>
      <c r="Y382" s="281"/>
      <c r="Z382" s="281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264"/>
      <c r="C383" s="2"/>
      <c r="D383" s="265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81"/>
      <c r="X383" s="281"/>
      <c r="Y383" s="281"/>
      <c r="Z383" s="281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264"/>
      <c r="C384" s="2"/>
      <c r="D384" s="265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81"/>
      <c r="X384" s="281"/>
      <c r="Y384" s="281"/>
      <c r="Z384" s="281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264"/>
      <c r="C385" s="2"/>
      <c r="D385" s="265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281"/>
      <c r="X385" s="281"/>
      <c r="Y385" s="281"/>
      <c r="Z385" s="281"/>
      <c r="AA385" s="64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264"/>
      <c r="C386" s="2"/>
      <c r="D386" s="265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281"/>
      <c r="X386" s="281"/>
      <c r="Y386" s="281"/>
      <c r="Z386" s="281"/>
      <c r="AA386" s="64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264"/>
      <c r="C387" s="2"/>
      <c r="D387" s="265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281"/>
      <c r="X387" s="281"/>
      <c r="Y387" s="281"/>
      <c r="Z387" s="281"/>
      <c r="AA387" s="64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264"/>
      <c r="C388" s="2"/>
      <c r="D388" s="265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281"/>
      <c r="X388" s="281"/>
      <c r="Y388" s="281"/>
      <c r="Z388" s="281"/>
      <c r="AA388" s="64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264"/>
      <c r="C389" s="2"/>
      <c r="D389" s="265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281"/>
      <c r="X389" s="281"/>
      <c r="Y389" s="281"/>
      <c r="Z389" s="281"/>
      <c r="AA389" s="64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264"/>
      <c r="C390" s="2"/>
      <c r="D390" s="265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281"/>
      <c r="X390" s="281"/>
      <c r="Y390" s="281"/>
      <c r="Z390" s="281"/>
      <c r="AA390" s="64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264"/>
      <c r="C391" s="2"/>
      <c r="D391" s="265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281"/>
      <c r="X391" s="281"/>
      <c r="Y391" s="281"/>
      <c r="Z391" s="281"/>
      <c r="AA391" s="64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264"/>
      <c r="C392" s="2"/>
      <c r="D392" s="265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281"/>
      <c r="X392" s="281"/>
      <c r="Y392" s="281"/>
      <c r="Z392" s="281"/>
      <c r="AA392" s="64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265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281"/>
      <c r="X393" s="281"/>
      <c r="Y393" s="281"/>
      <c r="Z393" s="281"/>
      <c r="AA393" s="64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265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281"/>
      <c r="X394" s="281"/>
      <c r="Y394" s="281"/>
      <c r="Z394" s="281"/>
      <c r="AA394" s="64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265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281"/>
      <c r="X395" s="281"/>
      <c r="Y395" s="281"/>
      <c r="Z395" s="281"/>
      <c r="AA395" s="64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265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281"/>
      <c r="X396" s="281"/>
      <c r="Y396" s="281"/>
      <c r="Z396" s="281"/>
      <c r="AA396" s="64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265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281"/>
      <c r="X397" s="281"/>
      <c r="Y397" s="281"/>
      <c r="Z397" s="281"/>
      <c r="AA397" s="64"/>
      <c r="AB397" s="1"/>
      <c r="AC397" s="1"/>
      <c r="AD397" s="1"/>
      <c r="AE397" s="1"/>
      <c r="AF397" s="1"/>
      <c r="AG397" s="1"/>
    </row>
  </sheetData>
  <mergeCells count="25">
    <mergeCell ref="A191:C191"/>
    <mergeCell ref="A192:C192"/>
    <mergeCell ref="E65:G66"/>
    <mergeCell ref="A103:D103"/>
    <mergeCell ref="A7:A9"/>
    <mergeCell ref="B7:B9"/>
    <mergeCell ref="C7:C9"/>
    <mergeCell ref="D7:D9"/>
    <mergeCell ref="H65:J66"/>
    <mergeCell ref="E7:J7"/>
    <mergeCell ref="N8:P8"/>
    <mergeCell ref="A1:E1"/>
    <mergeCell ref="A157:D157"/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</mergeCells>
  <pageMargins left="0.19685039370078741" right="0.19685039370078741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</cp:lastModifiedBy>
  <cp:lastPrinted>2021-11-26T11:48:23Z</cp:lastPrinted>
  <dcterms:created xsi:type="dcterms:W3CDTF">2020-11-14T13:09:40Z</dcterms:created>
  <dcterms:modified xsi:type="dcterms:W3CDTF">2021-11-26T11:49:26Z</dcterms:modified>
</cp:coreProperties>
</file>