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503D6D6-1BB2-464A-B3E7-C4537E7729C4}" xr6:coauthVersionLast="47" xr6:coauthVersionMax="47" xr10:uidLastSave="{00000000-0000-0000-0000-000000000000}"/>
  <bookViews>
    <workbookView xWindow="22932" yWindow="-108" windowWidth="23256" windowHeight="12456" activeTab="1" xr2:uid="{00000000-000D-0000-FFFF-FFFF00000000}"/>
  </bookViews>
  <sheets>
    <sheet name="Table 1" sheetId="1" r:id="rId1"/>
    <sheet name="Table 2" sheetId="2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X22" i="2" l="1"/>
  <c r="X23" i="2"/>
  <c r="X24" i="2"/>
  <c r="X25" i="2"/>
  <c r="X26" i="2"/>
  <c r="X27" i="2"/>
  <c r="X28" i="2"/>
  <c r="X29" i="2"/>
  <c r="J29" i="2"/>
  <c r="J27" i="2"/>
  <c r="G27" i="2"/>
  <c r="O9" i="1"/>
  <c r="X179" i="2" l="1"/>
  <c r="N10" i="1"/>
  <c r="N9" i="1"/>
  <c r="O8" i="1"/>
  <c r="J9" i="1"/>
  <c r="K8" i="1"/>
  <c r="K9" i="1"/>
  <c r="I9" i="1"/>
  <c r="W170" i="2"/>
  <c r="Z157" i="2"/>
  <c r="J32" i="2"/>
  <c r="H30" i="2"/>
  <c r="J13" i="2"/>
  <c r="G26" i="2" l="1"/>
  <c r="J22" i="2"/>
  <c r="G13" i="2"/>
  <c r="W20" i="2"/>
  <c r="K7" i="1"/>
  <c r="O10" i="1"/>
  <c r="I8" i="1"/>
  <c r="I7" i="1"/>
  <c r="M179" i="2"/>
  <c r="M35" i="2"/>
  <c r="G30" i="2"/>
  <c r="M30" i="2"/>
  <c r="P34" i="2"/>
  <c r="W34" i="2" s="1"/>
  <c r="J33" i="2"/>
  <c r="X33" i="2" s="1"/>
  <c r="J31" i="2"/>
  <c r="G32" i="2"/>
  <c r="G33" i="2"/>
  <c r="W33" i="2" s="1"/>
  <c r="G31" i="2"/>
  <c r="J23" i="2"/>
  <c r="J24" i="2"/>
  <c r="J25" i="2"/>
  <c r="J21" i="2"/>
  <c r="M34" i="2"/>
  <c r="Z33" i="2"/>
  <c r="J30" i="2" l="1"/>
  <c r="P30" i="2"/>
  <c r="X30" i="2" s="1"/>
  <c r="Y33" i="2"/>
  <c r="W30" i="2" l="1"/>
  <c r="X34" i="2"/>
  <c r="Y34" i="2" s="1"/>
  <c r="Y30" i="2" l="1"/>
  <c r="X182" i="2"/>
  <c r="W182" i="2"/>
  <c r="J182" i="2"/>
  <c r="G182" i="2"/>
  <c r="V178" i="2"/>
  <c r="S178" i="2"/>
  <c r="P178" i="2"/>
  <c r="M178" i="2"/>
  <c r="J178" i="2"/>
  <c r="G178" i="2"/>
  <c r="Z177" i="2"/>
  <c r="V177" i="2"/>
  <c r="S177" i="2"/>
  <c r="P177" i="2"/>
  <c r="M177" i="2"/>
  <c r="J177" i="2"/>
  <c r="G177" i="2"/>
  <c r="Z176" i="2"/>
  <c r="V176" i="2"/>
  <c r="S176" i="2"/>
  <c r="W176" i="2" s="1"/>
  <c r="P176" i="2"/>
  <c r="M176" i="2"/>
  <c r="J176" i="2"/>
  <c r="G176" i="2"/>
  <c r="Z175" i="2"/>
  <c r="V175" i="2"/>
  <c r="S175" i="2"/>
  <c r="P175" i="2"/>
  <c r="M175" i="2"/>
  <c r="J175" i="2"/>
  <c r="G175" i="2"/>
  <c r="Z174" i="2"/>
  <c r="V174" i="2"/>
  <c r="S174" i="2"/>
  <c r="P174" i="2"/>
  <c r="M174" i="2"/>
  <c r="J174" i="2"/>
  <c r="G174" i="2"/>
  <c r="Z173" i="2"/>
  <c r="V173" i="2"/>
  <c r="S173" i="2"/>
  <c r="P173" i="2"/>
  <c r="M173" i="2"/>
  <c r="J173" i="2"/>
  <c r="G173" i="2"/>
  <c r="Z172" i="2"/>
  <c r="V172" i="2"/>
  <c r="S172" i="2"/>
  <c r="P172" i="2"/>
  <c r="M172" i="2"/>
  <c r="J172" i="2"/>
  <c r="G172" i="2"/>
  <c r="Z171" i="2"/>
  <c r="V171" i="2"/>
  <c r="S171" i="2"/>
  <c r="P171" i="2"/>
  <c r="M171" i="2"/>
  <c r="J171" i="2"/>
  <c r="G171" i="2"/>
  <c r="Z170" i="2"/>
  <c r="U170" i="2"/>
  <c r="T170" i="2"/>
  <c r="R170" i="2"/>
  <c r="Q170" i="2"/>
  <c r="O170" i="2"/>
  <c r="N170" i="2"/>
  <c r="L170" i="2"/>
  <c r="K170" i="2"/>
  <c r="I170" i="2"/>
  <c r="H170" i="2"/>
  <c r="F170" i="2"/>
  <c r="E170" i="2"/>
  <c r="Z169" i="2"/>
  <c r="V169" i="2"/>
  <c r="S169" i="2"/>
  <c r="P169" i="2"/>
  <c r="M169" i="2"/>
  <c r="J169" i="2"/>
  <c r="G169" i="2"/>
  <c r="W169" i="2" s="1"/>
  <c r="Z168" i="2"/>
  <c r="V168" i="2"/>
  <c r="S168" i="2"/>
  <c r="P168" i="2"/>
  <c r="M168" i="2"/>
  <c r="J168" i="2"/>
  <c r="X168" i="2" s="1"/>
  <c r="G168" i="2"/>
  <c r="Z167" i="2"/>
  <c r="V167" i="2"/>
  <c r="S167" i="2"/>
  <c r="P167" i="2"/>
  <c r="M167" i="2"/>
  <c r="J167" i="2"/>
  <c r="G167" i="2"/>
  <c r="W167" i="2" s="1"/>
  <c r="Z166" i="2"/>
  <c r="U166" i="2"/>
  <c r="T166" i="2"/>
  <c r="R166" i="2"/>
  <c r="Q166" i="2"/>
  <c r="O166" i="2"/>
  <c r="N166" i="2"/>
  <c r="L166" i="2"/>
  <c r="K166" i="2"/>
  <c r="I166" i="2"/>
  <c r="H166" i="2"/>
  <c r="F166" i="2"/>
  <c r="E166" i="2"/>
  <c r="Z165" i="2"/>
  <c r="V165" i="2"/>
  <c r="S165" i="2"/>
  <c r="P165" i="2"/>
  <c r="M165" i="2"/>
  <c r="J165" i="2"/>
  <c r="G165" i="2"/>
  <c r="Z164" i="2"/>
  <c r="V164" i="2"/>
  <c r="S164" i="2"/>
  <c r="P164" i="2"/>
  <c r="M164" i="2"/>
  <c r="J164" i="2"/>
  <c r="X164" i="2" s="1"/>
  <c r="G164" i="2"/>
  <c r="Z163" i="2"/>
  <c r="V163" i="2"/>
  <c r="S163" i="2"/>
  <c r="P163" i="2"/>
  <c r="M163" i="2"/>
  <c r="J163" i="2"/>
  <c r="G163" i="2"/>
  <c r="Z162" i="2"/>
  <c r="V162" i="2"/>
  <c r="S162" i="2"/>
  <c r="P162" i="2"/>
  <c r="M162" i="2"/>
  <c r="J162" i="2"/>
  <c r="X162" i="2" s="1"/>
  <c r="G162" i="2"/>
  <c r="Z161" i="2"/>
  <c r="U161" i="2"/>
  <c r="T161" i="2"/>
  <c r="R161" i="2"/>
  <c r="Q161" i="2"/>
  <c r="O161" i="2"/>
  <c r="N161" i="2"/>
  <c r="L161" i="2"/>
  <c r="K161" i="2"/>
  <c r="I161" i="2"/>
  <c r="H161" i="2"/>
  <c r="F161" i="2"/>
  <c r="E161" i="2"/>
  <c r="Z160" i="2"/>
  <c r="V160" i="2"/>
  <c r="S160" i="2"/>
  <c r="P160" i="2"/>
  <c r="M160" i="2"/>
  <c r="J160" i="2"/>
  <c r="G160" i="2"/>
  <c r="Z159" i="2"/>
  <c r="V159" i="2"/>
  <c r="S159" i="2"/>
  <c r="P159" i="2"/>
  <c r="M159" i="2"/>
  <c r="J159" i="2"/>
  <c r="G159" i="2"/>
  <c r="Z158" i="2"/>
  <c r="V158" i="2"/>
  <c r="S158" i="2"/>
  <c r="P158" i="2"/>
  <c r="M158" i="2"/>
  <c r="J158" i="2"/>
  <c r="G158" i="2"/>
  <c r="V157" i="2"/>
  <c r="S157" i="2"/>
  <c r="J157" i="2"/>
  <c r="G157" i="2"/>
  <c r="Z156" i="2"/>
  <c r="U156" i="2"/>
  <c r="T156" i="2"/>
  <c r="R156" i="2"/>
  <c r="Q156" i="2"/>
  <c r="O156" i="2"/>
  <c r="N156" i="2"/>
  <c r="L156" i="2"/>
  <c r="K156" i="2"/>
  <c r="I156" i="2"/>
  <c r="H156" i="2"/>
  <c r="F156" i="2"/>
  <c r="E156" i="2"/>
  <c r="Z154" i="2"/>
  <c r="U154" i="2"/>
  <c r="T154" i="2"/>
  <c r="R154" i="2"/>
  <c r="Q154" i="2"/>
  <c r="O154" i="2"/>
  <c r="N154" i="2"/>
  <c r="L154" i="2"/>
  <c r="K154" i="2"/>
  <c r="I154" i="2"/>
  <c r="H154" i="2"/>
  <c r="F154" i="2"/>
  <c r="E154" i="2"/>
  <c r="Z153" i="2"/>
  <c r="V153" i="2"/>
  <c r="S153" i="2"/>
  <c r="P153" i="2"/>
  <c r="M153" i="2"/>
  <c r="J153" i="2"/>
  <c r="G153" i="2"/>
  <c r="Z152" i="2"/>
  <c r="V152" i="2"/>
  <c r="S152" i="2"/>
  <c r="P152" i="2"/>
  <c r="M152" i="2"/>
  <c r="J152" i="2"/>
  <c r="G152" i="2"/>
  <c r="Z151" i="2"/>
  <c r="V151" i="2"/>
  <c r="S151" i="2"/>
  <c r="P151" i="2"/>
  <c r="M151" i="2"/>
  <c r="J151" i="2"/>
  <c r="X151" i="2" s="1"/>
  <c r="G151" i="2"/>
  <c r="Z150" i="2"/>
  <c r="V150" i="2"/>
  <c r="S150" i="2"/>
  <c r="P150" i="2"/>
  <c r="M150" i="2"/>
  <c r="J150" i="2"/>
  <c r="G150" i="2"/>
  <c r="Z148" i="2"/>
  <c r="U148" i="2"/>
  <c r="T148" i="2"/>
  <c r="R148" i="2"/>
  <c r="Q148" i="2"/>
  <c r="O148" i="2"/>
  <c r="N148" i="2"/>
  <c r="L148" i="2"/>
  <c r="K148" i="2"/>
  <c r="I148" i="2"/>
  <c r="H148" i="2"/>
  <c r="F148" i="2"/>
  <c r="E148" i="2"/>
  <c r="Z147" i="2"/>
  <c r="V147" i="2"/>
  <c r="S147" i="2"/>
  <c r="P147" i="2"/>
  <c r="M147" i="2"/>
  <c r="J147" i="2"/>
  <c r="G147" i="2"/>
  <c r="Z146" i="2"/>
  <c r="V146" i="2"/>
  <c r="S146" i="2"/>
  <c r="P146" i="2"/>
  <c r="M146" i="2"/>
  <c r="J146" i="2"/>
  <c r="G146" i="2"/>
  <c r="Z144" i="2"/>
  <c r="U144" i="2"/>
  <c r="T144" i="2"/>
  <c r="R144" i="2"/>
  <c r="Q144" i="2"/>
  <c r="O144" i="2"/>
  <c r="N144" i="2"/>
  <c r="L144" i="2"/>
  <c r="K144" i="2"/>
  <c r="I144" i="2"/>
  <c r="H144" i="2"/>
  <c r="F144" i="2"/>
  <c r="E144" i="2"/>
  <c r="Z143" i="2"/>
  <c r="V143" i="2"/>
  <c r="S143" i="2"/>
  <c r="P143" i="2"/>
  <c r="M143" i="2"/>
  <c r="J143" i="2"/>
  <c r="G143" i="2"/>
  <c r="Z142" i="2"/>
  <c r="V142" i="2"/>
  <c r="S142" i="2"/>
  <c r="P142" i="2"/>
  <c r="M142" i="2"/>
  <c r="J142" i="2"/>
  <c r="G142" i="2"/>
  <c r="Z141" i="2"/>
  <c r="V141" i="2"/>
  <c r="S141" i="2"/>
  <c r="P141" i="2"/>
  <c r="M141" i="2"/>
  <c r="J141" i="2"/>
  <c r="G141" i="2"/>
  <c r="Z140" i="2"/>
  <c r="V140" i="2"/>
  <c r="S140" i="2"/>
  <c r="P140" i="2"/>
  <c r="M140" i="2"/>
  <c r="J140" i="2"/>
  <c r="G140" i="2"/>
  <c r="Z139" i="2"/>
  <c r="V139" i="2"/>
  <c r="S139" i="2"/>
  <c r="P139" i="2"/>
  <c r="M139" i="2"/>
  <c r="M144" i="2" s="1"/>
  <c r="J139" i="2"/>
  <c r="G139" i="2"/>
  <c r="W139" i="2" s="1"/>
  <c r="Z137" i="2"/>
  <c r="U137" i="2"/>
  <c r="T137" i="2"/>
  <c r="R137" i="2"/>
  <c r="Q137" i="2"/>
  <c r="O137" i="2"/>
  <c r="N137" i="2"/>
  <c r="L137" i="2"/>
  <c r="K137" i="2"/>
  <c r="I137" i="2"/>
  <c r="H137" i="2"/>
  <c r="F137" i="2"/>
  <c r="E137" i="2"/>
  <c r="Z136" i="2"/>
  <c r="V136" i="2"/>
  <c r="S136" i="2"/>
  <c r="P136" i="2"/>
  <c r="M136" i="2"/>
  <c r="J136" i="2"/>
  <c r="G136" i="2"/>
  <c r="Z135" i="2"/>
  <c r="V135" i="2"/>
  <c r="S135" i="2"/>
  <c r="P135" i="2"/>
  <c r="M135" i="2"/>
  <c r="J135" i="2"/>
  <c r="G135" i="2"/>
  <c r="Z134" i="2"/>
  <c r="V134" i="2"/>
  <c r="S134" i="2"/>
  <c r="P134" i="2"/>
  <c r="M134" i="2"/>
  <c r="J134" i="2"/>
  <c r="G134" i="2"/>
  <c r="Z133" i="2"/>
  <c r="P133" i="2"/>
  <c r="M133" i="2"/>
  <c r="J133" i="2"/>
  <c r="G133" i="2"/>
  <c r="Z132" i="2"/>
  <c r="V132" i="2"/>
  <c r="S132" i="2"/>
  <c r="P132" i="2"/>
  <c r="M132" i="2"/>
  <c r="J132" i="2"/>
  <c r="G132" i="2"/>
  <c r="W132" i="2" s="1"/>
  <c r="Z131" i="2"/>
  <c r="V131" i="2"/>
  <c r="S131" i="2"/>
  <c r="P131" i="2"/>
  <c r="M131" i="2"/>
  <c r="J131" i="2"/>
  <c r="G131" i="2"/>
  <c r="W131" i="2" s="1"/>
  <c r="Z129" i="2"/>
  <c r="X129" i="2"/>
  <c r="W129" i="2"/>
  <c r="Z128" i="2"/>
  <c r="V128" i="2"/>
  <c r="S128" i="2"/>
  <c r="P128" i="2"/>
  <c r="M128" i="2"/>
  <c r="J128" i="2"/>
  <c r="G128" i="2"/>
  <c r="Z127" i="2"/>
  <c r="V127" i="2"/>
  <c r="S127" i="2"/>
  <c r="P127" i="2"/>
  <c r="M127" i="2"/>
  <c r="J127" i="2"/>
  <c r="G127" i="2"/>
  <c r="W127" i="2" s="1"/>
  <c r="Z126" i="2"/>
  <c r="V126" i="2"/>
  <c r="S126" i="2"/>
  <c r="P126" i="2"/>
  <c r="M126" i="2"/>
  <c r="J126" i="2"/>
  <c r="G126" i="2"/>
  <c r="Z125" i="2"/>
  <c r="V125" i="2"/>
  <c r="S125" i="2"/>
  <c r="P125" i="2"/>
  <c r="M125" i="2"/>
  <c r="J125" i="2"/>
  <c r="G125" i="2"/>
  <c r="Z124" i="2"/>
  <c r="V124" i="2"/>
  <c r="S124" i="2"/>
  <c r="P124" i="2"/>
  <c r="M124" i="2"/>
  <c r="J124" i="2"/>
  <c r="G124" i="2"/>
  <c r="Z123" i="2"/>
  <c r="V123" i="2"/>
  <c r="S123" i="2"/>
  <c r="P123" i="2"/>
  <c r="M123" i="2"/>
  <c r="J123" i="2"/>
  <c r="G123" i="2"/>
  <c r="Z121" i="2"/>
  <c r="X121" i="2"/>
  <c r="W121" i="2"/>
  <c r="Z120" i="2"/>
  <c r="V120" i="2"/>
  <c r="S120" i="2"/>
  <c r="P120" i="2"/>
  <c r="M120" i="2"/>
  <c r="J120" i="2"/>
  <c r="G120" i="2"/>
  <c r="Z119" i="2"/>
  <c r="V119" i="2"/>
  <c r="S119" i="2"/>
  <c r="P119" i="2"/>
  <c r="M119" i="2"/>
  <c r="J119" i="2"/>
  <c r="G119" i="2"/>
  <c r="Z118" i="2"/>
  <c r="V118" i="2"/>
  <c r="S118" i="2"/>
  <c r="W118" i="2" s="1"/>
  <c r="P118" i="2"/>
  <c r="M118" i="2"/>
  <c r="J118" i="2"/>
  <c r="G118" i="2"/>
  <c r="Z117" i="2"/>
  <c r="V117" i="2"/>
  <c r="S117" i="2"/>
  <c r="P117" i="2"/>
  <c r="M117" i="2"/>
  <c r="J117" i="2"/>
  <c r="G117" i="2"/>
  <c r="Z116" i="2"/>
  <c r="V116" i="2"/>
  <c r="S116" i="2"/>
  <c r="P116" i="2"/>
  <c r="M116" i="2"/>
  <c r="J116" i="2"/>
  <c r="G116" i="2"/>
  <c r="Z115" i="2"/>
  <c r="V115" i="2"/>
  <c r="S115" i="2"/>
  <c r="P115" i="2"/>
  <c r="M115" i="2"/>
  <c r="J115" i="2"/>
  <c r="X115" i="2" s="1"/>
  <c r="G115" i="2"/>
  <c r="Z114" i="2"/>
  <c r="V114" i="2"/>
  <c r="S114" i="2"/>
  <c r="P114" i="2"/>
  <c r="M114" i="2"/>
  <c r="J114" i="2"/>
  <c r="G114" i="2"/>
  <c r="W114" i="2" s="1"/>
  <c r="Z113" i="2"/>
  <c r="V113" i="2"/>
  <c r="S113" i="2"/>
  <c r="P113" i="2"/>
  <c r="M113" i="2"/>
  <c r="J113" i="2"/>
  <c r="G113" i="2"/>
  <c r="Z112" i="2"/>
  <c r="V112" i="2"/>
  <c r="S112" i="2"/>
  <c r="P112" i="2"/>
  <c r="M112" i="2"/>
  <c r="J112" i="2"/>
  <c r="G112" i="2"/>
  <c r="W112" i="2" s="1"/>
  <c r="Z111" i="2"/>
  <c r="V111" i="2"/>
  <c r="S111" i="2"/>
  <c r="P111" i="2"/>
  <c r="M111" i="2"/>
  <c r="J111" i="2"/>
  <c r="G111" i="2"/>
  <c r="Z110" i="2"/>
  <c r="V110" i="2"/>
  <c r="S110" i="2"/>
  <c r="P110" i="2"/>
  <c r="M110" i="2"/>
  <c r="J110" i="2"/>
  <c r="G110" i="2"/>
  <c r="Z108" i="2"/>
  <c r="Z107" i="2"/>
  <c r="V107" i="2"/>
  <c r="S107" i="2"/>
  <c r="P107" i="2"/>
  <c r="M107" i="2"/>
  <c r="J107" i="2"/>
  <c r="G107" i="2"/>
  <c r="Z106" i="2"/>
  <c r="V106" i="2"/>
  <c r="S106" i="2"/>
  <c r="P106" i="2"/>
  <c r="M106" i="2"/>
  <c r="J106" i="2"/>
  <c r="G106" i="2"/>
  <c r="Z105" i="2"/>
  <c r="V105" i="2"/>
  <c r="S105" i="2"/>
  <c r="P105" i="2"/>
  <c r="P104" i="2" s="1"/>
  <c r="M105" i="2"/>
  <c r="J105" i="2"/>
  <c r="G105" i="2"/>
  <c r="Z104" i="2"/>
  <c r="U104" i="2"/>
  <c r="T104" i="2"/>
  <c r="R104" i="2"/>
  <c r="Q104" i="2"/>
  <c r="O104" i="2"/>
  <c r="N104" i="2"/>
  <c r="L104" i="2"/>
  <c r="K104" i="2"/>
  <c r="I104" i="2"/>
  <c r="H104" i="2"/>
  <c r="F104" i="2"/>
  <c r="E104" i="2"/>
  <c r="Z103" i="2"/>
  <c r="V103" i="2"/>
  <c r="S103" i="2"/>
  <c r="P103" i="2"/>
  <c r="M103" i="2"/>
  <c r="J103" i="2"/>
  <c r="G103" i="2"/>
  <c r="W103" i="2" s="1"/>
  <c r="Z102" i="2"/>
  <c r="V102" i="2"/>
  <c r="S102" i="2"/>
  <c r="P102" i="2"/>
  <c r="M102" i="2"/>
  <c r="J102" i="2"/>
  <c r="G102" i="2"/>
  <c r="Z101" i="2"/>
  <c r="V101" i="2"/>
  <c r="S101" i="2"/>
  <c r="P101" i="2"/>
  <c r="M101" i="2"/>
  <c r="J101" i="2"/>
  <c r="G101" i="2"/>
  <c r="Z100" i="2"/>
  <c r="U100" i="2"/>
  <c r="U90" i="2" s="1"/>
  <c r="T100" i="2"/>
  <c r="T90" i="2" s="1"/>
  <c r="R100" i="2"/>
  <c r="R90" i="2" s="1"/>
  <c r="Q100" i="2"/>
  <c r="Q90" i="2" s="1"/>
  <c r="O100" i="2"/>
  <c r="O90" i="2" s="1"/>
  <c r="N100" i="2"/>
  <c r="N90" i="2" s="1"/>
  <c r="L100" i="2"/>
  <c r="L90" i="2" s="1"/>
  <c r="K100" i="2"/>
  <c r="K90" i="2" s="1"/>
  <c r="I100" i="2"/>
  <c r="I90" i="2" s="1"/>
  <c r="H100" i="2"/>
  <c r="H90" i="2" s="1"/>
  <c r="F100" i="2"/>
  <c r="F90" i="2" s="1"/>
  <c r="E100" i="2"/>
  <c r="E90" i="2" s="1"/>
  <c r="Z99" i="2"/>
  <c r="V99" i="2"/>
  <c r="S99" i="2"/>
  <c r="P99" i="2"/>
  <c r="M99" i="2"/>
  <c r="J99" i="2"/>
  <c r="G99" i="2"/>
  <c r="Z98" i="2"/>
  <c r="V98" i="2"/>
  <c r="S98" i="2"/>
  <c r="P98" i="2"/>
  <c r="M98" i="2"/>
  <c r="J98" i="2"/>
  <c r="X98" i="2" s="1"/>
  <c r="G98" i="2"/>
  <c r="Z97" i="2"/>
  <c r="V97" i="2"/>
  <c r="S97" i="2"/>
  <c r="P97" i="2"/>
  <c r="M97" i="2"/>
  <c r="J97" i="2"/>
  <c r="G97" i="2"/>
  <c r="Z96" i="2"/>
  <c r="U96" i="2"/>
  <c r="T96" i="2"/>
  <c r="R96" i="2"/>
  <c r="Q96" i="2"/>
  <c r="O96" i="2"/>
  <c r="N96" i="2"/>
  <c r="L96" i="2"/>
  <c r="K96" i="2"/>
  <c r="I96" i="2"/>
  <c r="H96" i="2"/>
  <c r="F96" i="2"/>
  <c r="E96" i="2"/>
  <c r="Z94" i="2"/>
  <c r="Z93" i="2"/>
  <c r="V93" i="2"/>
  <c r="S93" i="2"/>
  <c r="P93" i="2"/>
  <c r="M93" i="2"/>
  <c r="J93" i="2"/>
  <c r="G93" i="2"/>
  <c r="Z92" i="2"/>
  <c r="V92" i="2"/>
  <c r="S92" i="2"/>
  <c r="P92" i="2"/>
  <c r="M92" i="2"/>
  <c r="J92" i="2"/>
  <c r="G92" i="2"/>
  <c r="Z91" i="2"/>
  <c r="V91" i="2"/>
  <c r="S91" i="2"/>
  <c r="P91" i="2"/>
  <c r="M91" i="2"/>
  <c r="J91" i="2"/>
  <c r="G91" i="2"/>
  <c r="Z90" i="2"/>
  <c r="Z89" i="2"/>
  <c r="V89" i="2"/>
  <c r="S89" i="2"/>
  <c r="P89" i="2"/>
  <c r="M89" i="2"/>
  <c r="J89" i="2"/>
  <c r="G89" i="2"/>
  <c r="Z88" i="2"/>
  <c r="V88" i="2"/>
  <c r="S88" i="2"/>
  <c r="P88" i="2"/>
  <c r="M88" i="2"/>
  <c r="J88" i="2"/>
  <c r="G88" i="2"/>
  <c r="Z87" i="2"/>
  <c r="V87" i="2"/>
  <c r="S87" i="2"/>
  <c r="P87" i="2"/>
  <c r="M87" i="2"/>
  <c r="J87" i="2"/>
  <c r="G87" i="2"/>
  <c r="W87" i="2" s="1"/>
  <c r="Z86" i="2"/>
  <c r="Z85" i="2"/>
  <c r="V85" i="2"/>
  <c r="S85" i="2"/>
  <c r="P85" i="2"/>
  <c r="M85" i="2"/>
  <c r="J85" i="2"/>
  <c r="G85" i="2"/>
  <c r="Z84" i="2"/>
  <c r="V84" i="2"/>
  <c r="S84" i="2"/>
  <c r="P84" i="2"/>
  <c r="M84" i="2"/>
  <c r="J84" i="2"/>
  <c r="G84" i="2"/>
  <c r="Z83" i="2"/>
  <c r="V83" i="2"/>
  <c r="S83" i="2"/>
  <c r="P83" i="2"/>
  <c r="M83" i="2"/>
  <c r="J83" i="2"/>
  <c r="G83" i="2"/>
  <c r="Z82" i="2"/>
  <c r="U82" i="2"/>
  <c r="U94" i="2" s="1"/>
  <c r="T82" i="2"/>
  <c r="T94" i="2" s="1"/>
  <c r="R82" i="2"/>
  <c r="R94" i="2" s="1"/>
  <c r="Q82" i="2"/>
  <c r="Q94" i="2" s="1"/>
  <c r="O82" i="2"/>
  <c r="O94" i="2" s="1"/>
  <c r="O86" i="2" s="1"/>
  <c r="N82" i="2"/>
  <c r="N94" i="2" s="1"/>
  <c r="L82" i="2"/>
  <c r="L94" i="2" s="1"/>
  <c r="K82" i="2"/>
  <c r="K94" i="2" s="1"/>
  <c r="I82" i="2"/>
  <c r="I94" i="2" s="1"/>
  <c r="H82" i="2"/>
  <c r="H94" i="2" s="1"/>
  <c r="F82" i="2"/>
  <c r="F94" i="2" s="1"/>
  <c r="E82" i="2"/>
  <c r="E94" i="2" s="1"/>
  <c r="Z79" i="2"/>
  <c r="V79" i="2"/>
  <c r="S79" i="2"/>
  <c r="P79" i="2"/>
  <c r="M79" i="2"/>
  <c r="J79" i="2"/>
  <c r="G79" i="2"/>
  <c r="Z78" i="2"/>
  <c r="V78" i="2"/>
  <c r="S78" i="2"/>
  <c r="P78" i="2"/>
  <c r="M78" i="2"/>
  <c r="J78" i="2"/>
  <c r="X78" i="2" s="1"/>
  <c r="G78" i="2"/>
  <c r="Z77" i="2"/>
  <c r="V77" i="2"/>
  <c r="S77" i="2"/>
  <c r="P77" i="2"/>
  <c r="M77" i="2"/>
  <c r="J77" i="2"/>
  <c r="G77" i="2"/>
  <c r="Z76" i="2"/>
  <c r="U76" i="2"/>
  <c r="T76" i="2"/>
  <c r="R76" i="2"/>
  <c r="Q76" i="2"/>
  <c r="O76" i="2"/>
  <c r="N76" i="2"/>
  <c r="L76" i="2"/>
  <c r="K76" i="2"/>
  <c r="I76" i="2"/>
  <c r="H76" i="2"/>
  <c r="F76" i="2"/>
  <c r="E76" i="2"/>
  <c r="Z75" i="2"/>
  <c r="V75" i="2"/>
  <c r="S75" i="2"/>
  <c r="P75" i="2"/>
  <c r="M75" i="2"/>
  <c r="J75" i="2"/>
  <c r="G75" i="2"/>
  <c r="Z74" i="2"/>
  <c r="V74" i="2"/>
  <c r="S74" i="2"/>
  <c r="P74" i="2"/>
  <c r="M74" i="2"/>
  <c r="J74" i="2"/>
  <c r="G74" i="2"/>
  <c r="Z73" i="2"/>
  <c r="V73" i="2"/>
  <c r="S73" i="2"/>
  <c r="P73" i="2"/>
  <c r="M73" i="2"/>
  <c r="J73" i="2"/>
  <c r="G73" i="2"/>
  <c r="Z72" i="2"/>
  <c r="U72" i="2"/>
  <c r="T72" i="2"/>
  <c r="R72" i="2"/>
  <c r="Q72" i="2"/>
  <c r="O72" i="2"/>
  <c r="N72" i="2"/>
  <c r="L72" i="2"/>
  <c r="K72" i="2"/>
  <c r="I72" i="2"/>
  <c r="H72" i="2"/>
  <c r="F72" i="2"/>
  <c r="E72" i="2"/>
  <c r="Z71" i="2"/>
  <c r="V71" i="2"/>
  <c r="S71" i="2"/>
  <c r="P71" i="2"/>
  <c r="P68" i="2" s="1"/>
  <c r="M71" i="2"/>
  <c r="J71" i="2"/>
  <c r="G71" i="2"/>
  <c r="Z70" i="2"/>
  <c r="V70" i="2"/>
  <c r="S70" i="2"/>
  <c r="P70" i="2"/>
  <c r="M70" i="2"/>
  <c r="J70" i="2"/>
  <c r="G70" i="2"/>
  <c r="W70" i="2" s="1"/>
  <c r="Z69" i="2"/>
  <c r="V69" i="2"/>
  <c r="S69" i="2"/>
  <c r="P69" i="2"/>
  <c r="M69" i="2"/>
  <c r="J69" i="2"/>
  <c r="G69" i="2"/>
  <c r="Z68" i="2"/>
  <c r="U68" i="2"/>
  <c r="T68" i="2"/>
  <c r="R68" i="2"/>
  <c r="Q68" i="2"/>
  <c r="O68" i="2"/>
  <c r="N68" i="2"/>
  <c r="L68" i="2"/>
  <c r="K68" i="2"/>
  <c r="I68" i="2"/>
  <c r="H68" i="2"/>
  <c r="F68" i="2"/>
  <c r="E68" i="2"/>
  <c r="Z67" i="2"/>
  <c r="V67" i="2"/>
  <c r="S67" i="2"/>
  <c r="P67" i="2"/>
  <c r="M67" i="2"/>
  <c r="J67" i="2"/>
  <c r="G67" i="2"/>
  <c r="Z66" i="2"/>
  <c r="V66" i="2"/>
  <c r="S66" i="2"/>
  <c r="P66" i="2"/>
  <c r="M66" i="2"/>
  <c r="J66" i="2"/>
  <c r="G66" i="2"/>
  <c r="Z65" i="2"/>
  <c r="V65" i="2"/>
  <c r="S65" i="2"/>
  <c r="P65" i="2"/>
  <c r="M65" i="2"/>
  <c r="J65" i="2"/>
  <c r="G65" i="2"/>
  <c r="Z64" i="2"/>
  <c r="U64" i="2"/>
  <c r="T64" i="2"/>
  <c r="R64" i="2"/>
  <c r="Q64" i="2"/>
  <c r="O64" i="2"/>
  <c r="N64" i="2"/>
  <c r="L64" i="2"/>
  <c r="K64" i="2"/>
  <c r="I64" i="2"/>
  <c r="H64" i="2"/>
  <c r="F64" i="2"/>
  <c r="E64" i="2"/>
  <c r="Z63" i="2"/>
  <c r="V63" i="2"/>
  <c r="S63" i="2"/>
  <c r="P63" i="2"/>
  <c r="M63" i="2"/>
  <c r="J63" i="2"/>
  <c r="G63" i="2"/>
  <c r="Z62" i="2"/>
  <c r="V62" i="2"/>
  <c r="S62" i="2"/>
  <c r="P62" i="2"/>
  <c r="M62" i="2"/>
  <c r="J62" i="2"/>
  <c r="X62" i="2" s="1"/>
  <c r="G62" i="2"/>
  <c r="S61" i="2"/>
  <c r="P61" i="2"/>
  <c r="M61" i="2"/>
  <c r="J61" i="2"/>
  <c r="G61" i="2"/>
  <c r="U60" i="2"/>
  <c r="T60" i="2"/>
  <c r="R60" i="2"/>
  <c r="Q60" i="2"/>
  <c r="O60" i="2"/>
  <c r="N60" i="2"/>
  <c r="L60" i="2"/>
  <c r="K60" i="2"/>
  <c r="I60" i="2"/>
  <c r="H60" i="2"/>
  <c r="F60" i="2"/>
  <c r="E60" i="2"/>
  <c r="V57" i="2"/>
  <c r="X57" i="2" s="1"/>
  <c r="S57" i="2"/>
  <c r="W57" i="2" s="1"/>
  <c r="P57" i="2"/>
  <c r="P55" i="2" s="1"/>
  <c r="M57" i="2"/>
  <c r="V56" i="2"/>
  <c r="S56" i="2"/>
  <c r="P56" i="2"/>
  <c r="M56" i="2"/>
  <c r="J56" i="2"/>
  <c r="G56" i="2"/>
  <c r="U55" i="2"/>
  <c r="T55" i="2"/>
  <c r="R55" i="2"/>
  <c r="Q55" i="2"/>
  <c r="O55" i="2"/>
  <c r="N55" i="2"/>
  <c r="L55" i="2"/>
  <c r="K55" i="2"/>
  <c r="I55" i="2"/>
  <c r="H55" i="2"/>
  <c r="F55" i="2"/>
  <c r="E55" i="2"/>
  <c r="Z54" i="2"/>
  <c r="V54" i="2"/>
  <c r="S54" i="2"/>
  <c r="P54" i="2"/>
  <c r="M54" i="2"/>
  <c r="J54" i="2"/>
  <c r="G54" i="2"/>
  <c r="Z53" i="2"/>
  <c r="V53" i="2"/>
  <c r="S53" i="2"/>
  <c r="P53" i="2"/>
  <c r="M53" i="2"/>
  <c r="J53" i="2"/>
  <c r="G53" i="2"/>
  <c r="Z52" i="2"/>
  <c r="V52" i="2"/>
  <c r="S52" i="2"/>
  <c r="P52" i="2"/>
  <c r="M52" i="2"/>
  <c r="J52" i="2"/>
  <c r="G52" i="2"/>
  <c r="U51" i="2"/>
  <c r="T51" i="2"/>
  <c r="R51" i="2"/>
  <c r="Q51" i="2"/>
  <c r="O51" i="2"/>
  <c r="N51" i="2"/>
  <c r="L51" i="2"/>
  <c r="K51" i="2"/>
  <c r="I51" i="2"/>
  <c r="H51" i="2"/>
  <c r="F51" i="2"/>
  <c r="E51" i="2"/>
  <c r="Z49" i="2"/>
  <c r="Z48" i="2"/>
  <c r="V48" i="2"/>
  <c r="S48" i="2"/>
  <c r="P48" i="2"/>
  <c r="M48" i="2"/>
  <c r="J48" i="2"/>
  <c r="G48" i="2"/>
  <c r="Z47" i="2"/>
  <c r="V47" i="2"/>
  <c r="S47" i="2"/>
  <c r="P47" i="2"/>
  <c r="M47" i="2"/>
  <c r="J47" i="2"/>
  <c r="G47" i="2"/>
  <c r="Z46" i="2"/>
  <c r="V46" i="2"/>
  <c r="S46" i="2"/>
  <c r="P46" i="2"/>
  <c r="M46" i="2"/>
  <c r="J46" i="2"/>
  <c r="G46" i="2"/>
  <c r="Z45" i="2"/>
  <c r="U45" i="2"/>
  <c r="T45" i="2"/>
  <c r="R45" i="2"/>
  <c r="Q45" i="2"/>
  <c r="O45" i="2"/>
  <c r="N45" i="2"/>
  <c r="L45" i="2"/>
  <c r="K45" i="2"/>
  <c r="I45" i="2"/>
  <c r="H45" i="2"/>
  <c r="F45" i="2"/>
  <c r="E45" i="2"/>
  <c r="Z44" i="2"/>
  <c r="V44" i="2"/>
  <c r="S44" i="2"/>
  <c r="P44" i="2"/>
  <c r="M44" i="2"/>
  <c r="J44" i="2"/>
  <c r="G44" i="2"/>
  <c r="Z43" i="2"/>
  <c r="V43" i="2"/>
  <c r="S43" i="2"/>
  <c r="P43" i="2"/>
  <c r="M43" i="2"/>
  <c r="J43" i="2"/>
  <c r="G43" i="2"/>
  <c r="Z42" i="2"/>
  <c r="V42" i="2"/>
  <c r="S42" i="2"/>
  <c r="P42" i="2"/>
  <c r="M42" i="2"/>
  <c r="J42" i="2"/>
  <c r="G42" i="2"/>
  <c r="Z41" i="2"/>
  <c r="U41" i="2"/>
  <c r="T41" i="2"/>
  <c r="R41" i="2"/>
  <c r="Q41" i="2"/>
  <c r="O41" i="2"/>
  <c r="N41" i="2"/>
  <c r="L41" i="2"/>
  <c r="K41" i="2"/>
  <c r="I41" i="2"/>
  <c r="H41" i="2"/>
  <c r="F41" i="2"/>
  <c r="E41" i="2"/>
  <c r="Z40" i="2"/>
  <c r="V40" i="2"/>
  <c r="S40" i="2"/>
  <c r="P40" i="2"/>
  <c r="M40" i="2"/>
  <c r="J40" i="2"/>
  <c r="G40" i="2"/>
  <c r="Z39" i="2"/>
  <c r="V39" i="2"/>
  <c r="S39" i="2"/>
  <c r="P39" i="2"/>
  <c r="M39" i="2"/>
  <c r="J39" i="2"/>
  <c r="G39" i="2"/>
  <c r="Z38" i="2"/>
  <c r="V38" i="2"/>
  <c r="S38" i="2"/>
  <c r="P38" i="2"/>
  <c r="M38" i="2"/>
  <c r="J38" i="2"/>
  <c r="G38" i="2"/>
  <c r="Z37" i="2"/>
  <c r="Z34" i="2"/>
  <c r="Z32" i="2"/>
  <c r="X32" i="2"/>
  <c r="W32" i="2"/>
  <c r="Z31" i="2"/>
  <c r="X31" i="2"/>
  <c r="W31" i="2"/>
  <c r="Z30" i="2"/>
  <c r="W29" i="2"/>
  <c r="W27" i="2"/>
  <c r="V26" i="2"/>
  <c r="V35" i="2" s="1"/>
  <c r="S26" i="2"/>
  <c r="S35" i="2" s="1"/>
  <c r="P26" i="2"/>
  <c r="M26" i="2"/>
  <c r="J26" i="2"/>
  <c r="G25" i="2"/>
  <c r="W25" i="2" s="1"/>
  <c r="G24" i="2"/>
  <c r="W24" i="2" s="1"/>
  <c r="G23" i="2"/>
  <c r="W23" i="2" s="1"/>
  <c r="V22" i="2"/>
  <c r="S22" i="2"/>
  <c r="P22" i="2"/>
  <c r="M22" i="2"/>
  <c r="G22" i="2"/>
  <c r="V21" i="2"/>
  <c r="S21" i="2"/>
  <c r="P21" i="2"/>
  <c r="M21" i="2"/>
  <c r="G21" i="2"/>
  <c r="W21" i="2" s="1"/>
  <c r="Z19" i="2"/>
  <c r="S19" i="2"/>
  <c r="M19" i="2"/>
  <c r="J19" i="2"/>
  <c r="X19" i="2" s="1"/>
  <c r="G19" i="2"/>
  <c r="Z18" i="2"/>
  <c r="S18" i="2"/>
  <c r="M18" i="2"/>
  <c r="J18" i="2"/>
  <c r="X18" i="2" s="1"/>
  <c r="G18" i="2"/>
  <c r="Z17" i="2"/>
  <c r="S17" i="2"/>
  <c r="M17" i="2"/>
  <c r="J17" i="2"/>
  <c r="X17" i="2" s="1"/>
  <c r="G17" i="2"/>
  <c r="Z16" i="2"/>
  <c r="Z15" i="2"/>
  <c r="V15" i="2"/>
  <c r="S15" i="2"/>
  <c r="P15" i="2"/>
  <c r="M15" i="2"/>
  <c r="J15" i="2"/>
  <c r="G15" i="2"/>
  <c r="Z14" i="2"/>
  <c r="V14" i="2"/>
  <c r="S14" i="2"/>
  <c r="P14" i="2"/>
  <c r="M14" i="2"/>
  <c r="J14" i="2"/>
  <c r="G14" i="2"/>
  <c r="V13" i="2"/>
  <c r="S13" i="2"/>
  <c r="P13" i="2"/>
  <c r="M13" i="2"/>
  <c r="O179" i="2" l="1"/>
  <c r="X14" i="2"/>
  <c r="W43" i="2"/>
  <c r="W125" i="2"/>
  <c r="W128" i="2"/>
  <c r="X139" i="2"/>
  <c r="Y139" i="2" s="1"/>
  <c r="G161" i="2"/>
  <c r="X163" i="2"/>
  <c r="M148" i="2"/>
  <c r="W173" i="2"/>
  <c r="G64" i="2"/>
  <c r="P72" i="2"/>
  <c r="W120" i="2"/>
  <c r="X70" i="2"/>
  <c r="Y70" i="2" s="1"/>
  <c r="X102" i="2"/>
  <c r="X111" i="2"/>
  <c r="W142" i="2"/>
  <c r="X143" i="2"/>
  <c r="X42" i="2"/>
  <c r="W47" i="2"/>
  <c r="X48" i="2"/>
  <c r="W62" i="2"/>
  <c r="Q58" i="2"/>
  <c r="W89" i="2"/>
  <c r="I58" i="2"/>
  <c r="Y129" i="2"/>
  <c r="G96" i="2"/>
  <c r="X113" i="2"/>
  <c r="V45" i="2"/>
  <c r="P51" i="2"/>
  <c r="P58" i="2" s="1"/>
  <c r="P60" i="2"/>
  <c r="W15" i="2"/>
  <c r="G16" i="2"/>
  <c r="W18" i="2"/>
  <c r="Y18" i="2" s="1"/>
  <c r="K58" i="2"/>
  <c r="J60" i="2"/>
  <c r="W84" i="2"/>
  <c r="X85" i="2"/>
  <c r="X87" i="2"/>
  <c r="Y87" i="2" s="1"/>
  <c r="W178" i="2"/>
  <c r="Y178" i="2" s="1"/>
  <c r="W14" i="2"/>
  <c r="Y14" i="2" s="1"/>
  <c r="X39" i="2"/>
  <c r="W107" i="2"/>
  <c r="W110" i="2"/>
  <c r="W116" i="2"/>
  <c r="X123" i="2"/>
  <c r="X134" i="2"/>
  <c r="W140" i="2"/>
  <c r="X141" i="2"/>
  <c r="S166" i="2"/>
  <c r="W177" i="2"/>
  <c r="X178" i="2"/>
  <c r="X71" i="2"/>
  <c r="V137" i="2"/>
  <c r="G148" i="2"/>
  <c r="G72" i="2"/>
  <c r="W133" i="2"/>
  <c r="V37" i="2"/>
  <c r="M72" i="2"/>
  <c r="V82" i="2"/>
  <c r="V94" i="2" s="1"/>
  <c r="W88" i="2"/>
  <c r="X89" i="2"/>
  <c r="S144" i="2"/>
  <c r="W143" i="2"/>
  <c r="Y143" i="2" s="1"/>
  <c r="W97" i="2"/>
  <c r="G104" i="2"/>
  <c r="X106" i="2"/>
  <c r="J41" i="2"/>
  <c r="S64" i="2"/>
  <c r="L86" i="2"/>
  <c r="P144" i="2"/>
  <c r="P76" i="2"/>
  <c r="W119" i="2"/>
  <c r="X174" i="2"/>
  <c r="P20" i="2"/>
  <c r="X119" i="2"/>
  <c r="V144" i="2"/>
  <c r="S156" i="2"/>
  <c r="W160" i="2"/>
  <c r="P12" i="2"/>
  <c r="W53" i="2"/>
  <c r="X54" i="2"/>
  <c r="V55" i="2"/>
  <c r="P82" i="2"/>
  <c r="P94" i="2" s="1"/>
  <c r="S82" i="2"/>
  <c r="S94" i="2" s="1"/>
  <c r="W141" i="2"/>
  <c r="Y141" i="2" s="1"/>
  <c r="P154" i="2"/>
  <c r="X160" i="2"/>
  <c r="M12" i="2"/>
  <c r="S12" i="2"/>
  <c r="Y31" i="2"/>
  <c r="S41" i="2"/>
  <c r="W61" i="2"/>
  <c r="S68" i="2"/>
  <c r="F86" i="2"/>
  <c r="R86" i="2"/>
  <c r="M170" i="2"/>
  <c r="W39" i="2"/>
  <c r="Y39" i="2" s="1"/>
  <c r="X40" i="2"/>
  <c r="W92" i="2"/>
  <c r="X93" i="2"/>
  <c r="W159" i="2"/>
  <c r="Y159" i="2" s="1"/>
  <c r="J161" i="2"/>
  <c r="Y29" i="2"/>
  <c r="Z29" i="2" s="1"/>
  <c r="Y32" i="2"/>
  <c r="V96" i="2"/>
  <c r="V86" i="2" s="1"/>
  <c r="X136" i="2"/>
  <c r="Q179" i="2"/>
  <c r="Y25" i="2"/>
  <c r="Z25" i="2" s="1"/>
  <c r="V41" i="2"/>
  <c r="X41" i="2" s="1"/>
  <c r="T58" i="2"/>
  <c r="S76" i="2"/>
  <c r="N86" i="2"/>
  <c r="Y121" i="2"/>
  <c r="X133" i="2"/>
  <c r="S137" i="2"/>
  <c r="W147" i="2"/>
  <c r="K179" i="2"/>
  <c r="M20" i="2"/>
  <c r="S20" i="2"/>
  <c r="M37" i="2"/>
  <c r="P45" i="2"/>
  <c r="X52" i="2"/>
  <c r="U58" i="2"/>
  <c r="W66" i="2"/>
  <c r="W74" i="2"/>
  <c r="E86" i="2"/>
  <c r="X83" i="2"/>
  <c r="W91" i="2"/>
  <c r="W105" i="2"/>
  <c r="W111" i="2"/>
  <c r="W113" i="2"/>
  <c r="Y113" i="2" s="1"/>
  <c r="W115" i="2"/>
  <c r="Y115" i="2" s="1"/>
  <c r="X131" i="2"/>
  <c r="Y131" i="2" s="1"/>
  <c r="X147" i="2"/>
  <c r="W153" i="2"/>
  <c r="W158" i="2"/>
  <c r="L179" i="2"/>
  <c r="X173" i="2"/>
  <c r="X13" i="2"/>
  <c r="W17" i="2"/>
  <c r="Y17" i="2" s="1"/>
  <c r="S45" i="2"/>
  <c r="X74" i="2"/>
  <c r="M82" i="2"/>
  <c r="M94" i="2" s="1"/>
  <c r="X91" i="2"/>
  <c r="M100" i="2"/>
  <c r="M90" i="2" s="1"/>
  <c r="W124" i="2"/>
  <c r="X125" i="2"/>
  <c r="Y125" i="2" s="1"/>
  <c r="M137" i="2"/>
  <c r="W136" i="2"/>
  <c r="J148" i="2"/>
  <c r="X153" i="2"/>
  <c r="X158" i="2"/>
  <c r="P166" i="2"/>
  <c r="W171" i="2"/>
  <c r="X172" i="2"/>
  <c r="W42" i="2"/>
  <c r="Y42" i="2" s="1"/>
  <c r="X65" i="2"/>
  <c r="W78" i="2"/>
  <c r="Y78" i="2" s="1"/>
  <c r="X116" i="2"/>
  <c r="Y116" i="2" s="1"/>
  <c r="X117" i="2"/>
  <c r="W157" i="2"/>
  <c r="M156" i="2"/>
  <c r="W165" i="2"/>
  <c r="E58" i="2"/>
  <c r="S51" i="2"/>
  <c r="O58" i="2"/>
  <c r="G68" i="2"/>
  <c r="L80" i="2"/>
  <c r="W126" i="2"/>
  <c r="X127" i="2"/>
  <c r="Y127" i="2" s="1"/>
  <c r="P148" i="2"/>
  <c r="G154" i="2"/>
  <c r="V166" i="2"/>
  <c r="J82" i="2"/>
  <c r="J94" i="2" s="1"/>
  <c r="M16" i="2"/>
  <c r="F58" i="2"/>
  <c r="M68" i="2"/>
  <c r="K86" i="2"/>
  <c r="V148" i="2"/>
  <c r="M154" i="2"/>
  <c r="P156" i="2"/>
  <c r="S148" i="2"/>
  <c r="V12" i="2"/>
  <c r="X21" i="2"/>
  <c r="Y21" i="2" s="1"/>
  <c r="Z21" i="2" s="1"/>
  <c r="X38" i="2"/>
  <c r="W44" i="2"/>
  <c r="W48" i="2"/>
  <c r="Y48" i="2" s="1"/>
  <c r="S55" i="2"/>
  <c r="M60" i="2"/>
  <c r="V64" i="2"/>
  <c r="W69" i="2"/>
  <c r="W71" i="2"/>
  <c r="K80" i="2"/>
  <c r="U80" i="2"/>
  <c r="X99" i="2"/>
  <c r="V100" i="2"/>
  <c r="V90" i="2" s="1"/>
  <c r="N108" i="2"/>
  <c r="X112" i="2"/>
  <c r="Y112" i="2" s="1"/>
  <c r="X120" i="2"/>
  <c r="Y120" i="2" s="1"/>
  <c r="W150" i="2"/>
  <c r="V161" i="2"/>
  <c r="X161" i="2" s="1"/>
  <c r="E179" i="2"/>
  <c r="P170" i="2"/>
  <c r="O108" i="2"/>
  <c r="S170" i="2"/>
  <c r="X15" i="2"/>
  <c r="J16" i="2"/>
  <c r="X16" i="2" s="1"/>
  <c r="P37" i="2"/>
  <c r="X47" i="2"/>
  <c r="Y47" i="2" s="1"/>
  <c r="V51" i="2"/>
  <c r="V58" i="2" s="1"/>
  <c r="L58" i="2"/>
  <c r="M55" i="2"/>
  <c r="S60" i="2"/>
  <c r="Y62" i="2"/>
  <c r="V60" i="2"/>
  <c r="X60" i="2" s="1"/>
  <c r="W67" i="2"/>
  <c r="H80" i="2"/>
  <c r="S72" i="2"/>
  <c r="N80" i="2"/>
  <c r="W85" i="2"/>
  <c r="W93" i="2"/>
  <c r="M104" i="2"/>
  <c r="W123" i="2"/>
  <c r="X128" i="2"/>
  <c r="Y128" i="2" s="1"/>
  <c r="W134" i="2"/>
  <c r="Y134" i="2" s="1"/>
  <c r="W135" i="2"/>
  <c r="W151" i="2"/>
  <c r="Y151" i="2" s="1"/>
  <c r="W152" i="2"/>
  <c r="W164" i="2"/>
  <c r="Y164" i="2" s="1"/>
  <c r="X169" i="2"/>
  <c r="H179" i="2"/>
  <c r="R179" i="2"/>
  <c r="W13" i="2"/>
  <c r="W19" i="2"/>
  <c r="Y19" i="2" s="1"/>
  <c r="Y27" i="2"/>
  <c r="Z27" i="2" s="1"/>
  <c r="S37" i="2"/>
  <c r="X46" i="2"/>
  <c r="M45" i="2"/>
  <c r="N58" i="2"/>
  <c r="X61" i="2"/>
  <c r="W65" i="2"/>
  <c r="X66" i="2"/>
  <c r="V72" i="2"/>
  <c r="M76" i="2"/>
  <c r="H86" i="2"/>
  <c r="Q86" i="2"/>
  <c r="X84" i="2"/>
  <c r="Y84" i="2" s="1"/>
  <c r="W99" i="2"/>
  <c r="X103" i="2"/>
  <c r="Y103" i="2" s="1"/>
  <c r="F108" i="2"/>
  <c r="X124" i="2"/>
  <c r="X146" i="2"/>
  <c r="V156" i="2"/>
  <c r="W163" i="2"/>
  <c r="Y163" i="2" s="1"/>
  <c r="X165" i="2"/>
  <c r="Y165" i="2" s="1"/>
  <c r="M166" i="2"/>
  <c r="I179" i="2"/>
  <c r="T179" i="2"/>
  <c r="S16" i="2"/>
  <c r="V20" i="2"/>
  <c r="Y23" i="2"/>
  <c r="Z23" i="2" s="1"/>
  <c r="Y57" i="2"/>
  <c r="M64" i="2"/>
  <c r="E80" i="2"/>
  <c r="R108" i="2"/>
  <c r="Y158" i="2"/>
  <c r="N179" i="2"/>
  <c r="G166" i="2"/>
  <c r="U179" i="2"/>
  <c r="W22" i="2"/>
  <c r="Y22" i="2" s="1"/>
  <c r="Z22" i="2" s="1"/>
  <c r="W40" i="2"/>
  <c r="Y40" i="2" s="1"/>
  <c r="X43" i="2"/>
  <c r="X44" i="2"/>
  <c r="G45" i="2"/>
  <c r="W52" i="2"/>
  <c r="Y52" i="2" s="1"/>
  <c r="X56" i="2"/>
  <c r="P64" i="2"/>
  <c r="P80" i="2" s="1"/>
  <c r="V68" i="2"/>
  <c r="F80" i="2"/>
  <c r="X88" i="2"/>
  <c r="Y88" i="2" s="1"/>
  <c r="P100" i="2"/>
  <c r="P90" i="2" s="1"/>
  <c r="X159" i="2"/>
  <c r="F179" i="2"/>
  <c r="M161" i="2"/>
  <c r="W168" i="2"/>
  <c r="Y168" i="2" s="1"/>
  <c r="W172" i="2"/>
  <c r="W174" i="2"/>
  <c r="W175" i="2"/>
  <c r="X177" i="2"/>
  <c r="Y177" i="2" s="1"/>
  <c r="M41" i="2"/>
  <c r="R80" i="2"/>
  <c r="Y91" i="2"/>
  <c r="K108" i="2"/>
  <c r="S154" i="2"/>
  <c r="Y24" i="2"/>
  <c r="Z24" i="2" s="1"/>
  <c r="P41" i="2"/>
  <c r="M51" i="2"/>
  <c r="R58" i="2"/>
  <c r="O80" i="2"/>
  <c r="V76" i="2"/>
  <c r="U86" i="2"/>
  <c r="S100" i="2"/>
  <c r="S90" i="2" s="1"/>
  <c r="L108" i="2"/>
  <c r="Y119" i="2"/>
  <c r="P137" i="2"/>
  <c r="V154" i="2"/>
  <c r="S161" i="2"/>
  <c r="W161" i="2" s="1"/>
  <c r="X176" i="2"/>
  <c r="Y176" i="2" s="1"/>
  <c r="H58" i="2"/>
  <c r="W73" i="2"/>
  <c r="W75" i="2"/>
  <c r="E108" i="2"/>
  <c r="X110" i="2"/>
  <c r="Y110" i="2" s="1"/>
  <c r="X114" i="2"/>
  <c r="Y114" i="2" s="1"/>
  <c r="W117" i="2"/>
  <c r="J144" i="2"/>
  <c r="X140" i="2"/>
  <c r="X142" i="2"/>
  <c r="P161" i="2"/>
  <c r="G37" i="2"/>
  <c r="W38" i="2"/>
  <c r="W46" i="2"/>
  <c r="X73" i="2"/>
  <c r="X75" i="2"/>
  <c r="J72" i="2"/>
  <c r="X72" i="2" s="1"/>
  <c r="W77" i="2"/>
  <c r="W102" i="2"/>
  <c r="G100" i="2"/>
  <c r="H108" i="2"/>
  <c r="X118" i="2"/>
  <c r="Y118" i="2" s="1"/>
  <c r="X157" i="2"/>
  <c r="W98" i="2"/>
  <c r="Y98" i="2" s="1"/>
  <c r="S96" i="2"/>
  <c r="S86" i="2" s="1"/>
  <c r="J37" i="2"/>
  <c r="J45" i="2"/>
  <c r="J55" i="2"/>
  <c r="G60" i="2"/>
  <c r="W63" i="2"/>
  <c r="G76" i="2"/>
  <c r="Q80" i="2"/>
  <c r="X77" i="2"/>
  <c r="J76" i="2"/>
  <c r="W79" i="2"/>
  <c r="X105" i="2"/>
  <c r="J104" i="2"/>
  <c r="X107" i="2"/>
  <c r="Y107" i="2" s="1"/>
  <c r="X175" i="2"/>
  <c r="V104" i="2"/>
  <c r="W28" i="2"/>
  <c r="Y28" i="2" s="1"/>
  <c r="T86" i="2"/>
  <c r="G12" i="2"/>
  <c r="G20" i="2"/>
  <c r="G41" i="2"/>
  <c r="W41" i="2" s="1"/>
  <c r="X63" i="2"/>
  <c r="X79" i="2"/>
  <c r="W83" i="2"/>
  <c r="G82" i="2"/>
  <c r="X92" i="2"/>
  <c r="Y92" i="2" s="1"/>
  <c r="P96" i="2"/>
  <c r="P86" i="2" s="1"/>
  <c r="X101" i="2"/>
  <c r="Q108" i="2"/>
  <c r="X126" i="2"/>
  <c r="X135" i="2"/>
  <c r="J154" i="2"/>
  <c r="X150" i="2"/>
  <c r="X152" i="2"/>
  <c r="Y169" i="2"/>
  <c r="X171" i="2"/>
  <c r="Y171" i="2" s="1"/>
  <c r="X53" i="2"/>
  <c r="Y53" i="2" s="1"/>
  <c r="J51" i="2"/>
  <c r="W56" i="2"/>
  <c r="G55" i="2"/>
  <c r="V170" i="2"/>
  <c r="V179" i="2" s="1"/>
  <c r="J12" i="2"/>
  <c r="J20" i="2"/>
  <c r="I80" i="2"/>
  <c r="X97" i="2"/>
  <c r="Y97" i="2" s="1"/>
  <c r="J96" i="2"/>
  <c r="U108" i="2"/>
  <c r="X167" i="2"/>
  <c r="Y167" i="2" s="1"/>
  <c r="J166" i="2"/>
  <c r="X166" i="2" s="1"/>
  <c r="X69" i="2"/>
  <c r="J68" i="2"/>
  <c r="W54" i="2"/>
  <c r="G51" i="2"/>
  <c r="X67" i="2"/>
  <c r="J64" i="2"/>
  <c r="T80" i="2"/>
  <c r="I86" i="2"/>
  <c r="M96" i="2"/>
  <c r="I108" i="2"/>
  <c r="T108" i="2"/>
  <c r="W106" i="2"/>
  <c r="Y106" i="2" s="1"/>
  <c r="S104" i="2"/>
  <c r="J137" i="2"/>
  <c r="X132" i="2"/>
  <c r="Y132" i="2" s="1"/>
  <c r="G156" i="2"/>
  <c r="W162" i="2"/>
  <c r="Y162" i="2" s="1"/>
  <c r="G170" i="2"/>
  <c r="W101" i="2"/>
  <c r="G137" i="2"/>
  <c r="G144" i="2"/>
  <c r="J100" i="2"/>
  <c r="J156" i="2"/>
  <c r="J170" i="2"/>
  <c r="W146" i="2"/>
  <c r="J35" i="2" l="1"/>
  <c r="J180" i="2" s="1"/>
  <c r="W26" i="2"/>
  <c r="W35" i="2" s="1"/>
  <c r="Y85" i="2"/>
  <c r="Y160" i="2"/>
  <c r="Y111" i="2"/>
  <c r="W64" i="2"/>
  <c r="Y140" i="2"/>
  <c r="Y174" i="2"/>
  <c r="X82" i="2"/>
  <c r="Y43" i="2"/>
  <c r="Y61" i="2"/>
  <c r="M80" i="2"/>
  <c r="X96" i="2"/>
  <c r="Y175" i="2"/>
  <c r="Y71" i="2"/>
  <c r="Y173" i="2"/>
  <c r="Y133" i="2"/>
  <c r="W148" i="2"/>
  <c r="Y44" i="2"/>
  <c r="W16" i="2"/>
  <c r="Y16" i="2" s="1"/>
  <c r="V49" i="2"/>
  <c r="Y66" i="2"/>
  <c r="Y41" i="2"/>
  <c r="Y142" i="2"/>
  <c r="W72" i="2"/>
  <c r="Y89" i="2"/>
  <c r="W144" i="2"/>
  <c r="Y56" i="2"/>
  <c r="Y102" i="2"/>
  <c r="Y15" i="2"/>
  <c r="Y93" i="2"/>
  <c r="W12" i="2"/>
  <c r="Y105" i="2"/>
  <c r="W137" i="2"/>
  <c r="Y83" i="2"/>
  <c r="G108" i="2"/>
  <c r="S58" i="2"/>
  <c r="W68" i="2"/>
  <c r="Y54" i="2"/>
  <c r="X37" i="2"/>
  <c r="W166" i="2"/>
  <c r="Y166" i="2" s="1"/>
  <c r="Y99" i="2"/>
  <c r="Y13" i="2"/>
  <c r="Z13" i="2" s="1"/>
  <c r="M49" i="2"/>
  <c r="Y123" i="2"/>
  <c r="Y147" i="2"/>
  <c r="Y67" i="2"/>
  <c r="Y72" i="2"/>
  <c r="W51" i="2"/>
  <c r="X154" i="2"/>
  <c r="Y157" i="2"/>
  <c r="M86" i="2"/>
  <c r="Y153" i="2"/>
  <c r="X51" i="2"/>
  <c r="Y126" i="2"/>
  <c r="Y46" i="2"/>
  <c r="X144" i="2"/>
  <c r="Y136" i="2"/>
  <c r="S49" i="2"/>
  <c r="Y74" i="2"/>
  <c r="Y135" i="2"/>
  <c r="S80" i="2"/>
  <c r="X156" i="2"/>
  <c r="M108" i="2"/>
  <c r="V108" i="2"/>
  <c r="Y38" i="2"/>
  <c r="Y65" i="2"/>
  <c r="P179" i="2"/>
  <c r="S108" i="2"/>
  <c r="Y124" i="2"/>
  <c r="W96" i="2"/>
  <c r="Y96" i="2" s="1"/>
  <c r="Y117" i="2"/>
  <c r="P49" i="2"/>
  <c r="Y146" i="2"/>
  <c r="W37" i="2"/>
  <c r="W156" i="2"/>
  <c r="Y150" i="2"/>
  <c r="W60" i="2"/>
  <c r="Y60" i="2" s="1"/>
  <c r="Y161" i="2"/>
  <c r="W45" i="2"/>
  <c r="Y152" i="2"/>
  <c r="M58" i="2"/>
  <c r="X148" i="2"/>
  <c r="Y148" i="2" s="1"/>
  <c r="V80" i="2"/>
  <c r="V180" i="2" s="1"/>
  <c r="X100" i="2"/>
  <c r="X68" i="2"/>
  <c r="W154" i="2"/>
  <c r="Y172" i="2"/>
  <c r="X137" i="2"/>
  <c r="Y137" i="2" s="1"/>
  <c r="Y69" i="2"/>
  <c r="Y101" i="2"/>
  <c r="J90" i="2"/>
  <c r="X90" i="2" s="1"/>
  <c r="Y75" i="2"/>
  <c r="X64" i="2"/>
  <c r="Y64" i="2" s="1"/>
  <c r="X12" i="2"/>
  <c r="X35" i="2" s="1"/>
  <c r="S179" i="2"/>
  <c r="J49" i="2"/>
  <c r="X45" i="2"/>
  <c r="X49" i="2" s="1"/>
  <c r="J179" i="2"/>
  <c r="X170" i="2"/>
  <c r="X20" i="2"/>
  <c r="Y77" i="2"/>
  <c r="Y73" i="2"/>
  <c r="P108" i="2"/>
  <c r="W82" i="2"/>
  <c r="Y82" i="2" s="1"/>
  <c r="G94" i="2"/>
  <c r="W76" i="2"/>
  <c r="G80" i="2"/>
  <c r="X104" i="2"/>
  <c r="J108" i="2"/>
  <c r="G49" i="2"/>
  <c r="Y144" i="2"/>
  <c r="W104" i="2"/>
  <c r="G35" i="2"/>
  <c r="G180" i="2" s="1"/>
  <c r="C7" i="1" s="1"/>
  <c r="G90" i="2"/>
  <c r="W90" i="2" s="1"/>
  <c r="W100" i="2"/>
  <c r="X55" i="2"/>
  <c r="J58" i="2"/>
  <c r="Y63" i="2"/>
  <c r="Y79" i="2"/>
  <c r="X94" i="2"/>
  <c r="J86" i="2"/>
  <c r="X86" i="2" s="1"/>
  <c r="X76" i="2"/>
  <c r="J80" i="2"/>
  <c r="G179" i="2"/>
  <c r="W55" i="2"/>
  <c r="G58" i="2"/>
  <c r="X180" i="2" l="1"/>
  <c r="Y35" i="2"/>
  <c r="Z35" i="2" s="1"/>
  <c r="O7" i="1"/>
  <c r="Y26" i="2"/>
  <c r="Z26" i="2" s="1"/>
  <c r="X58" i="2"/>
  <c r="Y68" i="2"/>
  <c r="W49" i="2"/>
  <c r="Y49" i="2" s="1"/>
  <c r="Y154" i="2"/>
  <c r="Y51" i="2"/>
  <c r="X108" i="2"/>
  <c r="M180" i="2"/>
  <c r="Y12" i="2"/>
  <c r="Z12" i="2" s="1"/>
  <c r="Y20" i="2"/>
  <c r="Z20" i="2" s="1"/>
  <c r="W108" i="2"/>
  <c r="Y108" i="2" s="1"/>
  <c r="Y37" i="2"/>
  <c r="Y156" i="2"/>
  <c r="Y45" i="2"/>
  <c r="W179" i="2"/>
  <c r="Y100" i="2"/>
  <c r="S180" i="2"/>
  <c r="X80" i="2"/>
  <c r="Y55" i="2"/>
  <c r="Y90" i="2"/>
  <c r="W58" i="2"/>
  <c r="Y58" i="2" s="1"/>
  <c r="Y170" i="2"/>
  <c r="Y104" i="2"/>
  <c r="Y76" i="2"/>
  <c r="W80" i="2"/>
  <c r="Y80" i="2" s="1"/>
  <c r="G86" i="2"/>
  <c r="W86" i="2" s="1"/>
  <c r="Y86" i="2" s="1"/>
  <c r="W94" i="2"/>
  <c r="Y94" i="2" s="1"/>
  <c r="B10" i="1" l="1"/>
  <c r="B8" i="1"/>
  <c r="N8" i="1"/>
  <c r="B9" i="1"/>
  <c r="B7" i="1"/>
  <c r="J7" i="1"/>
  <c r="C10" i="1"/>
  <c r="Y179" i="2"/>
  <c r="Z179" i="2" s="1"/>
  <c r="W180" i="2"/>
  <c r="Y180" i="2" s="1"/>
  <c r="J8" i="1" l="1"/>
  <c r="Z180" i="2"/>
</calcChain>
</file>

<file path=xl/sharedStrings.xml><?xml version="1.0" encoding="utf-8"?>
<sst xmlns="http://schemas.openxmlformats.org/spreadsheetml/2006/main" count="658" uniqueCount="357">
  <si>
    <t xml:space="preserve"> Звіт про надходження та використання коштів для реалізації проекту  </t>
  </si>
  <si>
    <t>Назва Грантоотримувача</t>
  </si>
  <si>
    <t>ТОВ "Журнал Куншт"</t>
  </si>
  <si>
    <t>Назва проєкту:</t>
  </si>
  <si>
    <t>Дата початку проєкту:</t>
  </si>
  <si>
    <t>Дата завершення проєкту:</t>
  </si>
  <si>
    <t>Розділ: 
Статті: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</si>
  <si>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</si>
  <si>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</si>
  <si>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</si>
  <si>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</si>
  <si>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</si>
  <si>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</si>
  <si>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</si>
  <si>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</si>
  <si>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</si>
  <si>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</si>
  <si>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</si>
  <si>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</si>
  <si>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</si>
  <si>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</si>
  <si>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</si>
  <si>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</si>
  <si>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</si>
  <si>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</si>
  <si>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(=11*12)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</si>
  <si>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</si>
  <si>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</si>
  <si>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</si>
  <si>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</si>
  <si>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%</t>
  </si>
  <si>
    <t>Розділ ІІ                                  Витрати:</t>
  </si>
  <si>
    <t>Стаття:</t>
  </si>
  <si>
    <t>Винагороди членам проєкту</t>
  </si>
  <si>
    <t>Підстаття:</t>
  </si>
  <si>
    <t>1.1</t>
  </si>
  <si>
    <t>Оплата праці штатних працівників організації-заявника</t>
  </si>
  <si>
    <t>Пункт:</t>
  </si>
  <si>
    <t>1.1.1</t>
  </si>
  <si>
    <t>Бескоровайний Кирило Леонідович, директор ТОВ "Куншт"</t>
  </si>
  <si>
    <t>місяців</t>
  </si>
  <si>
    <t>1.1.2</t>
  </si>
  <si>
    <t xml:space="preserve"> Повне ПІБ, посада</t>
  </si>
  <si>
    <t>1.1.3</t>
  </si>
  <si>
    <t>1.2</t>
  </si>
  <si>
    <t>За трудовими договорами</t>
  </si>
  <si>
    <t>1.2.1</t>
  </si>
  <si>
    <t>1.2.2</t>
  </si>
  <si>
    <t>1.2.3</t>
  </si>
  <si>
    <t>1.3</t>
  </si>
  <si>
    <t>За договорами ЦПХ</t>
  </si>
  <si>
    <t>1.3.2</t>
  </si>
  <si>
    <t>1.3.3</t>
  </si>
  <si>
    <t>послуга</t>
  </si>
  <si>
    <t>1.3.4</t>
  </si>
  <si>
    <t>1.3.5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</si>
  <si>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</si>
  <si>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</si>
  <si>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</si>
  <si>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</si>
  <si>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</si>
  <si>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</si>
  <si>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</si>
  <si>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</si>
  <si>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</si>
  <si>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</si>
  <si>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</si>
  <si>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</si>
  <si>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2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</si>
  <si>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</si>
  <si>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</si>
  <si>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</si>
  <si>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</si>
  <si>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</si>
  <si>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</si>
  <si>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</si>
  <si>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</si>
  <si>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</si>
  <si>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</si>
  <si>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</si>
  <si>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</si>
  <si>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</si>
  <si>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</si>
  <si>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</si>
  <si>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</si>
  <si>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</si>
  <si>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</si>
  <si>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 ( розрахунок на відряджену особу)</t>
  </si>
  <si>
    <t>2.3.2</t>
  </si>
  <si>
    <t>2.3.3</t>
  </si>
  <si>
    <t>Всього по статті 2 "Витрати пов'язані з відрядженнями":</t>
  </si>
  <si>
    <t>3</t>
  </si>
  <si>
    <t>Обладнання і нематеріальні активи</t>
  </si>
  <si>
    <t>3.1</t>
  </si>
  <si>
    <t>Обладнання, інструменти, інвентар  які необхідні для використання його при реалізації проекту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</si>
  <si>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</si>
  <si>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</si>
  <si>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</si>
  <si>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</si>
  <si>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</si>
  <si>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</si>
  <si>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</si>
  <si>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проекту грантоотримувача (за рахунок співфінансування)</t>
  </si>
  <si>
    <t>3.2.1</t>
  </si>
  <si>
    <t>Програмне забезпечення (з деталізацією технічних характеристик)</t>
  </si>
  <si>
    <t>3.2.2</t>
  </si>
  <si>
    <t>Інші нематеріальні активи</t>
  </si>
  <si>
    <t>Всього по статті 3 "Обладнання і нематеріальні активи":</t>
  </si>
  <si>
    <t>4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</si>
  <si>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</si>
  <si>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</si>
  <si>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</si>
  <si>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</si>
  <si>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</si>
  <si>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</si>
  <si>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</si>
  <si>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</si>
  <si>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</si>
  <si>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</si>
  <si>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</si>
  <si>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</si>
  <si>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діб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</si>
  <si>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</si>
  <si>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</si>
  <si>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</si>
  <si>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</si>
  <si>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</si>
  <si>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кілометражу абокількості годин)</t>
  </si>
  <si>
    <t>км (годин)</t>
  </si>
  <si>
    <t>4.3.2</t>
  </si>
  <si>
    <t>Оренда вантажного автомобіля (із зазначенням кілометражу або кількості годин)</t>
  </si>
  <si>
    <t>4.3.3</t>
  </si>
  <si>
    <t>Оренда автобуса (із зазначенням кілометражу або 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</si>
  <si>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</si>
  <si>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</si>
  <si>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</si>
  <si>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</si>
  <si>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</si>
  <si>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</si>
  <si>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</si>
  <si>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</si>
  <si>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</si>
  <si>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</si>
  <si>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</si>
  <si>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</si>
  <si>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</t>
  </si>
  <si>
    <t>Витрати учасників проєкту, які беруть участь у заходах проєкту та не отримують оплату праці та/або винагороду</t>
  </si>
  <si>
    <t>5.1</t>
  </si>
  <si>
    <t>Послуги з харчування</t>
  </si>
  <si>
    <t>5.1.2</t>
  </si>
  <si>
    <t>Послуги з харчування (сніданок/обід/вечеря/кава-брейк)</t>
  </si>
  <si>
    <t>учасн.</t>
  </si>
  <si>
    <t>5.1.3</t>
  </si>
  <si>
    <t>5.1.4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</si>
  <si>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</si>
  <si>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</si>
  <si>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</si>
  <si>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
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</si>
  <si>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</si>
  <si>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</si>
  <si>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</si>
  <si>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</si>
  <si>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</si>
  <si>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Рахунки з готелів (з вказаним прізвищем відрядженої 
особи)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</si>
  <si>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</si>
  <si>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</si>
  <si>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винагороду":</t>
  </si>
  <si>
    <t>6</t>
  </si>
  <si>
    <t>Матеріальні витрати</t>
  </si>
  <si>
    <t>6.1</t>
  </si>
  <si>
    <t>Основні матеріали та сировина</t>
  </si>
  <si>
    <t>6.1.2</t>
  </si>
  <si>
    <t>Найменування</t>
  </si>
  <si>
    <t>6.1.3</t>
  </si>
  <si>
    <t>6.1.4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</si>
  <si>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</si>
  <si>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</si>
  <si>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</si>
  <si>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</si>
  <si>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</si>
  <si>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</si>
  <si>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</si>
  <si>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</si>
  <si>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</si>
  <si>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</si>
  <si>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</si>
  <si>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7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</si>
  <si>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</si>
  <si>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</si>
  <si>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</si>
  <si>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</si>
  <si>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</si>
  <si>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</si>
  <si>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</si>
  <si>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</si>
  <si>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</si>
  <si>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</si>
  <si>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</si>
  <si>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</si>
  <si>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</si>
  <si>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</si>
  <si>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</si>
  <si>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</si>
  <si>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</si>
  <si>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</si>
  <si>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</si>
  <si>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</si>
  <si>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</si>
  <si>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</si>
  <si>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Соціальні внески за договорами ЦПХ з підрядниками 
(ЄСВ) розділу "Поліграфічні послуги"</t>
  </si>
  <si>
    <t>Всього по статті 7 "Поліграфічні послуги":</t>
  </si>
  <si>
    <t>8</t>
  </si>
  <si>
    <t>Видавничі послуги</t>
  </si>
  <si>
    <t>8.1</t>
  </si>
  <si>
    <t>Послуги коректора</t>
  </si>
  <si>
    <t>8.2</t>
  </si>
  <si>
    <t>Послуги верстки</t>
  </si>
  <si>
    <t>8.3</t>
  </si>
  <si>
    <t>Друк книг</t>
  </si>
  <si>
    <t>8.4</t>
  </si>
  <si>
    <t>Друк журналів</t>
  </si>
  <si>
    <t>8.5</t>
  </si>
  <si>
    <t>Інші витрати (вказати надану послугу)</t>
  </si>
  <si>
    <t>8.6</t>
  </si>
  <si>
    <t>Соціальні внески за договорами ЦПХ з підрядниками 
(ЄСВ) розділу "Видавничі послуги"</t>
  </si>
  <si>
    <t>Всього по статті 8 "Видавничі послуги":</t>
  </si>
  <si>
    <t>9</t>
  </si>
  <si>
    <t>Послуги з просування</t>
  </si>
  <si>
    <t>Фотофіксація</t>
  </si>
  <si>
    <t>9.2</t>
  </si>
  <si>
    <t>Відеофіксація</t>
  </si>
  <si>
    <t>9.3</t>
  </si>
  <si>
    <t>Рекламні витрати: таргетована реклама в Facebook та Instagram (cпонсоровані пости)</t>
  </si>
  <si>
    <t>9.4</t>
  </si>
  <si>
    <t>SMM, SO (SEO)</t>
  </si>
  <si>
    <t>9.5</t>
  </si>
  <si>
    <t>Інші витрати</t>
  </si>
  <si>
    <t>9.6</t>
  </si>
  <si>
    <t xml:space="preserve"> Соціальні внески за договорами ЦПХ з підрядниками 
(ЄСВ) розділу "Послуги з просування"</t>
  </si>
  <si>
    <t>Всього по статті 9 "Послуги з просування":</t>
  </si>
  <si>
    <t>10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</si>
  <si>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</si>
  <si>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</si>
  <si>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10.2</t>
  </si>
  <si>
    <t>10.3</t>
  </si>
  <si>
    <t>10.4</t>
  </si>
  <si>
    <t>Витрати з обслуговування сайту</t>
  </si>
  <si>
    <t>10.5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</si>
  <si>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</si>
  <si>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</si>
  <si>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11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</si>
  <si>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</si>
  <si>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</si>
  <si>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</si>
  <si>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статті 11 "Придбання методичних, навчальних, інформаційних матеріалів, в т.ч. на електроних носіїв інформації":</t>
  </si>
  <si>
    <t>12</t>
  </si>
  <si>
    <t>Послуги з перекладу</t>
  </si>
  <si>
    <t>а</t>
  </si>
  <si>
    <t>Усний переклад</t>
  </si>
  <si>
    <t>година</t>
  </si>
  <si>
    <t>б</t>
  </si>
  <si>
    <t>Письмовий переклад</t>
  </si>
  <si>
    <t>сторінка</t>
  </si>
  <si>
    <t>в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</si>
  <si>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</si>
  <si>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</si>
  <si>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"Витрати з перекладу":</t>
  </si>
  <si>
    <t>13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</si>
  <si>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</si>
  <si>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</si>
  <si>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</si>
  <si>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</si>
  <si>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</si>
  <si>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</si>
  <si>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</si>
  <si>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</si>
  <si>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</si>
  <si>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</si>
  <si>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 xml:space="preserve"> Соціальні внески за договорами ЦПХ з підрядниками 
(ЄСВ) розділу "Адміністративні витрати"</t>
  </si>
  <si>
    <t>13.2</t>
  </si>
  <si>
    <t>Послуги комп'ютерної обробки, монтажу, зведення</t>
  </si>
  <si>
    <t>13.2.1</t>
  </si>
  <si>
    <t xml:space="preserve">Найменування послуги </t>
  </si>
  <si>
    <t>13.2.2</t>
  </si>
  <si>
    <t>13.2.3</t>
  </si>
  <si>
    <t>13.2.4</t>
  </si>
  <si>
    <t xml:space="preserve"> Соціальні внески за договорами ЦПХ з підрядниками 
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</si>
  <si>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</si>
  <si>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</si>
  <si>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</si>
  <si>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</si>
  <si>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</si>
  <si>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</si>
  <si>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</si>
  <si>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</si>
  <si>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</si>
  <si>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</si>
  <si>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</si>
  <si>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</si>
  <si>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</si>
  <si>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</si>
  <si>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</si>
  <si>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</si>
  <si>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Концертний заклад культури муніципальний академічний камерний хор "КИЇВ"</t>
  </si>
  <si>
    <t>13.4.6</t>
  </si>
  <si>
    <t>Оренда студії запису та запуск подкастів в ефір радіостанції "Громадське", ГО "Громадське радіо"</t>
  </si>
  <si>
    <t>13.4.7</t>
  </si>
  <si>
    <t>Інші прямі витрати (деталізувати кожний вид витрат)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</si>
  <si>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</si>
  <si>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</si>
  <si>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</si>
  <si>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</si>
  <si>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ПРОЕКТУ</t>
  </si>
  <si>
    <t>посада</t>
  </si>
  <si>
    <t>підпис</t>
  </si>
  <si>
    <t>(посада)                                                                                                                                                                                                                 (підпис, печатка)                                                                                                                                    (ПІБ)</t>
  </si>
  <si>
    <t>ФОНД:                                                                                                                                                                                                                                                                   ГРАНТООТРИМУВАЧ:</t>
  </si>
  <si>
    <t xml:space="preserve">   (підпис, печатка)            </t>
  </si>
  <si>
    <t>01.06.2023</t>
  </si>
  <si>
    <t>31.10.2023</t>
  </si>
  <si>
    <t>Склав:</t>
  </si>
  <si>
    <t>ПІБ</t>
  </si>
  <si>
    <t>Загальна сума гранту</t>
  </si>
  <si>
    <t>Загальна сума співфінансування</t>
  </si>
  <si>
    <t>Загальна сума всього проєкту</t>
  </si>
  <si>
    <t>Кошти державного та місцевих бюджетів 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</si>
  <si>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</si>
  <si>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</si>
  <si>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 заявника</t>
  </si>
  <si>
    <t>Загальна сума</t>
  </si>
  <si>
    <t>грн.</t>
  </si>
  <si>
    <t>стовпці</t>
  </si>
  <si>
    <t>плановий бюджет</t>
  </si>
  <si>
    <t>фактичний бюджет</t>
  </si>
  <si>
    <t>профінансовано</t>
  </si>
  <si>
    <r>
      <rPr>
        <b/>
        <sz val="10"/>
        <rFont val="Calibri"/>
        <family val="2"/>
        <scheme val="minor"/>
      </rPr>
      <t>Загальна сума реінвестицій (дохід отриманий від реалізації книг,
квитків, програм та інше)</t>
    </r>
  </si>
  <si>
    <r>
      <rPr>
        <sz val="10"/>
        <rFont val="Calibri"/>
        <family val="2"/>
        <scheme val="minor"/>
      </rPr>
      <t>Кошти організацій- партнерів
(повна назва організації)</t>
    </r>
  </si>
  <si>
    <r>
      <rPr>
        <sz val="10"/>
        <rFont val="Calibri"/>
        <family val="2"/>
        <scheme val="minor"/>
      </rPr>
      <t>грн. (ст.3+ст.4+ст.5+
ст.6+ст.7)</t>
    </r>
  </si>
  <si>
    <r>
      <rPr>
        <sz val="10"/>
        <rFont val="Calibri"/>
        <family val="2"/>
        <scheme val="minor"/>
      </rPr>
      <t>залишок до
фінансування</t>
    </r>
  </si>
  <si>
    <t>Директор ТОВ "Журнал Куншт"</t>
  </si>
  <si>
    <t>Бескоровайний Кирило Леонідович</t>
  </si>
  <si>
    <t>Льода Марта Ігорівна, науковий редактор (фактчекер)</t>
  </si>
  <si>
    <t>Маєвська Каталіна Вячеславівна, графічна дизайнерка</t>
  </si>
  <si>
    <t>Сяркі Діана Олександрівна, редакторка, асистентка</t>
  </si>
  <si>
    <t>Ярослава Куцай Олександрівна, журналістка</t>
  </si>
  <si>
    <t>Плевако Максим Валерійович, редактор</t>
  </si>
  <si>
    <t>ФОП Косач Андрій Олександрович, звуковий дизайнер</t>
  </si>
  <si>
    <t>ФОП Павлишин Олеся Олегівна, випускова редакторка проекту</t>
  </si>
  <si>
    <t>ФОП Якимчук Любов Василівна, кураторка проекту</t>
  </si>
  <si>
    <t>1.5.4</t>
  </si>
  <si>
    <t>1.5</t>
  </si>
  <si>
    <t>ФОП Морозевич Олексій Володимирович, бухгалтер</t>
  </si>
  <si>
    <r>
      <rPr>
        <b/>
        <sz val="10"/>
        <rFont val="Calibri"/>
        <family val="2"/>
        <scheme val="minor"/>
      </rPr>
      <t>ЗВІТ
про надходження та використання коштів для реалізації проєкту за період з 01.06.2023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по 31.10.2023 року</t>
    </r>
  </si>
  <si>
    <r>
      <t>Назва конкурсної програми:</t>
    </r>
    <r>
      <rPr>
        <sz val="10"/>
        <rFont val="Calibri"/>
        <family val="2"/>
        <scheme val="minor"/>
      </rPr>
      <t xml:space="preserve"> Аудіовізуальне мистецтво</t>
    </r>
    <r>
      <rPr>
        <b/>
        <sz val="10"/>
        <rFont val="Calibri"/>
        <family val="2"/>
        <scheme val="minor"/>
      </rPr>
      <t xml:space="preserve">
Назва ЛОТ-у: </t>
    </r>
    <r>
      <rPr>
        <sz val="10"/>
        <rFont val="Calibri"/>
        <family val="2"/>
        <scheme val="minor"/>
      </rPr>
      <t>Радіопродукт</t>
    </r>
    <r>
      <rPr>
        <b/>
        <sz val="10"/>
        <rFont val="Calibri"/>
        <family val="2"/>
        <scheme val="minor"/>
      </rPr>
      <t xml:space="preserve">
Назва Грантоотримувача: </t>
    </r>
    <r>
      <rPr>
        <sz val="10"/>
        <rFont val="Calibri"/>
        <family val="2"/>
        <scheme val="minor"/>
      </rPr>
      <t>ТОВ "Журнал Куншт"</t>
    </r>
    <r>
      <rPr>
        <b/>
        <sz val="10"/>
        <rFont val="Calibri"/>
        <family val="2"/>
        <scheme val="minor"/>
      </rPr>
      <t xml:space="preserve">
Назва проєкту: </t>
    </r>
    <r>
      <rPr>
        <sz val="10"/>
        <rFont val="Calibri"/>
        <family val="2"/>
        <scheme val="minor"/>
      </rPr>
      <t>Науково-популярний наративний подкаст «Їжа для роздумів»</t>
    </r>
    <r>
      <rPr>
        <b/>
        <sz val="10"/>
        <rFont val="Calibri"/>
        <family val="2"/>
        <scheme val="minor"/>
      </rPr>
      <t xml:space="preserve">
Дата початку проєкту:</t>
    </r>
    <r>
      <rPr>
        <sz val="10"/>
        <rFont val="Calibri"/>
        <family val="2"/>
        <scheme val="minor"/>
      </rPr>
      <t xml:space="preserve"> 01.06.2023</t>
    </r>
    <r>
      <rPr>
        <b/>
        <sz val="10"/>
        <rFont val="Calibri"/>
        <family val="2"/>
        <scheme val="minor"/>
      </rPr>
      <t xml:space="preserve">
Дата завершення проєкту: </t>
    </r>
    <r>
      <rPr>
        <sz val="10"/>
        <rFont val="Calibri"/>
        <family val="2"/>
        <scheme val="minor"/>
      </rPr>
      <t>31.10.2023</t>
    </r>
  </si>
  <si>
    <t xml:space="preserve"> Науково-популярний наративний подкаст «Їжа для роздумів»</t>
  </si>
  <si>
    <t>1.3.6</t>
  </si>
  <si>
    <r>
      <t>Додаток №</t>
    </r>
    <r>
      <rPr>
        <u/>
        <sz val="10"/>
        <rFont val="Calibri"/>
        <family val="2"/>
        <scheme val="minor"/>
      </rPr>
      <t xml:space="preserve"> 4
</t>
    </r>
    <r>
      <rPr>
        <sz val="10"/>
        <rFont val="Calibri"/>
        <family val="2"/>
        <scheme val="minor"/>
      </rPr>
      <t>до Договору про надання гранту №</t>
    </r>
    <r>
      <rPr>
        <u/>
        <sz val="10"/>
        <rFont val="Calibri"/>
        <family val="2"/>
        <scheme val="minor"/>
      </rPr>
      <t>  5АVS21-05809 </t>
    </r>
    <r>
      <rPr>
        <sz val="10"/>
        <rFont val="Calibri"/>
        <family val="2"/>
        <scheme val="minor"/>
      </rPr>
      <t xml:space="preserve"> від "</t>
    </r>
    <r>
      <rPr>
        <u/>
        <sz val="10"/>
        <rFont val="Calibri"/>
        <family val="2"/>
        <scheme val="minor"/>
      </rPr>
      <t> 01 </t>
    </r>
    <r>
      <rPr>
        <sz val="10"/>
        <rFont val="Calibri"/>
        <family val="2"/>
        <scheme val="minor"/>
      </rPr>
      <t>" червня 2023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</si>
</sst>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%;[Red]0.00%"/>
    <numFmt numFmtId="165" formatCode="&quot;$&quot;#,##0"/>
    <numFmt numFmtId="166" formatCode="#,##0.00_ ;[Red]\-#,##0.00\ "/>
    <numFmt numFmtId="167" formatCode="_-* #,##0.00\ _₴_-;\-* #,##0.00\ _₴_-;_-* &quot;-&quot;??\ _₴_-;_-@"/>
    <numFmt numFmtId="168" formatCode="#,##0.000"/>
  </numFmts>
  <fonts count="23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rgb="FFFF0000"/>
        <bgColor rgb="FFFFFF00"/>
      </patternFill>
    </fill>
  </fills>
  <borders count="9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49"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 indent="3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shrinkToFit="1"/>
    </xf>
    <xf numFmtId="1" fontId="5" fillId="0" borderId="1" xfId="0" applyNumberFormat="1" applyFont="1" applyBorder="1" applyAlignment="1">
      <alignment horizontal="left" vertical="top" indent="3" shrinkToFit="1"/>
    </xf>
    <xf numFmtId="2" fontId="5" fillId="0" borderId="1" xfId="0" applyNumberFormat="1" applyFont="1" applyBorder="1" applyAlignment="1">
      <alignment horizontal="left" vertical="top" indent="3" shrinkToFit="1"/>
    </xf>
    <xf numFmtId="2" fontId="5" fillId="0" borderId="1" xfId="0" applyNumberFormat="1" applyFont="1" applyBorder="1" applyAlignment="1">
      <alignment horizontal="center" vertical="top" shrinkToFit="1"/>
    </xf>
    <xf numFmtId="10" fontId="9" fillId="0" borderId="1" xfId="0" applyNumberFormat="1" applyFont="1" applyBorder="1" applyAlignment="1">
      <alignment horizontal="center" vertical="top" shrinkToFit="1"/>
    </xf>
    <xf numFmtId="2" fontId="9" fillId="0" borderId="1" xfId="0" applyNumberFormat="1" applyFont="1" applyBorder="1" applyAlignment="1">
      <alignment horizontal="center" vertical="top" shrinkToFit="1"/>
    </xf>
    <xf numFmtId="164" fontId="10" fillId="0" borderId="1" xfId="0" applyNumberFormat="1" applyFont="1" applyBorder="1" applyAlignment="1">
      <alignment horizontal="center" vertical="top" shrinkToFit="1"/>
    </xf>
    <xf numFmtId="0" fontId="5" fillId="0" borderId="1" xfId="0" applyFont="1" applyBorder="1" applyAlignment="1">
      <alignment horizontal="left" vertical="top" wrapText="1" indent="1"/>
    </xf>
    <xf numFmtId="0" fontId="5" fillId="0" borderId="0" xfId="0" applyFont="1" applyAlignment="1">
      <alignment horizontal="left" vertical="top" wrapText="1" indent="1"/>
    </xf>
    <xf numFmtId="0" fontId="6" fillId="0" borderId="0" xfId="0" applyFont="1" applyAlignment="1">
      <alignment horizontal="center" vertical="top" wrapText="1"/>
    </xf>
    <xf numFmtId="2" fontId="5" fillId="0" borderId="0" xfId="0" applyNumberFormat="1" applyFont="1" applyAlignment="1">
      <alignment horizontal="left" vertical="top" indent="3" shrinkToFit="1"/>
    </xf>
    <xf numFmtId="2" fontId="5" fillId="0" borderId="0" xfId="0" applyNumberFormat="1" applyFont="1" applyAlignment="1">
      <alignment horizontal="center" vertical="top" shrinkToFit="1"/>
    </xf>
    <xf numFmtId="0" fontId="8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shrinkToFit="1"/>
    </xf>
    <xf numFmtId="0" fontId="5" fillId="0" borderId="0" xfId="0" applyFont="1" applyAlignment="1">
      <alignment vertical="top" wrapText="1"/>
    </xf>
    <xf numFmtId="0" fontId="1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wrapText="1"/>
    </xf>
    <xf numFmtId="0" fontId="5" fillId="0" borderId="0" xfId="0" applyFont="1"/>
    <xf numFmtId="0" fontId="13" fillId="0" borderId="0" xfId="0" applyFont="1" applyAlignment="1">
      <alignment vertical="center"/>
    </xf>
    <xf numFmtId="0" fontId="1" fillId="0" borderId="0" xfId="0" applyFont="1"/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3" fontId="13" fillId="2" borderId="16" xfId="0" applyNumberFormat="1" applyFont="1" applyFill="1" applyBorder="1" applyAlignment="1">
      <alignment horizontal="center" vertical="center" wrapText="1"/>
    </xf>
    <xf numFmtId="3" fontId="13" fillId="2" borderId="14" xfId="0" applyNumberFormat="1" applyFont="1" applyFill="1" applyBorder="1" applyAlignment="1">
      <alignment horizontal="center" vertical="center" wrapText="1"/>
    </xf>
    <xf numFmtId="3" fontId="13" fillId="2" borderId="15" xfId="0" applyNumberFormat="1" applyFont="1" applyFill="1" applyBorder="1" applyAlignment="1">
      <alignment horizontal="center" vertical="center" wrapText="1"/>
    </xf>
    <xf numFmtId="165" fontId="13" fillId="2" borderId="21" xfId="0" applyNumberFormat="1" applyFont="1" applyFill="1" applyBorder="1" applyAlignment="1">
      <alignment horizontal="center" vertical="center" wrapText="1"/>
    </xf>
    <xf numFmtId="165" fontId="13" fillId="2" borderId="0" xfId="0" applyNumberFormat="1" applyFont="1" applyFill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vertical="top"/>
    </xf>
    <xf numFmtId="0" fontId="13" fillId="5" borderId="16" xfId="0" applyFont="1" applyFill="1" applyBorder="1" applyAlignment="1">
      <alignment horizontal="center" vertical="top"/>
    </xf>
    <xf numFmtId="0" fontId="13" fillId="5" borderId="17" xfId="0" applyFont="1" applyFill="1" applyBorder="1" applyAlignment="1">
      <alignment vertical="top" wrapText="1"/>
    </xf>
    <xf numFmtId="166" fontId="12" fillId="5" borderId="18" xfId="0" applyNumberFormat="1" applyFont="1" applyFill="1" applyBorder="1" applyAlignment="1">
      <alignment vertical="top"/>
    </xf>
    <xf numFmtId="4" fontId="12" fillId="5" borderId="17" xfId="0" applyNumberFormat="1" applyFont="1" applyFill="1" applyBorder="1" applyAlignment="1">
      <alignment horizontal="right" vertical="top"/>
    </xf>
    <xf numFmtId="4" fontId="12" fillId="5" borderId="18" xfId="0" applyNumberFormat="1" applyFont="1" applyFill="1" applyBorder="1" applyAlignment="1">
      <alignment horizontal="right" vertical="top"/>
    </xf>
    <xf numFmtId="4" fontId="12" fillId="5" borderId="25" xfId="0" applyNumberFormat="1" applyFont="1" applyFill="1" applyBorder="1" applyAlignment="1">
      <alignment horizontal="right" vertical="top"/>
    </xf>
    <xf numFmtId="4" fontId="12" fillId="5" borderId="26" xfId="0" applyNumberFormat="1" applyFont="1" applyFill="1" applyBorder="1" applyAlignment="1">
      <alignment horizontal="right" vertical="top"/>
    </xf>
    <xf numFmtId="4" fontId="12" fillId="5" borderId="27" xfId="0" applyNumberFormat="1" applyFont="1" applyFill="1" applyBorder="1" applyAlignment="1">
      <alignment horizontal="right" vertical="top"/>
    </xf>
    <xf numFmtId="4" fontId="12" fillId="5" borderId="19" xfId="0" applyNumberFormat="1" applyFont="1" applyFill="1" applyBorder="1" applyAlignment="1">
      <alignment horizontal="right" vertical="top"/>
    </xf>
    <xf numFmtId="4" fontId="18" fillId="5" borderId="17" xfId="0" applyNumberFormat="1" applyFont="1" applyFill="1" applyBorder="1" applyAlignment="1">
      <alignment horizontal="right" vertical="top"/>
    </xf>
    <xf numFmtId="4" fontId="18" fillId="5" borderId="18" xfId="0" applyNumberFormat="1" applyFont="1" applyFill="1" applyBorder="1" applyAlignment="1">
      <alignment horizontal="right" vertical="top"/>
    </xf>
    <xf numFmtId="10" fontId="18" fillId="5" borderId="18" xfId="0" applyNumberFormat="1" applyFont="1" applyFill="1" applyBorder="1" applyAlignment="1">
      <alignment horizontal="right" vertical="top"/>
    </xf>
    <xf numFmtId="0" fontId="18" fillId="5" borderId="28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7" fontId="13" fillId="6" borderId="29" xfId="0" applyNumberFormat="1" applyFont="1" applyFill="1" applyBorder="1" applyAlignment="1">
      <alignment vertical="top"/>
    </xf>
    <xf numFmtId="49" fontId="13" fillId="6" borderId="30" xfId="0" applyNumberFormat="1" applyFont="1" applyFill="1" applyBorder="1" applyAlignment="1">
      <alignment horizontal="center" vertical="top"/>
    </xf>
    <xf numFmtId="167" fontId="15" fillId="6" borderId="31" xfId="0" applyNumberFormat="1" applyFont="1" applyFill="1" applyBorder="1" applyAlignment="1">
      <alignment vertical="top" wrapText="1"/>
    </xf>
    <xf numFmtId="167" fontId="13" fillId="6" borderId="32" xfId="0" applyNumberFormat="1" applyFont="1" applyFill="1" applyBorder="1" applyAlignment="1">
      <alignment vertical="top"/>
    </xf>
    <xf numFmtId="4" fontId="13" fillId="6" borderId="29" xfId="0" applyNumberFormat="1" applyFont="1" applyFill="1" applyBorder="1" applyAlignment="1">
      <alignment horizontal="right" vertical="top"/>
    </xf>
    <xf numFmtId="4" fontId="13" fillId="6" borderId="30" xfId="0" applyNumberFormat="1" applyFont="1" applyFill="1" applyBorder="1" applyAlignment="1">
      <alignment horizontal="right" vertical="top"/>
    </xf>
    <xf numFmtId="4" fontId="13" fillId="6" borderId="31" xfId="0" applyNumberFormat="1" applyFont="1" applyFill="1" applyBorder="1" applyAlignment="1">
      <alignment horizontal="right" vertical="top"/>
    </xf>
    <xf numFmtId="4" fontId="18" fillId="6" borderId="33" xfId="0" applyNumberFormat="1" applyFont="1" applyFill="1" applyBorder="1" applyAlignment="1">
      <alignment horizontal="right" vertical="top"/>
    </xf>
    <xf numFmtId="4" fontId="18" fillId="6" borderId="15" xfId="0" applyNumberFormat="1" applyFont="1" applyFill="1" applyBorder="1" applyAlignment="1">
      <alignment horizontal="right" vertical="top"/>
    </xf>
    <xf numFmtId="4" fontId="18" fillId="6" borderId="34" xfId="0" applyNumberFormat="1" applyFont="1" applyFill="1" applyBorder="1" applyAlignment="1">
      <alignment horizontal="right" vertical="top"/>
    </xf>
    <xf numFmtId="10" fontId="18" fillId="6" borderId="7" xfId="0" applyNumberFormat="1" applyFont="1" applyFill="1" applyBorder="1" applyAlignment="1">
      <alignment horizontal="right" vertical="top"/>
    </xf>
    <xf numFmtId="0" fontId="18" fillId="6" borderId="35" xfId="0" applyFont="1" applyFill="1" applyBorder="1" applyAlignment="1">
      <alignment horizontal="right" vertical="top" wrapText="1"/>
    </xf>
    <xf numFmtId="4" fontId="3" fillId="0" borderId="0" xfId="0" applyNumberFormat="1" applyFont="1" applyAlignment="1">
      <alignment vertical="top"/>
    </xf>
    <xf numFmtId="167" fontId="13" fillId="0" borderId="36" xfId="0" applyNumberFormat="1" applyFont="1" applyBorder="1" applyAlignment="1">
      <alignment vertical="top"/>
    </xf>
    <xf numFmtId="49" fontId="13" fillId="0" borderId="1" xfId="0" applyNumberFormat="1" applyFont="1" applyBorder="1" applyAlignment="1">
      <alignment horizontal="center" vertical="top"/>
    </xf>
    <xf numFmtId="167" fontId="12" fillId="0" borderId="9" xfId="0" applyNumberFormat="1" applyFont="1" applyBorder="1" applyAlignment="1">
      <alignment vertical="top" wrapText="1"/>
    </xf>
    <xf numFmtId="167" fontId="12" fillId="0" borderId="37" xfId="0" applyNumberFormat="1" applyFont="1" applyBorder="1" applyAlignment="1">
      <alignment horizontal="center" vertical="top"/>
    </xf>
    <xf numFmtId="4" fontId="12" fillId="0" borderId="36" xfId="0" applyNumberFormat="1" applyFont="1" applyBorder="1" applyAlignment="1">
      <alignment horizontal="right" vertical="top"/>
    </xf>
    <xf numFmtId="4" fontId="12" fillId="0" borderId="1" xfId="0" applyNumberFormat="1" applyFont="1" applyBorder="1" applyAlignment="1">
      <alignment horizontal="right" vertical="top"/>
    </xf>
    <xf numFmtId="4" fontId="12" fillId="0" borderId="9" xfId="0" applyNumberFormat="1" applyFont="1" applyBorder="1" applyAlignment="1">
      <alignment horizontal="right" vertical="top"/>
    </xf>
    <xf numFmtId="4" fontId="18" fillId="0" borderId="36" xfId="0" applyNumberFormat="1" applyFont="1" applyBorder="1" applyAlignment="1">
      <alignment horizontal="right" vertical="top"/>
    </xf>
    <xf numFmtId="4" fontId="18" fillId="0" borderId="38" xfId="0" applyNumberFormat="1" applyFont="1" applyBorder="1" applyAlignment="1">
      <alignment horizontal="right" vertical="top"/>
    </xf>
    <xf numFmtId="4" fontId="18" fillId="0" borderId="11" xfId="0" applyNumberFormat="1" applyFont="1" applyBorder="1" applyAlignment="1">
      <alignment horizontal="right" vertical="top"/>
    </xf>
    <xf numFmtId="10" fontId="10" fillId="0" borderId="9" xfId="0" applyNumberFormat="1" applyFont="1" applyBorder="1" applyAlignment="1">
      <alignment horizontal="right" vertical="top"/>
    </xf>
    <xf numFmtId="0" fontId="10" fillId="0" borderId="39" xfId="0" applyFont="1" applyBorder="1" applyAlignment="1">
      <alignment horizontal="right" vertical="top" wrapText="1"/>
    </xf>
    <xf numFmtId="167" fontId="13" fillId="0" borderId="40" xfId="0" applyNumberFormat="1" applyFont="1" applyBorder="1" applyAlignment="1">
      <alignment vertical="top"/>
    </xf>
    <xf numFmtId="167" fontId="12" fillId="0" borderId="5" xfId="0" applyNumberFormat="1" applyFont="1" applyBorder="1" applyAlignment="1">
      <alignment vertical="top" wrapText="1"/>
    </xf>
    <xf numFmtId="167" fontId="12" fillId="0" borderId="41" xfId="0" applyNumberFormat="1" applyFont="1" applyBorder="1" applyAlignment="1">
      <alignment horizontal="center" vertical="top"/>
    </xf>
    <xf numFmtId="4" fontId="12" fillId="0" borderId="40" xfId="0" applyNumberFormat="1" applyFont="1" applyBorder="1" applyAlignment="1">
      <alignment horizontal="right" vertical="top"/>
    </xf>
    <xf numFmtId="4" fontId="12" fillId="0" borderId="2" xfId="0" applyNumberFormat="1" applyFont="1" applyBorder="1" applyAlignment="1">
      <alignment horizontal="right" vertical="top"/>
    </xf>
    <xf numFmtId="4" fontId="12" fillId="0" borderId="5" xfId="0" applyNumberFormat="1" applyFont="1" applyBorder="1" applyAlignment="1">
      <alignment horizontal="right" vertical="top"/>
    </xf>
    <xf numFmtId="4" fontId="18" fillId="0" borderId="40" xfId="0" applyNumberFormat="1" applyFont="1" applyBorder="1" applyAlignment="1">
      <alignment horizontal="right" vertical="top"/>
    </xf>
    <xf numFmtId="4" fontId="18" fillId="0" borderId="42" xfId="0" applyNumberFormat="1" applyFont="1" applyBorder="1" applyAlignment="1">
      <alignment horizontal="right" vertical="top"/>
    </xf>
    <xf numFmtId="4" fontId="18" fillId="0" borderId="6" xfId="0" applyNumberFormat="1" applyFont="1" applyBorder="1" applyAlignment="1">
      <alignment horizontal="right" vertical="top"/>
    </xf>
    <xf numFmtId="10" fontId="10" fillId="0" borderId="43" xfId="0" applyNumberFormat="1" applyFont="1" applyBorder="1" applyAlignment="1">
      <alignment horizontal="right" vertical="top"/>
    </xf>
    <xf numFmtId="0" fontId="10" fillId="0" borderId="44" xfId="0" applyFont="1" applyBorder="1" applyAlignment="1">
      <alignment horizontal="right" vertical="top" wrapText="1"/>
    </xf>
    <xf numFmtId="4" fontId="13" fillId="6" borderId="45" xfId="0" applyNumberFormat="1" applyFont="1" applyFill="1" applyBorder="1" applyAlignment="1">
      <alignment horizontal="right" vertical="top"/>
    </xf>
    <xf numFmtId="4" fontId="12" fillId="0" borderId="38" xfId="0" applyNumberFormat="1" applyFont="1" applyBorder="1" applyAlignment="1">
      <alignment horizontal="right" vertical="top"/>
    </xf>
    <xf numFmtId="167" fontId="13" fillId="0" borderId="46" xfId="0" applyNumberFormat="1" applyFont="1" applyBorder="1" applyAlignment="1">
      <alignment vertical="top"/>
    </xf>
    <xf numFmtId="167" fontId="12" fillId="0" borderId="43" xfId="0" applyNumberFormat="1" applyFont="1" applyBorder="1" applyAlignment="1">
      <alignment vertical="top" wrapText="1"/>
    </xf>
    <xf numFmtId="167" fontId="12" fillId="0" borderId="47" xfId="0" applyNumberFormat="1" applyFont="1" applyBorder="1" applyAlignment="1">
      <alignment horizontal="center" vertical="top"/>
    </xf>
    <xf numFmtId="4" fontId="12" fillId="0" borderId="46" xfId="0" applyNumberFormat="1" applyFont="1" applyBorder="1" applyAlignment="1">
      <alignment horizontal="right" vertical="top"/>
    </xf>
    <xf numFmtId="4" fontId="12" fillId="0" borderId="48" xfId="0" applyNumberFormat="1" applyFont="1" applyBorder="1" applyAlignment="1">
      <alignment horizontal="right" vertical="top"/>
    </xf>
    <xf numFmtId="4" fontId="12" fillId="0" borderId="43" xfId="0" applyNumberFormat="1" applyFont="1" applyBorder="1" applyAlignment="1">
      <alignment horizontal="right" vertical="top"/>
    </xf>
    <xf numFmtId="4" fontId="12" fillId="0" borderId="49" xfId="0" applyNumberFormat="1" applyFont="1" applyBorder="1" applyAlignment="1">
      <alignment horizontal="right" vertical="top"/>
    </xf>
    <xf numFmtId="0" fontId="18" fillId="6" borderId="39" xfId="0" applyFont="1" applyFill="1" applyBorder="1" applyAlignment="1">
      <alignment horizontal="right" vertical="top" wrapText="1"/>
    </xf>
    <xf numFmtId="4" fontId="12" fillId="0" borderId="42" xfId="0" applyNumberFormat="1" applyFont="1" applyBorder="1" applyAlignment="1">
      <alignment horizontal="right" vertical="top"/>
    </xf>
    <xf numFmtId="0" fontId="10" fillId="0" borderId="50" xfId="0" applyFont="1" applyBorder="1" applyAlignment="1">
      <alignment horizontal="right" vertical="top" wrapText="1"/>
    </xf>
    <xf numFmtId="167" fontId="13" fillId="0" borderId="51" xfId="0" applyNumberFormat="1" applyFont="1" applyBorder="1" applyAlignment="1">
      <alignment vertical="top"/>
    </xf>
    <xf numFmtId="167" fontId="12" fillId="0" borderId="52" xfId="0" applyNumberFormat="1" applyFont="1" applyBorder="1" applyAlignment="1">
      <alignment vertical="top" wrapText="1"/>
    </xf>
    <xf numFmtId="167" fontId="12" fillId="0" borderId="22" xfId="0" applyNumberFormat="1" applyFont="1" applyBorder="1" applyAlignment="1">
      <alignment horizontal="center" vertical="top"/>
    </xf>
    <xf numFmtId="4" fontId="12" fillId="0" borderId="51" xfId="0" applyNumberFormat="1" applyFont="1" applyBorder="1" applyAlignment="1">
      <alignment horizontal="right" vertical="top"/>
    </xf>
    <xf numFmtId="4" fontId="12" fillId="0" borderId="3" xfId="0" applyNumberFormat="1" applyFont="1" applyBorder="1" applyAlignment="1">
      <alignment horizontal="right" vertical="top"/>
    </xf>
    <xf numFmtId="4" fontId="12" fillId="0" borderId="52" xfId="0" applyNumberFormat="1" applyFont="1" applyBorder="1" applyAlignment="1">
      <alignment horizontal="right" vertical="top"/>
    </xf>
    <xf numFmtId="10" fontId="10" fillId="0" borderId="5" xfId="0" applyNumberFormat="1" applyFont="1" applyBorder="1" applyAlignment="1">
      <alignment horizontal="right" vertical="top"/>
    </xf>
    <xf numFmtId="49" fontId="13" fillId="6" borderId="30" xfId="0" applyNumberFormat="1" applyFont="1" applyFill="1" applyBorder="1" applyAlignment="1">
      <alignment horizontal="left" vertical="top"/>
    </xf>
    <xf numFmtId="10" fontId="18" fillId="6" borderId="10" xfId="0" applyNumberFormat="1" applyFont="1" applyFill="1" applyBorder="1" applyAlignment="1">
      <alignment horizontal="right" vertical="top"/>
    </xf>
    <xf numFmtId="49" fontId="13" fillId="0" borderId="2" xfId="0" applyNumberFormat="1" applyFont="1" applyBorder="1" applyAlignment="1">
      <alignment horizontal="center" vertical="top"/>
    </xf>
    <xf numFmtId="10" fontId="10" fillId="0" borderId="52" xfId="0" applyNumberFormat="1" applyFont="1" applyBorder="1" applyAlignment="1">
      <alignment horizontal="right" vertical="top"/>
    </xf>
    <xf numFmtId="0" fontId="10" fillId="0" borderId="20" xfId="0" applyFont="1" applyBorder="1" applyAlignment="1">
      <alignment horizontal="right" vertical="top" wrapText="1"/>
    </xf>
    <xf numFmtId="10" fontId="18" fillId="6" borderId="53" xfId="0" applyNumberFormat="1" applyFont="1" applyFill="1" applyBorder="1" applyAlignment="1">
      <alignment horizontal="right" vertical="top"/>
    </xf>
    <xf numFmtId="0" fontId="18" fillId="6" borderId="54" xfId="0" applyFont="1" applyFill="1" applyBorder="1" applyAlignment="1">
      <alignment horizontal="right" vertical="top" wrapText="1"/>
    </xf>
    <xf numFmtId="4" fontId="18" fillId="0" borderId="10" xfId="0" applyNumberFormat="1" applyFont="1" applyBorder="1" applyAlignment="1">
      <alignment horizontal="right" vertical="top"/>
    </xf>
    <xf numFmtId="10" fontId="10" fillId="0" borderId="55" xfId="0" applyNumberFormat="1" applyFont="1" applyBorder="1" applyAlignment="1">
      <alignment horizontal="right" vertical="top"/>
    </xf>
    <xf numFmtId="0" fontId="10" fillId="0" borderId="56" xfId="0" applyFont="1" applyBorder="1" applyAlignment="1">
      <alignment horizontal="right" vertical="top" wrapText="1"/>
    </xf>
    <xf numFmtId="4" fontId="18" fillId="0" borderId="57" xfId="0" applyNumberFormat="1" applyFont="1" applyBorder="1" applyAlignment="1">
      <alignment horizontal="right" vertical="top"/>
    </xf>
    <xf numFmtId="10" fontId="10" fillId="0" borderId="13" xfId="0" applyNumberFormat="1" applyFont="1" applyBorder="1" applyAlignment="1">
      <alignment horizontal="right" vertical="top"/>
    </xf>
    <xf numFmtId="4" fontId="18" fillId="0" borderId="56" xfId="0" applyNumberFormat="1" applyFont="1" applyBorder="1" applyAlignment="1">
      <alignment horizontal="right" vertical="top"/>
    </xf>
    <xf numFmtId="10" fontId="10" fillId="0" borderId="10" xfId="0" applyNumberFormat="1" applyFont="1" applyBorder="1" applyAlignment="1">
      <alignment horizontal="right" vertical="top"/>
    </xf>
    <xf numFmtId="167" fontId="15" fillId="7" borderId="28" xfId="0" applyNumberFormat="1" applyFont="1" applyFill="1" applyBorder="1" applyAlignment="1">
      <alignment vertical="top"/>
    </xf>
    <xf numFmtId="167" fontId="13" fillId="7" borderId="58" xfId="0" applyNumberFormat="1" applyFont="1" applyFill="1" applyBorder="1" applyAlignment="1">
      <alignment horizontal="center" vertical="top"/>
    </xf>
    <xf numFmtId="167" fontId="13" fillId="7" borderId="59" xfId="0" applyNumberFormat="1" applyFont="1" applyFill="1" applyBorder="1" applyAlignment="1">
      <alignment vertical="top" wrapText="1"/>
    </xf>
    <xf numFmtId="167" fontId="13" fillId="7" borderId="17" xfId="0" applyNumberFormat="1" applyFont="1" applyFill="1" applyBorder="1" applyAlignment="1">
      <alignment vertical="top"/>
    </xf>
    <xf numFmtId="4" fontId="13" fillId="7" borderId="25" xfId="0" applyNumberFormat="1" applyFont="1" applyFill="1" applyBorder="1" applyAlignment="1">
      <alignment horizontal="right" vertical="top"/>
    </xf>
    <xf numFmtId="4" fontId="13" fillId="7" borderId="28" xfId="0" applyNumberFormat="1" applyFont="1" applyFill="1" applyBorder="1" applyAlignment="1">
      <alignment horizontal="right" vertical="top"/>
    </xf>
    <xf numFmtId="4" fontId="13" fillId="7" borderId="26" xfId="0" applyNumberFormat="1" applyFont="1" applyFill="1" applyBorder="1" applyAlignment="1">
      <alignment horizontal="right" vertical="top"/>
    </xf>
    <xf numFmtId="4" fontId="13" fillId="7" borderId="58" xfId="0" applyNumberFormat="1" applyFont="1" applyFill="1" applyBorder="1" applyAlignment="1">
      <alignment horizontal="right" vertical="top"/>
    </xf>
    <xf numFmtId="4" fontId="13" fillId="7" borderId="17" xfId="0" applyNumberFormat="1" applyFont="1" applyFill="1" applyBorder="1" applyAlignment="1">
      <alignment horizontal="right" vertical="top"/>
    </xf>
    <xf numFmtId="4" fontId="13" fillId="7" borderId="18" xfId="0" applyNumberFormat="1" applyFont="1" applyFill="1" applyBorder="1" applyAlignment="1">
      <alignment horizontal="right" vertical="top"/>
    </xf>
    <xf numFmtId="10" fontId="13" fillId="7" borderId="59" xfId="0" applyNumberFormat="1" applyFont="1" applyFill="1" applyBorder="1" applyAlignment="1">
      <alignment horizontal="right" vertical="top"/>
    </xf>
    <xf numFmtId="0" fontId="13" fillId="7" borderId="28" xfId="0" applyFont="1" applyFill="1" applyBorder="1" applyAlignment="1">
      <alignment horizontal="right" vertical="top" wrapText="1"/>
    </xf>
    <xf numFmtId="167" fontId="13" fillId="5" borderId="51" xfId="0" applyNumberFormat="1" applyFont="1" applyFill="1" applyBorder="1" applyAlignment="1">
      <alignment vertical="top"/>
    </xf>
    <xf numFmtId="49" fontId="13" fillId="5" borderId="52" xfId="0" applyNumberFormat="1" applyFont="1" applyFill="1" applyBorder="1" applyAlignment="1">
      <alignment horizontal="center" vertical="top"/>
    </xf>
    <xf numFmtId="167" fontId="13" fillId="5" borderId="60" xfId="0" applyNumberFormat="1" applyFont="1" applyFill="1" applyBorder="1" applyAlignment="1">
      <alignment horizontal="left" vertical="top" wrapText="1"/>
    </xf>
    <xf numFmtId="167" fontId="12" fillId="5" borderId="61" xfId="0" applyNumberFormat="1" applyFont="1" applyFill="1" applyBorder="1" applyAlignment="1">
      <alignment vertical="top"/>
    </xf>
    <xf numFmtId="4" fontId="12" fillId="5" borderId="60" xfId="0" applyNumberFormat="1" applyFont="1" applyFill="1" applyBorder="1" applyAlignment="1">
      <alignment horizontal="right" vertical="top"/>
    </xf>
    <xf numFmtId="4" fontId="12" fillId="5" borderId="61" xfId="0" applyNumberFormat="1" applyFont="1" applyFill="1" applyBorder="1" applyAlignment="1">
      <alignment horizontal="right" vertical="top"/>
    </xf>
    <xf numFmtId="167" fontId="15" fillId="6" borderId="7" xfId="0" applyNumberFormat="1" applyFont="1" applyFill="1" applyBorder="1" applyAlignment="1">
      <alignment vertical="top" wrapText="1"/>
    </xf>
    <xf numFmtId="167" fontId="13" fillId="6" borderId="62" xfId="0" applyNumberFormat="1" applyFont="1" applyFill="1" applyBorder="1" applyAlignment="1">
      <alignment vertical="top"/>
    </xf>
    <xf numFmtId="10" fontId="18" fillId="6" borderId="13" xfId="0" applyNumberFormat="1" applyFont="1" applyFill="1" applyBorder="1" applyAlignment="1">
      <alignment horizontal="right" vertical="top"/>
    </xf>
    <xf numFmtId="167" fontId="15" fillId="7" borderId="25" xfId="0" applyNumberFormat="1" applyFont="1" applyFill="1" applyBorder="1" applyAlignment="1">
      <alignment vertical="top"/>
    </xf>
    <xf numFmtId="167" fontId="13" fillId="7" borderId="26" xfId="0" applyNumberFormat="1" applyFont="1" applyFill="1" applyBorder="1" applyAlignment="1">
      <alignment horizontal="center" vertical="top"/>
    </xf>
    <xf numFmtId="167" fontId="12" fillId="7" borderId="63" xfId="0" applyNumberFormat="1" applyFont="1" applyFill="1" applyBorder="1" applyAlignment="1">
      <alignment vertical="top" wrapText="1"/>
    </xf>
    <xf numFmtId="167" fontId="12" fillId="7" borderId="16" xfId="0" applyNumberFormat="1" applyFont="1" applyFill="1" applyBorder="1" applyAlignment="1">
      <alignment vertical="top"/>
    </xf>
    <xf numFmtId="4" fontId="13" fillId="7" borderId="33" xfId="0" applyNumberFormat="1" applyFont="1" applyFill="1" applyBorder="1" applyAlignment="1">
      <alignment horizontal="right" vertical="top"/>
    </xf>
    <xf numFmtId="4" fontId="13" fillId="7" borderId="64" xfId="0" applyNumberFormat="1" applyFont="1" applyFill="1" applyBorder="1" applyAlignment="1">
      <alignment horizontal="right" vertical="top"/>
    </xf>
    <xf numFmtId="4" fontId="13" fillId="7" borderId="63" xfId="0" applyNumberFormat="1" applyFont="1" applyFill="1" applyBorder="1" applyAlignment="1">
      <alignment horizontal="right" vertical="top"/>
    </xf>
    <xf numFmtId="4" fontId="13" fillId="7" borderId="34" xfId="0" applyNumberFormat="1" applyFont="1" applyFill="1" applyBorder="1" applyAlignment="1">
      <alignment horizontal="right" vertical="top"/>
    </xf>
    <xf numFmtId="4" fontId="13" fillId="7" borderId="65" xfId="0" applyNumberFormat="1" applyFont="1" applyFill="1" applyBorder="1" applyAlignment="1">
      <alignment horizontal="right" vertical="top"/>
    </xf>
    <xf numFmtId="4" fontId="13" fillId="7" borderId="24" xfId="0" applyNumberFormat="1" applyFont="1" applyFill="1" applyBorder="1" applyAlignment="1">
      <alignment horizontal="right" vertical="top"/>
    </xf>
    <xf numFmtId="10" fontId="13" fillId="7" borderId="12" xfId="0" applyNumberFormat="1" applyFont="1" applyFill="1" applyBorder="1" applyAlignment="1">
      <alignment horizontal="right" vertical="top"/>
    </xf>
    <xf numFmtId="0" fontId="13" fillId="7" borderId="50" xfId="0" applyFont="1" applyFill="1" applyBorder="1" applyAlignment="1">
      <alignment horizontal="right" vertical="top" wrapText="1"/>
    </xf>
    <xf numFmtId="167" fontId="13" fillId="5" borderId="20" xfId="0" applyNumberFormat="1" applyFont="1" applyFill="1" applyBorder="1" applyAlignment="1">
      <alignment vertical="top"/>
    </xf>
    <xf numFmtId="49" fontId="13" fillId="5" borderId="22" xfId="0" applyNumberFormat="1" applyFont="1" applyFill="1" applyBorder="1" applyAlignment="1">
      <alignment horizontal="center" vertical="top"/>
    </xf>
    <xf numFmtId="167" fontId="13" fillId="5" borderId="17" xfId="0" applyNumberFormat="1" applyFont="1" applyFill="1" applyBorder="1" applyAlignment="1">
      <alignment horizontal="left" vertical="top" wrapText="1"/>
    </xf>
    <xf numFmtId="167" fontId="12" fillId="5" borderId="18" xfId="0" applyNumberFormat="1" applyFont="1" applyFill="1" applyBorder="1" applyAlignment="1">
      <alignment vertical="top"/>
    </xf>
    <xf numFmtId="4" fontId="13" fillId="6" borderId="66" xfId="0" applyNumberFormat="1" applyFont="1" applyFill="1" applyBorder="1" applyAlignment="1">
      <alignment horizontal="right" vertical="top"/>
    </xf>
    <xf numFmtId="4" fontId="13" fillId="6" borderId="4" xfId="0" applyNumberFormat="1" applyFont="1" applyFill="1" applyBorder="1" applyAlignment="1">
      <alignment horizontal="right" vertical="top"/>
    </xf>
    <xf numFmtId="4" fontId="13" fillId="6" borderId="7" xfId="0" applyNumberFormat="1" applyFont="1" applyFill="1" applyBorder="1" applyAlignment="1">
      <alignment horizontal="right" vertical="top"/>
    </xf>
    <xf numFmtId="4" fontId="13" fillId="6" borderId="67" xfId="0" applyNumberFormat="1" applyFont="1" applyFill="1" applyBorder="1" applyAlignment="1">
      <alignment horizontal="right" vertical="top"/>
    </xf>
    <xf numFmtId="10" fontId="18" fillId="6" borderId="9" xfId="0" applyNumberFormat="1" applyFont="1" applyFill="1" applyBorder="1" applyAlignment="1">
      <alignment horizontal="right" vertical="top"/>
    </xf>
    <xf numFmtId="167" fontId="12" fillId="0" borderId="37" xfId="0" applyNumberFormat="1" applyFont="1" applyBorder="1" applyAlignment="1">
      <alignment vertical="top"/>
    </xf>
    <xf numFmtId="4" fontId="12" fillId="0" borderId="11" xfId="0" applyNumberFormat="1" applyFont="1" applyBorder="1" applyAlignment="1">
      <alignment horizontal="right" vertical="top"/>
    </xf>
    <xf numFmtId="4" fontId="13" fillId="7" borderId="27" xfId="0" applyNumberFormat="1" applyFont="1" applyFill="1" applyBorder="1" applyAlignment="1">
      <alignment horizontal="right" vertical="top"/>
    </xf>
    <xf numFmtId="10" fontId="13" fillId="7" borderId="63" xfId="0" applyNumberFormat="1" applyFont="1" applyFill="1" applyBorder="1" applyAlignment="1">
      <alignment horizontal="right" vertical="top"/>
    </xf>
    <xf numFmtId="0" fontId="13" fillId="7" borderId="14" xfId="0" applyFont="1" applyFill="1" applyBorder="1" applyAlignment="1">
      <alignment horizontal="right" vertical="top" wrapText="1"/>
    </xf>
    <xf numFmtId="167" fontId="13" fillId="5" borderId="33" xfId="0" applyNumberFormat="1" applyFont="1" applyFill="1" applyBorder="1" applyAlignment="1">
      <alignment vertical="top"/>
    </xf>
    <xf numFmtId="49" fontId="13" fillId="5" borderId="63" xfId="0" applyNumberFormat="1" applyFont="1" applyFill="1" applyBorder="1" applyAlignment="1">
      <alignment horizontal="center" vertical="top"/>
    </xf>
    <xf numFmtId="4" fontId="13" fillId="6" borderId="8" xfId="0" applyNumberFormat="1" applyFont="1" applyFill="1" applyBorder="1" applyAlignment="1">
      <alignment horizontal="right" vertical="top"/>
    </xf>
    <xf numFmtId="4" fontId="13" fillId="6" borderId="68" xfId="0" applyNumberFormat="1" applyFont="1" applyFill="1" applyBorder="1" applyAlignment="1">
      <alignment horizontal="right" vertical="top"/>
    </xf>
    <xf numFmtId="167" fontId="12" fillId="0" borderId="37" xfId="0" applyNumberFormat="1" applyFont="1" applyBorder="1" applyAlignment="1">
      <alignment vertical="top" wrapText="1"/>
    </xf>
    <xf numFmtId="4" fontId="12" fillId="0" borderId="36" xfId="0" applyNumberFormat="1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4" fontId="12" fillId="0" borderId="9" xfId="0" applyNumberFormat="1" applyFont="1" applyBorder="1" applyAlignment="1">
      <alignment horizontal="right" vertical="top" wrapText="1"/>
    </xf>
    <xf numFmtId="4" fontId="12" fillId="0" borderId="38" xfId="0" applyNumberFormat="1" applyFont="1" applyBorder="1" applyAlignment="1">
      <alignment horizontal="right" vertical="top" wrapText="1"/>
    </xf>
    <xf numFmtId="167" fontId="12" fillId="0" borderId="41" xfId="0" applyNumberFormat="1" applyFont="1" applyBorder="1" applyAlignment="1">
      <alignment vertical="top" wrapText="1"/>
    </xf>
    <xf numFmtId="4" fontId="12" fillId="0" borderId="40" xfId="0" applyNumberFormat="1" applyFont="1" applyBorder="1" applyAlignment="1">
      <alignment horizontal="right" vertical="top" wrapText="1"/>
    </xf>
    <xf numFmtId="4" fontId="12" fillId="0" borderId="2" xfId="0" applyNumberFormat="1" applyFont="1" applyBorder="1" applyAlignment="1">
      <alignment horizontal="right" vertical="top" wrapText="1"/>
    </xf>
    <xf numFmtId="4" fontId="12" fillId="0" borderId="5" xfId="0" applyNumberFormat="1" applyFont="1" applyBorder="1" applyAlignment="1">
      <alignment horizontal="right" vertical="top" wrapText="1"/>
    </xf>
    <xf numFmtId="4" fontId="12" fillId="0" borderId="46" xfId="0" applyNumberFormat="1" applyFont="1" applyBorder="1" applyAlignment="1">
      <alignment horizontal="right" vertical="top" wrapText="1"/>
    </xf>
    <xf numFmtId="4" fontId="12" fillId="0" borderId="48" xfId="0" applyNumberFormat="1" applyFont="1" applyBorder="1" applyAlignment="1">
      <alignment horizontal="right" vertical="top" wrapText="1"/>
    </xf>
    <xf numFmtId="4" fontId="12" fillId="0" borderId="49" xfId="0" applyNumberFormat="1" applyFont="1" applyBorder="1" applyAlignment="1">
      <alignment horizontal="right" vertical="top" wrapText="1"/>
    </xf>
    <xf numFmtId="4" fontId="12" fillId="0" borderId="6" xfId="0" applyNumberFormat="1" applyFont="1" applyBorder="1" applyAlignment="1">
      <alignment horizontal="right" vertical="top"/>
    </xf>
    <xf numFmtId="167" fontId="12" fillId="0" borderId="9" xfId="0" applyNumberFormat="1" applyFont="1" applyBorder="1" applyAlignment="1">
      <alignment horizontal="left" vertical="top" wrapText="1"/>
    </xf>
    <xf numFmtId="167" fontId="12" fillId="0" borderId="5" xfId="0" applyNumberFormat="1" applyFont="1" applyBorder="1" applyAlignment="1">
      <alignment horizontal="left" vertical="top" wrapText="1"/>
    </xf>
    <xf numFmtId="49" fontId="13" fillId="5" borderId="63" xfId="0" applyNumberFormat="1" applyFont="1" applyFill="1" applyBorder="1" applyAlignment="1">
      <alignment horizontal="center" vertical="top" wrapText="1"/>
    </xf>
    <xf numFmtId="167" fontId="13" fillId="5" borderId="17" xfId="0" applyNumberFormat="1" applyFont="1" applyFill="1" applyBorder="1" applyAlignment="1">
      <alignment horizontal="left" vertical="top"/>
    </xf>
    <xf numFmtId="4" fontId="18" fillId="5" borderId="61" xfId="0" applyNumberFormat="1" applyFont="1" applyFill="1" applyBorder="1" applyAlignment="1">
      <alignment horizontal="right" vertical="top"/>
    </xf>
    <xf numFmtId="4" fontId="18" fillId="5" borderId="28" xfId="0" applyNumberFormat="1" applyFont="1" applyFill="1" applyBorder="1" applyAlignment="1">
      <alignment horizontal="right" vertical="top"/>
    </xf>
    <xf numFmtId="4" fontId="18" fillId="5" borderId="25" xfId="0" applyNumberFormat="1" applyFont="1" applyFill="1" applyBorder="1" applyAlignment="1">
      <alignment horizontal="right" vertical="top"/>
    </xf>
    <xf numFmtId="10" fontId="18" fillId="5" borderId="7" xfId="0" applyNumberFormat="1" applyFont="1" applyFill="1" applyBorder="1" applyAlignment="1">
      <alignment horizontal="right" vertical="top"/>
    </xf>
    <xf numFmtId="0" fontId="18" fillId="5" borderId="35" xfId="0" applyFont="1" applyFill="1" applyBorder="1" applyAlignment="1">
      <alignment horizontal="right" vertical="top" wrapText="1"/>
    </xf>
    <xf numFmtId="4" fontId="18" fillId="6" borderId="21" xfId="0" applyNumberFormat="1" applyFont="1" applyFill="1" applyBorder="1" applyAlignment="1">
      <alignment horizontal="right" vertical="top"/>
    </xf>
    <xf numFmtId="4" fontId="12" fillId="0" borderId="69" xfId="0" applyNumberFormat="1" applyFont="1" applyBorder="1" applyAlignment="1">
      <alignment horizontal="right" vertical="top"/>
    </xf>
    <xf numFmtId="4" fontId="18" fillId="0" borderId="70" xfId="0" applyNumberFormat="1" applyFont="1" applyBorder="1" applyAlignment="1">
      <alignment horizontal="right" vertical="top"/>
    </xf>
    <xf numFmtId="167" fontId="13" fillId="5" borderId="18" xfId="0" applyNumberFormat="1" applyFont="1" applyFill="1" applyBorder="1" applyAlignment="1">
      <alignment vertical="top"/>
    </xf>
    <xf numFmtId="4" fontId="13" fillId="5" borderId="17" xfId="0" applyNumberFormat="1" applyFont="1" applyFill="1" applyBorder="1" applyAlignment="1">
      <alignment horizontal="right" vertical="top"/>
    </xf>
    <xf numFmtId="4" fontId="13" fillId="5" borderId="18" xfId="0" applyNumberFormat="1" applyFont="1" applyFill="1" applyBorder="1" applyAlignment="1">
      <alignment horizontal="right" vertical="top"/>
    </xf>
    <xf numFmtId="4" fontId="13" fillId="5" borderId="19" xfId="0" applyNumberFormat="1" applyFont="1" applyFill="1" applyBorder="1" applyAlignment="1">
      <alignment horizontal="right" vertical="top"/>
    </xf>
    <xf numFmtId="167" fontId="15" fillId="6" borderId="7" xfId="0" applyNumberFormat="1" applyFont="1" applyFill="1" applyBorder="1" applyAlignment="1">
      <alignment horizontal="left" vertical="top" wrapText="1"/>
    </xf>
    <xf numFmtId="167" fontId="15" fillId="6" borderId="31" xfId="0" applyNumberFormat="1" applyFont="1" applyFill="1" applyBorder="1" applyAlignment="1">
      <alignment horizontal="left" vertical="top" wrapText="1"/>
    </xf>
    <xf numFmtId="10" fontId="13" fillId="7" borderId="24" xfId="0" applyNumberFormat="1" applyFont="1" applyFill="1" applyBorder="1" applyAlignment="1">
      <alignment horizontal="right" vertical="top"/>
    </xf>
    <xf numFmtId="167" fontId="13" fillId="5" borderId="14" xfId="0" applyNumberFormat="1" applyFont="1" applyFill="1" applyBorder="1" applyAlignment="1">
      <alignment vertical="top"/>
    </xf>
    <xf numFmtId="49" fontId="13" fillId="5" borderId="16" xfId="0" applyNumberFormat="1" applyFont="1" applyFill="1" applyBorder="1" applyAlignment="1">
      <alignment horizontal="center" vertical="top"/>
    </xf>
    <xf numFmtId="10" fontId="13" fillId="7" borderId="5" xfId="0" applyNumberFormat="1" applyFont="1" applyFill="1" applyBorder="1" applyAlignment="1">
      <alignment horizontal="right" vertical="top"/>
    </xf>
    <xf numFmtId="167" fontId="13" fillId="7" borderId="64" xfId="0" applyNumberFormat="1" applyFont="1" applyFill="1" applyBorder="1" applyAlignment="1">
      <alignment horizontal="center" vertical="top"/>
    </xf>
    <xf numFmtId="167" fontId="13" fillId="5" borderId="16" xfId="0" applyNumberFormat="1" applyFont="1" applyFill="1" applyBorder="1" applyAlignment="1">
      <alignment vertical="top"/>
    </xf>
    <xf numFmtId="49" fontId="13" fillId="5" borderId="71" xfId="0" applyNumberFormat="1" applyFont="1" applyFill="1" applyBorder="1" applyAlignment="1">
      <alignment horizontal="center" vertical="top"/>
    </xf>
    <xf numFmtId="167" fontId="13" fillId="5" borderId="24" xfId="0" applyNumberFormat="1" applyFont="1" applyFill="1" applyBorder="1" applyAlignment="1">
      <alignment horizontal="left" vertical="top" wrapText="1"/>
    </xf>
    <xf numFmtId="167" fontId="12" fillId="5" borderId="24" xfId="0" applyNumberFormat="1" applyFont="1" applyFill="1" applyBorder="1" applyAlignment="1">
      <alignment horizontal="center" vertical="top"/>
    </xf>
    <xf numFmtId="4" fontId="12" fillId="5" borderId="16" xfId="0" applyNumberFormat="1" applyFont="1" applyFill="1" applyBorder="1" applyAlignment="1">
      <alignment horizontal="right" vertical="top"/>
    </xf>
    <xf numFmtId="4" fontId="12" fillId="5" borderId="24" xfId="0" applyNumberFormat="1" applyFont="1" applyFill="1" applyBorder="1" applyAlignment="1">
      <alignment horizontal="right" vertical="top"/>
    </xf>
    <xf numFmtId="4" fontId="12" fillId="5" borderId="15" xfId="0" applyNumberFormat="1" applyFont="1" applyFill="1" applyBorder="1" applyAlignment="1">
      <alignment horizontal="right" vertical="top"/>
    </xf>
    <xf numFmtId="10" fontId="13" fillId="5" borderId="18" xfId="0" applyNumberFormat="1" applyFont="1" applyFill="1" applyBorder="1" applyAlignment="1">
      <alignment horizontal="right" vertical="top"/>
    </xf>
    <xf numFmtId="0" fontId="13" fillId="5" borderId="28" xfId="0" applyFont="1" applyFill="1" applyBorder="1" applyAlignment="1">
      <alignment horizontal="right" vertical="top" wrapText="1"/>
    </xf>
    <xf numFmtId="167" fontId="13" fillId="0" borderId="29" xfId="0" applyNumberFormat="1" applyFont="1" applyBorder="1" applyAlignment="1">
      <alignment vertical="top"/>
    </xf>
    <xf numFmtId="49" fontId="13" fillId="0" borderId="4" xfId="0" applyNumberFormat="1" applyFont="1" applyBorder="1" applyAlignment="1">
      <alignment horizontal="center" vertical="top"/>
    </xf>
    <xf numFmtId="167" fontId="12" fillId="0" borderId="30" xfId="0" applyNumberFormat="1" applyFont="1" applyBorder="1" applyAlignment="1">
      <alignment vertical="top" wrapText="1"/>
    </xf>
    <xf numFmtId="167" fontId="12" fillId="0" borderId="31" xfId="0" applyNumberFormat="1" applyFont="1" applyBorder="1" applyAlignment="1">
      <alignment horizontal="center" vertical="top"/>
    </xf>
    <xf numFmtId="4" fontId="12" fillId="0" borderId="29" xfId="0" applyNumberFormat="1" applyFont="1" applyBorder="1" applyAlignment="1">
      <alignment horizontal="right" vertical="top"/>
    </xf>
    <xf numFmtId="4" fontId="12" fillId="0" borderId="30" xfId="0" applyNumberFormat="1" applyFont="1" applyBorder="1" applyAlignment="1">
      <alignment horizontal="right" vertical="top"/>
    </xf>
    <xf numFmtId="4" fontId="12" fillId="0" borderId="31" xfId="0" applyNumberFormat="1" applyFont="1" applyBorder="1" applyAlignment="1">
      <alignment horizontal="right" vertical="top"/>
    </xf>
    <xf numFmtId="4" fontId="12" fillId="0" borderId="45" xfId="0" applyNumberFormat="1" applyFont="1" applyBorder="1" applyAlignment="1">
      <alignment horizontal="right" vertical="top"/>
    </xf>
    <xf numFmtId="4" fontId="12" fillId="0" borderId="67" xfId="0" applyNumberFormat="1" applyFont="1" applyBorder="1" applyAlignment="1">
      <alignment horizontal="right" vertical="top"/>
    </xf>
    <xf numFmtId="4" fontId="18" fillId="0" borderId="29" xfId="0" applyNumberFormat="1" applyFont="1" applyBorder="1" applyAlignment="1">
      <alignment horizontal="right" vertical="top"/>
    </xf>
    <xf numFmtId="4" fontId="18" fillId="0" borderId="45" xfId="0" applyNumberFormat="1" applyFont="1" applyBorder="1" applyAlignment="1">
      <alignment horizontal="right" vertical="top"/>
    </xf>
    <xf numFmtId="4" fontId="18" fillId="0" borderId="72" xfId="0" applyNumberFormat="1" applyFont="1" applyBorder="1" applyAlignment="1">
      <alignment horizontal="right" vertical="top"/>
    </xf>
    <xf numFmtId="10" fontId="18" fillId="0" borderId="31" xfId="0" applyNumberFormat="1" applyFont="1" applyBorder="1" applyAlignment="1">
      <alignment horizontal="right" vertical="top"/>
    </xf>
    <xf numFmtId="0" fontId="18" fillId="0" borderId="73" xfId="0" applyFont="1" applyBorder="1" applyAlignment="1">
      <alignment horizontal="right" vertical="top" wrapText="1"/>
    </xf>
    <xf numFmtId="167" fontId="12" fillId="0" borderId="1" xfId="0" applyNumberFormat="1" applyFont="1" applyBorder="1" applyAlignment="1">
      <alignment vertical="top" wrapText="1"/>
    </xf>
    <xf numFmtId="167" fontId="12" fillId="0" borderId="9" xfId="0" applyNumberFormat="1" applyFont="1" applyBorder="1" applyAlignment="1">
      <alignment horizontal="center" vertical="top"/>
    </xf>
    <xf numFmtId="0" fontId="18" fillId="0" borderId="39" xfId="0" applyFont="1" applyBorder="1" applyAlignment="1">
      <alignment horizontal="right" vertical="top" wrapText="1"/>
    </xf>
    <xf numFmtId="10" fontId="18" fillId="0" borderId="9" xfId="0" applyNumberFormat="1" applyFont="1" applyBorder="1" applyAlignment="1">
      <alignment horizontal="right" vertical="top"/>
    </xf>
    <xf numFmtId="167" fontId="15" fillId="7" borderId="74" xfId="0" applyNumberFormat="1" applyFont="1" applyFill="1" applyBorder="1" applyAlignment="1">
      <alignment vertical="top"/>
    </xf>
    <xf numFmtId="167" fontId="13" fillId="7" borderId="75" xfId="0" applyNumberFormat="1" applyFont="1" applyFill="1" applyBorder="1" applyAlignment="1">
      <alignment horizontal="center" vertical="top"/>
    </xf>
    <xf numFmtId="167" fontId="12" fillId="7" borderId="52" xfId="0" applyNumberFormat="1" applyFont="1" applyFill="1" applyBorder="1" applyAlignment="1">
      <alignment vertical="top" wrapText="1"/>
    </xf>
    <xf numFmtId="167" fontId="12" fillId="7" borderId="22" xfId="0" applyNumberFormat="1" applyFont="1" applyFill="1" applyBorder="1" applyAlignment="1">
      <alignment vertical="top"/>
    </xf>
    <xf numFmtId="4" fontId="13" fillId="7" borderId="51" xfId="0" applyNumberFormat="1" applyFont="1" applyFill="1" applyBorder="1" applyAlignment="1">
      <alignment horizontal="right" vertical="top"/>
    </xf>
    <xf numFmtId="4" fontId="13" fillId="7" borderId="3" xfId="0" applyNumberFormat="1" applyFont="1" applyFill="1" applyBorder="1" applyAlignment="1">
      <alignment horizontal="right" vertical="top"/>
    </xf>
    <xf numFmtId="4" fontId="13" fillId="7" borderId="52" xfId="0" applyNumberFormat="1" applyFont="1" applyFill="1" applyBorder="1" applyAlignment="1">
      <alignment horizontal="right" vertical="top"/>
    </xf>
    <xf numFmtId="4" fontId="13" fillId="7" borderId="74" xfId="0" applyNumberFormat="1" applyFont="1" applyFill="1" applyBorder="1" applyAlignment="1">
      <alignment horizontal="right" vertical="top"/>
    </xf>
    <xf numFmtId="4" fontId="13" fillId="7" borderId="75" xfId="0" applyNumberFormat="1" applyFont="1" applyFill="1" applyBorder="1" applyAlignment="1">
      <alignment horizontal="right" vertical="top"/>
    </xf>
    <xf numFmtId="4" fontId="13" fillId="7" borderId="76" xfId="0" applyNumberFormat="1" applyFont="1" applyFill="1" applyBorder="1" applyAlignment="1">
      <alignment horizontal="right" vertical="top"/>
    </xf>
    <xf numFmtId="4" fontId="13" fillId="7" borderId="77" xfId="0" applyNumberFormat="1" applyFont="1" applyFill="1" applyBorder="1" applyAlignment="1">
      <alignment horizontal="right" vertical="top"/>
    </xf>
    <xf numFmtId="4" fontId="13" fillId="7" borderId="78" xfId="0" applyNumberFormat="1" applyFont="1" applyFill="1" applyBorder="1" applyAlignment="1">
      <alignment horizontal="right" vertical="top"/>
    </xf>
    <xf numFmtId="49" fontId="13" fillId="5" borderId="32" xfId="0" applyNumberFormat="1" applyFont="1" applyFill="1" applyBorder="1" applyAlignment="1">
      <alignment horizontal="center" vertical="top"/>
    </xf>
    <xf numFmtId="167" fontId="12" fillId="5" borderId="18" xfId="0" applyNumberFormat="1" applyFont="1" applyFill="1" applyBorder="1" applyAlignment="1">
      <alignment horizontal="center" vertical="top"/>
    </xf>
    <xf numFmtId="10" fontId="13" fillId="7" borderId="43" xfId="0" applyNumberFormat="1" applyFont="1" applyFill="1" applyBorder="1" applyAlignment="1">
      <alignment horizontal="right" vertical="top"/>
    </xf>
    <xf numFmtId="0" fontId="13" fillId="7" borderId="44" xfId="0" applyFont="1" applyFill="1" applyBorder="1" applyAlignment="1">
      <alignment horizontal="right" vertical="top" wrapText="1"/>
    </xf>
    <xf numFmtId="167" fontId="13" fillId="5" borderId="35" xfId="0" applyNumberFormat="1" applyFont="1" applyFill="1" applyBorder="1" applyAlignment="1">
      <alignment vertical="top"/>
    </xf>
    <xf numFmtId="167" fontId="13" fillId="0" borderId="39" xfId="0" applyNumberFormat="1" applyFont="1" applyBorder="1" applyAlignment="1">
      <alignment vertical="top"/>
    </xf>
    <xf numFmtId="167" fontId="12" fillId="0" borderId="13" xfId="0" applyNumberFormat="1" applyFont="1" applyBorder="1" applyAlignment="1">
      <alignment vertical="top" wrapText="1"/>
    </xf>
    <xf numFmtId="167" fontId="12" fillId="0" borderId="62" xfId="0" applyNumberFormat="1" applyFont="1" applyBorder="1" applyAlignment="1">
      <alignment horizontal="center" vertical="top"/>
    </xf>
    <xf numFmtId="4" fontId="12" fillId="0" borderId="66" xfId="0" applyNumberFormat="1" applyFont="1" applyBorder="1" applyAlignment="1">
      <alignment horizontal="right" vertical="top"/>
    </xf>
    <xf numFmtId="4" fontId="12" fillId="0" borderId="4" xfId="0" applyNumberFormat="1" applyFont="1" applyBorder="1" applyAlignment="1">
      <alignment horizontal="right" vertical="top"/>
    </xf>
    <xf numFmtId="4" fontId="12" fillId="0" borderId="7" xfId="0" applyNumberFormat="1" applyFont="1" applyBorder="1" applyAlignment="1">
      <alignment horizontal="right" vertical="top"/>
    </xf>
    <xf numFmtId="4" fontId="12" fillId="0" borderId="8" xfId="0" applyNumberFormat="1" applyFont="1" applyBorder="1" applyAlignment="1">
      <alignment horizontal="right" vertical="top"/>
    </xf>
    <xf numFmtId="4" fontId="12" fillId="0" borderId="68" xfId="0" applyNumberFormat="1" applyFont="1" applyBorder="1" applyAlignment="1">
      <alignment horizontal="right" vertical="top"/>
    </xf>
    <xf numFmtId="167" fontId="13" fillId="0" borderId="50" xfId="0" applyNumberFormat="1" applyFont="1" applyBorder="1" applyAlignment="1">
      <alignment vertical="top"/>
    </xf>
    <xf numFmtId="167" fontId="12" fillId="0" borderId="12" xfId="0" applyNumberFormat="1" applyFont="1" applyBorder="1" applyAlignment="1">
      <alignment vertical="top" wrapText="1"/>
    </xf>
    <xf numFmtId="167" fontId="13" fillId="8" borderId="16" xfId="0" applyNumberFormat="1" applyFont="1" applyFill="1" applyBorder="1" applyAlignment="1">
      <alignment horizontal="center" vertical="top"/>
    </xf>
    <xf numFmtId="4" fontId="13" fillId="8" borderId="14" xfId="0" applyNumberFormat="1" applyFont="1" applyFill="1" applyBorder="1" applyAlignment="1">
      <alignment horizontal="right" vertical="top"/>
    </xf>
    <xf numFmtId="4" fontId="13" fillId="8" borderId="65" xfId="0" applyNumberFormat="1" applyFont="1" applyFill="1" applyBorder="1" applyAlignment="1">
      <alignment horizontal="right" vertical="top"/>
    </xf>
    <xf numFmtId="4" fontId="13" fillId="8" borderId="63" xfId="0" applyNumberFormat="1" applyFont="1" applyFill="1" applyBorder="1" applyAlignment="1">
      <alignment horizontal="right" vertical="top"/>
    </xf>
    <xf numFmtId="4" fontId="13" fillId="8" borderId="28" xfId="0" applyNumberFormat="1" applyFont="1" applyFill="1" applyBorder="1" applyAlignment="1">
      <alignment horizontal="right" vertical="top"/>
    </xf>
    <xf numFmtId="4" fontId="13" fillId="8" borderId="27" xfId="0" applyNumberFormat="1" applyFont="1" applyFill="1" applyBorder="1" applyAlignment="1">
      <alignment horizontal="right" vertical="top"/>
    </xf>
    <xf numFmtId="4" fontId="13" fillId="8" borderId="15" xfId="0" applyNumberFormat="1" applyFont="1" applyFill="1" applyBorder="1" applyAlignment="1">
      <alignment horizontal="right" vertical="top"/>
    </xf>
    <xf numFmtId="10" fontId="13" fillId="8" borderId="9" xfId="0" applyNumberFormat="1" applyFont="1" applyFill="1" applyBorder="1" applyAlignment="1">
      <alignment horizontal="right" vertical="top"/>
    </xf>
    <xf numFmtId="0" fontId="13" fillId="8" borderId="39" xfId="0" applyFont="1" applyFill="1" applyBorder="1" applyAlignment="1">
      <alignment horizontal="right" vertical="top" wrapText="1"/>
    </xf>
    <xf numFmtId="167" fontId="13" fillId="5" borderId="16" xfId="0" applyNumberFormat="1" applyFont="1" applyFill="1" applyBorder="1" applyAlignment="1">
      <alignment horizontal="left" vertical="top" wrapText="1"/>
    </xf>
    <xf numFmtId="167" fontId="13" fillId="5" borderId="24" xfId="0" applyNumberFormat="1" applyFont="1" applyFill="1" applyBorder="1" applyAlignment="1">
      <alignment horizontal="center" vertical="top"/>
    </xf>
    <xf numFmtId="4" fontId="13" fillId="5" borderId="16" xfId="0" applyNumberFormat="1" applyFont="1" applyFill="1" applyBorder="1" applyAlignment="1">
      <alignment horizontal="right" vertical="top"/>
    </xf>
    <xf numFmtId="4" fontId="13" fillId="5" borderId="24" xfId="0" applyNumberFormat="1" applyFont="1" applyFill="1" applyBorder="1" applyAlignment="1">
      <alignment horizontal="right" vertical="top"/>
    </xf>
    <xf numFmtId="4" fontId="13" fillId="5" borderId="15" xfId="0" applyNumberFormat="1" applyFont="1" applyFill="1" applyBorder="1" applyAlignment="1">
      <alignment horizontal="right" vertical="top"/>
    </xf>
    <xf numFmtId="0" fontId="16" fillId="0" borderId="0" xfId="0" applyFont="1"/>
    <xf numFmtId="167" fontId="13" fillId="8" borderId="22" xfId="0" applyNumberFormat="1" applyFont="1" applyFill="1" applyBorder="1" applyAlignment="1">
      <alignment horizontal="center" vertical="top"/>
    </xf>
    <xf numFmtId="4" fontId="13" fillId="8" borderId="20" xfId="0" applyNumberFormat="1" applyFont="1" applyFill="1" applyBorder="1" applyAlignment="1">
      <alignment horizontal="right" vertical="top"/>
    </xf>
    <xf numFmtId="4" fontId="13" fillId="8" borderId="78" xfId="0" applyNumberFormat="1" applyFont="1" applyFill="1" applyBorder="1" applyAlignment="1">
      <alignment horizontal="right" vertical="top"/>
    </xf>
    <xf numFmtId="4" fontId="13" fillId="8" borderId="52" xfId="0" applyNumberFormat="1" applyFont="1" applyFill="1" applyBorder="1" applyAlignment="1">
      <alignment horizontal="right" vertical="top"/>
    </xf>
    <xf numFmtId="4" fontId="13" fillId="8" borderId="23" xfId="0" applyNumberFormat="1" applyFont="1" applyFill="1" applyBorder="1" applyAlignment="1">
      <alignment horizontal="right" vertical="top"/>
    </xf>
    <xf numFmtId="4" fontId="13" fillId="8" borderId="76" xfId="0" applyNumberFormat="1" applyFont="1" applyFill="1" applyBorder="1" applyAlignment="1">
      <alignment horizontal="right" vertical="top"/>
    </xf>
    <xf numFmtId="4" fontId="13" fillId="8" borderId="21" xfId="0" applyNumberFormat="1" applyFont="1" applyFill="1" applyBorder="1" applyAlignment="1">
      <alignment horizontal="right" vertical="top"/>
    </xf>
    <xf numFmtId="4" fontId="13" fillId="7" borderId="61" xfId="0" applyNumberFormat="1" applyFont="1" applyFill="1" applyBorder="1" applyAlignment="1">
      <alignment horizontal="right" vertical="top"/>
    </xf>
    <xf numFmtId="4" fontId="13" fillId="7" borderId="44" xfId="0" applyNumberFormat="1" applyFont="1" applyFill="1" applyBorder="1" applyAlignment="1">
      <alignment horizontal="right" vertical="top"/>
    </xf>
    <xf numFmtId="10" fontId="13" fillId="8" borderId="10" xfId="0" applyNumberFormat="1" applyFont="1" applyFill="1" applyBorder="1" applyAlignment="1">
      <alignment horizontal="right" vertical="top"/>
    </xf>
    <xf numFmtId="167" fontId="13" fillId="5" borderId="24" xfId="0" applyNumberFormat="1" applyFont="1" applyFill="1" applyBorder="1" applyAlignment="1">
      <alignment vertical="top"/>
    </xf>
    <xf numFmtId="10" fontId="13" fillId="5" borderId="24" xfId="0" applyNumberFormat="1" applyFont="1" applyFill="1" applyBorder="1" applyAlignment="1">
      <alignment horizontal="right" vertical="top"/>
    </xf>
    <xf numFmtId="0" fontId="13" fillId="5" borderId="14" xfId="0" applyFont="1" applyFill="1" applyBorder="1" applyAlignment="1">
      <alignment horizontal="right" vertical="top" wrapText="1"/>
    </xf>
    <xf numFmtId="167" fontId="13" fillId="6" borderId="79" xfId="0" applyNumberFormat="1" applyFont="1" applyFill="1" applyBorder="1" applyAlignment="1">
      <alignment vertical="top"/>
    </xf>
    <xf numFmtId="49" fontId="13" fillId="6" borderId="80" xfId="0" applyNumberFormat="1" applyFont="1" applyFill="1" applyBorder="1" applyAlignment="1">
      <alignment horizontal="center" vertical="top"/>
    </xf>
    <xf numFmtId="167" fontId="15" fillId="6" borderId="81" xfId="0" applyNumberFormat="1" applyFont="1" applyFill="1" applyBorder="1" applyAlignment="1">
      <alignment horizontal="left" vertical="top" wrapText="1"/>
    </xf>
    <xf numFmtId="167" fontId="13" fillId="6" borderId="82" xfId="0" applyNumberFormat="1" applyFont="1" applyFill="1" applyBorder="1" applyAlignment="1">
      <alignment vertical="top"/>
    </xf>
    <xf numFmtId="4" fontId="13" fillId="6" borderId="83" xfId="0" applyNumberFormat="1" applyFont="1" applyFill="1" applyBorder="1" applyAlignment="1">
      <alignment horizontal="right" vertical="top"/>
    </xf>
    <xf numFmtId="4" fontId="13" fillId="6" borderId="80" xfId="0" applyNumberFormat="1" applyFont="1" applyFill="1" applyBorder="1" applyAlignment="1">
      <alignment horizontal="right" vertical="top"/>
    </xf>
    <xf numFmtId="4" fontId="13" fillId="6" borderId="81" xfId="0" applyNumberFormat="1" applyFont="1" applyFill="1" applyBorder="1" applyAlignment="1">
      <alignment horizontal="right" vertical="top"/>
    </xf>
    <xf numFmtId="4" fontId="13" fillId="6" borderId="84" xfId="0" applyNumberFormat="1" applyFont="1" applyFill="1" applyBorder="1" applyAlignment="1">
      <alignment horizontal="right" vertical="top"/>
    </xf>
    <xf numFmtId="4" fontId="13" fillId="6" borderId="85" xfId="0" applyNumberFormat="1" applyFont="1" applyFill="1" applyBorder="1" applyAlignment="1">
      <alignment horizontal="right" vertical="top"/>
    </xf>
    <xf numFmtId="4" fontId="18" fillId="6" borderId="83" xfId="0" applyNumberFormat="1" applyFont="1" applyFill="1" applyBorder="1" applyAlignment="1">
      <alignment horizontal="right" vertical="top"/>
    </xf>
    <xf numFmtId="4" fontId="18" fillId="6" borderId="86" xfId="0" applyNumberFormat="1" applyFont="1" applyFill="1" applyBorder="1" applyAlignment="1">
      <alignment horizontal="right" vertical="top"/>
    </xf>
    <xf numFmtId="10" fontId="18" fillId="6" borderId="81" xfId="0" applyNumberFormat="1" applyFont="1" applyFill="1" applyBorder="1" applyAlignment="1">
      <alignment horizontal="right" vertical="top"/>
    </xf>
    <xf numFmtId="0" fontId="18" fillId="6" borderId="87" xfId="0" applyFont="1" applyFill="1" applyBorder="1" applyAlignment="1">
      <alignment horizontal="right" vertical="top" wrapText="1"/>
    </xf>
    <xf numFmtId="4" fontId="3" fillId="0" borderId="86" xfId="0" applyNumberFormat="1" applyFont="1" applyBorder="1" applyAlignment="1">
      <alignment vertical="top"/>
    </xf>
    <xf numFmtId="0" fontId="5" fillId="0" borderId="86" xfId="0" applyFont="1" applyBorder="1"/>
    <xf numFmtId="167" fontId="13" fillId="0" borderId="66" xfId="0" applyNumberFormat="1" applyFont="1" applyBorder="1" applyAlignment="1">
      <alignment vertical="top"/>
    </xf>
    <xf numFmtId="167" fontId="12" fillId="0" borderId="7" xfId="0" applyNumberFormat="1" applyFont="1" applyBorder="1" applyAlignment="1">
      <alignment vertical="top" wrapText="1"/>
    </xf>
    <xf numFmtId="4" fontId="18" fillId="0" borderId="66" xfId="0" applyNumberFormat="1" applyFont="1" applyBorder="1" applyAlignment="1">
      <alignment horizontal="right" vertical="top"/>
    </xf>
    <xf numFmtId="4" fontId="18" fillId="0" borderId="7" xfId="0" applyNumberFormat="1" applyFont="1" applyBorder="1" applyAlignment="1">
      <alignment horizontal="right" vertical="top"/>
    </xf>
    <xf numFmtId="10" fontId="18" fillId="0" borderId="7" xfId="0" applyNumberFormat="1" applyFont="1" applyBorder="1" applyAlignment="1">
      <alignment horizontal="right" vertical="top"/>
    </xf>
    <xf numFmtId="0" fontId="18" fillId="0" borderId="35" xfId="0" applyFont="1" applyBorder="1" applyAlignment="1">
      <alignment horizontal="right" vertical="top" wrapText="1"/>
    </xf>
    <xf numFmtId="4" fontId="18" fillId="0" borderId="9" xfId="0" applyNumberFormat="1" applyFont="1" applyBorder="1" applyAlignment="1">
      <alignment horizontal="right" vertical="top"/>
    </xf>
    <xf numFmtId="4" fontId="18" fillId="0" borderId="5" xfId="0" applyNumberFormat="1" applyFont="1" applyBorder="1" applyAlignment="1">
      <alignment horizontal="right" vertical="top"/>
    </xf>
    <xf numFmtId="10" fontId="18" fillId="0" borderId="5" xfId="0" applyNumberFormat="1" applyFont="1" applyBorder="1" applyAlignment="1">
      <alignment horizontal="right" vertical="top"/>
    </xf>
    <xf numFmtId="0" fontId="18" fillId="0" borderId="50" xfId="0" applyFont="1" applyBorder="1" applyAlignment="1">
      <alignment horizontal="right" vertical="top" wrapText="1"/>
    </xf>
    <xf numFmtId="4" fontId="18" fillId="6" borderId="24" xfId="0" applyNumberFormat="1" applyFont="1" applyFill="1" applyBorder="1" applyAlignment="1">
      <alignment horizontal="right" vertical="top"/>
    </xf>
    <xf numFmtId="4" fontId="18" fillId="6" borderId="29" xfId="0" applyNumberFormat="1" applyFont="1" applyFill="1" applyBorder="1" applyAlignment="1">
      <alignment horizontal="right" vertical="top"/>
    </xf>
    <xf numFmtId="10" fontId="18" fillId="6" borderId="31" xfId="0" applyNumberFormat="1" applyFont="1" applyFill="1" applyBorder="1" applyAlignment="1">
      <alignment horizontal="right" vertical="top"/>
    </xf>
    <xf numFmtId="0" fontId="18" fillId="6" borderId="73" xfId="0" applyFont="1" applyFill="1" applyBorder="1" applyAlignment="1">
      <alignment horizontal="right" vertical="top" wrapText="1"/>
    </xf>
    <xf numFmtId="4" fontId="18" fillId="6" borderId="31" xfId="0" applyNumberFormat="1" applyFont="1" applyFill="1" applyBorder="1" applyAlignment="1">
      <alignment horizontal="right" vertical="top"/>
    </xf>
    <xf numFmtId="167" fontId="13" fillId="8" borderId="17" xfId="0" applyNumberFormat="1" applyFont="1" applyFill="1" applyBorder="1" applyAlignment="1">
      <alignment horizontal="center" vertical="top"/>
    </xf>
    <xf numFmtId="4" fontId="13" fillId="8" borderId="19" xfId="0" applyNumberFormat="1" applyFont="1" applyFill="1" applyBorder="1" applyAlignment="1">
      <alignment horizontal="right" vertical="top"/>
    </xf>
    <xf numFmtId="4" fontId="13" fillId="7" borderId="23" xfId="0" applyNumberFormat="1" applyFont="1" applyFill="1" applyBorder="1" applyAlignment="1">
      <alignment horizontal="right" vertical="top"/>
    </xf>
    <xf numFmtId="10" fontId="13" fillId="8" borderId="60" xfId="0" applyNumberFormat="1" applyFont="1" applyFill="1" applyBorder="1" applyAlignment="1">
      <alignment horizontal="right" vertical="top"/>
    </xf>
    <xf numFmtId="0" fontId="13" fillId="8" borderId="23" xfId="0" applyFont="1" applyFill="1" applyBorder="1" applyAlignment="1">
      <alignment horizontal="right" vertical="top" wrapText="1"/>
    </xf>
    <xf numFmtId="167" fontId="19" fillId="4" borderId="23" xfId="0" applyNumberFormat="1" applyFont="1" applyFill="1" applyBorder="1" applyAlignment="1">
      <alignment vertical="top"/>
    </xf>
    <xf numFmtId="167" fontId="17" fillId="4" borderId="88" xfId="0" applyNumberFormat="1" applyFont="1" applyFill="1" applyBorder="1" applyAlignment="1">
      <alignment horizontal="center" vertical="top"/>
    </xf>
    <xf numFmtId="167" fontId="17" fillId="4" borderId="89" xfId="0" applyNumberFormat="1" applyFont="1" applyFill="1" applyBorder="1" applyAlignment="1">
      <alignment vertical="top" wrapText="1"/>
    </xf>
    <xf numFmtId="167" fontId="17" fillId="4" borderId="60" xfId="0" applyNumberFormat="1" applyFont="1" applyFill="1" applyBorder="1" applyAlignment="1">
      <alignment vertical="top"/>
    </xf>
    <xf numFmtId="4" fontId="17" fillId="4" borderId="74" xfId="0" applyNumberFormat="1" applyFont="1" applyFill="1" applyBorder="1" applyAlignment="1">
      <alignment horizontal="right" vertical="top"/>
    </xf>
    <xf numFmtId="4" fontId="17" fillId="4" borderId="23" xfId="0" applyNumberFormat="1" applyFont="1" applyFill="1" applyBorder="1" applyAlignment="1">
      <alignment horizontal="right" vertical="top"/>
    </xf>
    <xf numFmtId="4" fontId="17" fillId="4" borderId="60" xfId="0" applyNumberFormat="1" applyFont="1" applyFill="1" applyBorder="1" applyAlignment="1">
      <alignment horizontal="right" vertical="top"/>
    </xf>
    <xf numFmtId="10" fontId="17" fillId="4" borderId="60" xfId="0" applyNumberFormat="1" applyFont="1" applyFill="1" applyBorder="1" applyAlignment="1">
      <alignment horizontal="right" vertical="top"/>
    </xf>
    <xf numFmtId="0" fontId="17" fillId="4" borderId="23" xfId="0" applyFont="1" applyFill="1" applyBorder="1" applyAlignment="1">
      <alignment horizontal="right" vertical="top" wrapText="1"/>
    </xf>
    <xf numFmtId="4" fontId="20" fillId="0" borderId="0" xfId="0" applyNumberFormat="1" applyFont="1" applyAlignment="1">
      <alignment vertical="top"/>
    </xf>
    <xf numFmtId="167" fontId="12" fillId="0" borderId="0" xfId="0" applyNumberFormat="1" applyFont="1"/>
    <xf numFmtId="4" fontId="12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10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 wrapText="1"/>
    </xf>
    <xf numFmtId="4" fontId="1" fillId="0" borderId="0" xfId="0" applyNumberFormat="1" applyFont="1"/>
    <xf numFmtId="167" fontId="13" fillId="4" borderId="14" xfId="0" applyNumberFormat="1" applyFont="1" applyFill="1" applyBorder="1"/>
    <xf numFmtId="4" fontId="13" fillId="4" borderId="33" xfId="0" applyNumberFormat="1" applyFont="1" applyFill="1" applyBorder="1" applyAlignment="1">
      <alignment horizontal="right"/>
    </xf>
    <xf numFmtId="4" fontId="13" fillId="4" borderId="16" xfId="0" applyNumberFormat="1" applyFont="1" applyFill="1" applyBorder="1" applyAlignment="1">
      <alignment horizontal="right"/>
    </xf>
    <xf numFmtId="10" fontId="13" fillId="4" borderId="16" xfId="0" applyNumberFormat="1" applyFont="1" applyFill="1" applyBorder="1" applyAlignment="1">
      <alignment horizontal="right"/>
    </xf>
    <xf numFmtId="0" fontId="13" fillId="4" borderId="14" xfId="0" applyFont="1" applyFill="1" applyBorder="1" applyAlignment="1">
      <alignment horizontal="right" wrapText="1"/>
    </xf>
    <xf numFmtId="167" fontId="17" fillId="0" borderId="90" xfId="0" applyNumberFormat="1" applyFont="1" applyBorder="1" applyAlignment="1">
      <alignment horizontal="left"/>
    </xf>
    <xf numFmtId="0" fontId="16" fillId="0" borderId="90" xfId="0" applyFont="1" applyBorder="1"/>
    <xf numFmtId="167" fontId="13" fillId="0" borderId="90" xfId="0" applyNumberFormat="1" applyFont="1" applyBorder="1"/>
    <xf numFmtId="4" fontId="13" fillId="0" borderId="90" xfId="0" applyNumberFormat="1" applyFont="1" applyBorder="1" applyAlignment="1">
      <alignment horizontal="right"/>
    </xf>
    <xf numFmtId="10" fontId="13" fillId="0" borderId="90" xfId="0" applyNumberFormat="1" applyFont="1" applyBorder="1" applyAlignment="1">
      <alignment horizontal="right"/>
    </xf>
    <xf numFmtId="0" fontId="13" fillId="0" borderId="90" xfId="0" applyFont="1" applyBorder="1" applyAlignment="1">
      <alignment horizontal="right" wrapText="1"/>
    </xf>
    <xf numFmtId="4" fontId="1" fillId="0" borderId="90" xfId="0" applyNumberFormat="1" applyFont="1" applyBorder="1"/>
    <xf numFmtId="0" fontId="5" fillId="0" borderId="90" xfId="0" applyFont="1" applyBorder="1"/>
    <xf numFmtId="167" fontId="17" fillId="0" borderId="0" xfId="0" applyNumberFormat="1" applyFont="1" applyAlignment="1">
      <alignment horizontal="left"/>
    </xf>
    <xf numFmtId="167" fontId="13" fillId="0" borderId="0" xfId="0" applyNumberFormat="1" applyFont="1"/>
    <xf numFmtId="4" fontId="13" fillId="0" borderId="0" xfId="0" applyNumberFormat="1" applyFont="1" applyAlignment="1">
      <alignment horizontal="right"/>
    </xf>
    <xf numFmtId="4" fontId="13" fillId="0" borderId="91" xfId="0" applyNumberFormat="1" applyFont="1" applyBorder="1" applyAlignment="1">
      <alignment horizontal="right"/>
    </xf>
    <xf numFmtId="10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 wrapText="1"/>
    </xf>
    <xf numFmtId="0" fontId="21" fillId="0" borderId="0" xfId="0" applyFont="1" applyAlignment="1">
      <alignment vertical="top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2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9" fontId="6" fillId="0" borderId="1" xfId="1" applyFont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left" vertical="top" indent="3" shrinkToFit="1"/>
    </xf>
    <xf numFmtId="168" fontId="12" fillId="0" borderId="2" xfId="0" applyNumberFormat="1" applyFont="1" applyBorder="1" applyAlignment="1">
      <alignment horizontal="right" vertical="top"/>
    </xf>
    <xf numFmtId="10" fontId="4" fillId="0" borderId="0" xfId="0" applyNumberFormat="1" applyFont="1" applyAlignment="1">
      <alignment horizontal="left" vertical="top"/>
    </xf>
    <xf numFmtId="4" fontId="17" fillId="9" borderId="23" xfId="0" applyNumberFormat="1" applyFont="1" applyFill="1" applyBorder="1" applyAlignment="1">
      <alignment horizontal="right" vertical="top"/>
    </xf>
    <xf numFmtId="2" fontId="5" fillId="0" borderId="0" xfId="0" applyNumberFormat="1" applyFont="1" applyAlignment="1">
      <alignment horizontal="center" vertical="top" shrinkToFit="1"/>
    </xf>
    <xf numFmtId="0" fontId="6" fillId="0" borderId="0" xfId="0" applyFont="1" applyAlignment="1">
      <alignment horizontal="center" vertical="top" wrapText="1"/>
    </xf>
    <xf numFmtId="1" fontId="5" fillId="0" borderId="9" xfId="0" applyNumberFormat="1" applyFont="1" applyBorder="1" applyAlignment="1">
      <alignment horizontal="center" vertical="top" shrinkToFit="1"/>
    </xf>
    <xf numFmtId="1" fontId="5" fillId="0" borderId="11" xfId="0" applyNumberFormat="1" applyFont="1" applyBorder="1" applyAlignment="1">
      <alignment horizontal="center" vertical="top" shrinkToFit="1"/>
    </xf>
    <xf numFmtId="2" fontId="5" fillId="0" borderId="9" xfId="0" applyNumberFormat="1" applyFont="1" applyBorder="1" applyAlignment="1">
      <alignment horizontal="center" vertical="top" shrinkToFit="1"/>
    </xf>
    <xf numFmtId="2" fontId="5" fillId="0" borderId="11" xfId="0" applyNumberFormat="1" applyFont="1" applyBorder="1" applyAlignment="1">
      <alignment horizontal="center" vertical="top" shrinkToFit="1"/>
    </xf>
    <xf numFmtId="0" fontId="8" fillId="0" borderId="0" xfId="0" applyFont="1" applyAlignment="1">
      <alignment horizontal="left" wrapText="1" indent="9"/>
    </xf>
    <xf numFmtId="0" fontId="5" fillId="0" borderId="0" xfId="0" applyFont="1" applyAlignment="1">
      <alignment horizontal="left" wrapText="1" indent="9"/>
    </xf>
    <xf numFmtId="0" fontId="6" fillId="0" borderId="0" xfId="0" applyFont="1" applyAlignment="1">
      <alignment horizontal="left" vertical="top" wrapText="1" indent="18"/>
    </xf>
    <xf numFmtId="0" fontId="5" fillId="0" borderId="0" xfId="0" applyFont="1" applyAlignment="1">
      <alignment horizontal="left" vertical="top" wrapText="1" indent="18"/>
    </xf>
    <xf numFmtId="0" fontId="5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center" wrapText="1" indent="3"/>
    </xf>
    <xf numFmtId="0" fontId="8" fillId="0" borderId="6" xfId="0" applyFont="1" applyBorder="1" applyAlignment="1">
      <alignment horizontal="left" vertical="center" wrapText="1" indent="3"/>
    </xf>
    <xf numFmtId="0" fontId="8" fillId="0" borderId="7" xfId="0" applyFont="1" applyBorder="1" applyAlignment="1">
      <alignment horizontal="left" vertical="center" wrapText="1" indent="3"/>
    </xf>
    <xf numFmtId="0" fontId="8" fillId="0" borderId="8" xfId="0" applyFont="1" applyBorder="1" applyAlignment="1">
      <alignment horizontal="left" vertical="center" wrapText="1" indent="3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2"/>
    </xf>
    <xf numFmtId="0" fontId="8" fillId="0" borderId="6" xfId="0" applyFont="1" applyBorder="1" applyAlignment="1">
      <alignment horizontal="left" vertical="center" wrapText="1" indent="2"/>
    </xf>
    <xf numFmtId="0" fontId="8" fillId="0" borderId="7" xfId="0" applyFont="1" applyBorder="1" applyAlignment="1">
      <alignment horizontal="left" vertical="center" wrapText="1" indent="2"/>
    </xf>
    <xf numFmtId="0" fontId="8" fillId="0" borderId="8" xfId="0" applyFont="1" applyBorder="1" applyAlignment="1">
      <alignment horizontal="left" vertical="center" wrapText="1" indent="2"/>
    </xf>
    <xf numFmtId="0" fontId="6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13" fillId="0" borderId="91" xfId="0" applyNumberFormat="1" applyFont="1" applyBorder="1" applyAlignment="1">
      <alignment horizontal="center"/>
    </xf>
    <xf numFmtId="167" fontId="13" fillId="8" borderId="17" xfId="0" applyNumberFormat="1" applyFont="1" applyFill="1" applyBorder="1" applyAlignment="1">
      <alignment horizontal="left" vertical="top"/>
    </xf>
    <xf numFmtId="0" fontId="16" fillId="0" borderId="18" xfId="0" applyFont="1" applyBorder="1"/>
    <xf numFmtId="167" fontId="12" fillId="0" borderId="0" xfId="0" applyNumberFormat="1" applyFont="1" applyAlignment="1">
      <alignment horizontal="center"/>
    </xf>
    <xf numFmtId="0" fontId="5" fillId="0" borderId="0" xfId="0" applyFont="1"/>
    <xf numFmtId="167" fontId="17" fillId="4" borderId="16" xfId="0" applyNumberFormat="1" applyFont="1" applyFill="1" applyBorder="1" applyAlignment="1">
      <alignment horizontal="left"/>
    </xf>
    <xf numFmtId="0" fontId="16" fillId="0" borderId="24" xfId="0" applyFont="1" applyBorder="1"/>
    <xf numFmtId="0" fontId="16" fillId="0" borderId="15" xfId="0" applyFont="1" applyBorder="1"/>
    <xf numFmtId="0" fontId="21" fillId="0" borderId="0" xfId="0" applyFont="1" applyAlignment="1">
      <alignment horizontal="left" vertical="top" wrapText="1" indent="5"/>
    </xf>
    <xf numFmtId="0" fontId="8" fillId="0" borderId="0" xfId="0" applyFont="1" applyAlignment="1">
      <alignment horizontal="left" vertical="top" wrapText="1" indent="5"/>
    </xf>
    <xf numFmtId="165" fontId="13" fillId="2" borderId="14" xfId="0" applyNumberFormat="1" applyFont="1" applyFill="1" applyBorder="1" applyAlignment="1">
      <alignment horizontal="center" vertical="center" wrapText="1"/>
    </xf>
    <xf numFmtId="0" fontId="16" fillId="0" borderId="23" xfId="0" applyFont="1" applyBorder="1"/>
    <xf numFmtId="165" fontId="13" fillId="2" borderId="17" xfId="0" applyNumberFormat="1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left" vertical="top" wrapText="1"/>
    </xf>
    <xf numFmtId="0" fontId="17" fillId="4" borderId="0" xfId="0" applyFont="1" applyFill="1" applyAlignment="1">
      <alignment horizontal="left" vertical="top" wrapText="1"/>
    </xf>
    <xf numFmtId="0" fontId="17" fillId="4" borderId="24" xfId="0" applyFont="1" applyFill="1" applyBorder="1" applyAlignment="1">
      <alignment horizontal="left" vertical="top" wrapText="1"/>
    </xf>
    <xf numFmtId="167" fontId="15" fillId="7" borderId="17" xfId="0" applyNumberFormat="1" applyFont="1" applyFill="1" applyBorder="1" applyAlignment="1">
      <alignment horizontal="left" vertical="top" wrapText="1"/>
    </xf>
    <xf numFmtId="167" fontId="15" fillId="7" borderId="18" xfId="0" applyNumberFormat="1" applyFont="1" applyFill="1" applyBorder="1" applyAlignment="1">
      <alignment horizontal="left" vertical="top" wrapText="1"/>
    </xf>
    <xf numFmtId="167" fontId="15" fillId="7" borderId="19" xfId="0" applyNumberFormat="1" applyFont="1" applyFill="1" applyBorder="1" applyAlignment="1">
      <alignment horizontal="left" vertical="top" wrapText="1"/>
    </xf>
    <xf numFmtId="167" fontId="15" fillId="8" borderId="17" xfId="0" applyNumberFormat="1" applyFont="1" applyFill="1" applyBorder="1" applyAlignment="1">
      <alignment horizontal="left" vertical="top" wrapText="1"/>
    </xf>
    <xf numFmtId="0" fontId="16" fillId="0" borderId="19" xfId="0" applyFont="1" applyBorder="1"/>
    <xf numFmtId="0" fontId="13" fillId="2" borderId="17" xfId="0" applyFont="1" applyFill="1" applyBorder="1" applyAlignment="1">
      <alignment horizontal="center" vertical="center" wrapText="1"/>
    </xf>
    <xf numFmtId="167" fontId="13" fillId="8" borderId="22" xfId="0" applyNumberFormat="1" applyFont="1" applyFill="1" applyBorder="1" applyAlignment="1">
      <alignment horizontal="left" vertical="top"/>
    </xf>
    <xf numFmtId="0" fontId="16" fillId="0" borderId="0" xfId="0" applyFont="1"/>
    <xf numFmtId="0" fontId="13" fillId="2" borderId="14" xfId="0" applyFont="1" applyFill="1" applyBorder="1" applyAlignment="1">
      <alignment horizontal="center" vertical="center" wrapText="1"/>
    </xf>
    <xf numFmtId="0" fontId="16" fillId="0" borderId="20" xfId="0" applyFont="1" applyBorder="1"/>
    <xf numFmtId="0" fontId="13" fillId="2" borderId="15" xfId="0" applyFont="1" applyFill="1" applyBorder="1" applyAlignment="1">
      <alignment horizontal="center" vertical="center"/>
    </xf>
    <xf numFmtId="0" fontId="16" fillId="0" borderId="21" xfId="0" applyFont="1" applyBorder="1"/>
    <xf numFmtId="0" fontId="13" fillId="2" borderId="16" xfId="0" applyFont="1" applyFill="1" applyBorder="1" applyAlignment="1">
      <alignment horizontal="center" vertical="center" wrapText="1"/>
    </xf>
    <xf numFmtId="0" fontId="16" fillId="0" borderId="22" xfId="0" applyFont="1" applyBorder="1"/>
    <xf numFmtId="3" fontId="13" fillId="2" borderId="16" xfId="0" applyNumberFormat="1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778937</xdr:colOff>
      <xdr:row>12</xdr:row>
      <xdr:rowOff>7161</xdr:rowOff>
    </xdr:from>
    <xdr:ext cx="1278890" cy="508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49646" y="3803306"/>
          <a:ext cx="1278890" cy="5080"/>
        </a:xfrm>
        <a:custGeom>
          <a:avLst/>
          <a:gdLst/>
          <a:ahLst/>
          <a:cxnLst/>
          <a:rect l="0" t="0" r="0" b="0"/>
          <a:pathLst>
            <a:path w="1278890" h="5080">
              <a:moveTo>
                <a:pt x="1278636" y="0"/>
              </a:moveTo>
              <a:lnTo>
                <a:pt x="0" y="0"/>
              </a:lnTo>
              <a:lnTo>
                <a:pt x="0" y="4572"/>
              </a:lnTo>
              <a:lnTo>
                <a:pt x="1278636" y="4572"/>
              </a:lnTo>
              <a:lnTo>
                <a:pt x="1278636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10</xdr:col>
      <xdr:colOff>661045</xdr:colOff>
      <xdr:row>12</xdr:row>
      <xdr:rowOff>7161</xdr:rowOff>
    </xdr:from>
    <xdr:ext cx="2828925" cy="508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158827" y="3803306"/>
          <a:ext cx="2828925" cy="5080"/>
        </a:xfrm>
        <a:custGeom>
          <a:avLst/>
          <a:gdLst/>
          <a:ahLst/>
          <a:cxnLst/>
          <a:rect l="0" t="0" r="0" b="0"/>
          <a:pathLst>
            <a:path w="2828925" h="5080">
              <a:moveTo>
                <a:pt x="2828544" y="0"/>
              </a:moveTo>
              <a:lnTo>
                <a:pt x="0" y="0"/>
              </a:lnTo>
              <a:lnTo>
                <a:pt x="0" y="4572"/>
              </a:lnTo>
              <a:lnTo>
                <a:pt x="2828544" y="4572"/>
              </a:lnTo>
              <a:lnTo>
                <a:pt x="2828544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2</xdr:col>
      <xdr:colOff>101136</xdr:colOff>
      <xdr:row>0</xdr:row>
      <xdr:rowOff>67579</xdr:rowOff>
    </xdr:from>
    <xdr:ext cx="521878" cy="382866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5354" y="67579"/>
          <a:ext cx="521878" cy="382866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12</xdr:row>
      <xdr:rowOff>0</xdr:rowOff>
    </xdr:from>
    <xdr:ext cx="1278890" cy="5080"/>
    <xdr:sp macro="" textlink="">
      <xdr:nvSpPr>
        <xdr:cNvPr id="5" name="Shape 2">
          <a:extLst>
            <a:ext uri="{FF2B5EF4-FFF2-40B4-BE49-F238E27FC236}">
              <a16:creationId xmlns:a16="http://schemas.microsoft.com/office/drawing/2014/main" id="{13199103-70D5-4DF3-9BB3-A7CD05E96D19}"/>
            </a:ext>
          </a:extLst>
        </xdr:cNvPr>
        <xdr:cNvSpPr/>
      </xdr:nvSpPr>
      <xdr:spPr>
        <a:xfrm>
          <a:off x="4336473" y="3796145"/>
          <a:ext cx="1278890" cy="5080"/>
        </a:xfrm>
        <a:custGeom>
          <a:avLst/>
          <a:gdLst/>
          <a:ahLst/>
          <a:cxnLst/>
          <a:rect l="0" t="0" r="0" b="0"/>
          <a:pathLst>
            <a:path w="1278890" h="5080">
              <a:moveTo>
                <a:pt x="1278636" y="0"/>
              </a:moveTo>
              <a:lnTo>
                <a:pt x="0" y="0"/>
              </a:lnTo>
              <a:lnTo>
                <a:pt x="0" y="4572"/>
              </a:lnTo>
              <a:lnTo>
                <a:pt x="1278636" y="4572"/>
              </a:lnTo>
              <a:lnTo>
                <a:pt x="1278636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234095</xdr:colOff>
      <xdr:row>183</xdr:row>
      <xdr:rowOff>274828</xdr:rowOff>
    </xdr:from>
    <xdr:ext cx="1077595" cy="3175"/>
    <xdr:sp macro="" textlink="">
      <xdr:nvSpPr>
        <xdr:cNvPr id="2" name="Shape 7">
          <a:extLst>
            <a:ext uri="{FF2B5EF4-FFF2-40B4-BE49-F238E27FC236}">
              <a16:creationId xmlns:a16="http://schemas.microsoft.com/office/drawing/2014/main" id="{0830BC80-5FD9-4D2B-B3C3-9E8C0B02F04B}"/>
            </a:ext>
          </a:extLst>
        </xdr:cNvPr>
        <xdr:cNvSpPr/>
      </xdr:nvSpPr>
      <xdr:spPr>
        <a:xfrm>
          <a:off x="234095" y="42739010"/>
          <a:ext cx="1077595" cy="3175"/>
        </a:xfrm>
        <a:custGeom>
          <a:avLst/>
          <a:gdLst/>
          <a:ahLst/>
          <a:cxnLst/>
          <a:rect l="0" t="0" r="0" b="0"/>
          <a:pathLst>
            <a:path w="1077595" h="3175">
              <a:moveTo>
                <a:pt x="1077468" y="0"/>
              </a:moveTo>
              <a:lnTo>
                <a:pt x="0" y="0"/>
              </a:lnTo>
              <a:lnTo>
                <a:pt x="0" y="3048"/>
              </a:lnTo>
              <a:lnTo>
                <a:pt x="1077468" y="3048"/>
              </a:lnTo>
              <a:lnTo>
                <a:pt x="1077468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3</xdr:col>
      <xdr:colOff>450782</xdr:colOff>
      <xdr:row>183</xdr:row>
      <xdr:rowOff>281755</xdr:rowOff>
    </xdr:from>
    <xdr:ext cx="1022985" cy="3175"/>
    <xdr:sp macro="" textlink="">
      <xdr:nvSpPr>
        <xdr:cNvPr id="3" name="Shape 9">
          <a:extLst>
            <a:ext uri="{FF2B5EF4-FFF2-40B4-BE49-F238E27FC236}">
              <a16:creationId xmlns:a16="http://schemas.microsoft.com/office/drawing/2014/main" id="{EA130774-7030-4A5B-BFC2-9462EC463CD3}"/>
            </a:ext>
          </a:extLst>
        </xdr:cNvPr>
        <xdr:cNvSpPr/>
      </xdr:nvSpPr>
      <xdr:spPr>
        <a:xfrm>
          <a:off x="6657618" y="40660828"/>
          <a:ext cx="1022985" cy="3175"/>
        </a:xfrm>
        <a:custGeom>
          <a:avLst/>
          <a:gdLst/>
          <a:ahLst/>
          <a:cxnLst/>
          <a:rect l="0" t="0" r="0" b="0"/>
          <a:pathLst>
            <a:path w="1022985" h="3175">
              <a:moveTo>
                <a:pt x="1022603" y="0"/>
              </a:moveTo>
              <a:lnTo>
                <a:pt x="0" y="0"/>
              </a:lnTo>
              <a:lnTo>
                <a:pt x="0" y="3048"/>
              </a:lnTo>
              <a:lnTo>
                <a:pt x="1022603" y="3048"/>
              </a:lnTo>
              <a:lnTo>
                <a:pt x="1022603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0</xdr:col>
      <xdr:colOff>290946</xdr:colOff>
      <xdr:row>187</xdr:row>
      <xdr:rowOff>159327</xdr:rowOff>
    </xdr:from>
    <xdr:ext cx="1022985" cy="3175"/>
    <xdr:sp macro="" textlink="">
      <xdr:nvSpPr>
        <xdr:cNvPr id="4" name="Shape 9">
          <a:extLst>
            <a:ext uri="{FF2B5EF4-FFF2-40B4-BE49-F238E27FC236}">
              <a16:creationId xmlns:a16="http://schemas.microsoft.com/office/drawing/2014/main" id="{F9894183-1F01-48BD-8666-0D578BA6A123}"/>
            </a:ext>
          </a:extLst>
        </xdr:cNvPr>
        <xdr:cNvSpPr/>
      </xdr:nvSpPr>
      <xdr:spPr>
        <a:xfrm>
          <a:off x="290946" y="43406291"/>
          <a:ext cx="1022985" cy="3175"/>
        </a:xfrm>
        <a:custGeom>
          <a:avLst/>
          <a:gdLst/>
          <a:ahLst/>
          <a:cxnLst/>
          <a:rect l="0" t="0" r="0" b="0"/>
          <a:pathLst>
            <a:path w="1022985" h="3175">
              <a:moveTo>
                <a:pt x="1022603" y="0"/>
              </a:moveTo>
              <a:lnTo>
                <a:pt x="0" y="0"/>
              </a:lnTo>
              <a:lnTo>
                <a:pt x="0" y="3048"/>
              </a:lnTo>
              <a:lnTo>
                <a:pt x="1022603" y="3048"/>
              </a:lnTo>
              <a:lnTo>
                <a:pt x="1022603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8</xdr:col>
      <xdr:colOff>775855</xdr:colOff>
      <xdr:row>187</xdr:row>
      <xdr:rowOff>159327</xdr:rowOff>
    </xdr:from>
    <xdr:ext cx="1022985" cy="3175"/>
    <xdr:sp macro="" textlink="">
      <xdr:nvSpPr>
        <xdr:cNvPr id="5" name="Shape 9">
          <a:extLst>
            <a:ext uri="{FF2B5EF4-FFF2-40B4-BE49-F238E27FC236}">
              <a16:creationId xmlns:a16="http://schemas.microsoft.com/office/drawing/2014/main" id="{C9C1EB0B-5614-4E65-9E6C-AA7615228B1C}"/>
            </a:ext>
          </a:extLst>
        </xdr:cNvPr>
        <xdr:cNvSpPr/>
      </xdr:nvSpPr>
      <xdr:spPr>
        <a:xfrm>
          <a:off x="11298382" y="43406291"/>
          <a:ext cx="1022985" cy="3175"/>
        </a:xfrm>
        <a:custGeom>
          <a:avLst/>
          <a:gdLst/>
          <a:ahLst/>
          <a:cxnLst/>
          <a:rect l="0" t="0" r="0" b="0"/>
          <a:pathLst>
            <a:path w="1022985" h="3175">
              <a:moveTo>
                <a:pt x="1022603" y="0"/>
              </a:moveTo>
              <a:lnTo>
                <a:pt x="0" y="0"/>
              </a:lnTo>
              <a:lnTo>
                <a:pt x="0" y="3048"/>
              </a:lnTo>
              <a:lnTo>
                <a:pt x="1022603" y="3048"/>
              </a:lnTo>
              <a:lnTo>
                <a:pt x="1022603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1050;&#1091;&#1085;&#1096;&#1090;\&#1059;&#1050;&#1060;%202021\&#1044;&#1086;&#1076;&#1072;&#1090;&#1086;&#1082;%204%20-%20&#1092;&#1110;&#1085;&#1072;&#1085;&#1089;&#1086;&#1074;&#1080;&#1081;%20&#1079;&#1074;&#1110;&#1090;.xlsx" TargetMode="External"/><Relationship Id="rId1" Type="http://schemas.openxmlformats.org/officeDocument/2006/relationships/externalLinkPath" Target="/Users/User/Desktop/&#1050;&#1091;&#1085;&#1096;&#1090;/&#1059;&#1050;&#1060;%202021/&#1044;&#1086;&#1076;&#1072;&#1090;&#1086;&#1082;%204%20-%20&#1092;&#1110;&#1085;&#1072;&#1085;&#1089;&#1086;&#1074;&#1080;&#1081;%20&#1079;&#1074;&#1110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Фінансування"/>
      <sheetName val="Витрати"/>
      <sheetName val="Реєстр документів"/>
    </sheetNames>
    <sheetDataSet>
      <sheetData sheetId="0">
        <row r="20">
          <cell r="C20">
            <v>609318.39</v>
          </cell>
          <cell r="N20">
            <v>699818.39</v>
          </cell>
        </row>
        <row r="21">
          <cell r="C21">
            <v>609318.39</v>
          </cell>
          <cell r="N21">
            <v>692818.39</v>
          </cell>
        </row>
      </sheetData>
      <sheetData sheetId="1">
        <row r="183">
          <cell r="G183">
            <v>609318.39</v>
          </cell>
          <cell r="J183">
            <v>609318.39</v>
          </cell>
          <cell r="W183">
            <v>699818.39</v>
          </cell>
          <cell r="X183">
            <v>692818.39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zoomScale="110" zoomScaleNormal="110" workbookViewId="0">
      <selection activeCell="O10" sqref="O10"/>
    </sheetView>
  </sheetViews>
  <sheetFormatPr defaultColWidth="8.77734375" defaultRowHeight="13.2" x14ac:dyDescent="0.25"/>
  <cols>
    <col min="1" max="1" width="19.33203125" style="1" customWidth="1"/>
    <col min="2" max="2" width="8.109375" style="1" customWidth="1"/>
    <col min="3" max="3" width="11.44140625" style="1" customWidth="1"/>
    <col min="4" max="4" width="11.77734375" style="1" customWidth="1"/>
    <col min="5" max="5" width="11.44140625" style="1" customWidth="1"/>
    <col min="6" max="6" width="8" style="1" customWidth="1"/>
    <col min="7" max="7" width="3.33203125" style="1" customWidth="1"/>
    <col min="8" max="8" width="11.44140625" style="1" customWidth="1"/>
    <col min="9" max="9" width="11.77734375" style="1" customWidth="1"/>
    <col min="10" max="10" width="8.109375" style="1" customWidth="1"/>
    <col min="11" max="11" width="11.44140625" style="1" customWidth="1"/>
    <col min="12" max="12" width="9.77734375" style="1" customWidth="1"/>
    <col min="13" max="13" width="11.44140625" style="1" customWidth="1"/>
    <col min="14" max="14" width="8.109375" style="1" customWidth="1"/>
    <col min="15" max="15" width="11.44140625" style="1" customWidth="1"/>
    <col min="16" max="16" width="30.44140625" style="1" customWidth="1"/>
    <col min="17" max="16384" width="8.77734375" style="1"/>
  </cols>
  <sheetData>
    <row r="1" spans="1:16" ht="129.6" customHeight="1" x14ac:dyDescent="0.3">
      <c r="A1" s="388" t="s">
        <v>353</v>
      </c>
      <c r="B1" s="389"/>
      <c r="C1" s="389"/>
      <c r="D1" s="389"/>
      <c r="E1" s="389"/>
      <c r="F1" s="389"/>
      <c r="G1" s="390" t="s">
        <v>356</v>
      </c>
      <c r="H1" s="391"/>
      <c r="I1" s="391"/>
      <c r="J1" s="391"/>
      <c r="K1" s="391"/>
      <c r="L1" s="391"/>
      <c r="M1" s="391"/>
      <c r="N1" s="391"/>
      <c r="O1" s="391"/>
      <c r="P1" s="391"/>
    </row>
    <row r="2" spans="1:16" ht="34.200000000000003" customHeight="1" x14ac:dyDescent="0.25">
      <c r="A2" s="383" t="s">
        <v>352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pans="1:16" ht="13.8" x14ac:dyDescent="0.25">
      <c r="A3" s="393"/>
      <c r="B3" s="396" t="s">
        <v>322</v>
      </c>
      <c r="C3" s="397"/>
      <c r="D3" s="400" t="s">
        <v>323</v>
      </c>
      <c r="E3" s="401"/>
      <c r="F3" s="401"/>
      <c r="G3" s="401"/>
      <c r="H3" s="401"/>
      <c r="I3" s="401"/>
      <c r="J3" s="401"/>
      <c r="K3" s="402"/>
      <c r="L3" s="403" t="s">
        <v>335</v>
      </c>
      <c r="M3" s="404"/>
      <c r="N3" s="407" t="s">
        <v>324</v>
      </c>
      <c r="O3" s="408"/>
      <c r="P3" s="2"/>
    </row>
    <row r="4" spans="1:16" ht="82.8" x14ac:dyDescent="0.25">
      <c r="A4" s="394"/>
      <c r="B4" s="398"/>
      <c r="C4" s="399"/>
      <c r="D4" s="3" t="s">
        <v>336</v>
      </c>
      <c r="E4" s="4" t="s">
        <v>325</v>
      </c>
      <c r="F4" s="411" t="s">
        <v>326</v>
      </c>
      <c r="G4" s="412"/>
      <c r="H4" s="4" t="s">
        <v>327</v>
      </c>
      <c r="I4" s="5" t="s">
        <v>328</v>
      </c>
      <c r="J4" s="413" t="s">
        <v>329</v>
      </c>
      <c r="K4" s="414"/>
      <c r="L4" s="405"/>
      <c r="M4" s="406"/>
      <c r="N4" s="409"/>
      <c r="O4" s="410"/>
      <c r="P4" s="2"/>
    </row>
    <row r="5" spans="1:16" ht="55.2" x14ac:dyDescent="0.25">
      <c r="A5" s="395"/>
      <c r="B5" s="6" t="s">
        <v>30</v>
      </c>
      <c r="C5" s="7" t="s">
        <v>330</v>
      </c>
      <c r="D5" s="6" t="s">
        <v>330</v>
      </c>
      <c r="E5" s="6" t="s">
        <v>330</v>
      </c>
      <c r="F5" s="415" t="s">
        <v>330</v>
      </c>
      <c r="G5" s="416"/>
      <c r="H5" s="6" t="s">
        <v>330</v>
      </c>
      <c r="I5" s="7" t="s">
        <v>330</v>
      </c>
      <c r="J5" s="6" t="s">
        <v>30</v>
      </c>
      <c r="K5" s="8" t="s">
        <v>337</v>
      </c>
      <c r="L5" s="6" t="s">
        <v>30</v>
      </c>
      <c r="M5" s="7" t="s">
        <v>330</v>
      </c>
      <c r="N5" s="9" t="s">
        <v>30</v>
      </c>
      <c r="O5" s="9" t="s">
        <v>330</v>
      </c>
      <c r="P5" s="2"/>
    </row>
    <row r="6" spans="1:16" ht="13.8" x14ac:dyDescent="0.25">
      <c r="A6" s="6" t="s">
        <v>331</v>
      </c>
      <c r="B6" s="10">
        <v>1</v>
      </c>
      <c r="C6" s="11">
        <v>2</v>
      </c>
      <c r="D6" s="10">
        <v>3</v>
      </c>
      <c r="E6" s="10">
        <v>4</v>
      </c>
      <c r="F6" s="384">
        <v>5</v>
      </c>
      <c r="G6" s="385"/>
      <c r="H6" s="10">
        <v>6</v>
      </c>
      <c r="I6" s="11">
        <v>7</v>
      </c>
      <c r="J6" s="10">
        <v>8</v>
      </c>
      <c r="K6" s="10">
        <v>9</v>
      </c>
      <c r="L6" s="10">
        <v>10</v>
      </c>
      <c r="M6" s="11">
        <v>11</v>
      </c>
      <c r="N6" s="10">
        <v>12</v>
      </c>
      <c r="O6" s="10">
        <v>13</v>
      </c>
      <c r="P6" s="2"/>
    </row>
    <row r="7" spans="1:16" ht="13.8" x14ac:dyDescent="0.25">
      <c r="A7" s="6" t="s">
        <v>332</v>
      </c>
      <c r="B7" s="377">
        <f>C7/O7</f>
        <v>0.85687046271154066</v>
      </c>
      <c r="C7" s="13">
        <f>'Table 2'!G180</f>
        <v>469505.22800000006</v>
      </c>
      <c r="D7" s="13">
        <v>0</v>
      </c>
      <c r="E7" s="13">
        <v>0</v>
      </c>
      <c r="F7" s="386">
        <v>0</v>
      </c>
      <c r="G7" s="387"/>
      <c r="H7" s="13">
        <v>0</v>
      </c>
      <c r="I7" s="12">
        <f>'Table 2'!M180</f>
        <v>78425</v>
      </c>
      <c r="J7" s="377">
        <f>K7/O7</f>
        <v>0.14312953728845926</v>
      </c>
      <c r="K7" s="13">
        <f>H7+F7+E7+D7+I7</f>
        <v>78425</v>
      </c>
      <c r="L7" s="378">
        <v>0</v>
      </c>
      <c r="M7" s="12">
        <v>0</v>
      </c>
      <c r="N7" s="14">
        <v>1</v>
      </c>
      <c r="O7" s="15">
        <f>I7+C7</f>
        <v>547930.22800000012</v>
      </c>
      <c r="P7" s="2"/>
    </row>
    <row r="8" spans="1:16" ht="13.8" x14ac:dyDescent="0.25">
      <c r="A8" s="6" t="s">
        <v>333</v>
      </c>
      <c r="B8" s="377">
        <f>C8/O7</f>
        <v>0.85687046636164022</v>
      </c>
      <c r="C8" s="13">
        <v>469505.23</v>
      </c>
      <c r="D8" s="13">
        <v>0</v>
      </c>
      <c r="E8" s="13">
        <v>0</v>
      </c>
      <c r="F8" s="386">
        <v>0</v>
      </c>
      <c r="G8" s="387"/>
      <c r="H8" s="13">
        <v>0</v>
      </c>
      <c r="I8" s="12">
        <f>'Table 2'!P180</f>
        <v>78425</v>
      </c>
      <c r="J8" s="377">
        <f t="shared" ref="J8" si="0">K8/O8</f>
        <v>0.14312953676602219</v>
      </c>
      <c r="K8" s="13">
        <f>H8+F8+E8+D8+I8</f>
        <v>78425</v>
      </c>
      <c r="L8" s="378">
        <v>0</v>
      </c>
      <c r="M8" s="12">
        <v>0</v>
      </c>
      <c r="N8" s="16">
        <f>O8/O7</f>
        <v>1.0000000036500996</v>
      </c>
      <c r="O8" s="15">
        <f>I8+C8</f>
        <v>547930.23</v>
      </c>
      <c r="P8" s="2"/>
    </row>
    <row r="9" spans="1:16" ht="13.8" x14ac:dyDescent="0.25">
      <c r="A9" s="6" t="s">
        <v>334</v>
      </c>
      <c r="B9" s="377">
        <f>C9/O7</f>
        <v>0.68549638403961155</v>
      </c>
      <c r="C9" s="13">
        <v>375604.19</v>
      </c>
      <c r="D9" s="13">
        <v>0</v>
      </c>
      <c r="E9" s="13">
        <v>0</v>
      </c>
      <c r="F9" s="386">
        <v>0</v>
      </c>
      <c r="G9" s="387"/>
      <c r="H9" s="13">
        <v>0</v>
      </c>
      <c r="I9" s="12">
        <f>'Table 2'!P180</f>
        <v>78425</v>
      </c>
      <c r="J9" s="377">
        <f>K9/O9</f>
        <v>0.17273118497072842</v>
      </c>
      <c r="K9" s="13">
        <f>H9+F9+E9+D9+I9</f>
        <v>78425</v>
      </c>
      <c r="L9" s="378">
        <v>0</v>
      </c>
      <c r="M9" s="12">
        <v>0</v>
      </c>
      <c r="N9" s="16">
        <f>O9/O8</f>
        <v>0.82862591830350374</v>
      </c>
      <c r="O9" s="15">
        <f>I9+C9</f>
        <v>454029.19</v>
      </c>
      <c r="P9" s="2"/>
    </row>
    <row r="10" spans="1:16" ht="27.6" x14ac:dyDescent="0.25">
      <c r="A10" s="17" t="s">
        <v>338</v>
      </c>
      <c r="B10" s="377">
        <f>C10/O7</f>
        <v>0.17137408232202872</v>
      </c>
      <c r="C10" s="13">
        <f>C8-C9</f>
        <v>93901.039999999979</v>
      </c>
      <c r="D10" s="13">
        <v>0</v>
      </c>
      <c r="E10" s="13">
        <v>0</v>
      </c>
      <c r="F10" s="386">
        <v>0</v>
      </c>
      <c r="G10" s="387"/>
      <c r="H10" s="13">
        <v>0</v>
      </c>
      <c r="I10" s="12">
        <v>0</v>
      </c>
      <c r="J10" s="377">
        <v>0</v>
      </c>
      <c r="K10" s="13">
        <v>0</v>
      </c>
      <c r="L10" s="378">
        <v>0</v>
      </c>
      <c r="M10" s="12">
        <v>0</v>
      </c>
      <c r="N10" s="16">
        <f>O10/O8</f>
        <v>0.17137408169649626</v>
      </c>
      <c r="O10" s="15">
        <f>O8-O9</f>
        <v>93901.039999999979</v>
      </c>
      <c r="P10" s="2"/>
    </row>
    <row r="11" spans="1:16" ht="13.5" customHeight="1" x14ac:dyDescent="0.25">
      <c r="A11" s="18"/>
      <c r="B11" s="19"/>
      <c r="C11" s="20"/>
      <c r="D11" s="21"/>
      <c r="E11" s="21"/>
      <c r="F11" s="21"/>
      <c r="G11" s="21"/>
      <c r="H11" s="21"/>
      <c r="I11" s="20"/>
      <c r="J11" s="19"/>
      <c r="K11" s="21"/>
      <c r="L11" s="19"/>
      <c r="M11" s="20"/>
      <c r="N11" s="22"/>
      <c r="O11" s="23"/>
      <c r="P11" s="2"/>
    </row>
    <row r="12" spans="1:16" ht="13.5" customHeight="1" x14ac:dyDescent="0.25">
      <c r="A12" s="18"/>
      <c r="B12" s="19"/>
      <c r="C12" s="20" t="s">
        <v>320</v>
      </c>
      <c r="D12" s="382" t="s">
        <v>339</v>
      </c>
      <c r="E12" s="382"/>
      <c r="F12" s="21"/>
      <c r="G12" s="21"/>
      <c r="H12" s="21"/>
      <c r="I12" s="20"/>
      <c r="J12" s="19"/>
      <c r="K12" s="21"/>
      <c r="L12" s="383" t="s">
        <v>340</v>
      </c>
      <c r="M12" s="383"/>
      <c r="N12" s="383"/>
      <c r="O12" s="383"/>
      <c r="P12" s="2"/>
    </row>
    <row r="13" spans="1:16" ht="13.8" x14ac:dyDescent="0.25">
      <c r="A13" s="24"/>
      <c r="B13" s="24"/>
      <c r="C13" s="24"/>
      <c r="D13" s="20" t="s">
        <v>313</v>
      </c>
      <c r="E13" s="24"/>
      <c r="F13" s="24"/>
      <c r="G13" s="24"/>
      <c r="H13" s="20" t="s">
        <v>314</v>
      </c>
      <c r="I13" s="20"/>
      <c r="J13" s="20"/>
      <c r="K13" s="20"/>
      <c r="L13" s="2"/>
      <c r="M13" s="20" t="s">
        <v>321</v>
      </c>
      <c r="N13" s="24"/>
      <c r="O13" s="24"/>
      <c r="P13" s="24"/>
    </row>
    <row r="14" spans="1:16" ht="13.8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6" spans="1:16" x14ac:dyDescent="0.25">
      <c r="N16" s="380"/>
    </row>
  </sheetData>
  <mergeCells count="18">
    <mergeCell ref="A1:F1"/>
    <mergeCell ref="G1:P1"/>
    <mergeCell ref="A2:P2"/>
    <mergeCell ref="A3:A5"/>
    <mergeCell ref="B3:C4"/>
    <mergeCell ref="D3:K3"/>
    <mergeCell ref="L3:M4"/>
    <mergeCell ref="N3:O4"/>
    <mergeCell ref="F4:G4"/>
    <mergeCell ref="J4:K4"/>
    <mergeCell ref="F5:G5"/>
    <mergeCell ref="D12:E12"/>
    <mergeCell ref="L12:O12"/>
    <mergeCell ref="F6:G6"/>
    <mergeCell ref="F7:G7"/>
    <mergeCell ref="F8:G8"/>
    <mergeCell ref="F9:G9"/>
    <mergeCell ref="F10:G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90"/>
  <sheetViews>
    <sheetView tabSelected="1" topLeftCell="O167" zoomScale="110" zoomScaleNormal="110" workbookViewId="0">
      <selection activeCell="Y180" sqref="Y180"/>
    </sheetView>
  </sheetViews>
  <sheetFormatPr defaultColWidth="14" defaultRowHeight="13.8" outlineLevelCol="1" x14ac:dyDescent="0.3"/>
  <cols>
    <col min="1" max="1" width="12.6640625" style="29" customWidth="1"/>
    <col min="2" max="2" width="18.77734375" style="29" customWidth="1"/>
    <col min="3" max="3" width="59" style="29" customWidth="1"/>
    <col min="4" max="4" width="11" style="29" customWidth="1"/>
    <col min="5" max="5" width="11.6640625" style="29" customWidth="1"/>
    <col min="6" max="6" width="10.77734375" style="29" customWidth="1"/>
    <col min="7" max="7" width="17.44140625" style="29" customWidth="1"/>
    <col min="8" max="9" width="11.77734375" style="29" customWidth="1"/>
    <col min="10" max="10" width="19" style="29" customWidth="1"/>
    <col min="11" max="11" width="11.44140625" style="29" customWidth="1" outlineLevel="1"/>
    <col min="12" max="12" width="10.77734375" style="29" customWidth="1" outlineLevel="1"/>
    <col min="13" max="13" width="16" style="29" customWidth="1" outlineLevel="1"/>
    <col min="14" max="14" width="11.33203125" style="29" customWidth="1" outlineLevel="1"/>
    <col min="15" max="15" width="10.77734375" style="29" customWidth="1" outlineLevel="1"/>
    <col min="16" max="16" width="16" style="29" customWidth="1" outlineLevel="1"/>
    <col min="17" max="17" width="11.44140625" style="29" customWidth="1" outlineLevel="1"/>
    <col min="18" max="18" width="10.77734375" style="29" customWidth="1" outlineLevel="1"/>
    <col min="19" max="19" width="16" style="29" customWidth="1" outlineLevel="1"/>
    <col min="20" max="20" width="11.33203125" style="29" customWidth="1" outlineLevel="1"/>
    <col min="21" max="21" width="10.77734375" style="29" customWidth="1" outlineLevel="1"/>
    <col min="22" max="22" width="16" style="29" customWidth="1" outlineLevel="1"/>
    <col min="23" max="26" width="16" style="29" customWidth="1"/>
    <col min="27" max="27" width="33.109375" style="29" customWidth="1"/>
    <col min="28" max="29" width="7.44140625" style="29" customWidth="1"/>
    <col min="30" max="32" width="12.109375" style="29" customWidth="1"/>
    <col min="33" max="16384" width="14" style="29"/>
  </cols>
  <sheetData>
    <row r="1" spans="1:29" ht="15.6" x14ac:dyDescent="0.3">
      <c r="A1" s="25" t="s">
        <v>0</v>
      </c>
      <c r="B1" s="25"/>
      <c r="C1" s="25"/>
      <c r="D1" s="25"/>
      <c r="E1" s="25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7"/>
      <c r="X1" s="27"/>
      <c r="Y1" s="27"/>
      <c r="Z1" s="27"/>
      <c r="AA1" s="28"/>
    </row>
    <row r="2" spans="1:29" ht="15.6" x14ac:dyDescent="0.3">
      <c r="A2" s="30" t="s">
        <v>1</v>
      </c>
      <c r="B2" s="25"/>
      <c r="C2" s="25" t="s">
        <v>2</v>
      </c>
      <c r="D2" s="25"/>
      <c r="E2" s="25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7"/>
      <c r="X2" s="27"/>
      <c r="Y2" s="27"/>
      <c r="Z2" s="27"/>
      <c r="AA2" s="27"/>
      <c r="AB2" s="31"/>
      <c r="AC2" s="31"/>
    </row>
    <row r="3" spans="1:29" ht="14.4" x14ac:dyDescent="0.3">
      <c r="A3" s="30" t="s">
        <v>3</v>
      </c>
      <c r="B3" s="32"/>
      <c r="C3" s="30" t="s">
        <v>354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4"/>
      <c r="X3" s="34"/>
      <c r="Y3" s="34"/>
      <c r="Z3" s="34"/>
      <c r="AA3" s="34"/>
      <c r="AB3" s="31"/>
      <c r="AC3" s="31"/>
    </row>
    <row r="4" spans="1:29" ht="14.4" x14ac:dyDescent="0.3">
      <c r="A4" s="27" t="s">
        <v>4</v>
      </c>
      <c r="B4" s="32"/>
      <c r="C4" s="30" t="s">
        <v>318</v>
      </c>
      <c r="D4" s="33"/>
      <c r="E4" s="33"/>
      <c r="F4" s="33"/>
      <c r="G4" s="33"/>
      <c r="H4" s="33"/>
      <c r="I4" s="33"/>
      <c r="J4" s="33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6"/>
      <c r="X4" s="36"/>
      <c r="Y4" s="36"/>
      <c r="Z4" s="36"/>
      <c r="AA4" s="36"/>
      <c r="AB4" s="31"/>
      <c r="AC4" s="31"/>
    </row>
    <row r="5" spans="1:29" ht="14.4" thickBot="1" x14ac:dyDescent="0.35">
      <c r="A5" s="27" t="s">
        <v>5</v>
      </c>
      <c r="B5" s="32"/>
      <c r="C5" s="37" t="s">
        <v>319</v>
      </c>
      <c r="D5" s="33"/>
      <c r="E5" s="33"/>
      <c r="F5" s="33"/>
      <c r="G5" s="33"/>
      <c r="H5" s="33"/>
      <c r="I5" s="33"/>
      <c r="J5" s="33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9"/>
      <c r="X5" s="39"/>
      <c r="Y5" s="39"/>
      <c r="Z5" s="39"/>
      <c r="AA5" s="39"/>
    </row>
    <row r="6" spans="1:29" ht="15" thickBot="1" x14ac:dyDescent="0.35">
      <c r="A6" s="441" t="s">
        <v>6</v>
      </c>
      <c r="B6" s="443" t="s">
        <v>7</v>
      </c>
      <c r="C6" s="445" t="s">
        <v>8</v>
      </c>
      <c r="D6" s="447" t="s">
        <v>9</v>
      </c>
      <c r="E6" s="448" t="s">
        <v>10</v>
      </c>
      <c r="F6" s="419"/>
      <c r="G6" s="419"/>
      <c r="H6" s="419"/>
      <c r="I6" s="419"/>
      <c r="J6" s="437"/>
      <c r="K6" s="448" t="s">
        <v>11</v>
      </c>
      <c r="L6" s="419"/>
      <c r="M6" s="419"/>
      <c r="N6" s="419"/>
      <c r="O6" s="419"/>
      <c r="P6" s="437"/>
      <c r="Q6" s="448" t="s">
        <v>12</v>
      </c>
      <c r="R6" s="419"/>
      <c r="S6" s="419"/>
      <c r="T6" s="419"/>
      <c r="U6" s="419"/>
      <c r="V6" s="437"/>
      <c r="W6" s="429" t="s">
        <v>13</v>
      </c>
      <c r="X6" s="419"/>
      <c r="Y6" s="419"/>
      <c r="Z6" s="419"/>
      <c r="AA6" s="441" t="s">
        <v>14</v>
      </c>
    </row>
    <row r="7" spans="1:29" ht="42" customHeight="1" thickBot="1" x14ac:dyDescent="0.35">
      <c r="A7" s="442"/>
      <c r="B7" s="444"/>
      <c r="C7" s="446"/>
      <c r="D7" s="446"/>
      <c r="E7" s="438" t="s">
        <v>15</v>
      </c>
      <c r="F7" s="419"/>
      <c r="G7" s="437"/>
      <c r="H7" s="438" t="s">
        <v>16</v>
      </c>
      <c r="I7" s="419"/>
      <c r="J7" s="437"/>
      <c r="K7" s="438" t="s">
        <v>15</v>
      </c>
      <c r="L7" s="419"/>
      <c r="M7" s="437"/>
      <c r="N7" s="438" t="s">
        <v>16</v>
      </c>
      <c r="O7" s="419"/>
      <c r="P7" s="437"/>
      <c r="Q7" s="438" t="s">
        <v>15</v>
      </c>
      <c r="R7" s="419"/>
      <c r="S7" s="437"/>
      <c r="T7" s="438" t="s">
        <v>16</v>
      </c>
      <c r="U7" s="419"/>
      <c r="V7" s="437"/>
      <c r="W7" s="427" t="s">
        <v>17</v>
      </c>
      <c r="X7" s="427" t="s">
        <v>18</v>
      </c>
      <c r="Y7" s="429" t="s">
        <v>19</v>
      </c>
      <c r="Z7" s="419"/>
      <c r="AA7" s="442"/>
    </row>
    <row r="8" spans="1:29" ht="42" thickBot="1" x14ac:dyDescent="0.35">
      <c r="A8" s="442"/>
      <c r="B8" s="444"/>
      <c r="C8" s="446"/>
      <c r="D8" s="446"/>
      <c r="E8" s="40" t="s">
        <v>20</v>
      </c>
      <c r="F8" s="41" t="s">
        <v>21</v>
      </c>
      <c r="G8" s="42" t="s">
        <v>22</v>
      </c>
      <c r="H8" s="40" t="s">
        <v>20</v>
      </c>
      <c r="I8" s="41" t="s">
        <v>21</v>
      </c>
      <c r="J8" s="42" t="s">
        <v>23</v>
      </c>
      <c r="K8" s="40" t="s">
        <v>20</v>
      </c>
      <c r="L8" s="41" t="s">
        <v>24</v>
      </c>
      <c r="M8" s="42" t="s">
        <v>25</v>
      </c>
      <c r="N8" s="40" t="s">
        <v>20</v>
      </c>
      <c r="O8" s="41" t="s">
        <v>24</v>
      </c>
      <c r="P8" s="42" t="s">
        <v>26</v>
      </c>
      <c r="Q8" s="40" t="s">
        <v>20</v>
      </c>
      <c r="R8" s="41" t="s">
        <v>24</v>
      </c>
      <c r="S8" s="42" t="s">
        <v>27</v>
      </c>
      <c r="T8" s="40" t="s">
        <v>20</v>
      </c>
      <c r="U8" s="41" t="s">
        <v>24</v>
      </c>
      <c r="V8" s="42" t="s">
        <v>28</v>
      </c>
      <c r="W8" s="428"/>
      <c r="X8" s="428"/>
      <c r="Y8" s="43" t="s">
        <v>29</v>
      </c>
      <c r="Z8" s="44" t="s">
        <v>30</v>
      </c>
      <c r="AA8" s="428"/>
    </row>
    <row r="9" spans="1:29" ht="14.4" thickBot="1" x14ac:dyDescent="0.35">
      <c r="A9" s="45">
        <v>1</v>
      </c>
      <c r="B9" s="46">
        <v>2</v>
      </c>
      <c r="C9" s="47">
        <v>3</v>
      </c>
      <c r="D9" s="45">
        <v>4</v>
      </c>
      <c r="E9" s="46">
        <v>5</v>
      </c>
      <c r="F9" s="47">
        <v>6</v>
      </c>
      <c r="G9" s="45">
        <v>7</v>
      </c>
      <c r="H9" s="46">
        <v>8</v>
      </c>
      <c r="I9" s="47">
        <v>9</v>
      </c>
      <c r="J9" s="45">
        <v>10</v>
      </c>
      <c r="K9" s="46">
        <v>11</v>
      </c>
      <c r="L9" s="47">
        <v>12</v>
      </c>
      <c r="M9" s="45">
        <v>13</v>
      </c>
      <c r="N9" s="46">
        <v>14</v>
      </c>
      <c r="O9" s="47">
        <v>15</v>
      </c>
      <c r="P9" s="45">
        <v>16</v>
      </c>
      <c r="Q9" s="46">
        <v>17</v>
      </c>
      <c r="R9" s="47">
        <v>18</v>
      </c>
      <c r="S9" s="45">
        <v>19</v>
      </c>
      <c r="T9" s="46">
        <v>20</v>
      </c>
      <c r="U9" s="47">
        <v>21</v>
      </c>
      <c r="V9" s="45">
        <v>22</v>
      </c>
      <c r="W9" s="46">
        <v>23</v>
      </c>
      <c r="X9" s="47">
        <v>24</v>
      </c>
      <c r="Y9" s="45">
        <v>25</v>
      </c>
      <c r="Z9" s="46">
        <v>26</v>
      </c>
      <c r="AA9" s="47">
        <v>27</v>
      </c>
    </row>
    <row r="10" spans="1:29" s="432" customFormat="1" ht="16.2" thickBot="1" x14ac:dyDescent="0.3">
      <c r="A10" s="430" t="s">
        <v>31</v>
      </c>
      <c r="B10" s="431"/>
      <c r="C10" s="431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31"/>
      <c r="AB10" s="431"/>
      <c r="AC10" s="431"/>
    </row>
    <row r="11" spans="1:29" ht="15" thickBot="1" x14ac:dyDescent="0.35">
      <c r="A11" s="48" t="s">
        <v>32</v>
      </c>
      <c r="B11" s="49">
        <v>1</v>
      </c>
      <c r="C11" s="50" t="s">
        <v>33</v>
      </c>
      <c r="D11" s="51"/>
      <c r="E11" s="52"/>
      <c r="F11" s="53"/>
      <c r="G11" s="53"/>
      <c r="H11" s="54"/>
      <c r="I11" s="55"/>
      <c r="J11" s="56"/>
      <c r="K11" s="53"/>
      <c r="L11" s="53"/>
      <c r="M11" s="57"/>
      <c r="N11" s="52"/>
      <c r="O11" s="53"/>
      <c r="P11" s="57"/>
      <c r="Q11" s="53"/>
      <c r="R11" s="53"/>
      <c r="S11" s="57"/>
      <c r="T11" s="52"/>
      <c r="U11" s="53"/>
      <c r="V11" s="57"/>
      <c r="W11" s="58"/>
      <c r="X11" s="59"/>
      <c r="Y11" s="59"/>
      <c r="Z11" s="60"/>
      <c r="AA11" s="61"/>
      <c r="AB11" s="62"/>
      <c r="AC11" s="62"/>
    </row>
    <row r="12" spans="1:29" ht="14.4" x14ac:dyDescent="0.3">
      <c r="A12" s="63" t="s">
        <v>34</v>
      </c>
      <c r="B12" s="64" t="s">
        <v>35</v>
      </c>
      <c r="C12" s="65" t="s">
        <v>36</v>
      </c>
      <c r="D12" s="66"/>
      <c r="E12" s="67">
        <v>5</v>
      </c>
      <c r="F12" s="68"/>
      <c r="G12" s="69">
        <f>SUM(G13:G15)</f>
        <v>11952.4</v>
      </c>
      <c r="H12" s="67"/>
      <c r="I12" s="68"/>
      <c r="J12" s="69">
        <f>SUM(J13:J15)</f>
        <v>11952.4</v>
      </c>
      <c r="K12" s="67"/>
      <c r="L12" s="68"/>
      <c r="M12" s="69">
        <f>SUM(M13:M15)</f>
        <v>0</v>
      </c>
      <c r="N12" s="67"/>
      <c r="O12" s="68"/>
      <c r="P12" s="69">
        <f>SUM(P13:P15)</f>
        <v>0</v>
      </c>
      <c r="Q12" s="67"/>
      <c r="R12" s="68"/>
      <c r="S12" s="69">
        <f>SUM(S13:S15)</f>
        <v>0</v>
      </c>
      <c r="T12" s="67"/>
      <c r="U12" s="68"/>
      <c r="V12" s="69">
        <f>SUM(V13:V15)</f>
        <v>0</v>
      </c>
      <c r="W12" s="70">
        <f t="shared" ref="W12:W25" si="0">G12+S12</f>
        <v>11952.4</v>
      </c>
      <c r="X12" s="71">
        <f t="shared" ref="X12:X32" si="1">J12+V12</f>
        <v>11952.4</v>
      </c>
      <c r="Y12" s="72">
        <f t="shared" ref="Y12:Y32" si="2">W12-X12</f>
        <v>0</v>
      </c>
      <c r="Z12" s="73">
        <f t="shared" ref="Z12" si="3">Y12/W12</f>
        <v>0</v>
      </c>
      <c r="AA12" s="74"/>
      <c r="AB12" s="75"/>
      <c r="AC12" s="75"/>
    </row>
    <row r="13" spans="1:29" ht="14.4" x14ac:dyDescent="0.3">
      <c r="A13" s="76" t="s">
        <v>37</v>
      </c>
      <c r="B13" s="77" t="s">
        <v>38</v>
      </c>
      <c r="C13" s="78" t="s">
        <v>39</v>
      </c>
      <c r="D13" s="79" t="s">
        <v>40</v>
      </c>
      <c r="E13" s="80">
        <v>5</v>
      </c>
      <c r="F13" s="81">
        <v>2390.48</v>
      </c>
      <c r="G13" s="82">
        <f>E13*F13</f>
        <v>11952.4</v>
      </c>
      <c r="H13" s="80">
        <v>5</v>
      </c>
      <c r="I13" s="81">
        <v>2390.48</v>
      </c>
      <c r="J13" s="82">
        <f>H13*I13</f>
        <v>11952.4</v>
      </c>
      <c r="K13" s="80"/>
      <c r="L13" s="81"/>
      <c r="M13" s="82">
        <f t="shared" ref="M13:M15" si="4">K13*L13</f>
        <v>0</v>
      </c>
      <c r="N13" s="80"/>
      <c r="O13" s="81"/>
      <c r="P13" s="82">
        <f>N13*O13</f>
        <v>0</v>
      </c>
      <c r="Q13" s="80"/>
      <c r="R13" s="81"/>
      <c r="S13" s="82">
        <f>Q13*R13</f>
        <v>0</v>
      </c>
      <c r="T13" s="80"/>
      <c r="U13" s="81"/>
      <c r="V13" s="82">
        <f t="shared" ref="V13:V15" si="5">T13*U13</f>
        <v>0</v>
      </c>
      <c r="W13" s="83">
        <f t="shared" si="0"/>
        <v>11952.4</v>
      </c>
      <c r="X13" s="84">
        <f t="shared" si="1"/>
        <v>11952.4</v>
      </c>
      <c r="Y13" s="85">
        <f t="shared" si="2"/>
        <v>0</v>
      </c>
      <c r="Z13" s="86">
        <f>Y13/W13</f>
        <v>0</v>
      </c>
      <c r="AA13" s="87"/>
      <c r="AB13" s="62"/>
      <c r="AC13" s="62"/>
    </row>
    <row r="14" spans="1:29" ht="14.4" x14ac:dyDescent="0.3">
      <c r="A14" s="76" t="s">
        <v>37</v>
      </c>
      <c r="B14" s="77" t="s">
        <v>41</v>
      </c>
      <c r="C14" s="78" t="s">
        <v>42</v>
      </c>
      <c r="D14" s="79" t="s">
        <v>40</v>
      </c>
      <c r="E14" s="80"/>
      <c r="F14" s="81"/>
      <c r="G14" s="82">
        <f t="shared" ref="G14:G15" si="6">E14*F14</f>
        <v>0</v>
      </c>
      <c r="H14" s="80"/>
      <c r="I14" s="81"/>
      <c r="J14" s="82">
        <f t="shared" ref="J14:J15" si="7">H14*I14</f>
        <v>0</v>
      </c>
      <c r="K14" s="80"/>
      <c r="L14" s="81"/>
      <c r="M14" s="82">
        <f t="shared" si="4"/>
        <v>0</v>
      </c>
      <c r="N14" s="80"/>
      <c r="O14" s="81"/>
      <c r="P14" s="82">
        <f t="shared" ref="P14:P15" si="8">N14*O14</f>
        <v>0</v>
      </c>
      <c r="Q14" s="80"/>
      <c r="R14" s="81"/>
      <c r="S14" s="82">
        <f t="shared" ref="S14:S15" si="9">Q14*R14</f>
        <v>0</v>
      </c>
      <c r="T14" s="80"/>
      <c r="U14" s="81"/>
      <c r="V14" s="82">
        <f t="shared" si="5"/>
        <v>0</v>
      </c>
      <c r="W14" s="83">
        <f t="shared" si="0"/>
        <v>0</v>
      </c>
      <c r="X14" s="84">
        <f t="shared" si="1"/>
        <v>0</v>
      </c>
      <c r="Y14" s="85">
        <f t="shared" si="2"/>
        <v>0</v>
      </c>
      <c r="Z14" s="86">
        <f t="shared" ref="Z14:Z19" si="10">0</f>
        <v>0</v>
      </c>
      <c r="AA14" s="87"/>
      <c r="AB14" s="62"/>
      <c r="AC14" s="62"/>
    </row>
    <row r="15" spans="1:29" ht="15" thickBot="1" x14ac:dyDescent="0.35">
      <c r="A15" s="88" t="s">
        <v>37</v>
      </c>
      <c r="B15" s="77" t="s">
        <v>43</v>
      </c>
      <c r="C15" s="89" t="s">
        <v>42</v>
      </c>
      <c r="D15" s="90" t="s">
        <v>40</v>
      </c>
      <c r="E15" s="91"/>
      <c r="F15" s="92"/>
      <c r="G15" s="93">
        <f t="shared" si="6"/>
        <v>0</v>
      </c>
      <c r="H15" s="91"/>
      <c r="I15" s="92"/>
      <c r="J15" s="93">
        <f t="shared" si="7"/>
        <v>0</v>
      </c>
      <c r="K15" s="91"/>
      <c r="L15" s="92"/>
      <c r="M15" s="93">
        <f t="shared" si="4"/>
        <v>0</v>
      </c>
      <c r="N15" s="91"/>
      <c r="O15" s="92"/>
      <c r="P15" s="93">
        <f t="shared" si="8"/>
        <v>0</v>
      </c>
      <c r="Q15" s="91"/>
      <c r="R15" s="92"/>
      <c r="S15" s="93">
        <f t="shared" si="9"/>
        <v>0</v>
      </c>
      <c r="T15" s="91"/>
      <c r="U15" s="92"/>
      <c r="V15" s="93">
        <f t="shared" si="5"/>
        <v>0</v>
      </c>
      <c r="W15" s="94">
        <f t="shared" si="0"/>
        <v>0</v>
      </c>
      <c r="X15" s="95">
        <f t="shared" si="1"/>
        <v>0</v>
      </c>
      <c r="Y15" s="96">
        <f t="shared" si="2"/>
        <v>0</v>
      </c>
      <c r="Z15" s="97">
        <f t="shared" si="10"/>
        <v>0</v>
      </c>
      <c r="AA15" s="98"/>
      <c r="AB15" s="62"/>
      <c r="AC15" s="62"/>
    </row>
    <row r="16" spans="1:29" ht="14.4" x14ac:dyDescent="0.3">
      <c r="A16" s="63" t="s">
        <v>32</v>
      </c>
      <c r="B16" s="64" t="s">
        <v>44</v>
      </c>
      <c r="C16" s="65" t="s">
        <v>45</v>
      </c>
      <c r="D16" s="66"/>
      <c r="E16" s="67"/>
      <c r="F16" s="68"/>
      <c r="G16" s="69">
        <f>SUM(G17:G19)</f>
        <v>0</v>
      </c>
      <c r="H16" s="67"/>
      <c r="I16" s="68"/>
      <c r="J16" s="69">
        <f>SUM(J17:J19)</f>
        <v>0</v>
      </c>
      <c r="K16" s="67"/>
      <c r="L16" s="68"/>
      <c r="M16" s="69">
        <f>SUM(M17:M19)</f>
        <v>0</v>
      </c>
      <c r="N16" s="67"/>
      <c r="O16" s="68"/>
      <c r="P16" s="99">
        <v>0</v>
      </c>
      <c r="Q16" s="67"/>
      <c r="R16" s="68"/>
      <c r="S16" s="69">
        <f>SUM(S17:S19)</f>
        <v>0</v>
      </c>
      <c r="T16" s="67"/>
      <c r="U16" s="68"/>
      <c r="V16" s="99">
        <v>0</v>
      </c>
      <c r="W16" s="70">
        <f t="shared" si="0"/>
        <v>0</v>
      </c>
      <c r="X16" s="71">
        <f t="shared" si="1"/>
        <v>0</v>
      </c>
      <c r="Y16" s="72">
        <f t="shared" si="2"/>
        <v>0</v>
      </c>
      <c r="Z16" s="73">
        <f t="shared" si="10"/>
        <v>0</v>
      </c>
      <c r="AA16" s="74"/>
      <c r="AB16" s="75"/>
      <c r="AC16" s="75"/>
    </row>
    <row r="17" spans="1:29" ht="14.4" x14ac:dyDescent="0.3">
      <c r="A17" s="76" t="s">
        <v>37</v>
      </c>
      <c r="B17" s="77" t="s">
        <v>46</v>
      </c>
      <c r="C17" s="78" t="s">
        <v>42</v>
      </c>
      <c r="D17" s="79" t="s">
        <v>40</v>
      </c>
      <c r="E17" s="80"/>
      <c r="F17" s="81"/>
      <c r="G17" s="82">
        <f t="shared" ref="G17:G19" si="11">E17*F17</f>
        <v>0</v>
      </c>
      <c r="H17" s="80"/>
      <c r="I17" s="81"/>
      <c r="J17" s="82">
        <f t="shared" ref="J17:J19" si="12">H17*I17</f>
        <v>0</v>
      </c>
      <c r="K17" s="80"/>
      <c r="L17" s="81"/>
      <c r="M17" s="82">
        <f t="shared" ref="M17:M19" si="13">K17*L17</f>
        <v>0</v>
      </c>
      <c r="N17" s="80"/>
      <c r="O17" s="81"/>
      <c r="P17" s="100">
        <v>0</v>
      </c>
      <c r="Q17" s="80"/>
      <c r="R17" s="81"/>
      <c r="S17" s="82">
        <f t="shared" ref="S17:S19" si="14">Q17*R17</f>
        <v>0</v>
      </c>
      <c r="T17" s="80"/>
      <c r="U17" s="81"/>
      <c r="V17" s="100">
        <v>0</v>
      </c>
      <c r="W17" s="83">
        <f t="shared" si="0"/>
        <v>0</v>
      </c>
      <c r="X17" s="84">
        <f t="shared" si="1"/>
        <v>0</v>
      </c>
      <c r="Y17" s="85">
        <f t="shared" si="2"/>
        <v>0</v>
      </c>
      <c r="Z17" s="86">
        <f t="shared" si="10"/>
        <v>0</v>
      </c>
      <c r="AA17" s="87"/>
      <c r="AB17" s="62"/>
      <c r="AC17" s="62"/>
    </row>
    <row r="18" spans="1:29" ht="14.4" x14ac:dyDescent="0.3">
      <c r="A18" s="76" t="s">
        <v>37</v>
      </c>
      <c r="B18" s="77" t="s">
        <v>47</v>
      </c>
      <c r="C18" s="78" t="s">
        <v>42</v>
      </c>
      <c r="D18" s="79" t="s">
        <v>40</v>
      </c>
      <c r="E18" s="80"/>
      <c r="F18" s="81"/>
      <c r="G18" s="82">
        <f t="shared" si="11"/>
        <v>0</v>
      </c>
      <c r="H18" s="80"/>
      <c r="I18" s="81"/>
      <c r="J18" s="82">
        <f t="shared" si="12"/>
        <v>0</v>
      </c>
      <c r="K18" s="80"/>
      <c r="L18" s="81"/>
      <c r="M18" s="82">
        <f t="shared" si="13"/>
        <v>0</v>
      </c>
      <c r="N18" s="80"/>
      <c r="O18" s="81"/>
      <c r="P18" s="100">
        <v>0</v>
      </c>
      <c r="Q18" s="80"/>
      <c r="R18" s="81"/>
      <c r="S18" s="82">
        <f t="shared" si="14"/>
        <v>0</v>
      </c>
      <c r="T18" s="80"/>
      <c r="U18" s="81"/>
      <c r="V18" s="100">
        <v>0</v>
      </c>
      <c r="W18" s="83">
        <f t="shared" si="0"/>
        <v>0</v>
      </c>
      <c r="X18" s="84">
        <f t="shared" si="1"/>
        <v>0</v>
      </c>
      <c r="Y18" s="85">
        <f t="shared" si="2"/>
        <v>0</v>
      </c>
      <c r="Z18" s="86">
        <f t="shared" si="10"/>
        <v>0</v>
      </c>
      <c r="AA18" s="87"/>
      <c r="AB18" s="62"/>
      <c r="AC18" s="62"/>
    </row>
    <row r="19" spans="1:29" ht="15" thickBot="1" x14ac:dyDescent="0.35">
      <c r="A19" s="101" t="s">
        <v>37</v>
      </c>
      <c r="B19" s="77" t="s">
        <v>48</v>
      </c>
      <c r="C19" s="102" t="s">
        <v>42</v>
      </c>
      <c r="D19" s="103" t="s">
        <v>40</v>
      </c>
      <c r="E19" s="104"/>
      <c r="F19" s="105"/>
      <c r="G19" s="106">
        <f t="shared" si="11"/>
        <v>0</v>
      </c>
      <c r="H19" s="104"/>
      <c r="I19" s="105"/>
      <c r="J19" s="106">
        <f t="shared" si="12"/>
        <v>0</v>
      </c>
      <c r="K19" s="104"/>
      <c r="L19" s="105"/>
      <c r="M19" s="106">
        <f t="shared" si="13"/>
        <v>0</v>
      </c>
      <c r="N19" s="104"/>
      <c r="O19" s="105"/>
      <c r="P19" s="107">
        <v>0</v>
      </c>
      <c r="Q19" s="104"/>
      <c r="R19" s="105"/>
      <c r="S19" s="106">
        <f t="shared" si="14"/>
        <v>0</v>
      </c>
      <c r="T19" s="104"/>
      <c r="U19" s="105"/>
      <c r="V19" s="107">
        <v>0</v>
      </c>
      <c r="W19" s="94">
        <f t="shared" si="0"/>
        <v>0</v>
      </c>
      <c r="X19" s="95">
        <f t="shared" si="1"/>
        <v>0</v>
      </c>
      <c r="Y19" s="96">
        <f t="shared" si="2"/>
        <v>0</v>
      </c>
      <c r="Z19" s="86">
        <f t="shared" si="10"/>
        <v>0</v>
      </c>
      <c r="AA19" s="87"/>
      <c r="AB19" s="62"/>
      <c r="AC19" s="62"/>
    </row>
    <row r="20" spans="1:29" ht="14.4" x14ac:dyDescent="0.3">
      <c r="A20" s="63" t="s">
        <v>32</v>
      </c>
      <c r="B20" s="64" t="s">
        <v>49</v>
      </c>
      <c r="C20" s="65" t="s">
        <v>50</v>
      </c>
      <c r="D20" s="66"/>
      <c r="E20" s="67">
        <v>7</v>
      </c>
      <c r="F20" s="68"/>
      <c r="G20" s="69">
        <f>SUM(G21:G25)</f>
        <v>126720</v>
      </c>
      <c r="H20" s="67"/>
      <c r="I20" s="68"/>
      <c r="J20" s="69">
        <f>SUM(J21:J25)</f>
        <v>126720</v>
      </c>
      <c r="K20" s="67"/>
      <c r="L20" s="68"/>
      <c r="M20" s="69">
        <f>SUM(M21:M25)</f>
        <v>0</v>
      </c>
      <c r="N20" s="67"/>
      <c r="O20" s="68"/>
      <c r="P20" s="99">
        <f>SUM(P21:P25)</f>
        <v>0</v>
      </c>
      <c r="Q20" s="67"/>
      <c r="R20" s="68"/>
      <c r="S20" s="69">
        <f>SUM(S21:S25)</f>
        <v>0</v>
      </c>
      <c r="T20" s="67"/>
      <c r="U20" s="68"/>
      <c r="V20" s="99">
        <f>SUM(V21:V25)</f>
        <v>0</v>
      </c>
      <c r="W20" s="70">
        <f>G20+S20</f>
        <v>126720</v>
      </c>
      <c r="X20" s="71">
        <f t="shared" si="1"/>
        <v>126720</v>
      </c>
      <c r="Y20" s="72">
        <f t="shared" si="2"/>
        <v>0</v>
      </c>
      <c r="Z20" s="73">
        <f t="shared" ref="Z20:Z35" si="15">Y20/W20</f>
        <v>0</v>
      </c>
      <c r="AA20" s="108"/>
      <c r="AB20" s="75"/>
      <c r="AC20" s="75"/>
    </row>
    <row r="21" spans="1:29" ht="14.4" x14ac:dyDescent="0.3">
      <c r="A21" s="76" t="s">
        <v>37</v>
      </c>
      <c r="B21" s="77" t="s">
        <v>51</v>
      </c>
      <c r="C21" s="78" t="s">
        <v>341</v>
      </c>
      <c r="D21" s="79" t="s">
        <v>40</v>
      </c>
      <c r="E21" s="80">
        <v>4</v>
      </c>
      <c r="F21" s="81">
        <v>10080</v>
      </c>
      <c r="G21" s="82">
        <f t="shared" ref="G21:G25" si="16">E21*F21</f>
        <v>40320</v>
      </c>
      <c r="H21" s="80">
        <v>4</v>
      </c>
      <c r="I21" s="81">
        <v>10080</v>
      </c>
      <c r="J21" s="82">
        <f>I21*H21</f>
        <v>40320</v>
      </c>
      <c r="K21" s="80"/>
      <c r="L21" s="81"/>
      <c r="M21" s="82">
        <f t="shared" ref="M21:M22" si="17">K21*L21</f>
        <v>0</v>
      </c>
      <c r="N21" s="80"/>
      <c r="O21" s="81"/>
      <c r="P21" s="100">
        <f t="shared" ref="P21:P22" si="18">N21*O21</f>
        <v>0</v>
      </c>
      <c r="Q21" s="80"/>
      <c r="R21" s="81"/>
      <c r="S21" s="82">
        <f t="shared" ref="S21:S22" si="19">Q21*R21</f>
        <v>0</v>
      </c>
      <c r="T21" s="80"/>
      <c r="U21" s="81"/>
      <c r="V21" s="100">
        <f t="shared" ref="V21:V22" si="20">T21*U21</f>
        <v>0</v>
      </c>
      <c r="W21" s="83">
        <f t="shared" si="0"/>
        <v>40320</v>
      </c>
      <c r="X21" s="84">
        <f t="shared" si="1"/>
        <v>40320</v>
      </c>
      <c r="Y21" s="85">
        <f t="shared" si="2"/>
        <v>0</v>
      </c>
      <c r="Z21" s="86">
        <f t="shared" si="15"/>
        <v>0</v>
      </c>
      <c r="AA21" s="87"/>
      <c r="AB21" s="62"/>
      <c r="AC21" s="62"/>
    </row>
    <row r="22" spans="1:29" ht="14.4" x14ac:dyDescent="0.3">
      <c r="A22" s="76" t="s">
        <v>37</v>
      </c>
      <c r="B22" s="77" t="s">
        <v>52</v>
      </c>
      <c r="C22" s="78" t="s">
        <v>342</v>
      </c>
      <c r="D22" s="79" t="s">
        <v>40</v>
      </c>
      <c r="E22" s="80">
        <v>3</v>
      </c>
      <c r="F22" s="81">
        <v>6400</v>
      </c>
      <c r="G22" s="82">
        <f t="shared" si="16"/>
        <v>19200</v>
      </c>
      <c r="H22" s="80">
        <v>3</v>
      </c>
      <c r="I22" s="81">
        <v>6400</v>
      </c>
      <c r="J22" s="82">
        <f>I22*H22</f>
        <v>19200</v>
      </c>
      <c r="K22" s="80"/>
      <c r="L22" s="81"/>
      <c r="M22" s="82">
        <f t="shared" si="17"/>
        <v>0</v>
      </c>
      <c r="N22" s="80"/>
      <c r="O22" s="81"/>
      <c r="P22" s="100">
        <f t="shared" si="18"/>
        <v>0</v>
      </c>
      <c r="Q22" s="80"/>
      <c r="R22" s="81"/>
      <c r="S22" s="82">
        <f t="shared" si="19"/>
        <v>0</v>
      </c>
      <c r="T22" s="80"/>
      <c r="U22" s="81"/>
      <c r="V22" s="100">
        <f t="shared" si="20"/>
        <v>0</v>
      </c>
      <c r="W22" s="83">
        <f t="shared" si="0"/>
        <v>19200</v>
      </c>
      <c r="X22" s="84">
        <f t="shared" si="1"/>
        <v>19200</v>
      </c>
      <c r="Y22" s="85">
        <f t="shared" si="2"/>
        <v>0</v>
      </c>
      <c r="Z22" s="86">
        <f t="shared" si="15"/>
        <v>0</v>
      </c>
      <c r="AA22" s="87"/>
      <c r="AB22" s="62"/>
      <c r="AC22" s="62"/>
    </row>
    <row r="23" spans="1:29" ht="14.4" x14ac:dyDescent="0.3">
      <c r="A23" s="88" t="s">
        <v>37</v>
      </c>
      <c r="B23" s="77" t="s">
        <v>54</v>
      </c>
      <c r="C23" s="89" t="s">
        <v>343</v>
      </c>
      <c r="D23" s="79" t="s">
        <v>40</v>
      </c>
      <c r="E23" s="91">
        <v>3</v>
      </c>
      <c r="F23" s="92">
        <v>4800</v>
      </c>
      <c r="G23" s="93">
        <f t="shared" si="16"/>
        <v>14400</v>
      </c>
      <c r="H23" s="91">
        <v>3</v>
      </c>
      <c r="I23" s="92">
        <v>4800</v>
      </c>
      <c r="J23" s="82">
        <f t="shared" ref="J23:J25" si="21">I23*H23</f>
        <v>14400</v>
      </c>
      <c r="K23" s="91"/>
      <c r="L23" s="92"/>
      <c r="M23" s="93">
        <v>0</v>
      </c>
      <c r="N23" s="91"/>
      <c r="O23" s="92"/>
      <c r="P23" s="109">
        <v>0</v>
      </c>
      <c r="Q23" s="91"/>
      <c r="R23" s="92"/>
      <c r="S23" s="93">
        <v>0</v>
      </c>
      <c r="T23" s="91"/>
      <c r="U23" s="92"/>
      <c r="V23" s="109">
        <v>0</v>
      </c>
      <c r="W23" s="83">
        <f t="shared" si="0"/>
        <v>14400</v>
      </c>
      <c r="X23" s="84">
        <f t="shared" si="1"/>
        <v>14400</v>
      </c>
      <c r="Y23" s="85">
        <f t="shared" si="2"/>
        <v>0</v>
      </c>
      <c r="Z23" s="86">
        <f t="shared" si="15"/>
        <v>0</v>
      </c>
      <c r="AA23" s="110"/>
      <c r="AB23" s="62"/>
      <c r="AC23" s="62"/>
    </row>
    <row r="24" spans="1:29" ht="14.4" x14ac:dyDescent="0.3">
      <c r="A24" s="76" t="s">
        <v>37</v>
      </c>
      <c r="B24" s="77" t="s">
        <v>55</v>
      </c>
      <c r="C24" s="78" t="s">
        <v>344</v>
      </c>
      <c r="D24" s="79" t="s">
        <v>40</v>
      </c>
      <c r="E24" s="80">
        <v>4</v>
      </c>
      <c r="F24" s="81">
        <v>6000</v>
      </c>
      <c r="G24" s="82">
        <f t="shared" si="16"/>
        <v>24000</v>
      </c>
      <c r="H24" s="80">
        <v>4</v>
      </c>
      <c r="I24" s="92">
        <v>6000</v>
      </c>
      <c r="J24" s="82">
        <f t="shared" si="21"/>
        <v>24000</v>
      </c>
      <c r="K24" s="91"/>
      <c r="L24" s="92"/>
      <c r="M24" s="93">
        <v>0</v>
      </c>
      <c r="N24" s="91"/>
      <c r="O24" s="92"/>
      <c r="P24" s="109">
        <v>0</v>
      </c>
      <c r="Q24" s="91"/>
      <c r="R24" s="92"/>
      <c r="S24" s="93">
        <v>0</v>
      </c>
      <c r="T24" s="91"/>
      <c r="U24" s="92"/>
      <c r="V24" s="109">
        <v>0</v>
      </c>
      <c r="W24" s="83">
        <f t="shared" si="0"/>
        <v>24000</v>
      </c>
      <c r="X24" s="84">
        <f t="shared" si="1"/>
        <v>24000</v>
      </c>
      <c r="Y24" s="85">
        <f t="shared" si="2"/>
        <v>0</v>
      </c>
      <c r="Z24" s="86">
        <f t="shared" si="15"/>
        <v>0</v>
      </c>
      <c r="AA24" s="110"/>
      <c r="AB24" s="62"/>
      <c r="AC24" s="62"/>
    </row>
    <row r="25" spans="1:29" ht="15" thickBot="1" x14ac:dyDescent="0.35">
      <c r="A25" s="111" t="s">
        <v>37</v>
      </c>
      <c r="B25" s="77" t="s">
        <v>355</v>
      </c>
      <c r="C25" s="112" t="s">
        <v>345</v>
      </c>
      <c r="D25" s="113" t="s">
        <v>40</v>
      </c>
      <c r="E25" s="114">
        <v>4</v>
      </c>
      <c r="F25" s="115">
        <v>7200</v>
      </c>
      <c r="G25" s="116">
        <f t="shared" si="16"/>
        <v>28800</v>
      </c>
      <c r="H25" s="91">
        <v>4</v>
      </c>
      <c r="I25" s="92">
        <v>7200</v>
      </c>
      <c r="J25" s="82">
        <f t="shared" si="21"/>
        <v>28800</v>
      </c>
      <c r="K25" s="91"/>
      <c r="L25" s="92"/>
      <c r="M25" s="93">
        <v>0</v>
      </c>
      <c r="N25" s="91"/>
      <c r="O25" s="92"/>
      <c r="P25" s="109">
        <v>0</v>
      </c>
      <c r="Q25" s="91"/>
      <c r="R25" s="92"/>
      <c r="S25" s="93">
        <v>0</v>
      </c>
      <c r="T25" s="91"/>
      <c r="U25" s="92"/>
      <c r="V25" s="109">
        <v>0</v>
      </c>
      <c r="W25" s="83">
        <f t="shared" si="0"/>
        <v>28800</v>
      </c>
      <c r="X25" s="84">
        <f t="shared" si="1"/>
        <v>28800</v>
      </c>
      <c r="Y25" s="85">
        <f t="shared" si="2"/>
        <v>0</v>
      </c>
      <c r="Z25" s="86">
        <f t="shared" si="15"/>
        <v>0</v>
      </c>
      <c r="AA25" s="110"/>
      <c r="AB25" s="62"/>
      <c r="AC25" s="62"/>
    </row>
    <row r="26" spans="1:29" ht="14.4" x14ac:dyDescent="0.3">
      <c r="A26" s="63" t="s">
        <v>32</v>
      </c>
      <c r="B26" s="64" t="s">
        <v>56</v>
      </c>
      <c r="C26" s="118" t="s">
        <v>57</v>
      </c>
      <c r="D26" s="66"/>
      <c r="E26" s="67"/>
      <c r="F26" s="68"/>
      <c r="G26" s="69">
        <f>SUM(G27:G29)</f>
        <v>30507.928</v>
      </c>
      <c r="H26" s="67"/>
      <c r="I26" s="68"/>
      <c r="J26" s="69">
        <f>SUM(J27:J29)</f>
        <v>30507.928</v>
      </c>
      <c r="K26" s="67"/>
      <c r="L26" s="68"/>
      <c r="M26" s="69">
        <f>M27</f>
        <v>0</v>
      </c>
      <c r="N26" s="67"/>
      <c r="O26" s="68"/>
      <c r="P26" s="99">
        <f>P27</f>
        <v>0</v>
      </c>
      <c r="Q26" s="67"/>
      <c r="R26" s="68"/>
      <c r="S26" s="69">
        <f>S27</f>
        <v>0</v>
      </c>
      <c r="T26" s="67"/>
      <c r="U26" s="68"/>
      <c r="V26" s="99">
        <f>V27</f>
        <v>0</v>
      </c>
      <c r="W26" s="70">
        <f>G26+S26</f>
        <v>30507.928</v>
      </c>
      <c r="X26" s="70">
        <f t="shared" si="1"/>
        <v>30507.928</v>
      </c>
      <c r="Y26" s="72">
        <f t="shared" si="2"/>
        <v>0</v>
      </c>
      <c r="Z26" s="119">
        <f t="shared" si="15"/>
        <v>0</v>
      </c>
      <c r="AA26" s="74"/>
      <c r="AB26" s="75"/>
      <c r="AC26" s="75"/>
    </row>
    <row r="27" spans="1:29" ht="14.4" x14ac:dyDescent="0.3">
      <c r="A27" s="88" t="s">
        <v>37</v>
      </c>
      <c r="B27" s="120" t="s">
        <v>58</v>
      </c>
      <c r="C27" s="89" t="s">
        <v>59</v>
      </c>
      <c r="D27" s="90"/>
      <c r="E27" s="91">
        <v>11952.4</v>
      </c>
      <c r="F27" s="92">
        <v>0.22</v>
      </c>
      <c r="G27" s="93">
        <f>F27*E27</f>
        <v>2629.5279999999998</v>
      </c>
      <c r="H27" s="91">
        <v>11952.4</v>
      </c>
      <c r="I27" s="92">
        <v>0.22</v>
      </c>
      <c r="J27" s="92">
        <f>I27*H27</f>
        <v>2629.5279999999998</v>
      </c>
      <c r="K27" s="91"/>
      <c r="L27" s="92"/>
      <c r="M27" s="93">
        <v>0</v>
      </c>
      <c r="N27" s="91"/>
      <c r="O27" s="92"/>
      <c r="P27" s="93">
        <v>0</v>
      </c>
      <c r="Q27" s="91"/>
      <c r="R27" s="92"/>
      <c r="S27" s="93">
        <v>0</v>
      </c>
      <c r="T27" s="91"/>
      <c r="U27" s="92"/>
      <c r="V27" s="93">
        <v>0</v>
      </c>
      <c r="W27" s="94">
        <f>G27+S27</f>
        <v>2629.5279999999998</v>
      </c>
      <c r="X27" s="84">
        <f t="shared" si="1"/>
        <v>2629.5279999999998</v>
      </c>
      <c r="Y27" s="96">
        <f t="shared" si="2"/>
        <v>0</v>
      </c>
      <c r="Z27" s="121">
        <f t="shared" si="15"/>
        <v>0</v>
      </c>
      <c r="AA27" s="110"/>
      <c r="AB27" s="62"/>
      <c r="AC27" s="62"/>
    </row>
    <row r="28" spans="1:29" ht="14.4" x14ac:dyDescent="0.3">
      <c r="A28" s="88" t="s">
        <v>37</v>
      </c>
      <c r="B28" s="120" t="s">
        <v>60</v>
      </c>
      <c r="C28" s="89" t="s">
        <v>61</v>
      </c>
      <c r="D28" s="90"/>
      <c r="E28" s="91">
        <v>0</v>
      </c>
      <c r="F28" s="92">
        <v>0.22</v>
      </c>
      <c r="G28" s="93">
        <v>0</v>
      </c>
      <c r="H28" s="91">
        <v>0</v>
      </c>
      <c r="I28" s="92">
        <v>0.22</v>
      </c>
      <c r="J28" s="92">
        <v>0</v>
      </c>
      <c r="K28" s="91"/>
      <c r="L28" s="92"/>
      <c r="M28" s="93">
        <v>0</v>
      </c>
      <c r="N28" s="91"/>
      <c r="O28" s="92"/>
      <c r="P28" s="93">
        <v>0</v>
      </c>
      <c r="Q28" s="91"/>
      <c r="R28" s="92"/>
      <c r="S28" s="93">
        <v>0</v>
      </c>
      <c r="T28" s="91"/>
      <c r="U28" s="92"/>
      <c r="V28" s="93">
        <v>0</v>
      </c>
      <c r="W28" s="94">
        <f t="shared" ref="W28:W29" si="22">G28+S28</f>
        <v>0</v>
      </c>
      <c r="X28" s="84">
        <f t="shared" si="1"/>
        <v>0</v>
      </c>
      <c r="Y28" s="96">
        <f t="shared" si="2"/>
        <v>0</v>
      </c>
      <c r="Z28" s="117">
        <v>0</v>
      </c>
      <c r="AA28" s="122"/>
      <c r="AB28" s="62"/>
      <c r="AC28" s="62"/>
    </row>
    <row r="29" spans="1:29" ht="15" thickBot="1" x14ac:dyDescent="0.35">
      <c r="A29" s="88" t="s">
        <v>37</v>
      </c>
      <c r="B29" s="120" t="s">
        <v>62</v>
      </c>
      <c r="C29" s="89" t="s">
        <v>50</v>
      </c>
      <c r="D29" s="90"/>
      <c r="E29" s="91">
        <v>126720</v>
      </c>
      <c r="F29" s="92">
        <v>0.22</v>
      </c>
      <c r="G29" s="93">
        <v>27878.400000000001</v>
      </c>
      <c r="H29" s="91">
        <v>126720</v>
      </c>
      <c r="I29" s="92">
        <v>0.22</v>
      </c>
      <c r="J29" s="92">
        <f>I29*H29</f>
        <v>27878.400000000001</v>
      </c>
      <c r="K29" s="91"/>
      <c r="L29" s="92"/>
      <c r="M29" s="93">
        <v>0</v>
      </c>
      <c r="N29" s="91"/>
      <c r="O29" s="92"/>
      <c r="P29" s="93">
        <v>0</v>
      </c>
      <c r="Q29" s="91"/>
      <c r="R29" s="92"/>
      <c r="S29" s="93">
        <v>0</v>
      </c>
      <c r="T29" s="91"/>
      <c r="U29" s="92"/>
      <c r="V29" s="93">
        <v>0</v>
      </c>
      <c r="W29" s="94">
        <f t="shared" si="22"/>
        <v>27878.400000000001</v>
      </c>
      <c r="X29" s="84">
        <f t="shared" si="1"/>
        <v>27878.400000000001</v>
      </c>
      <c r="Y29" s="96">
        <f t="shared" si="2"/>
        <v>0</v>
      </c>
      <c r="Z29" s="117">
        <f t="shared" si="15"/>
        <v>0</v>
      </c>
      <c r="AA29" s="122"/>
      <c r="AB29" s="62"/>
      <c r="AC29" s="62"/>
    </row>
    <row r="30" spans="1:29" ht="14.4" x14ac:dyDescent="0.3">
      <c r="A30" s="63" t="s">
        <v>34</v>
      </c>
      <c r="B30" s="64" t="s">
        <v>350</v>
      </c>
      <c r="C30" s="118" t="s">
        <v>63</v>
      </c>
      <c r="D30" s="66"/>
      <c r="E30" s="69">
        <v>14</v>
      </c>
      <c r="F30" s="68"/>
      <c r="G30" s="69">
        <f>SUM(G31:G34)</f>
        <v>270574.90000000002</v>
      </c>
      <c r="H30" s="69">
        <f>SUM(H31:H33)</f>
        <v>14</v>
      </c>
      <c r="I30" s="68"/>
      <c r="J30" s="69">
        <f>SUM(J31:J33)</f>
        <v>270574.90000000002</v>
      </c>
      <c r="K30" s="67"/>
      <c r="L30" s="68"/>
      <c r="M30" s="69">
        <f>SUM(M31:M34)</f>
        <v>40000</v>
      </c>
      <c r="N30" s="67"/>
      <c r="O30" s="68"/>
      <c r="P30" s="99">
        <f>SUM(P31:P34)</f>
        <v>40000</v>
      </c>
      <c r="Q30" s="67"/>
      <c r="R30" s="68"/>
      <c r="S30" s="69"/>
      <c r="T30" s="67"/>
      <c r="U30" s="68"/>
      <c r="V30" s="99"/>
      <c r="W30" s="70">
        <f>G30+S30+P30</f>
        <v>310574.90000000002</v>
      </c>
      <c r="X30" s="71">
        <f>J30+V30+P30</f>
        <v>310574.90000000002</v>
      </c>
      <c r="Y30" s="71">
        <f>W30-X30</f>
        <v>0</v>
      </c>
      <c r="Z30" s="123">
        <f t="shared" ref="Z30:Z34" si="23">0</f>
        <v>0</v>
      </c>
      <c r="AA30" s="124"/>
      <c r="AB30" s="75"/>
      <c r="AC30" s="75"/>
    </row>
    <row r="31" spans="1:29" ht="14.4" x14ac:dyDescent="0.3">
      <c r="A31" s="88" t="s">
        <v>37</v>
      </c>
      <c r="B31" s="120" t="s">
        <v>64</v>
      </c>
      <c r="C31" s="89" t="s">
        <v>346</v>
      </c>
      <c r="D31" s="90" t="s">
        <v>40</v>
      </c>
      <c r="E31" s="91">
        <v>4</v>
      </c>
      <c r="F31" s="92">
        <v>8000</v>
      </c>
      <c r="G31" s="93">
        <f>F31*E31</f>
        <v>32000</v>
      </c>
      <c r="H31" s="91">
        <v>4</v>
      </c>
      <c r="I31" s="92">
        <v>8000</v>
      </c>
      <c r="J31" s="92">
        <f>I31*H31</f>
        <v>32000</v>
      </c>
      <c r="K31" s="91"/>
      <c r="L31" s="92"/>
      <c r="M31" s="93">
        <v>0</v>
      </c>
      <c r="N31" s="91"/>
      <c r="O31" s="92"/>
      <c r="P31" s="93">
        <v>0</v>
      </c>
      <c r="Q31" s="91"/>
      <c r="R31" s="92"/>
      <c r="S31" s="93">
        <v>0</v>
      </c>
      <c r="T31" s="91"/>
      <c r="U31" s="92"/>
      <c r="V31" s="93">
        <v>0</v>
      </c>
      <c r="W31" s="83">
        <f>G31+S31</f>
        <v>32000</v>
      </c>
      <c r="X31" s="84">
        <f t="shared" si="1"/>
        <v>32000</v>
      </c>
      <c r="Y31" s="125">
        <f t="shared" si="2"/>
        <v>0</v>
      </c>
      <c r="Z31" s="126">
        <f t="shared" si="23"/>
        <v>0</v>
      </c>
      <c r="AA31" s="127"/>
      <c r="AB31" s="62"/>
      <c r="AC31" s="62"/>
    </row>
    <row r="32" spans="1:29" ht="14.4" x14ac:dyDescent="0.3">
      <c r="A32" s="88" t="s">
        <v>37</v>
      </c>
      <c r="B32" s="120" t="s">
        <v>65</v>
      </c>
      <c r="C32" s="89" t="s">
        <v>347</v>
      </c>
      <c r="D32" s="90" t="s">
        <v>40</v>
      </c>
      <c r="E32" s="91">
        <v>5</v>
      </c>
      <c r="F32" s="92">
        <v>21389.98</v>
      </c>
      <c r="G32" s="93">
        <f t="shared" ref="G32:G33" si="24">F32*E32</f>
        <v>106949.9</v>
      </c>
      <c r="H32" s="91">
        <v>5</v>
      </c>
      <c r="I32" s="92">
        <v>21389.98</v>
      </c>
      <c r="J32" s="92">
        <f>I32*H32</f>
        <v>106949.9</v>
      </c>
      <c r="K32" s="91"/>
      <c r="L32" s="92"/>
      <c r="M32" s="93">
        <v>0</v>
      </c>
      <c r="N32" s="91"/>
      <c r="O32" s="92"/>
      <c r="P32" s="93">
        <v>0</v>
      </c>
      <c r="Q32" s="91"/>
      <c r="R32" s="92"/>
      <c r="S32" s="93">
        <v>0</v>
      </c>
      <c r="T32" s="91"/>
      <c r="U32" s="92"/>
      <c r="V32" s="93">
        <v>0</v>
      </c>
      <c r="W32" s="83">
        <f>G32+S32</f>
        <v>106949.9</v>
      </c>
      <c r="X32" s="84">
        <f t="shared" si="1"/>
        <v>106949.9</v>
      </c>
      <c r="Y32" s="128">
        <f t="shared" si="2"/>
        <v>0</v>
      </c>
      <c r="Z32" s="129">
        <f t="shared" si="23"/>
        <v>0</v>
      </c>
      <c r="AA32" s="122"/>
      <c r="AB32" s="62"/>
      <c r="AC32" s="62"/>
    </row>
    <row r="33" spans="1:29" ht="14.4" x14ac:dyDescent="0.3">
      <c r="A33" s="88" t="s">
        <v>37</v>
      </c>
      <c r="B33" s="120" t="s">
        <v>66</v>
      </c>
      <c r="C33" s="89" t="s">
        <v>348</v>
      </c>
      <c r="D33" s="90" t="s">
        <v>40</v>
      </c>
      <c r="E33" s="91">
        <v>5</v>
      </c>
      <c r="F33" s="92">
        <v>26325</v>
      </c>
      <c r="G33" s="93">
        <f t="shared" si="24"/>
        <v>131625</v>
      </c>
      <c r="H33" s="91">
        <v>5</v>
      </c>
      <c r="I33" s="92">
        <v>26325</v>
      </c>
      <c r="J33" s="92">
        <f t="shared" ref="J33" si="25">I33*H33</f>
        <v>131625</v>
      </c>
      <c r="K33" s="91"/>
      <c r="L33" s="92"/>
      <c r="M33" s="93">
        <v>0</v>
      </c>
      <c r="N33" s="91"/>
      <c r="O33" s="92"/>
      <c r="P33" s="93">
        <v>0</v>
      </c>
      <c r="Q33" s="91"/>
      <c r="R33" s="92"/>
      <c r="S33" s="93">
        <v>0</v>
      </c>
      <c r="T33" s="91"/>
      <c r="U33" s="92"/>
      <c r="V33" s="93">
        <v>0</v>
      </c>
      <c r="W33" s="94">
        <f>G33+S33</f>
        <v>131625</v>
      </c>
      <c r="X33" s="95">
        <f t="shared" ref="X33" si="26">J33+V33</f>
        <v>131625</v>
      </c>
      <c r="Y33" s="130">
        <f t="shared" ref="Y33" si="27">W33-X33</f>
        <v>0</v>
      </c>
      <c r="Z33" s="131">
        <f t="shared" si="23"/>
        <v>0</v>
      </c>
      <c r="AA33" s="122"/>
      <c r="AB33" s="62"/>
      <c r="AC33" s="62"/>
    </row>
    <row r="34" spans="1:29" ht="15" thickBot="1" x14ac:dyDescent="0.35">
      <c r="A34" s="88" t="s">
        <v>37</v>
      </c>
      <c r="B34" s="120" t="s">
        <v>349</v>
      </c>
      <c r="C34" s="89" t="s">
        <v>351</v>
      </c>
      <c r="D34" s="90" t="s">
        <v>40</v>
      </c>
      <c r="E34" s="91"/>
      <c r="F34" s="92"/>
      <c r="G34" s="93">
        <v>0</v>
      </c>
      <c r="H34" s="91"/>
      <c r="I34" s="379"/>
      <c r="J34" s="92"/>
      <c r="K34" s="91">
        <v>5</v>
      </c>
      <c r="L34" s="92">
        <v>8000</v>
      </c>
      <c r="M34" s="93">
        <f>L34*K34</f>
        <v>40000</v>
      </c>
      <c r="N34" s="91">
        <v>5</v>
      </c>
      <c r="O34" s="92">
        <v>8000</v>
      </c>
      <c r="P34" s="93">
        <f>O34*N34</f>
        <v>40000</v>
      </c>
      <c r="Q34" s="91"/>
      <c r="R34" s="92"/>
      <c r="S34" s="93">
        <v>0</v>
      </c>
      <c r="T34" s="91"/>
      <c r="U34" s="92"/>
      <c r="V34" s="93">
        <v>0</v>
      </c>
      <c r="W34" s="83">
        <f>G34+S34+P34</f>
        <v>40000</v>
      </c>
      <c r="X34" s="95">
        <f>J34+V34+P34</f>
        <v>40000</v>
      </c>
      <c r="Y34" s="130">
        <f>W34-X34</f>
        <v>0</v>
      </c>
      <c r="Z34" s="131">
        <f t="shared" si="23"/>
        <v>0</v>
      </c>
      <c r="AA34" s="122"/>
      <c r="AB34" s="62"/>
      <c r="AC34" s="62"/>
    </row>
    <row r="35" spans="1:29" ht="15" thickBot="1" x14ac:dyDescent="0.35">
      <c r="A35" s="132" t="s">
        <v>67</v>
      </c>
      <c r="B35" s="133"/>
      <c r="C35" s="134"/>
      <c r="D35" s="135"/>
      <c r="E35" s="136"/>
      <c r="F35" s="136"/>
      <c r="G35" s="137">
        <f>G30+G26+G20+G16+G12</f>
        <v>439755.22800000006</v>
      </c>
      <c r="H35" s="136"/>
      <c r="I35" s="138"/>
      <c r="J35" s="137">
        <f>J30+J20+J16+J12+J26</f>
        <v>439755.22800000006</v>
      </c>
      <c r="K35" s="139"/>
      <c r="L35" s="136"/>
      <c r="M35" s="140">
        <f>SUM(M30,M26,M20,M16,M12)</f>
        <v>40000</v>
      </c>
      <c r="N35" s="136"/>
      <c r="O35" s="136"/>
      <c r="P35" s="137">
        <v>40000</v>
      </c>
      <c r="Q35" s="139"/>
      <c r="R35" s="136"/>
      <c r="S35" s="140">
        <f>S26</f>
        <v>0</v>
      </c>
      <c r="T35" s="136"/>
      <c r="U35" s="136"/>
      <c r="V35" s="137">
        <f>V26</f>
        <v>0</v>
      </c>
      <c r="W35" s="137">
        <f>W30+W26+W20+W12+W16</f>
        <v>479755.22800000006</v>
      </c>
      <c r="X35" s="141">
        <f>X30+X26+X20+X16+X12</f>
        <v>479755.22800000006</v>
      </c>
      <c r="Y35" s="138">
        <f>W35-X35</f>
        <v>0</v>
      </c>
      <c r="Z35" s="142">
        <f t="shared" si="15"/>
        <v>0</v>
      </c>
      <c r="AA35" s="143"/>
      <c r="AB35" s="62"/>
      <c r="AC35" s="62"/>
    </row>
    <row r="36" spans="1:29" ht="15" thickBot="1" x14ac:dyDescent="0.35">
      <c r="A36" s="144" t="s">
        <v>32</v>
      </c>
      <c r="B36" s="145" t="s">
        <v>68</v>
      </c>
      <c r="C36" s="146" t="s">
        <v>69</v>
      </c>
      <c r="D36" s="147"/>
      <c r="E36" s="148"/>
      <c r="F36" s="149"/>
      <c r="G36" s="149"/>
      <c r="H36" s="52"/>
      <c r="I36" s="53"/>
      <c r="J36" s="57"/>
      <c r="K36" s="53"/>
      <c r="L36" s="53"/>
      <c r="M36" s="57"/>
      <c r="N36" s="52"/>
      <c r="O36" s="53"/>
      <c r="P36" s="57"/>
      <c r="Q36" s="53"/>
      <c r="R36" s="53"/>
      <c r="S36" s="57"/>
      <c r="T36" s="52"/>
      <c r="U36" s="53"/>
      <c r="V36" s="57"/>
      <c r="W36" s="58"/>
      <c r="X36" s="59"/>
      <c r="Y36" s="59"/>
      <c r="Z36" s="60"/>
      <c r="AA36" s="61"/>
      <c r="AB36" s="62"/>
      <c r="AC36" s="62"/>
    </row>
    <row r="37" spans="1:29" ht="14.4" x14ac:dyDescent="0.3">
      <c r="A37" s="63" t="s">
        <v>34</v>
      </c>
      <c r="B37" s="64" t="s">
        <v>70</v>
      </c>
      <c r="C37" s="150" t="s">
        <v>71</v>
      </c>
      <c r="D37" s="151"/>
      <c r="E37" s="67"/>
      <c r="F37" s="68"/>
      <c r="G37" s="99">
        <f>SUM(G38:G40)</f>
        <v>0</v>
      </c>
      <c r="H37" s="67"/>
      <c r="I37" s="68"/>
      <c r="J37" s="69">
        <f>SUM(J38:J40)</f>
        <v>0</v>
      </c>
      <c r="K37" s="67"/>
      <c r="L37" s="68"/>
      <c r="M37" s="69">
        <f>SUM(M38:M40)</f>
        <v>0</v>
      </c>
      <c r="N37" s="67"/>
      <c r="O37" s="68"/>
      <c r="P37" s="99">
        <f>SUM(P38:P40)</f>
        <v>0</v>
      </c>
      <c r="Q37" s="67"/>
      <c r="R37" s="68"/>
      <c r="S37" s="69">
        <f>SUM(S38:S40)</f>
        <v>0</v>
      </c>
      <c r="T37" s="67"/>
      <c r="U37" s="68"/>
      <c r="V37" s="99">
        <f>SUM(V38:V40)</f>
        <v>0</v>
      </c>
      <c r="W37" s="70">
        <f t="shared" ref="W37:W48" si="28">G37+S37</f>
        <v>0</v>
      </c>
      <c r="X37" s="71">
        <f t="shared" ref="X37:X48" si="29">J37+V37</f>
        <v>0</v>
      </c>
      <c r="Y37" s="71">
        <f t="shared" ref="Y37:Y49" si="30">W37-X37</f>
        <v>0</v>
      </c>
      <c r="Z37" s="152">
        <f t="shared" ref="Z37:Z49" si="31">0</f>
        <v>0</v>
      </c>
      <c r="AA37" s="74"/>
      <c r="AB37" s="75"/>
      <c r="AC37" s="75"/>
    </row>
    <row r="38" spans="1:29" ht="27.6" x14ac:dyDescent="0.3">
      <c r="A38" s="76" t="s">
        <v>37</v>
      </c>
      <c r="B38" s="77" t="s">
        <v>72</v>
      </c>
      <c r="C38" s="78" t="s">
        <v>73</v>
      </c>
      <c r="D38" s="79" t="s">
        <v>74</v>
      </c>
      <c r="E38" s="80"/>
      <c r="F38" s="81"/>
      <c r="G38" s="100">
        <f t="shared" ref="G38:G40" si="32">E38*F38</f>
        <v>0</v>
      </c>
      <c r="H38" s="80"/>
      <c r="I38" s="81"/>
      <c r="J38" s="82">
        <f t="shared" ref="J38:J40" si="33">H38*I38</f>
        <v>0</v>
      </c>
      <c r="K38" s="80"/>
      <c r="L38" s="81"/>
      <c r="M38" s="82">
        <f t="shared" ref="M38:M40" si="34">K38*L38</f>
        <v>0</v>
      </c>
      <c r="N38" s="80"/>
      <c r="O38" s="81"/>
      <c r="P38" s="100">
        <f t="shared" ref="P38:P40" si="35">N38*O38</f>
        <v>0</v>
      </c>
      <c r="Q38" s="80"/>
      <c r="R38" s="81"/>
      <c r="S38" s="82">
        <f t="shared" ref="S38:S40" si="36">Q38*R38</f>
        <v>0</v>
      </c>
      <c r="T38" s="80"/>
      <c r="U38" s="81"/>
      <c r="V38" s="100">
        <f t="shared" ref="V38:V40" si="37">T38*U38</f>
        <v>0</v>
      </c>
      <c r="W38" s="83">
        <f t="shared" si="28"/>
        <v>0</v>
      </c>
      <c r="X38" s="84">
        <f t="shared" si="29"/>
        <v>0</v>
      </c>
      <c r="Y38" s="128">
        <f t="shared" si="30"/>
        <v>0</v>
      </c>
      <c r="Z38" s="131">
        <f t="shared" si="31"/>
        <v>0</v>
      </c>
      <c r="AA38" s="87"/>
      <c r="AB38" s="62"/>
      <c r="AC38" s="62"/>
    </row>
    <row r="39" spans="1:29" ht="27.6" x14ac:dyDescent="0.3">
      <c r="A39" s="76" t="s">
        <v>37</v>
      </c>
      <c r="B39" s="77" t="s">
        <v>75</v>
      </c>
      <c r="C39" s="78" t="s">
        <v>73</v>
      </c>
      <c r="D39" s="79" t="s">
        <v>74</v>
      </c>
      <c r="E39" s="80"/>
      <c r="F39" s="81"/>
      <c r="G39" s="100">
        <f t="shared" si="32"/>
        <v>0</v>
      </c>
      <c r="H39" s="80"/>
      <c r="I39" s="81"/>
      <c r="J39" s="82">
        <f t="shared" si="33"/>
        <v>0</v>
      </c>
      <c r="K39" s="80"/>
      <c r="L39" s="81"/>
      <c r="M39" s="82">
        <f t="shared" si="34"/>
        <v>0</v>
      </c>
      <c r="N39" s="80"/>
      <c r="O39" s="81"/>
      <c r="P39" s="100">
        <f t="shared" si="35"/>
        <v>0</v>
      </c>
      <c r="Q39" s="80"/>
      <c r="R39" s="81"/>
      <c r="S39" s="82">
        <f t="shared" si="36"/>
        <v>0</v>
      </c>
      <c r="T39" s="80"/>
      <c r="U39" s="81"/>
      <c r="V39" s="100">
        <f t="shared" si="37"/>
        <v>0</v>
      </c>
      <c r="W39" s="83">
        <f t="shared" si="28"/>
        <v>0</v>
      </c>
      <c r="X39" s="84">
        <f t="shared" si="29"/>
        <v>0</v>
      </c>
      <c r="Y39" s="128">
        <f t="shared" si="30"/>
        <v>0</v>
      </c>
      <c r="Z39" s="131">
        <f t="shared" si="31"/>
        <v>0</v>
      </c>
      <c r="AA39" s="87"/>
      <c r="AB39" s="62"/>
      <c r="AC39" s="62"/>
    </row>
    <row r="40" spans="1:29" ht="28.2" thickBot="1" x14ac:dyDescent="0.35">
      <c r="A40" s="101" t="s">
        <v>37</v>
      </c>
      <c r="B40" s="77" t="s">
        <v>76</v>
      </c>
      <c r="C40" s="102" t="s">
        <v>73</v>
      </c>
      <c r="D40" s="103" t="s">
        <v>74</v>
      </c>
      <c r="E40" s="104"/>
      <c r="F40" s="105"/>
      <c r="G40" s="107">
        <f t="shared" si="32"/>
        <v>0</v>
      </c>
      <c r="H40" s="104"/>
      <c r="I40" s="105"/>
      <c r="J40" s="106">
        <f t="shared" si="33"/>
        <v>0</v>
      </c>
      <c r="K40" s="104"/>
      <c r="L40" s="105"/>
      <c r="M40" s="106">
        <f t="shared" si="34"/>
        <v>0</v>
      </c>
      <c r="N40" s="104"/>
      <c r="O40" s="105"/>
      <c r="P40" s="107">
        <f t="shared" si="35"/>
        <v>0</v>
      </c>
      <c r="Q40" s="104"/>
      <c r="R40" s="105"/>
      <c r="S40" s="106">
        <f t="shared" si="36"/>
        <v>0</v>
      </c>
      <c r="T40" s="104"/>
      <c r="U40" s="105"/>
      <c r="V40" s="107">
        <f t="shared" si="37"/>
        <v>0</v>
      </c>
      <c r="W40" s="94">
        <f t="shared" si="28"/>
        <v>0</v>
      </c>
      <c r="X40" s="95">
        <f t="shared" si="29"/>
        <v>0</v>
      </c>
      <c r="Y40" s="130">
        <f t="shared" si="30"/>
        <v>0</v>
      </c>
      <c r="Z40" s="131">
        <f t="shared" si="31"/>
        <v>0</v>
      </c>
      <c r="AA40" s="87"/>
      <c r="AB40" s="62"/>
      <c r="AC40" s="62"/>
    </row>
    <row r="41" spans="1:29" ht="14.4" x14ac:dyDescent="0.3">
      <c r="A41" s="63" t="s">
        <v>34</v>
      </c>
      <c r="B41" s="64" t="s">
        <v>77</v>
      </c>
      <c r="C41" s="65" t="s">
        <v>78</v>
      </c>
      <c r="D41" s="66"/>
      <c r="E41" s="67">
        <f t="shared" ref="E41:V41" si="38">SUM(E42:E44)</f>
        <v>0</v>
      </c>
      <c r="F41" s="68">
        <f t="shared" si="38"/>
        <v>0</v>
      </c>
      <c r="G41" s="69">
        <f t="shared" si="38"/>
        <v>0</v>
      </c>
      <c r="H41" s="67">
        <f t="shared" si="38"/>
        <v>0</v>
      </c>
      <c r="I41" s="68">
        <f t="shared" si="38"/>
        <v>0</v>
      </c>
      <c r="J41" s="69">
        <f t="shared" si="38"/>
        <v>0</v>
      </c>
      <c r="K41" s="67">
        <f t="shared" si="38"/>
        <v>0</v>
      </c>
      <c r="L41" s="68">
        <f t="shared" si="38"/>
        <v>0</v>
      </c>
      <c r="M41" s="69">
        <f t="shared" si="38"/>
        <v>0</v>
      </c>
      <c r="N41" s="67">
        <f t="shared" si="38"/>
        <v>0</v>
      </c>
      <c r="O41" s="68">
        <f t="shared" si="38"/>
        <v>0</v>
      </c>
      <c r="P41" s="99">
        <f t="shared" si="38"/>
        <v>0</v>
      </c>
      <c r="Q41" s="67">
        <f t="shared" si="38"/>
        <v>0</v>
      </c>
      <c r="R41" s="68">
        <f t="shared" si="38"/>
        <v>0</v>
      </c>
      <c r="S41" s="69">
        <f t="shared" si="38"/>
        <v>0</v>
      </c>
      <c r="T41" s="67">
        <f t="shared" si="38"/>
        <v>0</v>
      </c>
      <c r="U41" s="68">
        <f t="shared" si="38"/>
        <v>0</v>
      </c>
      <c r="V41" s="99">
        <f t="shared" si="38"/>
        <v>0</v>
      </c>
      <c r="W41" s="70">
        <f t="shared" si="28"/>
        <v>0</v>
      </c>
      <c r="X41" s="71">
        <f t="shared" si="29"/>
        <v>0</v>
      </c>
      <c r="Y41" s="71">
        <f t="shared" si="30"/>
        <v>0</v>
      </c>
      <c r="Z41" s="119">
        <f t="shared" si="31"/>
        <v>0</v>
      </c>
      <c r="AA41" s="108"/>
      <c r="AB41" s="75"/>
      <c r="AC41" s="75"/>
    </row>
    <row r="42" spans="1:29" ht="14.4" x14ac:dyDescent="0.3">
      <c r="A42" s="76" t="s">
        <v>37</v>
      </c>
      <c r="B42" s="77" t="s">
        <v>79</v>
      </c>
      <c r="C42" s="78" t="s">
        <v>80</v>
      </c>
      <c r="D42" s="79" t="s">
        <v>81</v>
      </c>
      <c r="E42" s="80"/>
      <c r="F42" s="81"/>
      <c r="G42" s="82">
        <f t="shared" ref="G42:G44" si="39">E42*F42</f>
        <v>0</v>
      </c>
      <c r="H42" s="80"/>
      <c r="I42" s="81"/>
      <c r="J42" s="82">
        <f t="shared" ref="J42:J44" si="40">H42*I42</f>
        <v>0</v>
      </c>
      <c r="K42" s="80"/>
      <c r="L42" s="81"/>
      <c r="M42" s="82">
        <f t="shared" ref="M42:M44" si="41">K42*L42</f>
        <v>0</v>
      </c>
      <c r="N42" s="80"/>
      <c r="O42" s="81"/>
      <c r="P42" s="100">
        <f t="shared" ref="P42:P44" si="42">N42*O42</f>
        <v>0</v>
      </c>
      <c r="Q42" s="80"/>
      <c r="R42" s="81"/>
      <c r="S42" s="82">
        <f t="shared" ref="S42:S44" si="43">Q42*R42</f>
        <v>0</v>
      </c>
      <c r="T42" s="80"/>
      <c r="U42" s="81"/>
      <c r="V42" s="100">
        <f t="shared" ref="V42:V44" si="44">T42*U42</f>
        <v>0</v>
      </c>
      <c r="W42" s="83">
        <f t="shared" si="28"/>
        <v>0</v>
      </c>
      <c r="X42" s="84">
        <f t="shared" si="29"/>
        <v>0</v>
      </c>
      <c r="Y42" s="128">
        <f t="shared" si="30"/>
        <v>0</v>
      </c>
      <c r="Z42" s="131">
        <f t="shared" si="31"/>
        <v>0</v>
      </c>
      <c r="AA42" s="87"/>
      <c r="AB42" s="62"/>
      <c r="AC42" s="62"/>
    </row>
    <row r="43" spans="1:29" ht="14.4" x14ac:dyDescent="0.3">
      <c r="A43" s="76" t="s">
        <v>37</v>
      </c>
      <c r="B43" s="77" t="s">
        <v>82</v>
      </c>
      <c r="C43" s="78" t="s">
        <v>80</v>
      </c>
      <c r="D43" s="79" t="s">
        <v>81</v>
      </c>
      <c r="E43" s="80"/>
      <c r="F43" s="81"/>
      <c r="G43" s="82">
        <f t="shared" si="39"/>
        <v>0</v>
      </c>
      <c r="H43" s="80"/>
      <c r="I43" s="81"/>
      <c r="J43" s="82">
        <f t="shared" si="40"/>
        <v>0</v>
      </c>
      <c r="K43" s="80"/>
      <c r="L43" s="81"/>
      <c r="M43" s="82">
        <f t="shared" si="41"/>
        <v>0</v>
      </c>
      <c r="N43" s="80"/>
      <c r="O43" s="81"/>
      <c r="P43" s="100">
        <f t="shared" si="42"/>
        <v>0</v>
      </c>
      <c r="Q43" s="80"/>
      <c r="R43" s="81"/>
      <c r="S43" s="82">
        <f t="shared" si="43"/>
        <v>0</v>
      </c>
      <c r="T43" s="80"/>
      <c r="U43" s="81"/>
      <c r="V43" s="100">
        <f t="shared" si="44"/>
        <v>0</v>
      </c>
      <c r="W43" s="83">
        <f t="shared" si="28"/>
        <v>0</v>
      </c>
      <c r="X43" s="84">
        <f t="shared" si="29"/>
        <v>0</v>
      </c>
      <c r="Y43" s="128">
        <f t="shared" si="30"/>
        <v>0</v>
      </c>
      <c r="Z43" s="131">
        <f t="shared" si="31"/>
        <v>0</v>
      </c>
      <c r="AA43" s="87"/>
      <c r="AB43" s="62"/>
      <c r="AC43" s="62"/>
    </row>
    <row r="44" spans="1:29" ht="15" thickBot="1" x14ac:dyDescent="0.35">
      <c r="A44" s="101" t="s">
        <v>37</v>
      </c>
      <c r="B44" s="77" t="s">
        <v>83</v>
      </c>
      <c r="C44" s="102" t="s">
        <v>80</v>
      </c>
      <c r="D44" s="103" t="s">
        <v>81</v>
      </c>
      <c r="E44" s="104"/>
      <c r="F44" s="105"/>
      <c r="G44" s="106">
        <f t="shared" si="39"/>
        <v>0</v>
      </c>
      <c r="H44" s="104"/>
      <c r="I44" s="105"/>
      <c r="J44" s="106">
        <f t="shared" si="40"/>
        <v>0</v>
      </c>
      <c r="K44" s="104"/>
      <c r="L44" s="105"/>
      <c r="M44" s="106">
        <f t="shared" si="41"/>
        <v>0</v>
      </c>
      <c r="N44" s="104"/>
      <c r="O44" s="105"/>
      <c r="P44" s="107">
        <f t="shared" si="42"/>
        <v>0</v>
      </c>
      <c r="Q44" s="104"/>
      <c r="R44" s="105"/>
      <c r="S44" s="106">
        <f t="shared" si="43"/>
        <v>0</v>
      </c>
      <c r="T44" s="104"/>
      <c r="U44" s="105"/>
      <c r="V44" s="107">
        <f t="shared" si="44"/>
        <v>0</v>
      </c>
      <c r="W44" s="94">
        <f t="shared" si="28"/>
        <v>0</v>
      </c>
      <c r="X44" s="95">
        <f t="shared" si="29"/>
        <v>0</v>
      </c>
      <c r="Y44" s="130">
        <f t="shared" si="30"/>
        <v>0</v>
      </c>
      <c r="Z44" s="131">
        <f t="shared" si="31"/>
        <v>0</v>
      </c>
      <c r="AA44" s="87"/>
      <c r="AB44" s="62"/>
      <c r="AC44" s="62"/>
    </row>
    <row r="45" spans="1:29" ht="14.4" x14ac:dyDescent="0.3">
      <c r="A45" s="63" t="s">
        <v>34</v>
      </c>
      <c r="B45" s="64" t="s">
        <v>84</v>
      </c>
      <c r="C45" s="65" t="s">
        <v>85</v>
      </c>
      <c r="D45" s="66"/>
      <c r="E45" s="67">
        <f t="shared" ref="E45:V45" si="45">SUM(E46:E48)</f>
        <v>0</v>
      </c>
      <c r="F45" s="68">
        <f t="shared" si="45"/>
        <v>0</v>
      </c>
      <c r="G45" s="69">
        <f t="shared" si="45"/>
        <v>0</v>
      </c>
      <c r="H45" s="67">
        <f t="shared" si="45"/>
        <v>0</v>
      </c>
      <c r="I45" s="68">
        <f t="shared" si="45"/>
        <v>0</v>
      </c>
      <c r="J45" s="99">
        <f t="shared" si="45"/>
        <v>0</v>
      </c>
      <c r="K45" s="67">
        <f t="shared" si="45"/>
        <v>0</v>
      </c>
      <c r="L45" s="68">
        <f t="shared" si="45"/>
        <v>0</v>
      </c>
      <c r="M45" s="69">
        <f t="shared" si="45"/>
        <v>0</v>
      </c>
      <c r="N45" s="67">
        <f t="shared" si="45"/>
        <v>0</v>
      </c>
      <c r="O45" s="68">
        <f t="shared" si="45"/>
        <v>0</v>
      </c>
      <c r="P45" s="99">
        <f t="shared" si="45"/>
        <v>0</v>
      </c>
      <c r="Q45" s="67">
        <f t="shared" si="45"/>
        <v>0</v>
      </c>
      <c r="R45" s="68">
        <f t="shared" si="45"/>
        <v>0</v>
      </c>
      <c r="S45" s="69">
        <f t="shared" si="45"/>
        <v>0</v>
      </c>
      <c r="T45" s="67">
        <f t="shared" si="45"/>
        <v>0</v>
      </c>
      <c r="U45" s="68">
        <f t="shared" si="45"/>
        <v>0</v>
      </c>
      <c r="V45" s="99">
        <f t="shared" si="45"/>
        <v>0</v>
      </c>
      <c r="W45" s="70">
        <f t="shared" si="28"/>
        <v>0</v>
      </c>
      <c r="X45" s="71">
        <f t="shared" si="29"/>
        <v>0</v>
      </c>
      <c r="Y45" s="71">
        <f t="shared" si="30"/>
        <v>0</v>
      </c>
      <c r="Z45" s="119">
        <f t="shared" si="31"/>
        <v>0</v>
      </c>
      <c r="AA45" s="108"/>
      <c r="AB45" s="75"/>
      <c r="AC45" s="75"/>
    </row>
    <row r="46" spans="1:29" ht="14.4" x14ac:dyDescent="0.3">
      <c r="A46" s="76" t="s">
        <v>37</v>
      </c>
      <c r="B46" s="77" t="s">
        <v>86</v>
      </c>
      <c r="C46" s="78" t="s">
        <v>87</v>
      </c>
      <c r="D46" s="79" t="s">
        <v>81</v>
      </c>
      <c r="E46" s="80"/>
      <c r="F46" s="81"/>
      <c r="G46" s="82">
        <f t="shared" ref="G46:G48" si="46">E46*F46</f>
        <v>0</v>
      </c>
      <c r="H46" s="80"/>
      <c r="I46" s="81"/>
      <c r="J46" s="100">
        <f t="shared" ref="J46:J48" si="47">H46*I46</f>
        <v>0</v>
      </c>
      <c r="K46" s="80"/>
      <c r="L46" s="81"/>
      <c r="M46" s="82">
        <f t="shared" ref="M46:M48" si="48">K46*L46</f>
        <v>0</v>
      </c>
      <c r="N46" s="80"/>
      <c r="O46" s="81"/>
      <c r="P46" s="100">
        <f t="shared" ref="P46:P48" si="49">N46*O46</f>
        <v>0</v>
      </c>
      <c r="Q46" s="80"/>
      <c r="R46" s="81"/>
      <c r="S46" s="82">
        <f t="shared" ref="S46:S48" si="50">Q46*R46</f>
        <v>0</v>
      </c>
      <c r="T46" s="80"/>
      <c r="U46" s="81"/>
      <c r="V46" s="100">
        <f t="shared" ref="V46:V48" si="51">T46*U46</f>
        <v>0</v>
      </c>
      <c r="W46" s="83">
        <f t="shared" si="28"/>
        <v>0</v>
      </c>
      <c r="X46" s="84">
        <f t="shared" si="29"/>
        <v>0</v>
      </c>
      <c r="Y46" s="128">
        <f t="shared" si="30"/>
        <v>0</v>
      </c>
      <c r="Z46" s="131">
        <f t="shared" si="31"/>
        <v>0</v>
      </c>
      <c r="AA46" s="87"/>
      <c r="AB46" s="62"/>
      <c r="AC46" s="62"/>
    </row>
    <row r="47" spans="1:29" ht="14.4" x14ac:dyDescent="0.3">
      <c r="A47" s="76" t="s">
        <v>37</v>
      </c>
      <c r="B47" s="77" t="s">
        <v>88</v>
      </c>
      <c r="C47" s="78" t="s">
        <v>87</v>
      </c>
      <c r="D47" s="79" t="s">
        <v>81</v>
      </c>
      <c r="E47" s="80"/>
      <c r="F47" s="81"/>
      <c r="G47" s="82">
        <f t="shared" si="46"/>
        <v>0</v>
      </c>
      <c r="H47" s="80"/>
      <c r="I47" s="81"/>
      <c r="J47" s="100">
        <f t="shared" si="47"/>
        <v>0</v>
      </c>
      <c r="K47" s="80"/>
      <c r="L47" s="81"/>
      <c r="M47" s="82">
        <f t="shared" si="48"/>
        <v>0</v>
      </c>
      <c r="N47" s="80"/>
      <c r="O47" s="81"/>
      <c r="P47" s="100">
        <f t="shared" si="49"/>
        <v>0</v>
      </c>
      <c r="Q47" s="80"/>
      <c r="R47" s="81"/>
      <c r="S47" s="82">
        <f t="shared" si="50"/>
        <v>0</v>
      </c>
      <c r="T47" s="80"/>
      <c r="U47" s="81"/>
      <c r="V47" s="100">
        <f t="shared" si="51"/>
        <v>0</v>
      </c>
      <c r="W47" s="83">
        <f t="shared" si="28"/>
        <v>0</v>
      </c>
      <c r="X47" s="84">
        <f t="shared" si="29"/>
        <v>0</v>
      </c>
      <c r="Y47" s="128">
        <f t="shared" si="30"/>
        <v>0</v>
      </c>
      <c r="Z47" s="131">
        <f t="shared" si="31"/>
        <v>0</v>
      </c>
      <c r="AA47" s="87"/>
      <c r="AB47" s="62"/>
      <c r="AC47" s="62"/>
    </row>
    <row r="48" spans="1:29" ht="15" thickBot="1" x14ac:dyDescent="0.35">
      <c r="A48" s="101" t="s">
        <v>37</v>
      </c>
      <c r="B48" s="77" t="s">
        <v>89</v>
      </c>
      <c r="C48" s="102" t="s">
        <v>87</v>
      </c>
      <c r="D48" s="103" t="s">
        <v>81</v>
      </c>
      <c r="E48" s="104"/>
      <c r="F48" s="105"/>
      <c r="G48" s="106">
        <f t="shared" si="46"/>
        <v>0</v>
      </c>
      <c r="H48" s="104"/>
      <c r="I48" s="105"/>
      <c r="J48" s="107">
        <f t="shared" si="47"/>
        <v>0</v>
      </c>
      <c r="K48" s="104"/>
      <c r="L48" s="105"/>
      <c r="M48" s="106">
        <f t="shared" si="48"/>
        <v>0</v>
      </c>
      <c r="N48" s="104"/>
      <c r="O48" s="105"/>
      <c r="P48" s="107">
        <f t="shared" si="49"/>
        <v>0</v>
      </c>
      <c r="Q48" s="104"/>
      <c r="R48" s="105"/>
      <c r="S48" s="106">
        <f t="shared" si="50"/>
        <v>0</v>
      </c>
      <c r="T48" s="104"/>
      <c r="U48" s="105"/>
      <c r="V48" s="107">
        <f t="shared" si="51"/>
        <v>0</v>
      </c>
      <c r="W48" s="94">
        <f t="shared" si="28"/>
        <v>0</v>
      </c>
      <c r="X48" s="95">
        <f t="shared" si="29"/>
        <v>0</v>
      </c>
      <c r="Y48" s="130">
        <f t="shared" si="30"/>
        <v>0</v>
      </c>
      <c r="Z48" s="131">
        <f t="shared" si="31"/>
        <v>0</v>
      </c>
      <c r="AA48" s="87"/>
      <c r="AB48" s="62"/>
      <c r="AC48" s="62"/>
    </row>
    <row r="49" spans="1:29" ht="15" thickBot="1" x14ac:dyDescent="0.35">
      <c r="A49" s="153" t="s">
        <v>90</v>
      </c>
      <c r="B49" s="154"/>
      <c r="C49" s="155"/>
      <c r="D49" s="156"/>
      <c r="E49" s="157"/>
      <c r="F49" s="158"/>
      <c r="G49" s="159">
        <f>G45+G41+G37</f>
        <v>0</v>
      </c>
      <c r="H49" s="136"/>
      <c r="I49" s="138"/>
      <c r="J49" s="159">
        <f>J45+J41+J37</f>
        <v>0</v>
      </c>
      <c r="K49" s="160"/>
      <c r="L49" s="158"/>
      <c r="M49" s="161">
        <f>M45+M41+M37</f>
        <v>0</v>
      </c>
      <c r="N49" s="157"/>
      <c r="O49" s="158"/>
      <c r="P49" s="161">
        <f>P45+P41+P37</f>
        <v>0</v>
      </c>
      <c r="Q49" s="160"/>
      <c r="R49" s="158"/>
      <c r="S49" s="161">
        <f>S45+S41+S37</f>
        <v>0</v>
      </c>
      <c r="T49" s="157"/>
      <c r="U49" s="158"/>
      <c r="V49" s="161">
        <f>V45+V41+V37</f>
        <v>0</v>
      </c>
      <c r="W49" s="157">
        <f t="shared" ref="W49:X49" si="52">W37+W41+W45</f>
        <v>0</v>
      </c>
      <c r="X49" s="162">
        <f t="shared" si="52"/>
        <v>0</v>
      </c>
      <c r="Y49" s="161">
        <f t="shared" si="30"/>
        <v>0</v>
      </c>
      <c r="Z49" s="163">
        <f t="shared" si="31"/>
        <v>0</v>
      </c>
      <c r="AA49" s="164"/>
      <c r="AB49" s="62"/>
      <c r="AC49" s="62"/>
    </row>
    <row r="50" spans="1:29" ht="15" thickBot="1" x14ac:dyDescent="0.35">
      <c r="A50" s="165" t="s">
        <v>32</v>
      </c>
      <c r="B50" s="166" t="s">
        <v>91</v>
      </c>
      <c r="C50" s="167" t="s">
        <v>92</v>
      </c>
      <c r="D50" s="168"/>
      <c r="E50" s="52"/>
      <c r="F50" s="53"/>
      <c r="G50" s="53"/>
      <c r="H50" s="52"/>
      <c r="I50" s="53"/>
      <c r="J50" s="57"/>
      <c r="K50" s="53"/>
      <c r="L50" s="53"/>
      <c r="M50" s="57"/>
      <c r="N50" s="52"/>
      <c r="O50" s="53"/>
      <c r="P50" s="57"/>
      <c r="Q50" s="53"/>
      <c r="R50" s="53"/>
      <c r="S50" s="57"/>
      <c r="T50" s="52"/>
      <c r="U50" s="53"/>
      <c r="V50" s="57"/>
      <c r="W50" s="58"/>
      <c r="X50" s="59"/>
      <c r="Y50" s="59"/>
      <c r="Z50" s="60"/>
      <c r="AA50" s="61"/>
      <c r="AB50" s="62"/>
      <c r="AC50" s="62"/>
    </row>
    <row r="51" spans="1:29" ht="27.6" x14ac:dyDescent="0.3">
      <c r="A51" s="63" t="s">
        <v>34</v>
      </c>
      <c r="B51" s="64" t="s">
        <v>93</v>
      </c>
      <c r="C51" s="150" t="s">
        <v>94</v>
      </c>
      <c r="D51" s="151"/>
      <c r="E51" s="169">
        <f t="shared" ref="E51:V51" si="53">SUM(E52:E54)</f>
        <v>0</v>
      </c>
      <c r="F51" s="170">
        <f t="shared" si="53"/>
        <v>0</v>
      </c>
      <c r="G51" s="171">
        <f t="shared" si="53"/>
        <v>0</v>
      </c>
      <c r="H51" s="67">
        <f t="shared" si="53"/>
        <v>0</v>
      </c>
      <c r="I51" s="68">
        <f t="shared" si="53"/>
        <v>0</v>
      </c>
      <c r="J51" s="99">
        <f t="shared" si="53"/>
        <v>0</v>
      </c>
      <c r="K51" s="169">
        <f t="shared" ref="K51:P51" si="54">SUM(K52:K54)</f>
        <v>0</v>
      </c>
      <c r="L51" s="170">
        <f t="shared" si="54"/>
        <v>0</v>
      </c>
      <c r="M51" s="171">
        <f t="shared" si="54"/>
        <v>0</v>
      </c>
      <c r="N51" s="67">
        <f t="shared" si="54"/>
        <v>0</v>
      </c>
      <c r="O51" s="68">
        <f t="shared" si="54"/>
        <v>0</v>
      </c>
      <c r="P51" s="99">
        <f t="shared" si="54"/>
        <v>0</v>
      </c>
      <c r="Q51" s="169">
        <f t="shared" si="53"/>
        <v>0</v>
      </c>
      <c r="R51" s="170">
        <f t="shared" si="53"/>
        <v>0</v>
      </c>
      <c r="S51" s="171">
        <f t="shared" si="53"/>
        <v>0</v>
      </c>
      <c r="T51" s="67">
        <f t="shared" si="53"/>
        <v>0</v>
      </c>
      <c r="U51" s="68">
        <f t="shared" si="53"/>
        <v>0</v>
      </c>
      <c r="V51" s="99">
        <f t="shared" si="53"/>
        <v>0</v>
      </c>
      <c r="W51" s="70">
        <f t="shared" ref="W51:W57" si="55">G51+S51</f>
        <v>0</v>
      </c>
      <c r="X51" s="71">
        <f t="shared" ref="X51:X57" si="56">J51+V51</f>
        <v>0</v>
      </c>
      <c r="Y51" s="71">
        <f t="shared" ref="Y51:Y58" si="57">W51-X51</f>
        <v>0</v>
      </c>
      <c r="Z51" s="73">
        <v>0</v>
      </c>
      <c r="AA51" s="74"/>
      <c r="AB51" s="75"/>
      <c r="AC51" s="75"/>
    </row>
    <row r="52" spans="1:29" ht="14.4" x14ac:dyDescent="0.3">
      <c r="A52" s="76" t="s">
        <v>37</v>
      </c>
      <c r="B52" s="77" t="s">
        <v>95</v>
      </c>
      <c r="C52" s="78" t="s">
        <v>96</v>
      </c>
      <c r="D52" s="79" t="s">
        <v>74</v>
      </c>
      <c r="E52" s="80"/>
      <c r="F52" s="81"/>
      <c r="G52" s="82">
        <f t="shared" ref="G52:G54" si="58">E52*F52</f>
        <v>0</v>
      </c>
      <c r="H52" s="80"/>
      <c r="I52" s="81"/>
      <c r="J52" s="100">
        <f t="shared" ref="J52:J54" si="59">H52*I52</f>
        <v>0</v>
      </c>
      <c r="K52" s="80"/>
      <c r="L52" s="81"/>
      <c r="M52" s="82">
        <f t="shared" ref="M52:M54" si="60">K52*L52</f>
        <v>0</v>
      </c>
      <c r="N52" s="80"/>
      <c r="O52" s="81"/>
      <c r="P52" s="100">
        <f t="shared" ref="P52:P54" si="61">N52*O52</f>
        <v>0</v>
      </c>
      <c r="Q52" s="80"/>
      <c r="R52" s="81"/>
      <c r="S52" s="82">
        <f t="shared" ref="S52:S54" si="62">Q52*R52</f>
        <v>0</v>
      </c>
      <c r="T52" s="80"/>
      <c r="U52" s="81"/>
      <c r="V52" s="100">
        <f t="shared" ref="V52:V54" si="63">T52*U52</f>
        <v>0</v>
      </c>
      <c r="W52" s="83">
        <f t="shared" si="55"/>
        <v>0</v>
      </c>
      <c r="X52" s="84">
        <f t="shared" si="56"/>
        <v>0</v>
      </c>
      <c r="Y52" s="128">
        <f t="shared" si="57"/>
        <v>0</v>
      </c>
      <c r="Z52" s="86">
        <f t="shared" ref="Z52:Z54" si="64">0</f>
        <v>0</v>
      </c>
      <c r="AA52" s="87"/>
      <c r="AB52" s="62"/>
      <c r="AC52" s="62"/>
    </row>
    <row r="53" spans="1:29" ht="14.4" x14ac:dyDescent="0.3">
      <c r="A53" s="76" t="s">
        <v>37</v>
      </c>
      <c r="B53" s="77" t="s">
        <v>97</v>
      </c>
      <c r="C53" s="78" t="s">
        <v>98</v>
      </c>
      <c r="D53" s="79" t="s">
        <v>74</v>
      </c>
      <c r="E53" s="80"/>
      <c r="F53" s="81"/>
      <c r="G53" s="82">
        <f t="shared" si="58"/>
        <v>0</v>
      </c>
      <c r="H53" s="80"/>
      <c r="I53" s="81"/>
      <c r="J53" s="100">
        <f t="shared" si="59"/>
        <v>0</v>
      </c>
      <c r="K53" s="80"/>
      <c r="L53" s="81"/>
      <c r="M53" s="82">
        <f t="shared" si="60"/>
        <v>0</v>
      </c>
      <c r="N53" s="80"/>
      <c r="O53" s="81"/>
      <c r="P53" s="100">
        <f t="shared" si="61"/>
        <v>0</v>
      </c>
      <c r="Q53" s="80"/>
      <c r="R53" s="81"/>
      <c r="S53" s="82">
        <f t="shared" si="62"/>
        <v>0</v>
      </c>
      <c r="T53" s="80"/>
      <c r="U53" s="81"/>
      <c r="V53" s="100">
        <f t="shared" si="63"/>
        <v>0</v>
      </c>
      <c r="W53" s="83">
        <f t="shared" si="55"/>
        <v>0</v>
      </c>
      <c r="X53" s="84">
        <f t="shared" si="56"/>
        <v>0</v>
      </c>
      <c r="Y53" s="128">
        <f t="shared" si="57"/>
        <v>0</v>
      </c>
      <c r="Z53" s="86">
        <f t="shared" si="64"/>
        <v>0</v>
      </c>
      <c r="AA53" s="87"/>
      <c r="AB53" s="62"/>
      <c r="AC53" s="62"/>
    </row>
    <row r="54" spans="1:29" ht="15" thickBot="1" x14ac:dyDescent="0.35">
      <c r="A54" s="88" t="s">
        <v>37</v>
      </c>
      <c r="B54" s="77" t="s">
        <v>99</v>
      </c>
      <c r="C54" s="89" t="s">
        <v>100</v>
      </c>
      <c r="D54" s="90" t="s">
        <v>74</v>
      </c>
      <c r="E54" s="91"/>
      <c r="F54" s="92"/>
      <c r="G54" s="93">
        <f t="shared" si="58"/>
        <v>0</v>
      </c>
      <c r="H54" s="104"/>
      <c r="I54" s="105"/>
      <c r="J54" s="107">
        <f t="shared" si="59"/>
        <v>0</v>
      </c>
      <c r="K54" s="91"/>
      <c r="L54" s="92"/>
      <c r="M54" s="93">
        <f t="shared" si="60"/>
        <v>0</v>
      </c>
      <c r="N54" s="104"/>
      <c r="O54" s="105"/>
      <c r="P54" s="107">
        <f t="shared" si="61"/>
        <v>0</v>
      </c>
      <c r="Q54" s="91"/>
      <c r="R54" s="92"/>
      <c r="S54" s="93">
        <f t="shared" si="62"/>
        <v>0</v>
      </c>
      <c r="T54" s="104"/>
      <c r="U54" s="105"/>
      <c r="V54" s="107">
        <f t="shared" si="63"/>
        <v>0</v>
      </c>
      <c r="W54" s="94">
        <f t="shared" si="55"/>
        <v>0</v>
      </c>
      <c r="X54" s="95">
        <f t="shared" si="56"/>
        <v>0</v>
      </c>
      <c r="Y54" s="130">
        <f t="shared" si="57"/>
        <v>0</v>
      </c>
      <c r="Z54" s="86">
        <f t="shared" si="64"/>
        <v>0</v>
      </c>
      <c r="AA54" s="87"/>
      <c r="AB54" s="62"/>
      <c r="AC54" s="62"/>
    </row>
    <row r="55" spans="1:29" ht="41.4" x14ac:dyDescent="0.3">
      <c r="A55" s="63" t="s">
        <v>34</v>
      </c>
      <c r="B55" s="64" t="s">
        <v>101</v>
      </c>
      <c r="C55" s="65" t="s">
        <v>102</v>
      </c>
      <c r="D55" s="66"/>
      <c r="E55" s="67">
        <f t="shared" ref="E55:V55" si="65">SUM(E56:E57)</f>
        <v>0</v>
      </c>
      <c r="F55" s="68">
        <f t="shared" si="65"/>
        <v>0</v>
      </c>
      <c r="G55" s="69">
        <f t="shared" si="65"/>
        <v>0</v>
      </c>
      <c r="H55" s="67">
        <f t="shared" si="65"/>
        <v>0</v>
      </c>
      <c r="I55" s="68">
        <f t="shared" si="65"/>
        <v>0</v>
      </c>
      <c r="J55" s="99">
        <f t="shared" si="65"/>
        <v>0</v>
      </c>
      <c r="K55" s="172">
        <f t="shared" si="65"/>
        <v>0</v>
      </c>
      <c r="L55" s="68">
        <f t="shared" si="65"/>
        <v>0</v>
      </c>
      <c r="M55" s="99">
        <f t="shared" si="65"/>
        <v>0</v>
      </c>
      <c r="N55" s="67">
        <f t="shared" si="65"/>
        <v>0</v>
      </c>
      <c r="O55" s="68">
        <f t="shared" si="65"/>
        <v>0</v>
      </c>
      <c r="P55" s="99">
        <f t="shared" si="65"/>
        <v>0</v>
      </c>
      <c r="Q55" s="172">
        <f t="shared" si="65"/>
        <v>0</v>
      </c>
      <c r="R55" s="68">
        <f t="shared" si="65"/>
        <v>0</v>
      </c>
      <c r="S55" s="99">
        <f t="shared" si="65"/>
        <v>0</v>
      </c>
      <c r="T55" s="67">
        <f t="shared" si="65"/>
        <v>0</v>
      </c>
      <c r="U55" s="68">
        <f t="shared" si="65"/>
        <v>0</v>
      </c>
      <c r="V55" s="99">
        <f t="shared" si="65"/>
        <v>0</v>
      </c>
      <c r="W55" s="70">
        <f t="shared" si="55"/>
        <v>0</v>
      </c>
      <c r="X55" s="71">
        <f t="shared" si="56"/>
        <v>0</v>
      </c>
      <c r="Y55" s="71">
        <f t="shared" si="57"/>
        <v>0</v>
      </c>
      <c r="Z55" s="173">
        <v>0</v>
      </c>
      <c r="AA55" s="108"/>
      <c r="AB55" s="75"/>
      <c r="AC55" s="75"/>
    </row>
    <row r="56" spans="1:29" ht="14.4" x14ac:dyDescent="0.3">
      <c r="A56" s="76" t="s">
        <v>37</v>
      </c>
      <c r="B56" s="77" t="s">
        <v>103</v>
      </c>
      <c r="C56" s="78" t="s">
        <v>104</v>
      </c>
      <c r="D56" s="174" t="s">
        <v>53</v>
      </c>
      <c r="E56" s="80">
        <v>0</v>
      </c>
      <c r="F56" s="81"/>
      <c r="G56" s="82">
        <f>E56*F56</f>
        <v>0</v>
      </c>
      <c r="H56" s="80"/>
      <c r="I56" s="81"/>
      <c r="J56" s="100">
        <f>H56*I56</f>
        <v>0</v>
      </c>
      <c r="K56" s="175">
        <v>0</v>
      </c>
      <c r="L56" s="81"/>
      <c r="M56" s="100">
        <f t="shared" ref="M56:M57" si="66">K56*L56</f>
        <v>0</v>
      </c>
      <c r="N56" s="80">
        <v>0</v>
      </c>
      <c r="O56" s="81"/>
      <c r="P56" s="100">
        <f t="shared" ref="P56:P57" si="67">N56*O56</f>
        <v>0</v>
      </c>
      <c r="Q56" s="175">
        <v>0</v>
      </c>
      <c r="R56" s="81"/>
      <c r="S56" s="100">
        <f t="shared" ref="S56:S57" si="68">Q56*R56</f>
        <v>0</v>
      </c>
      <c r="T56" s="80">
        <v>0</v>
      </c>
      <c r="U56" s="81"/>
      <c r="V56" s="100">
        <f t="shared" ref="V56:V57" si="69">T56*U56</f>
        <v>0</v>
      </c>
      <c r="W56" s="83">
        <f t="shared" si="55"/>
        <v>0</v>
      </c>
      <c r="X56" s="84">
        <f t="shared" si="56"/>
        <v>0</v>
      </c>
      <c r="Y56" s="128">
        <f t="shared" si="57"/>
        <v>0</v>
      </c>
      <c r="Z56" s="86">
        <v>0</v>
      </c>
      <c r="AA56" s="87"/>
      <c r="AB56" s="62"/>
      <c r="AC56" s="62"/>
    </row>
    <row r="57" spans="1:29" ht="15" thickBot="1" x14ac:dyDescent="0.35">
      <c r="A57" s="76" t="s">
        <v>37</v>
      </c>
      <c r="B57" s="77" t="s">
        <v>105</v>
      </c>
      <c r="C57" s="78" t="s">
        <v>106</v>
      </c>
      <c r="D57" s="174" t="s">
        <v>53</v>
      </c>
      <c r="E57" s="80">
        <v>0</v>
      </c>
      <c r="F57" s="81"/>
      <c r="G57" s="82">
        <v>0</v>
      </c>
      <c r="H57" s="80"/>
      <c r="I57" s="81"/>
      <c r="J57" s="100">
        <v>0</v>
      </c>
      <c r="K57" s="175">
        <v>0</v>
      </c>
      <c r="L57" s="81"/>
      <c r="M57" s="100">
        <f t="shared" si="66"/>
        <v>0</v>
      </c>
      <c r="N57" s="80">
        <v>0</v>
      </c>
      <c r="O57" s="81"/>
      <c r="P57" s="100">
        <f t="shared" si="67"/>
        <v>0</v>
      </c>
      <c r="Q57" s="175">
        <v>0</v>
      </c>
      <c r="R57" s="81"/>
      <c r="S57" s="100">
        <f t="shared" si="68"/>
        <v>0</v>
      </c>
      <c r="T57" s="80">
        <v>0</v>
      </c>
      <c r="U57" s="81"/>
      <c r="V57" s="100">
        <f t="shared" si="69"/>
        <v>0</v>
      </c>
      <c r="W57" s="83">
        <f t="shared" si="55"/>
        <v>0</v>
      </c>
      <c r="X57" s="84">
        <f t="shared" si="56"/>
        <v>0</v>
      </c>
      <c r="Y57" s="128">
        <f t="shared" si="57"/>
        <v>0</v>
      </c>
      <c r="Z57" s="86">
        <v>0</v>
      </c>
      <c r="AA57" s="87"/>
      <c r="AB57" s="62"/>
      <c r="AC57" s="62"/>
    </row>
    <row r="58" spans="1:29" ht="15" thickBot="1" x14ac:dyDescent="0.35">
      <c r="A58" s="153" t="s">
        <v>107</v>
      </c>
      <c r="B58" s="154"/>
      <c r="C58" s="155"/>
      <c r="D58" s="156"/>
      <c r="E58" s="157">
        <f t="shared" ref="E58:V58" si="70">E55+E51</f>
        <v>0</v>
      </c>
      <c r="F58" s="158">
        <f t="shared" si="70"/>
        <v>0</v>
      </c>
      <c r="G58" s="159">
        <f t="shared" si="70"/>
        <v>0</v>
      </c>
      <c r="H58" s="136">
        <f t="shared" si="70"/>
        <v>0</v>
      </c>
      <c r="I58" s="138">
        <f t="shared" si="70"/>
        <v>0</v>
      </c>
      <c r="J58" s="176">
        <f t="shared" si="70"/>
        <v>0</v>
      </c>
      <c r="K58" s="160">
        <f t="shared" si="70"/>
        <v>0</v>
      </c>
      <c r="L58" s="158">
        <f t="shared" si="70"/>
        <v>0</v>
      </c>
      <c r="M58" s="161">
        <f t="shared" si="70"/>
        <v>0</v>
      </c>
      <c r="N58" s="157">
        <f t="shared" si="70"/>
        <v>0</v>
      </c>
      <c r="O58" s="158">
        <f t="shared" si="70"/>
        <v>0</v>
      </c>
      <c r="P58" s="161">
        <f t="shared" si="70"/>
        <v>0</v>
      </c>
      <c r="Q58" s="160">
        <f t="shared" si="70"/>
        <v>0</v>
      </c>
      <c r="R58" s="158">
        <f t="shared" si="70"/>
        <v>0</v>
      </c>
      <c r="S58" s="161">
        <f t="shared" si="70"/>
        <v>0</v>
      </c>
      <c r="T58" s="157">
        <f t="shared" si="70"/>
        <v>0</v>
      </c>
      <c r="U58" s="158">
        <f t="shared" si="70"/>
        <v>0</v>
      </c>
      <c r="V58" s="161">
        <f t="shared" si="70"/>
        <v>0</v>
      </c>
      <c r="W58" s="160">
        <f>W51+W55</f>
        <v>0</v>
      </c>
      <c r="X58" s="162">
        <f>X51+X55</f>
        <v>0</v>
      </c>
      <c r="Y58" s="157">
        <f t="shared" si="57"/>
        <v>0</v>
      </c>
      <c r="Z58" s="177">
        <v>0</v>
      </c>
      <c r="AA58" s="178"/>
      <c r="AB58" s="62"/>
      <c r="AC58" s="62"/>
    </row>
    <row r="59" spans="1:29" ht="15" thickBot="1" x14ac:dyDescent="0.35">
      <c r="A59" s="179" t="s">
        <v>32</v>
      </c>
      <c r="B59" s="180" t="s">
        <v>108</v>
      </c>
      <c r="C59" s="167" t="s">
        <v>109</v>
      </c>
      <c r="D59" s="168"/>
      <c r="E59" s="52"/>
      <c r="F59" s="53"/>
      <c r="G59" s="53"/>
      <c r="H59" s="52"/>
      <c r="I59" s="53"/>
      <c r="J59" s="57"/>
      <c r="K59" s="53"/>
      <c r="L59" s="53"/>
      <c r="M59" s="57"/>
      <c r="N59" s="52"/>
      <c r="O59" s="53"/>
      <c r="P59" s="57"/>
      <c r="Q59" s="53"/>
      <c r="R59" s="53"/>
      <c r="S59" s="57"/>
      <c r="T59" s="52"/>
      <c r="U59" s="53"/>
      <c r="V59" s="57"/>
      <c r="W59" s="58"/>
      <c r="X59" s="59"/>
      <c r="Y59" s="59"/>
      <c r="Z59" s="60"/>
      <c r="AA59" s="61"/>
      <c r="AB59" s="62"/>
      <c r="AC59" s="62"/>
    </row>
    <row r="60" spans="1:29" ht="14.4" x14ac:dyDescent="0.3">
      <c r="A60" s="63" t="s">
        <v>34</v>
      </c>
      <c r="B60" s="64" t="s">
        <v>110</v>
      </c>
      <c r="C60" s="150" t="s">
        <v>111</v>
      </c>
      <c r="D60" s="151"/>
      <c r="E60" s="169">
        <f t="shared" ref="E60:V60" si="71">SUM(E61:E63)</f>
        <v>0</v>
      </c>
      <c r="F60" s="170">
        <f t="shared" si="71"/>
        <v>0</v>
      </c>
      <c r="G60" s="171">
        <f t="shared" si="71"/>
        <v>0</v>
      </c>
      <c r="H60" s="67">
        <f t="shared" si="71"/>
        <v>0</v>
      </c>
      <c r="I60" s="68">
        <f t="shared" si="71"/>
        <v>0</v>
      </c>
      <c r="J60" s="99">
        <f t="shared" si="71"/>
        <v>0</v>
      </c>
      <c r="K60" s="181">
        <f t="shared" si="71"/>
        <v>0</v>
      </c>
      <c r="L60" s="170">
        <f t="shared" si="71"/>
        <v>0</v>
      </c>
      <c r="M60" s="182">
        <f t="shared" si="71"/>
        <v>0</v>
      </c>
      <c r="N60" s="169">
        <f t="shared" si="71"/>
        <v>0</v>
      </c>
      <c r="O60" s="170">
        <f t="shared" si="71"/>
        <v>0</v>
      </c>
      <c r="P60" s="182">
        <f t="shared" si="71"/>
        <v>0</v>
      </c>
      <c r="Q60" s="181">
        <f t="shared" si="71"/>
        <v>0</v>
      </c>
      <c r="R60" s="170">
        <f t="shared" si="71"/>
        <v>0</v>
      </c>
      <c r="S60" s="182">
        <f t="shared" si="71"/>
        <v>0</v>
      </c>
      <c r="T60" s="169">
        <f t="shared" si="71"/>
        <v>0</v>
      </c>
      <c r="U60" s="170">
        <f t="shared" si="71"/>
        <v>0</v>
      </c>
      <c r="V60" s="182">
        <f t="shared" si="71"/>
        <v>0</v>
      </c>
      <c r="W60" s="70">
        <f t="shared" ref="W60:W79" si="72">G60+S60</f>
        <v>0</v>
      </c>
      <c r="X60" s="71">
        <f t="shared" ref="X60:X80" si="73">J60+V60</f>
        <v>0</v>
      </c>
      <c r="Y60" s="71">
        <f t="shared" ref="Y60:Y80" si="74">W60-X60</f>
        <v>0</v>
      </c>
      <c r="Z60" s="73">
        <v>0</v>
      </c>
      <c r="AA60" s="74"/>
      <c r="AB60" s="75"/>
      <c r="AC60" s="75"/>
    </row>
    <row r="61" spans="1:29" ht="27.6" x14ac:dyDescent="0.3">
      <c r="A61" s="76" t="s">
        <v>37</v>
      </c>
      <c r="B61" s="77" t="s">
        <v>112</v>
      </c>
      <c r="C61" s="78" t="s">
        <v>113</v>
      </c>
      <c r="D61" s="183" t="s">
        <v>114</v>
      </c>
      <c r="E61" s="184"/>
      <c r="F61" s="185"/>
      <c r="G61" s="186">
        <f t="shared" ref="G61:G63" si="75">E61*F61</f>
        <v>0</v>
      </c>
      <c r="H61" s="184"/>
      <c r="I61" s="185"/>
      <c r="J61" s="187">
        <f t="shared" ref="J61:J63" si="76">H61*I61</f>
        <v>0</v>
      </c>
      <c r="K61" s="175">
        <v>0</v>
      </c>
      <c r="L61" s="185">
        <v>0</v>
      </c>
      <c r="M61" s="100">
        <f t="shared" ref="M61:M63" si="77">K61*L61</f>
        <v>0</v>
      </c>
      <c r="N61" s="80">
        <v>0</v>
      </c>
      <c r="O61" s="185">
        <v>0</v>
      </c>
      <c r="P61" s="100">
        <f>O61*N61</f>
        <v>0</v>
      </c>
      <c r="Q61" s="175">
        <v>0</v>
      </c>
      <c r="R61" s="185">
        <v>0</v>
      </c>
      <c r="S61" s="100">
        <f t="shared" ref="S61:S63" si="78">Q61*R61</f>
        <v>0</v>
      </c>
      <c r="T61" s="80">
        <v>0</v>
      </c>
      <c r="U61" s="185">
        <v>0</v>
      </c>
      <c r="V61" s="100">
        <v>0</v>
      </c>
      <c r="W61" s="128">
        <f t="shared" si="72"/>
        <v>0</v>
      </c>
      <c r="X61" s="128">
        <f t="shared" si="73"/>
        <v>0</v>
      </c>
      <c r="Y61" s="128">
        <f t="shared" si="74"/>
        <v>0</v>
      </c>
      <c r="Z61" s="86">
        <v>0</v>
      </c>
      <c r="AA61" s="87"/>
      <c r="AB61" s="62"/>
      <c r="AC61" s="62"/>
    </row>
    <row r="62" spans="1:29" ht="27.6" x14ac:dyDescent="0.3">
      <c r="A62" s="76" t="s">
        <v>37</v>
      </c>
      <c r="B62" s="77" t="s">
        <v>115</v>
      </c>
      <c r="C62" s="78" t="s">
        <v>113</v>
      </c>
      <c r="D62" s="183" t="s">
        <v>114</v>
      </c>
      <c r="E62" s="184"/>
      <c r="F62" s="185"/>
      <c r="G62" s="186">
        <f t="shared" si="75"/>
        <v>0</v>
      </c>
      <c r="H62" s="184"/>
      <c r="I62" s="185"/>
      <c r="J62" s="187">
        <f t="shared" si="76"/>
        <v>0</v>
      </c>
      <c r="K62" s="175"/>
      <c r="L62" s="185"/>
      <c r="M62" s="100">
        <f t="shared" si="77"/>
        <v>0</v>
      </c>
      <c r="N62" s="80"/>
      <c r="O62" s="185"/>
      <c r="P62" s="100">
        <f t="shared" ref="P62:P63" si="79">N62*O62</f>
        <v>0</v>
      </c>
      <c r="Q62" s="175"/>
      <c r="R62" s="185"/>
      <c r="S62" s="100">
        <f t="shared" si="78"/>
        <v>0</v>
      </c>
      <c r="T62" s="80"/>
      <c r="U62" s="185"/>
      <c r="V62" s="100">
        <f t="shared" ref="V62:V63" si="80">T62*U62</f>
        <v>0</v>
      </c>
      <c r="W62" s="128">
        <f t="shared" si="72"/>
        <v>0</v>
      </c>
      <c r="X62" s="128">
        <f t="shared" si="73"/>
        <v>0</v>
      </c>
      <c r="Y62" s="128">
        <f t="shared" si="74"/>
        <v>0</v>
      </c>
      <c r="Z62" s="86">
        <f t="shared" ref="Z62:Z79" si="81">0</f>
        <v>0</v>
      </c>
      <c r="AA62" s="87"/>
      <c r="AB62" s="62"/>
      <c r="AC62" s="62"/>
    </row>
    <row r="63" spans="1:29" ht="28.2" thickBot="1" x14ac:dyDescent="0.35">
      <c r="A63" s="101" t="s">
        <v>37</v>
      </c>
      <c r="B63" s="77" t="s">
        <v>116</v>
      </c>
      <c r="C63" s="89" t="s">
        <v>113</v>
      </c>
      <c r="D63" s="188" t="s">
        <v>114</v>
      </c>
      <c r="E63" s="189"/>
      <c r="F63" s="190"/>
      <c r="G63" s="191">
        <f t="shared" si="75"/>
        <v>0</v>
      </c>
      <c r="H63" s="192"/>
      <c r="I63" s="193"/>
      <c r="J63" s="194">
        <f t="shared" si="76"/>
        <v>0</v>
      </c>
      <c r="K63" s="195"/>
      <c r="L63" s="190"/>
      <c r="M63" s="109">
        <f t="shared" si="77"/>
        <v>0</v>
      </c>
      <c r="N63" s="91"/>
      <c r="O63" s="190"/>
      <c r="P63" s="109">
        <f t="shared" si="79"/>
        <v>0</v>
      </c>
      <c r="Q63" s="195"/>
      <c r="R63" s="190"/>
      <c r="S63" s="109">
        <f t="shared" si="78"/>
        <v>0</v>
      </c>
      <c r="T63" s="91"/>
      <c r="U63" s="190"/>
      <c r="V63" s="109">
        <f t="shared" si="80"/>
        <v>0</v>
      </c>
      <c r="W63" s="130">
        <f t="shared" si="72"/>
        <v>0</v>
      </c>
      <c r="X63" s="130">
        <f t="shared" si="73"/>
        <v>0</v>
      </c>
      <c r="Y63" s="130">
        <f t="shared" si="74"/>
        <v>0</v>
      </c>
      <c r="Z63" s="86">
        <f t="shared" si="81"/>
        <v>0</v>
      </c>
      <c r="AA63" s="87"/>
      <c r="AB63" s="62"/>
      <c r="AC63" s="62"/>
    </row>
    <row r="64" spans="1:29" ht="14.4" x14ac:dyDescent="0.3">
      <c r="A64" s="63" t="s">
        <v>34</v>
      </c>
      <c r="B64" s="64" t="s">
        <v>117</v>
      </c>
      <c r="C64" s="65" t="s">
        <v>118</v>
      </c>
      <c r="D64" s="66"/>
      <c r="E64" s="67">
        <f t="shared" ref="E64:V64" si="82">SUM(E65:E67)</f>
        <v>0</v>
      </c>
      <c r="F64" s="68">
        <f t="shared" si="82"/>
        <v>0</v>
      </c>
      <c r="G64" s="69">
        <f t="shared" si="82"/>
        <v>0</v>
      </c>
      <c r="H64" s="67">
        <f t="shared" si="82"/>
        <v>0</v>
      </c>
      <c r="I64" s="68">
        <f t="shared" si="82"/>
        <v>0</v>
      </c>
      <c r="J64" s="99">
        <f t="shared" si="82"/>
        <v>0</v>
      </c>
      <c r="K64" s="172">
        <f t="shared" si="82"/>
        <v>0</v>
      </c>
      <c r="L64" s="68">
        <f t="shared" si="82"/>
        <v>0</v>
      </c>
      <c r="M64" s="99">
        <f t="shared" si="82"/>
        <v>0</v>
      </c>
      <c r="N64" s="67">
        <f t="shared" si="82"/>
        <v>0</v>
      </c>
      <c r="O64" s="68">
        <f t="shared" si="82"/>
        <v>0</v>
      </c>
      <c r="P64" s="99">
        <f t="shared" si="82"/>
        <v>0</v>
      </c>
      <c r="Q64" s="172">
        <f t="shared" si="82"/>
        <v>0</v>
      </c>
      <c r="R64" s="68">
        <f t="shared" si="82"/>
        <v>0</v>
      </c>
      <c r="S64" s="99">
        <f t="shared" si="82"/>
        <v>0</v>
      </c>
      <c r="T64" s="67">
        <f t="shared" si="82"/>
        <v>0</v>
      </c>
      <c r="U64" s="68">
        <f t="shared" si="82"/>
        <v>0</v>
      </c>
      <c r="V64" s="99">
        <f t="shared" si="82"/>
        <v>0</v>
      </c>
      <c r="W64" s="70">
        <f t="shared" si="72"/>
        <v>0</v>
      </c>
      <c r="X64" s="71">
        <f t="shared" si="73"/>
        <v>0</v>
      </c>
      <c r="Y64" s="71">
        <f t="shared" si="74"/>
        <v>0</v>
      </c>
      <c r="Z64" s="173">
        <f t="shared" si="81"/>
        <v>0</v>
      </c>
      <c r="AA64" s="108"/>
      <c r="AB64" s="75"/>
      <c r="AC64" s="75"/>
    </row>
    <row r="65" spans="1:29" ht="14.4" x14ac:dyDescent="0.3">
      <c r="A65" s="76" t="s">
        <v>37</v>
      </c>
      <c r="B65" s="77" t="s">
        <v>119</v>
      </c>
      <c r="C65" s="196" t="s">
        <v>120</v>
      </c>
      <c r="D65" s="79" t="s">
        <v>121</v>
      </c>
      <c r="E65" s="80"/>
      <c r="F65" s="81"/>
      <c r="G65" s="82">
        <f t="shared" ref="G65:G67" si="83">E65*F65</f>
        <v>0</v>
      </c>
      <c r="H65" s="80"/>
      <c r="I65" s="81"/>
      <c r="J65" s="100">
        <f t="shared" ref="J65:J67" si="84">H65*I65</f>
        <v>0</v>
      </c>
      <c r="K65" s="175"/>
      <c r="L65" s="81"/>
      <c r="M65" s="100">
        <f t="shared" ref="M65:M67" si="85">K65*L65</f>
        <v>0</v>
      </c>
      <c r="N65" s="80"/>
      <c r="O65" s="81"/>
      <c r="P65" s="100">
        <f t="shared" ref="P65:P67" si="86">N65*O65</f>
        <v>0</v>
      </c>
      <c r="Q65" s="175"/>
      <c r="R65" s="81"/>
      <c r="S65" s="100">
        <f t="shared" ref="S65:S67" si="87">Q65*R65</f>
        <v>0</v>
      </c>
      <c r="T65" s="80"/>
      <c r="U65" s="81"/>
      <c r="V65" s="100">
        <f t="shared" ref="V65:V67" si="88">T65*U65</f>
        <v>0</v>
      </c>
      <c r="W65" s="128">
        <f t="shared" si="72"/>
        <v>0</v>
      </c>
      <c r="X65" s="128">
        <f t="shared" si="73"/>
        <v>0</v>
      </c>
      <c r="Y65" s="128">
        <f t="shared" si="74"/>
        <v>0</v>
      </c>
      <c r="Z65" s="86">
        <f t="shared" si="81"/>
        <v>0</v>
      </c>
      <c r="AA65" s="87"/>
      <c r="AB65" s="62"/>
      <c r="AC65" s="62"/>
    </row>
    <row r="66" spans="1:29" ht="14.4" x14ac:dyDescent="0.3">
      <c r="A66" s="76" t="s">
        <v>37</v>
      </c>
      <c r="B66" s="77" t="s">
        <v>122</v>
      </c>
      <c r="C66" s="196" t="s">
        <v>96</v>
      </c>
      <c r="D66" s="79" t="s">
        <v>121</v>
      </c>
      <c r="E66" s="80"/>
      <c r="F66" s="81"/>
      <c r="G66" s="82">
        <f t="shared" si="83"/>
        <v>0</v>
      </c>
      <c r="H66" s="80"/>
      <c r="I66" s="81"/>
      <c r="J66" s="100">
        <f t="shared" si="84"/>
        <v>0</v>
      </c>
      <c r="K66" s="175"/>
      <c r="L66" s="81"/>
      <c r="M66" s="100">
        <f t="shared" si="85"/>
        <v>0</v>
      </c>
      <c r="N66" s="80"/>
      <c r="O66" s="81"/>
      <c r="P66" s="100">
        <f t="shared" si="86"/>
        <v>0</v>
      </c>
      <c r="Q66" s="175"/>
      <c r="R66" s="81"/>
      <c r="S66" s="100">
        <f t="shared" si="87"/>
        <v>0</v>
      </c>
      <c r="T66" s="80"/>
      <c r="U66" s="81"/>
      <c r="V66" s="100">
        <f t="shared" si="88"/>
        <v>0</v>
      </c>
      <c r="W66" s="128">
        <f t="shared" si="72"/>
        <v>0</v>
      </c>
      <c r="X66" s="128">
        <f t="shared" si="73"/>
        <v>0</v>
      </c>
      <c r="Y66" s="128">
        <f t="shared" si="74"/>
        <v>0</v>
      </c>
      <c r="Z66" s="86">
        <f t="shared" si="81"/>
        <v>0</v>
      </c>
      <c r="AA66" s="87"/>
      <c r="AB66" s="62"/>
      <c r="AC66" s="62"/>
    </row>
    <row r="67" spans="1:29" ht="15" thickBot="1" x14ac:dyDescent="0.35">
      <c r="A67" s="88" t="s">
        <v>37</v>
      </c>
      <c r="B67" s="77" t="s">
        <v>123</v>
      </c>
      <c r="C67" s="197" t="s">
        <v>98</v>
      </c>
      <c r="D67" s="90" t="s">
        <v>121</v>
      </c>
      <c r="E67" s="91"/>
      <c r="F67" s="92"/>
      <c r="G67" s="93">
        <f t="shared" si="83"/>
        <v>0</v>
      </c>
      <c r="H67" s="104"/>
      <c r="I67" s="105"/>
      <c r="J67" s="107">
        <f t="shared" si="84"/>
        <v>0</v>
      </c>
      <c r="K67" s="195"/>
      <c r="L67" s="92"/>
      <c r="M67" s="109">
        <f t="shared" si="85"/>
        <v>0</v>
      </c>
      <c r="N67" s="91"/>
      <c r="O67" s="92"/>
      <c r="P67" s="109">
        <f t="shared" si="86"/>
        <v>0</v>
      </c>
      <c r="Q67" s="195"/>
      <c r="R67" s="92"/>
      <c r="S67" s="109">
        <f t="shared" si="87"/>
        <v>0</v>
      </c>
      <c r="T67" s="91"/>
      <c r="U67" s="92"/>
      <c r="V67" s="109">
        <f t="shared" si="88"/>
        <v>0</v>
      </c>
      <c r="W67" s="130">
        <f t="shared" si="72"/>
        <v>0</v>
      </c>
      <c r="X67" s="130">
        <f t="shared" si="73"/>
        <v>0</v>
      </c>
      <c r="Y67" s="130">
        <f t="shared" si="74"/>
        <v>0</v>
      </c>
      <c r="Z67" s="86">
        <f t="shared" si="81"/>
        <v>0</v>
      </c>
      <c r="AA67" s="87"/>
      <c r="AB67" s="62"/>
      <c r="AC67" s="62"/>
    </row>
    <row r="68" spans="1:29" ht="14.4" x14ac:dyDescent="0.3">
      <c r="A68" s="63" t="s">
        <v>34</v>
      </c>
      <c r="B68" s="64" t="s">
        <v>124</v>
      </c>
      <c r="C68" s="65" t="s">
        <v>125</v>
      </c>
      <c r="D68" s="66"/>
      <c r="E68" s="67">
        <f t="shared" ref="E68:V68" si="89">SUM(E69:E71)</f>
        <v>0</v>
      </c>
      <c r="F68" s="68">
        <f t="shared" si="89"/>
        <v>0</v>
      </c>
      <c r="G68" s="69">
        <f t="shared" si="89"/>
        <v>0</v>
      </c>
      <c r="H68" s="67">
        <f t="shared" si="89"/>
        <v>0</v>
      </c>
      <c r="I68" s="68">
        <f t="shared" si="89"/>
        <v>0</v>
      </c>
      <c r="J68" s="99">
        <f t="shared" si="89"/>
        <v>0</v>
      </c>
      <c r="K68" s="172">
        <f t="shared" si="89"/>
        <v>0</v>
      </c>
      <c r="L68" s="68">
        <f t="shared" si="89"/>
        <v>0</v>
      </c>
      <c r="M68" s="99">
        <f t="shared" si="89"/>
        <v>0</v>
      </c>
      <c r="N68" s="67">
        <f t="shared" si="89"/>
        <v>0</v>
      </c>
      <c r="O68" s="68">
        <f t="shared" si="89"/>
        <v>0</v>
      </c>
      <c r="P68" s="99">
        <f t="shared" si="89"/>
        <v>0</v>
      </c>
      <c r="Q68" s="172">
        <f t="shared" si="89"/>
        <v>0</v>
      </c>
      <c r="R68" s="68">
        <f t="shared" si="89"/>
        <v>0</v>
      </c>
      <c r="S68" s="99">
        <f t="shared" si="89"/>
        <v>0</v>
      </c>
      <c r="T68" s="67">
        <f t="shared" si="89"/>
        <v>0</v>
      </c>
      <c r="U68" s="68">
        <f t="shared" si="89"/>
        <v>0</v>
      </c>
      <c r="V68" s="99">
        <f t="shared" si="89"/>
        <v>0</v>
      </c>
      <c r="W68" s="70">
        <f t="shared" si="72"/>
        <v>0</v>
      </c>
      <c r="X68" s="71">
        <f t="shared" si="73"/>
        <v>0</v>
      </c>
      <c r="Y68" s="71">
        <f t="shared" si="74"/>
        <v>0</v>
      </c>
      <c r="Z68" s="173">
        <f t="shared" si="81"/>
        <v>0</v>
      </c>
      <c r="AA68" s="108"/>
      <c r="AB68" s="75"/>
      <c r="AC68" s="75"/>
    </row>
    <row r="69" spans="1:29" ht="27.6" x14ac:dyDescent="0.3">
      <c r="A69" s="76" t="s">
        <v>37</v>
      </c>
      <c r="B69" s="77" t="s">
        <v>126</v>
      </c>
      <c r="C69" s="196" t="s">
        <v>127</v>
      </c>
      <c r="D69" s="79" t="s">
        <v>128</v>
      </c>
      <c r="E69" s="80"/>
      <c r="F69" s="81"/>
      <c r="G69" s="82">
        <f t="shared" ref="G69:G71" si="90">E69*F69</f>
        <v>0</v>
      </c>
      <c r="H69" s="80"/>
      <c r="I69" s="81"/>
      <c r="J69" s="100">
        <f t="shared" ref="J69:J71" si="91">H69*I69</f>
        <v>0</v>
      </c>
      <c r="K69" s="175"/>
      <c r="L69" s="81"/>
      <c r="M69" s="100">
        <f t="shared" ref="M69:M71" si="92">K69*L69</f>
        <v>0</v>
      </c>
      <c r="N69" s="80"/>
      <c r="O69" s="81"/>
      <c r="P69" s="100">
        <f t="shared" ref="P69:P71" si="93">N69*O69</f>
        <v>0</v>
      </c>
      <c r="Q69" s="175"/>
      <c r="R69" s="81"/>
      <c r="S69" s="100">
        <f t="shared" ref="S69:S71" si="94">Q69*R69</f>
        <v>0</v>
      </c>
      <c r="T69" s="80"/>
      <c r="U69" s="81"/>
      <c r="V69" s="100">
        <f t="shared" ref="V69:V71" si="95">T69*U69</f>
        <v>0</v>
      </c>
      <c r="W69" s="128">
        <f t="shared" si="72"/>
        <v>0</v>
      </c>
      <c r="X69" s="128">
        <f t="shared" si="73"/>
        <v>0</v>
      </c>
      <c r="Y69" s="128">
        <f t="shared" si="74"/>
        <v>0</v>
      </c>
      <c r="Z69" s="86">
        <f t="shared" si="81"/>
        <v>0</v>
      </c>
      <c r="AA69" s="87"/>
      <c r="AB69" s="62"/>
      <c r="AC69" s="62"/>
    </row>
    <row r="70" spans="1:29" ht="27.6" x14ac:dyDescent="0.3">
      <c r="A70" s="76" t="s">
        <v>37</v>
      </c>
      <c r="B70" s="77" t="s">
        <v>129</v>
      </c>
      <c r="C70" s="196" t="s">
        <v>130</v>
      </c>
      <c r="D70" s="79" t="s">
        <v>128</v>
      </c>
      <c r="E70" s="80"/>
      <c r="F70" s="81"/>
      <c r="G70" s="82">
        <f t="shared" si="90"/>
        <v>0</v>
      </c>
      <c r="H70" s="80"/>
      <c r="I70" s="81"/>
      <c r="J70" s="100">
        <f t="shared" si="91"/>
        <v>0</v>
      </c>
      <c r="K70" s="175"/>
      <c r="L70" s="81"/>
      <c r="M70" s="100">
        <f t="shared" si="92"/>
        <v>0</v>
      </c>
      <c r="N70" s="80"/>
      <c r="O70" s="81"/>
      <c r="P70" s="100">
        <f t="shared" si="93"/>
        <v>0</v>
      </c>
      <c r="Q70" s="175"/>
      <c r="R70" s="81"/>
      <c r="S70" s="100">
        <f t="shared" si="94"/>
        <v>0</v>
      </c>
      <c r="T70" s="80"/>
      <c r="U70" s="81"/>
      <c r="V70" s="100">
        <f t="shared" si="95"/>
        <v>0</v>
      </c>
      <c r="W70" s="128">
        <f t="shared" si="72"/>
        <v>0</v>
      </c>
      <c r="X70" s="128">
        <f t="shared" si="73"/>
        <v>0</v>
      </c>
      <c r="Y70" s="128">
        <f t="shared" si="74"/>
        <v>0</v>
      </c>
      <c r="Z70" s="86">
        <f t="shared" si="81"/>
        <v>0</v>
      </c>
      <c r="AA70" s="87"/>
      <c r="AB70" s="62"/>
      <c r="AC70" s="62"/>
    </row>
    <row r="71" spans="1:29" ht="15" thickBot="1" x14ac:dyDescent="0.35">
      <c r="A71" s="88" t="s">
        <v>37</v>
      </c>
      <c r="B71" s="77" t="s">
        <v>131</v>
      </c>
      <c r="C71" s="197" t="s">
        <v>132</v>
      </c>
      <c r="D71" s="90" t="s">
        <v>128</v>
      </c>
      <c r="E71" s="91"/>
      <c r="F71" s="92"/>
      <c r="G71" s="93">
        <f t="shared" si="90"/>
        <v>0</v>
      </c>
      <c r="H71" s="104"/>
      <c r="I71" s="105"/>
      <c r="J71" s="107">
        <f t="shared" si="91"/>
        <v>0</v>
      </c>
      <c r="K71" s="195"/>
      <c r="L71" s="92"/>
      <c r="M71" s="109">
        <f t="shared" si="92"/>
        <v>0</v>
      </c>
      <c r="N71" s="91"/>
      <c r="O71" s="92"/>
      <c r="P71" s="109">
        <f t="shared" si="93"/>
        <v>0</v>
      </c>
      <c r="Q71" s="195"/>
      <c r="R71" s="92"/>
      <c r="S71" s="109">
        <f t="shared" si="94"/>
        <v>0</v>
      </c>
      <c r="T71" s="91"/>
      <c r="U71" s="92"/>
      <c r="V71" s="109">
        <f t="shared" si="95"/>
        <v>0</v>
      </c>
      <c r="W71" s="130">
        <f t="shared" si="72"/>
        <v>0</v>
      </c>
      <c r="X71" s="130">
        <f t="shared" si="73"/>
        <v>0</v>
      </c>
      <c r="Y71" s="130">
        <f t="shared" si="74"/>
        <v>0</v>
      </c>
      <c r="Z71" s="86">
        <f t="shared" si="81"/>
        <v>0</v>
      </c>
      <c r="AA71" s="87"/>
      <c r="AB71" s="62"/>
      <c r="AC71" s="62"/>
    </row>
    <row r="72" spans="1:29" ht="14.4" x14ac:dyDescent="0.3">
      <c r="A72" s="63" t="s">
        <v>34</v>
      </c>
      <c r="B72" s="64" t="s">
        <v>133</v>
      </c>
      <c r="C72" s="65" t="s">
        <v>134</v>
      </c>
      <c r="D72" s="66"/>
      <c r="E72" s="67">
        <f t="shared" ref="E72:V72" si="96">SUM(E73:E75)</f>
        <v>0</v>
      </c>
      <c r="F72" s="68">
        <f t="shared" si="96"/>
        <v>0</v>
      </c>
      <c r="G72" s="69">
        <f t="shared" si="96"/>
        <v>0</v>
      </c>
      <c r="H72" s="67">
        <f t="shared" si="96"/>
        <v>0</v>
      </c>
      <c r="I72" s="68">
        <f t="shared" si="96"/>
        <v>0</v>
      </c>
      <c r="J72" s="99">
        <f t="shared" si="96"/>
        <v>0</v>
      </c>
      <c r="K72" s="172">
        <f t="shared" si="96"/>
        <v>0</v>
      </c>
      <c r="L72" s="68">
        <f t="shared" si="96"/>
        <v>0</v>
      </c>
      <c r="M72" s="99">
        <f t="shared" si="96"/>
        <v>0</v>
      </c>
      <c r="N72" s="67">
        <f t="shared" si="96"/>
        <v>0</v>
      </c>
      <c r="O72" s="68">
        <f t="shared" si="96"/>
        <v>0</v>
      </c>
      <c r="P72" s="99">
        <f t="shared" si="96"/>
        <v>0</v>
      </c>
      <c r="Q72" s="172">
        <f t="shared" si="96"/>
        <v>0</v>
      </c>
      <c r="R72" s="68">
        <f t="shared" si="96"/>
        <v>0</v>
      </c>
      <c r="S72" s="99">
        <f t="shared" si="96"/>
        <v>0</v>
      </c>
      <c r="T72" s="67">
        <f t="shared" si="96"/>
        <v>0</v>
      </c>
      <c r="U72" s="68">
        <f t="shared" si="96"/>
        <v>0</v>
      </c>
      <c r="V72" s="99">
        <f t="shared" si="96"/>
        <v>0</v>
      </c>
      <c r="W72" s="70">
        <f t="shared" si="72"/>
        <v>0</v>
      </c>
      <c r="X72" s="71">
        <f t="shared" si="73"/>
        <v>0</v>
      </c>
      <c r="Y72" s="71">
        <f t="shared" si="74"/>
        <v>0</v>
      </c>
      <c r="Z72" s="173">
        <f t="shared" si="81"/>
        <v>0</v>
      </c>
      <c r="AA72" s="108"/>
      <c r="AB72" s="75"/>
      <c r="AC72" s="75"/>
    </row>
    <row r="73" spans="1:29" ht="14.4" x14ac:dyDescent="0.3">
      <c r="A73" s="76" t="s">
        <v>37</v>
      </c>
      <c r="B73" s="77" t="s">
        <v>135</v>
      </c>
      <c r="C73" s="78" t="s">
        <v>136</v>
      </c>
      <c r="D73" s="79" t="s">
        <v>74</v>
      </c>
      <c r="E73" s="80"/>
      <c r="F73" s="81"/>
      <c r="G73" s="82">
        <f t="shared" ref="G73:G75" si="97">E73*F73</f>
        <v>0</v>
      </c>
      <c r="H73" s="80"/>
      <c r="I73" s="81"/>
      <c r="J73" s="100">
        <f t="shared" ref="J73:J75" si="98">H73*I73</f>
        <v>0</v>
      </c>
      <c r="K73" s="175"/>
      <c r="L73" s="81"/>
      <c r="M73" s="100">
        <f t="shared" ref="M73:M75" si="99">K73*L73</f>
        <v>0</v>
      </c>
      <c r="N73" s="80"/>
      <c r="O73" s="81"/>
      <c r="P73" s="100">
        <f t="shared" ref="P73:P75" si="100">N73*O73</f>
        <v>0</v>
      </c>
      <c r="Q73" s="175"/>
      <c r="R73" s="81"/>
      <c r="S73" s="100">
        <f t="shared" ref="S73:S75" si="101">Q73*R73</f>
        <v>0</v>
      </c>
      <c r="T73" s="80"/>
      <c r="U73" s="81"/>
      <c r="V73" s="100">
        <f t="shared" ref="V73:V75" si="102">T73*U73</f>
        <v>0</v>
      </c>
      <c r="W73" s="128">
        <f t="shared" si="72"/>
        <v>0</v>
      </c>
      <c r="X73" s="128">
        <f t="shared" si="73"/>
        <v>0</v>
      </c>
      <c r="Y73" s="128">
        <f t="shared" si="74"/>
        <v>0</v>
      </c>
      <c r="Z73" s="86">
        <f t="shared" si="81"/>
        <v>0</v>
      </c>
      <c r="AA73" s="87"/>
      <c r="AB73" s="62"/>
      <c r="AC73" s="62"/>
    </row>
    <row r="74" spans="1:29" ht="14.4" x14ac:dyDescent="0.3">
      <c r="A74" s="76" t="s">
        <v>37</v>
      </c>
      <c r="B74" s="77" t="s">
        <v>137</v>
      </c>
      <c r="C74" s="78" t="s">
        <v>136</v>
      </c>
      <c r="D74" s="79" t="s">
        <v>74</v>
      </c>
      <c r="E74" s="80"/>
      <c r="F74" s="81"/>
      <c r="G74" s="82">
        <f t="shared" si="97"/>
        <v>0</v>
      </c>
      <c r="H74" s="80"/>
      <c r="I74" s="81"/>
      <c r="J74" s="100">
        <f t="shared" si="98"/>
        <v>0</v>
      </c>
      <c r="K74" s="175"/>
      <c r="L74" s="81"/>
      <c r="M74" s="100">
        <f t="shared" si="99"/>
        <v>0</v>
      </c>
      <c r="N74" s="80"/>
      <c r="O74" s="81"/>
      <c r="P74" s="100">
        <f t="shared" si="100"/>
        <v>0</v>
      </c>
      <c r="Q74" s="175"/>
      <c r="R74" s="81"/>
      <c r="S74" s="100">
        <f t="shared" si="101"/>
        <v>0</v>
      </c>
      <c r="T74" s="80"/>
      <c r="U74" s="81"/>
      <c r="V74" s="100">
        <f t="shared" si="102"/>
        <v>0</v>
      </c>
      <c r="W74" s="128">
        <f t="shared" si="72"/>
        <v>0</v>
      </c>
      <c r="X74" s="128">
        <f t="shared" si="73"/>
        <v>0</v>
      </c>
      <c r="Y74" s="128">
        <f t="shared" si="74"/>
        <v>0</v>
      </c>
      <c r="Z74" s="86">
        <f t="shared" si="81"/>
        <v>0</v>
      </c>
      <c r="AA74" s="87"/>
      <c r="AB74" s="62"/>
      <c r="AC74" s="62"/>
    </row>
    <row r="75" spans="1:29" ht="15" thickBot="1" x14ac:dyDescent="0.35">
      <c r="A75" s="88" t="s">
        <v>37</v>
      </c>
      <c r="B75" s="77" t="s">
        <v>138</v>
      </c>
      <c r="C75" s="89" t="s">
        <v>136</v>
      </c>
      <c r="D75" s="79" t="s">
        <v>74</v>
      </c>
      <c r="E75" s="91"/>
      <c r="F75" s="92"/>
      <c r="G75" s="93">
        <f t="shared" si="97"/>
        <v>0</v>
      </c>
      <c r="H75" s="104"/>
      <c r="I75" s="105"/>
      <c r="J75" s="107">
        <f t="shared" si="98"/>
        <v>0</v>
      </c>
      <c r="K75" s="195"/>
      <c r="L75" s="92"/>
      <c r="M75" s="109">
        <f t="shared" si="99"/>
        <v>0</v>
      </c>
      <c r="N75" s="91"/>
      <c r="O75" s="92"/>
      <c r="P75" s="109">
        <f t="shared" si="100"/>
        <v>0</v>
      </c>
      <c r="Q75" s="195"/>
      <c r="R75" s="92"/>
      <c r="S75" s="109">
        <f t="shared" si="101"/>
        <v>0</v>
      </c>
      <c r="T75" s="91"/>
      <c r="U75" s="92"/>
      <c r="V75" s="109">
        <f t="shared" si="102"/>
        <v>0</v>
      </c>
      <c r="W75" s="130">
        <f t="shared" si="72"/>
        <v>0</v>
      </c>
      <c r="X75" s="130">
        <f t="shared" si="73"/>
        <v>0</v>
      </c>
      <c r="Y75" s="130">
        <f t="shared" si="74"/>
        <v>0</v>
      </c>
      <c r="Z75" s="86">
        <f t="shared" si="81"/>
        <v>0</v>
      </c>
      <c r="AA75" s="87"/>
      <c r="AB75" s="62"/>
      <c r="AC75" s="62"/>
    </row>
    <row r="76" spans="1:29" ht="14.4" x14ac:dyDescent="0.3">
      <c r="A76" s="63" t="s">
        <v>34</v>
      </c>
      <c r="B76" s="64" t="s">
        <v>139</v>
      </c>
      <c r="C76" s="65" t="s">
        <v>140</v>
      </c>
      <c r="D76" s="66"/>
      <c r="E76" s="67">
        <f t="shared" ref="E76:V76" si="103">SUM(E77:E79)</f>
        <v>0</v>
      </c>
      <c r="F76" s="68">
        <f t="shared" si="103"/>
        <v>0</v>
      </c>
      <c r="G76" s="69">
        <f t="shared" si="103"/>
        <v>0</v>
      </c>
      <c r="H76" s="67">
        <f t="shared" si="103"/>
        <v>0</v>
      </c>
      <c r="I76" s="68">
        <f t="shared" si="103"/>
        <v>0</v>
      </c>
      <c r="J76" s="99">
        <f t="shared" si="103"/>
        <v>0</v>
      </c>
      <c r="K76" s="172">
        <f t="shared" si="103"/>
        <v>0</v>
      </c>
      <c r="L76" s="68">
        <f t="shared" si="103"/>
        <v>0</v>
      </c>
      <c r="M76" s="99">
        <f t="shared" si="103"/>
        <v>0</v>
      </c>
      <c r="N76" s="67">
        <f t="shared" si="103"/>
        <v>0</v>
      </c>
      <c r="O76" s="68">
        <f t="shared" si="103"/>
        <v>0</v>
      </c>
      <c r="P76" s="99">
        <f t="shared" si="103"/>
        <v>0</v>
      </c>
      <c r="Q76" s="172">
        <f t="shared" si="103"/>
        <v>0</v>
      </c>
      <c r="R76" s="68">
        <f t="shared" si="103"/>
        <v>0</v>
      </c>
      <c r="S76" s="99">
        <f t="shared" si="103"/>
        <v>0</v>
      </c>
      <c r="T76" s="67">
        <f t="shared" si="103"/>
        <v>0</v>
      </c>
      <c r="U76" s="68">
        <f t="shared" si="103"/>
        <v>0</v>
      </c>
      <c r="V76" s="99">
        <f t="shared" si="103"/>
        <v>0</v>
      </c>
      <c r="W76" s="70">
        <f t="shared" si="72"/>
        <v>0</v>
      </c>
      <c r="X76" s="71">
        <f t="shared" si="73"/>
        <v>0</v>
      </c>
      <c r="Y76" s="71">
        <f t="shared" si="74"/>
        <v>0</v>
      </c>
      <c r="Z76" s="173">
        <f t="shared" si="81"/>
        <v>0</v>
      </c>
      <c r="AA76" s="108"/>
      <c r="AB76" s="75"/>
      <c r="AC76" s="75"/>
    </row>
    <row r="77" spans="1:29" ht="14.4" x14ac:dyDescent="0.3">
      <c r="A77" s="76" t="s">
        <v>37</v>
      </c>
      <c r="B77" s="77" t="s">
        <v>141</v>
      </c>
      <c r="C77" s="78" t="s">
        <v>136</v>
      </c>
      <c r="D77" s="79" t="s">
        <v>74</v>
      </c>
      <c r="E77" s="80"/>
      <c r="F77" s="81"/>
      <c r="G77" s="82">
        <f t="shared" ref="G77:G79" si="104">E77*F77</f>
        <v>0</v>
      </c>
      <c r="H77" s="80"/>
      <c r="I77" s="81"/>
      <c r="J77" s="100">
        <f t="shared" ref="J77:J79" si="105">H77*I77</f>
        <v>0</v>
      </c>
      <c r="K77" s="175"/>
      <c r="L77" s="81"/>
      <c r="M77" s="100">
        <f t="shared" ref="M77:M79" si="106">K77*L77</f>
        <v>0</v>
      </c>
      <c r="N77" s="80"/>
      <c r="O77" s="81"/>
      <c r="P77" s="100">
        <f t="shared" ref="P77:P79" si="107">N77*O77</f>
        <v>0</v>
      </c>
      <c r="Q77" s="175"/>
      <c r="R77" s="81"/>
      <c r="S77" s="100">
        <f t="shared" ref="S77:S79" si="108">Q77*R77</f>
        <v>0</v>
      </c>
      <c r="T77" s="80"/>
      <c r="U77" s="81"/>
      <c r="V77" s="100">
        <f t="shared" ref="V77:V79" si="109">T77*U77</f>
        <v>0</v>
      </c>
      <c r="W77" s="128">
        <f t="shared" si="72"/>
        <v>0</v>
      </c>
      <c r="X77" s="128">
        <f t="shared" si="73"/>
        <v>0</v>
      </c>
      <c r="Y77" s="128">
        <f t="shared" si="74"/>
        <v>0</v>
      </c>
      <c r="Z77" s="86">
        <f t="shared" si="81"/>
        <v>0</v>
      </c>
      <c r="AA77" s="87"/>
      <c r="AB77" s="62"/>
      <c r="AC77" s="62"/>
    </row>
    <row r="78" spans="1:29" ht="14.4" x14ac:dyDescent="0.3">
      <c r="A78" s="76" t="s">
        <v>37</v>
      </c>
      <c r="B78" s="77" t="s">
        <v>142</v>
      </c>
      <c r="C78" s="78" t="s">
        <v>136</v>
      </c>
      <c r="D78" s="79" t="s">
        <v>74</v>
      </c>
      <c r="E78" s="80"/>
      <c r="F78" s="81"/>
      <c r="G78" s="82">
        <f t="shared" si="104"/>
        <v>0</v>
      </c>
      <c r="H78" s="80"/>
      <c r="I78" s="81"/>
      <c r="J78" s="100">
        <f t="shared" si="105"/>
        <v>0</v>
      </c>
      <c r="K78" s="175"/>
      <c r="L78" s="81"/>
      <c r="M78" s="100">
        <f t="shared" si="106"/>
        <v>0</v>
      </c>
      <c r="N78" s="80"/>
      <c r="O78" s="81"/>
      <c r="P78" s="100">
        <f t="shared" si="107"/>
        <v>0</v>
      </c>
      <c r="Q78" s="175"/>
      <c r="R78" s="81"/>
      <c r="S78" s="100">
        <f t="shared" si="108"/>
        <v>0</v>
      </c>
      <c r="T78" s="80"/>
      <c r="U78" s="81"/>
      <c r="V78" s="100">
        <f t="shared" si="109"/>
        <v>0</v>
      </c>
      <c r="W78" s="128">
        <f t="shared" si="72"/>
        <v>0</v>
      </c>
      <c r="X78" s="128">
        <f t="shared" si="73"/>
        <v>0</v>
      </c>
      <c r="Y78" s="128">
        <f t="shared" si="74"/>
        <v>0</v>
      </c>
      <c r="Z78" s="86">
        <f t="shared" si="81"/>
        <v>0</v>
      </c>
      <c r="AA78" s="87"/>
      <c r="AB78" s="62"/>
      <c r="AC78" s="62"/>
    </row>
    <row r="79" spans="1:29" ht="15" thickBot="1" x14ac:dyDescent="0.35">
      <c r="A79" s="88" t="s">
        <v>37</v>
      </c>
      <c r="B79" s="77" t="s">
        <v>143</v>
      </c>
      <c r="C79" s="89" t="s">
        <v>136</v>
      </c>
      <c r="D79" s="79" t="s">
        <v>74</v>
      </c>
      <c r="E79" s="91"/>
      <c r="F79" s="92"/>
      <c r="G79" s="93">
        <f t="shared" si="104"/>
        <v>0</v>
      </c>
      <c r="H79" s="104"/>
      <c r="I79" s="105"/>
      <c r="J79" s="107">
        <f t="shared" si="105"/>
        <v>0</v>
      </c>
      <c r="K79" s="195"/>
      <c r="L79" s="92"/>
      <c r="M79" s="109">
        <f t="shared" si="106"/>
        <v>0</v>
      </c>
      <c r="N79" s="91"/>
      <c r="O79" s="92"/>
      <c r="P79" s="109">
        <f t="shared" si="107"/>
        <v>0</v>
      </c>
      <c r="Q79" s="195"/>
      <c r="R79" s="92"/>
      <c r="S79" s="109">
        <f t="shared" si="108"/>
        <v>0</v>
      </c>
      <c r="T79" s="91"/>
      <c r="U79" s="92"/>
      <c r="V79" s="109">
        <f t="shared" si="109"/>
        <v>0</v>
      </c>
      <c r="W79" s="130">
        <f t="shared" si="72"/>
        <v>0</v>
      </c>
      <c r="X79" s="130">
        <f t="shared" si="73"/>
        <v>0</v>
      </c>
      <c r="Y79" s="130">
        <f t="shared" si="74"/>
        <v>0</v>
      </c>
      <c r="Z79" s="117">
        <f t="shared" si="81"/>
        <v>0</v>
      </c>
      <c r="AA79" s="110"/>
      <c r="AB79" s="62"/>
      <c r="AC79" s="62"/>
    </row>
    <row r="80" spans="1:29" ht="15" thickBot="1" x14ac:dyDescent="0.35">
      <c r="A80" s="153" t="s">
        <v>144</v>
      </c>
      <c r="B80" s="154"/>
      <c r="C80" s="155"/>
      <c r="D80" s="156"/>
      <c r="E80" s="157">
        <f t="shared" ref="E80:W80" si="110">E76+E72+E68+E64+E60</f>
        <v>0</v>
      </c>
      <c r="F80" s="158">
        <f t="shared" si="110"/>
        <v>0</v>
      </c>
      <c r="G80" s="159">
        <f t="shared" si="110"/>
        <v>0</v>
      </c>
      <c r="H80" s="136">
        <f t="shared" si="110"/>
        <v>0</v>
      </c>
      <c r="I80" s="138">
        <f t="shared" si="110"/>
        <v>0</v>
      </c>
      <c r="J80" s="176">
        <f t="shared" si="110"/>
        <v>0</v>
      </c>
      <c r="K80" s="160">
        <f t="shared" si="110"/>
        <v>0</v>
      </c>
      <c r="L80" s="158">
        <f t="shared" si="110"/>
        <v>0</v>
      </c>
      <c r="M80" s="161">
        <f t="shared" si="110"/>
        <v>0</v>
      </c>
      <c r="N80" s="157">
        <f t="shared" si="110"/>
        <v>0</v>
      </c>
      <c r="O80" s="158">
        <f t="shared" si="110"/>
        <v>0</v>
      </c>
      <c r="P80" s="161">
        <f t="shared" si="110"/>
        <v>0</v>
      </c>
      <c r="Q80" s="160">
        <f t="shared" si="110"/>
        <v>0</v>
      </c>
      <c r="R80" s="158">
        <f t="shared" si="110"/>
        <v>0</v>
      </c>
      <c r="S80" s="161">
        <f t="shared" si="110"/>
        <v>0</v>
      </c>
      <c r="T80" s="157">
        <f t="shared" si="110"/>
        <v>0</v>
      </c>
      <c r="U80" s="158">
        <f t="shared" si="110"/>
        <v>0</v>
      </c>
      <c r="V80" s="161">
        <f t="shared" si="110"/>
        <v>0</v>
      </c>
      <c r="W80" s="136">
        <f t="shared" si="110"/>
        <v>0</v>
      </c>
      <c r="X80" s="71">
        <f t="shared" si="73"/>
        <v>0</v>
      </c>
      <c r="Y80" s="136">
        <f t="shared" si="74"/>
        <v>0</v>
      </c>
      <c r="Z80" s="142">
        <v>0</v>
      </c>
      <c r="AA80" s="143"/>
      <c r="AB80" s="62"/>
      <c r="AC80" s="62"/>
    </row>
    <row r="81" spans="1:29" ht="15" thickBot="1" x14ac:dyDescent="0.35">
      <c r="A81" s="179" t="s">
        <v>32</v>
      </c>
      <c r="B81" s="198" t="s">
        <v>145</v>
      </c>
      <c r="C81" s="199" t="s">
        <v>146</v>
      </c>
      <c r="D81" s="168"/>
      <c r="E81" s="52"/>
      <c r="F81" s="53"/>
      <c r="G81" s="53"/>
      <c r="H81" s="52"/>
      <c r="I81" s="53"/>
      <c r="J81" s="57"/>
      <c r="K81" s="53"/>
      <c r="L81" s="53"/>
      <c r="M81" s="57"/>
      <c r="N81" s="52"/>
      <c r="O81" s="53"/>
      <c r="P81" s="57"/>
      <c r="Q81" s="53"/>
      <c r="R81" s="53"/>
      <c r="S81" s="57"/>
      <c r="T81" s="52"/>
      <c r="U81" s="53"/>
      <c r="V81" s="57"/>
      <c r="W81" s="200"/>
      <c r="X81" s="201"/>
      <c r="Y81" s="202"/>
      <c r="Z81" s="203"/>
      <c r="AA81" s="204"/>
      <c r="AB81" s="62"/>
      <c r="AC81" s="62"/>
    </row>
    <row r="82" spans="1:29" ht="14.4" x14ac:dyDescent="0.3">
      <c r="A82" s="63" t="s">
        <v>34</v>
      </c>
      <c r="B82" s="64" t="s">
        <v>147</v>
      </c>
      <c r="C82" s="150" t="s">
        <v>148</v>
      </c>
      <c r="D82" s="151"/>
      <c r="E82" s="169">
        <f t="shared" ref="E82:V82" si="111">SUM(E83:E85)</f>
        <v>0</v>
      </c>
      <c r="F82" s="170">
        <f t="shared" si="111"/>
        <v>0</v>
      </c>
      <c r="G82" s="171">
        <f t="shared" si="111"/>
        <v>0</v>
      </c>
      <c r="H82" s="67">
        <f t="shared" si="111"/>
        <v>0</v>
      </c>
      <c r="I82" s="68">
        <f t="shared" si="111"/>
        <v>0</v>
      </c>
      <c r="J82" s="99">
        <f t="shared" si="111"/>
        <v>0</v>
      </c>
      <c r="K82" s="181">
        <f t="shared" ref="K82:P82" si="112">SUM(K83:K85)</f>
        <v>0</v>
      </c>
      <c r="L82" s="170">
        <f t="shared" si="112"/>
        <v>0</v>
      </c>
      <c r="M82" s="182">
        <f t="shared" si="112"/>
        <v>0</v>
      </c>
      <c r="N82" s="169">
        <f t="shared" si="112"/>
        <v>0</v>
      </c>
      <c r="O82" s="170">
        <f t="shared" si="112"/>
        <v>0</v>
      </c>
      <c r="P82" s="182">
        <f t="shared" si="112"/>
        <v>0</v>
      </c>
      <c r="Q82" s="181">
        <f t="shared" si="111"/>
        <v>0</v>
      </c>
      <c r="R82" s="170">
        <f t="shared" si="111"/>
        <v>0</v>
      </c>
      <c r="S82" s="182">
        <f t="shared" si="111"/>
        <v>0</v>
      </c>
      <c r="T82" s="169">
        <f t="shared" si="111"/>
        <v>0</v>
      </c>
      <c r="U82" s="170">
        <f t="shared" si="111"/>
        <v>0</v>
      </c>
      <c r="V82" s="182">
        <f t="shared" si="111"/>
        <v>0</v>
      </c>
      <c r="W82" s="70">
        <f t="shared" ref="W82:W94" si="113">G82+S82</f>
        <v>0</v>
      </c>
      <c r="X82" s="205">
        <f t="shared" ref="X82:X94" si="114">J82+V82</f>
        <v>0</v>
      </c>
      <c r="Y82" s="71">
        <f t="shared" ref="Y82:Y94" si="115">W82-X82</f>
        <v>0</v>
      </c>
      <c r="Z82" s="173">
        <f t="shared" ref="Z82:Z94" si="116">0</f>
        <v>0</v>
      </c>
      <c r="AA82" s="108"/>
      <c r="AB82" s="75"/>
      <c r="AC82" s="75"/>
    </row>
    <row r="83" spans="1:29" ht="14.4" x14ac:dyDescent="0.3">
      <c r="A83" s="76" t="s">
        <v>37</v>
      </c>
      <c r="B83" s="77" t="s">
        <v>149</v>
      </c>
      <c r="C83" s="78" t="s">
        <v>150</v>
      </c>
      <c r="D83" s="79" t="s">
        <v>151</v>
      </c>
      <c r="E83" s="80"/>
      <c r="F83" s="81"/>
      <c r="G83" s="82">
        <f t="shared" ref="G83:G85" si="117">E83*F83</f>
        <v>0</v>
      </c>
      <c r="H83" s="80"/>
      <c r="I83" s="81"/>
      <c r="J83" s="100">
        <f t="shared" ref="J83:J85" si="118">H83*I83</f>
        <v>0</v>
      </c>
      <c r="K83" s="175"/>
      <c r="L83" s="81"/>
      <c r="M83" s="100">
        <f t="shared" ref="M83:M85" si="119">K83*L83</f>
        <v>0</v>
      </c>
      <c r="N83" s="80"/>
      <c r="O83" s="81"/>
      <c r="P83" s="100">
        <f t="shared" ref="P83:P85" si="120">N83*O83</f>
        <v>0</v>
      </c>
      <c r="Q83" s="175"/>
      <c r="R83" s="81"/>
      <c r="S83" s="100">
        <f t="shared" ref="S83:S85" si="121">Q83*R83</f>
        <v>0</v>
      </c>
      <c r="T83" s="80"/>
      <c r="U83" s="81"/>
      <c r="V83" s="100">
        <f t="shared" ref="V83:V85" si="122">T83*U83</f>
        <v>0</v>
      </c>
      <c r="W83" s="83">
        <f t="shared" si="113"/>
        <v>0</v>
      </c>
      <c r="X83" s="84">
        <f t="shared" si="114"/>
        <v>0</v>
      </c>
      <c r="Y83" s="128">
        <f t="shared" si="115"/>
        <v>0</v>
      </c>
      <c r="Z83" s="86">
        <f t="shared" si="116"/>
        <v>0</v>
      </c>
      <c r="AA83" s="87"/>
      <c r="AB83" s="62"/>
      <c r="AC83" s="62"/>
    </row>
    <row r="84" spans="1:29" ht="14.4" x14ac:dyDescent="0.3">
      <c r="A84" s="76" t="s">
        <v>37</v>
      </c>
      <c r="B84" s="77" t="s">
        <v>152</v>
      </c>
      <c r="C84" s="78" t="s">
        <v>150</v>
      </c>
      <c r="D84" s="79" t="s">
        <v>151</v>
      </c>
      <c r="E84" s="80"/>
      <c r="F84" s="81"/>
      <c r="G84" s="82">
        <f t="shared" si="117"/>
        <v>0</v>
      </c>
      <c r="H84" s="80"/>
      <c r="I84" s="81"/>
      <c r="J84" s="100">
        <f t="shared" si="118"/>
        <v>0</v>
      </c>
      <c r="K84" s="175"/>
      <c r="L84" s="81"/>
      <c r="M84" s="100">
        <f t="shared" si="119"/>
        <v>0</v>
      </c>
      <c r="N84" s="80"/>
      <c r="O84" s="81"/>
      <c r="P84" s="100">
        <f t="shared" si="120"/>
        <v>0</v>
      </c>
      <c r="Q84" s="175"/>
      <c r="R84" s="81"/>
      <c r="S84" s="100">
        <f t="shared" si="121"/>
        <v>0</v>
      </c>
      <c r="T84" s="80"/>
      <c r="U84" s="81"/>
      <c r="V84" s="100">
        <f t="shared" si="122"/>
        <v>0</v>
      </c>
      <c r="W84" s="83">
        <f t="shared" si="113"/>
        <v>0</v>
      </c>
      <c r="X84" s="84">
        <f t="shared" si="114"/>
        <v>0</v>
      </c>
      <c r="Y84" s="128">
        <f t="shared" si="115"/>
        <v>0</v>
      </c>
      <c r="Z84" s="86">
        <f t="shared" si="116"/>
        <v>0</v>
      </c>
      <c r="AA84" s="87"/>
      <c r="AB84" s="62"/>
      <c r="AC84" s="62"/>
    </row>
    <row r="85" spans="1:29" ht="15" thickBot="1" x14ac:dyDescent="0.35">
      <c r="A85" s="101" t="s">
        <v>37</v>
      </c>
      <c r="B85" s="77" t="s">
        <v>153</v>
      </c>
      <c r="C85" s="78" t="s">
        <v>150</v>
      </c>
      <c r="D85" s="79" t="s">
        <v>151</v>
      </c>
      <c r="E85" s="104"/>
      <c r="F85" s="105"/>
      <c r="G85" s="106">
        <f t="shared" si="117"/>
        <v>0</v>
      </c>
      <c r="H85" s="104"/>
      <c r="I85" s="105"/>
      <c r="J85" s="107">
        <f t="shared" si="118"/>
        <v>0</v>
      </c>
      <c r="K85" s="206"/>
      <c r="L85" s="105"/>
      <c r="M85" s="107">
        <f t="shared" si="119"/>
        <v>0</v>
      </c>
      <c r="N85" s="104"/>
      <c r="O85" s="105"/>
      <c r="P85" s="107">
        <f t="shared" si="120"/>
        <v>0</v>
      </c>
      <c r="Q85" s="206"/>
      <c r="R85" s="105"/>
      <c r="S85" s="107">
        <f t="shared" si="121"/>
        <v>0</v>
      </c>
      <c r="T85" s="104"/>
      <c r="U85" s="105"/>
      <c r="V85" s="107">
        <f t="shared" si="122"/>
        <v>0</v>
      </c>
      <c r="W85" s="83">
        <f t="shared" si="113"/>
        <v>0</v>
      </c>
      <c r="X85" s="84">
        <f t="shared" si="114"/>
        <v>0</v>
      </c>
      <c r="Y85" s="207">
        <f t="shared" si="115"/>
        <v>0</v>
      </c>
      <c r="Z85" s="86">
        <f t="shared" si="116"/>
        <v>0</v>
      </c>
      <c r="AA85" s="87"/>
      <c r="AB85" s="62"/>
      <c r="AC85" s="62"/>
    </row>
    <row r="86" spans="1:29" ht="14.4" x14ac:dyDescent="0.3">
      <c r="A86" s="63" t="s">
        <v>34</v>
      </c>
      <c r="B86" s="64" t="s">
        <v>154</v>
      </c>
      <c r="C86" s="150" t="s">
        <v>155</v>
      </c>
      <c r="D86" s="151"/>
      <c r="E86" s="169">
        <f t="shared" ref="E86:V86" si="123">SUM(E94:E96)</f>
        <v>0</v>
      </c>
      <c r="F86" s="170">
        <f t="shared" si="123"/>
        <v>0</v>
      </c>
      <c r="G86" s="171">
        <f t="shared" si="123"/>
        <v>0</v>
      </c>
      <c r="H86" s="67">
        <f t="shared" si="123"/>
        <v>0</v>
      </c>
      <c r="I86" s="68">
        <f t="shared" si="123"/>
        <v>0</v>
      </c>
      <c r="J86" s="99">
        <f t="shared" si="123"/>
        <v>0</v>
      </c>
      <c r="K86" s="181">
        <f t="shared" si="123"/>
        <v>0</v>
      </c>
      <c r="L86" s="170">
        <f t="shared" si="123"/>
        <v>0</v>
      </c>
      <c r="M86" s="182">
        <f t="shared" si="123"/>
        <v>0</v>
      </c>
      <c r="N86" s="169">
        <f t="shared" si="123"/>
        <v>0</v>
      </c>
      <c r="O86" s="170">
        <f t="shared" si="123"/>
        <v>0</v>
      </c>
      <c r="P86" s="182">
        <f t="shared" si="123"/>
        <v>0</v>
      </c>
      <c r="Q86" s="181">
        <f t="shared" si="123"/>
        <v>0</v>
      </c>
      <c r="R86" s="170">
        <f t="shared" si="123"/>
        <v>0</v>
      </c>
      <c r="S86" s="182">
        <f t="shared" si="123"/>
        <v>0</v>
      </c>
      <c r="T86" s="169">
        <f t="shared" si="123"/>
        <v>0</v>
      </c>
      <c r="U86" s="170">
        <f t="shared" si="123"/>
        <v>0</v>
      </c>
      <c r="V86" s="182">
        <f t="shared" si="123"/>
        <v>0</v>
      </c>
      <c r="W86" s="70">
        <f t="shared" si="113"/>
        <v>0</v>
      </c>
      <c r="X86" s="205">
        <f t="shared" si="114"/>
        <v>0</v>
      </c>
      <c r="Y86" s="71">
        <f t="shared" si="115"/>
        <v>0</v>
      </c>
      <c r="Z86" s="173">
        <f t="shared" si="116"/>
        <v>0</v>
      </c>
      <c r="AA86" s="108"/>
      <c r="AB86" s="75"/>
      <c r="AC86" s="75"/>
    </row>
    <row r="87" spans="1:29" ht="27.6" x14ac:dyDescent="0.3">
      <c r="A87" s="76" t="s">
        <v>37</v>
      </c>
      <c r="B87" s="77" t="s">
        <v>156</v>
      </c>
      <c r="C87" s="78" t="s">
        <v>157</v>
      </c>
      <c r="D87" s="79" t="s">
        <v>74</v>
      </c>
      <c r="E87" s="80"/>
      <c r="F87" s="81"/>
      <c r="G87" s="82">
        <f t="shared" ref="G87:G89" si="124">E87*F87</f>
        <v>0</v>
      </c>
      <c r="H87" s="80"/>
      <c r="I87" s="81"/>
      <c r="J87" s="100">
        <f t="shared" ref="J87:J89" si="125">H87*I87</f>
        <v>0</v>
      </c>
      <c r="K87" s="175"/>
      <c r="L87" s="81"/>
      <c r="M87" s="100">
        <f t="shared" ref="M87:M89" si="126">K87*L87</f>
        <v>0</v>
      </c>
      <c r="N87" s="80"/>
      <c r="O87" s="81"/>
      <c r="P87" s="100">
        <f t="shared" ref="P87:P89" si="127">N87*O87</f>
        <v>0</v>
      </c>
      <c r="Q87" s="175"/>
      <c r="R87" s="81"/>
      <c r="S87" s="100">
        <f t="shared" ref="S87:S89" si="128">Q87*R87</f>
        <v>0</v>
      </c>
      <c r="T87" s="80"/>
      <c r="U87" s="81"/>
      <c r="V87" s="100">
        <f t="shared" ref="V87:V89" si="129">T87*U87</f>
        <v>0</v>
      </c>
      <c r="W87" s="83">
        <f t="shared" si="113"/>
        <v>0</v>
      </c>
      <c r="X87" s="84">
        <f t="shared" si="114"/>
        <v>0</v>
      </c>
      <c r="Y87" s="128">
        <f t="shared" si="115"/>
        <v>0</v>
      </c>
      <c r="Z87" s="86">
        <f t="shared" si="116"/>
        <v>0</v>
      </c>
      <c r="AA87" s="87"/>
      <c r="AB87" s="62"/>
      <c r="AC87" s="62"/>
    </row>
    <row r="88" spans="1:29" ht="27.6" x14ac:dyDescent="0.3">
      <c r="A88" s="76" t="s">
        <v>37</v>
      </c>
      <c r="B88" s="77" t="s">
        <v>158</v>
      </c>
      <c r="C88" s="78" t="s">
        <v>157</v>
      </c>
      <c r="D88" s="79" t="s">
        <v>74</v>
      </c>
      <c r="E88" s="80"/>
      <c r="F88" s="81"/>
      <c r="G88" s="82">
        <f t="shared" si="124"/>
        <v>0</v>
      </c>
      <c r="H88" s="80"/>
      <c r="I88" s="81"/>
      <c r="J88" s="100">
        <f t="shared" si="125"/>
        <v>0</v>
      </c>
      <c r="K88" s="175"/>
      <c r="L88" s="81"/>
      <c r="M88" s="100">
        <f t="shared" si="126"/>
        <v>0</v>
      </c>
      <c r="N88" s="80"/>
      <c r="O88" s="81"/>
      <c r="P88" s="100">
        <f t="shared" si="127"/>
        <v>0</v>
      </c>
      <c r="Q88" s="175"/>
      <c r="R88" s="81"/>
      <c r="S88" s="100">
        <f t="shared" si="128"/>
        <v>0</v>
      </c>
      <c r="T88" s="80"/>
      <c r="U88" s="81"/>
      <c r="V88" s="100">
        <f t="shared" si="129"/>
        <v>0</v>
      </c>
      <c r="W88" s="83">
        <f t="shared" si="113"/>
        <v>0</v>
      </c>
      <c r="X88" s="84">
        <f t="shared" si="114"/>
        <v>0</v>
      </c>
      <c r="Y88" s="128">
        <f t="shared" si="115"/>
        <v>0</v>
      </c>
      <c r="Z88" s="86">
        <f t="shared" si="116"/>
        <v>0</v>
      </c>
      <c r="AA88" s="87"/>
      <c r="AB88" s="62"/>
      <c r="AC88" s="62"/>
    </row>
    <row r="89" spans="1:29" ht="28.2" thickBot="1" x14ac:dyDescent="0.35">
      <c r="A89" s="101" t="s">
        <v>37</v>
      </c>
      <c r="B89" s="77" t="s">
        <v>159</v>
      </c>
      <c r="C89" s="78" t="s">
        <v>157</v>
      </c>
      <c r="D89" s="79" t="s">
        <v>74</v>
      </c>
      <c r="E89" s="104"/>
      <c r="F89" s="105"/>
      <c r="G89" s="106">
        <f t="shared" si="124"/>
        <v>0</v>
      </c>
      <c r="H89" s="104"/>
      <c r="I89" s="105"/>
      <c r="J89" s="107">
        <f t="shared" si="125"/>
        <v>0</v>
      </c>
      <c r="K89" s="206"/>
      <c r="L89" s="105"/>
      <c r="M89" s="107">
        <f t="shared" si="126"/>
        <v>0</v>
      </c>
      <c r="N89" s="104"/>
      <c r="O89" s="105"/>
      <c r="P89" s="107">
        <f t="shared" si="127"/>
        <v>0</v>
      </c>
      <c r="Q89" s="206"/>
      <c r="R89" s="105"/>
      <c r="S89" s="107">
        <f t="shared" si="128"/>
        <v>0</v>
      </c>
      <c r="T89" s="104"/>
      <c r="U89" s="105"/>
      <c r="V89" s="107">
        <f t="shared" si="129"/>
        <v>0</v>
      </c>
      <c r="W89" s="83">
        <f t="shared" si="113"/>
        <v>0</v>
      </c>
      <c r="X89" s="84">
        <f t="shared" si="114"/>
        <v>0</v>
      </c>
      <c r="Y89" s="207">
        <f t="shared" si="115"/>
        <v>0</v>
      </c>
      <c r="Z89" s="86">
        <f t="shared" si="116"/>
        <v>0</v>
      </c>
      <c r="AA89" s="87"/>
      <c r="AB89" s="62"/>
      <c r="AC89" s="62"/>
    </row>
    <row r="90" spans="1:29" ht="14.4" x14ac:dyDescent="0.3">
      <c r="A90" s="63" t="s">
        <v>34</v>
      </c>
      <c r="B90" s="64" t="s">
        <v>160</v>
      </c>
      <c r="C90" s="150" t="s">
        <v>161</v>
      </c>
      <c r="D90" s="151"/>
      <c r="E90" s="169">
        <f t="shared" ref="E90:V90" si="130">SUM(E98:E100)</f>
        <v>0</v>
      </c>
      <c r="F90" s="170">
        <f t="shared" si="130"/>
        <v>0</v>
      </c>
      <c r="G90" s="171">
        <f t="shared" si="130"/>
        <v>0</v>
      </c>
      <c r="H90" s="67">
        <f t="shared" si="130"/>
        <v>0</v>
      </c>
      <c r="I90" s="68">
        <f t="shared" si="130"/>
        <v>0</v>
      </c>
      <c r="J90" s="99">
        <f t="shared" si="130"/>
        <v>0</v>
      </c>
      <c r="K90" s="181">
        <f t="shared" si="130"/>
        <v>0</v>
      </c>
      <c r="L90" s="170">
        <f t="shared" si="130"/>
        <v>0</v>
      </c>
      <c r="M90" s="182">
        <f t="shared" si="130"/>
        <v>0</v>
      </c>
      <c r="N90" s="169">
        <f t="shared" si="130"/>
        <v>0</v>
      </c>
      <c r="O90" s="170">
        <f t="shared" si="130"/>
        <v>0</v>
      </c>
      <c r="P90" s="182">
        <f t="shared" si="130"/>
        <v>0</v>
      </c>
      <c r="Q90" s="181">
        <f t="shared" si="130"/>
        <v>0</v>
      </c>
      <c r="R90" s="170">
        <f t="shared" si="130"/>
        <v>0</v>
      </c>
      <c r="S90" s="182">
        <f t="shared" si="130"/>
        <v>0</v>
      </c>
      <c r="T90" s="169">
        <f t="shared" si="130"/>
        <v>0</v>
      </c>
      <c r="U90" s="170">
        <f t="shared" si="130"/>
        <v>0</v>
      </c>
      <c r="V90" s="182">
        <f t="shared" si="130"/>
        <v>0</v>
      </c>
      <c r="W90" s="70">
        <f t="shared" si="113"/>
        <v>0</v>
      </c>
      <c r="X90" s="205">
        <f t="shared" si="114"/>
        <v>0</v>
      </c>
      <c r="Y90" s="71">
        <f t="shared" si="115"/>
        <v>0</v>
      </c>
      <c r="Z90" s="173">
        <f t="shared" si="116"/>
        <v>0</v>
      </c>
      <c r="AA90" s="108"/>
      <c r="AB90" s="75"/>
      <c r="AC90" s="75"/>
    </row>
    <row r="91" spans="1:29" ht="27.6" x14ac:dyDescent="0.3">
      <c r="A91" s="76" t="s">
        <v>37</v>
      </c>
      <c r="B91" s="77" t="s">
        <v>162</v>
      </c>
      <c r="C91" s="78" t="s">
        <v>163</v>
      </c>
      <c r="D91" s="79" t="s">
        <v>74</v>
      </c>
      <c r="E91" s="80"/>
      <c r="F91" s="81"/>
      <c r="G91" s="82">
        <f t="shared" ref="G91:G93" si="131">E91*F91</f>
        <v>0</v>
      </c>
      <c r="H91" s="80"/>
      <c r="I91" s="81"/>
      <c r="J91" s="100">
        <f t="shared" ref="J91:J93" si="132">H91*I91</f>
        <v>0</v>
      </c>
      <c r="K91" s="175"/>
      <c r="L91" s="81"/>
      <c r="M91" s="100">
        <f t="shared" ref="M91:M93" si="133">K91*L91</f>
        <v>0</v>
      </c>
      <c r="N91" s="80"/>
      <c r="O91" s="81"/>
      <c r="P91" s="100">
        <f t="shared" ref="P91:P93" si="134">N91*O91</f>
        <v>0</v>
      </c>
      <c r="Q91" s="175"/>
      <c r="R91" s="81"/>
      <c r="S91" s="100">
        <f t="shared" ref="S91:S93" si="135">Q91*R91</f>
        <v>0</v>
      </c>
      <c r="T91" s="80"/>
      <c r="U91" s="81"/>
      <c r="V91" s="100">
        <f t="shared" ref="V91:V93" si="136">T91*U91</f>
        <v>0</v>
      </c>
      <c r="W91" s="83">
        <f t="shared" si="113"/>
        <v>0</v>
      </c>
      <c r="X91" s="84">
        <f t="shared" si="114"/>
        <v>0</v>
      </c>
      <c r="Y91" s="128">
        <f t="shared" si="115"/>
        <v>0</v>
      </c>
      <c r="Z91" s="86">
        <f t="shared" si="116"/>
        <v>0</v>
      </c>
      <c r="AA91" s="87"/>
      <c r="AB91" s="62"/>
      <c r="AC91" s="62"/>
    </row>
    <row r="92" spans="1:29" ht="27.6" x14ac:dyDescent="0.3">
      <c r="A92" s="76" t="s">
        <v>37</v>
      </c>
      <c r="B92" s="77" t="s">
        <v>164</v>
      </c>
      <c r="C92" s="78" t="s">
        <v>163</v>
      </c>
      <c r="D92" s="79" t="s">
        <v>74</v>
      </c>
      <c r="E92" s="80"/>
      <c r="F92" s="81"/>
      <c r="G92" s="82">
        <f t="shared" si="131"/>
        <v>0</v>
      </c>
      <c r="H92" s="80"/>
      <c r="I92" s="81"/>
      <c r="J92" s="100">
        <f t="shared" si="132"/>
        <v>0</v>
      </c>
      <c r="K92" s="175"/>
      <c r="L92" s="81"/>
      <c r="M92" s="100">
        <f t="shared" si="133"/>
        <v>0</v>
      </c>
      <c r="N92" s="80"/>
      <c r="O92" s="81"/>
      <c r="P92" s="100">
        <f t="shared" si="134"/>
        <v>0</v>
      </c>
      <c r="Q92" s="175"/>
      <c r="R92" s="81"/>
      <c r="S92" s="100">
        <f t="shared" si="135"/>
        <v>0</v>
      </c>
      <c r="T92" s="80"/>
      <c r="U92" s="81"/>
      <c r="V92" s="100">
        <f t="shared" si="136"/>
        <v>0</v>
      </c>
      <c r="W92" s="83">
        <f t="shared" si="113"/>
        <v>0</v>
      </c>
      <c r="X92" s="84">
        <f t="shared" si="114"/>
        <v>0</v>
      </c>
      <c r="Y92" s="128">
        <f t="shared" si="115"/>
        <v>0</v>
      </c>
      <c r="Z92" s="86">
        <f t="shared" si="116"/>
        <v>0</v>
      </c>
      <c r="AA92" s="87"/>
      <c r="AB92" s="62"/>
      <c r="AC92" s="62"/>
    </row>
    <row r="93" spans="1:29" ht="28.2" thickBot="1" x14ac:dyDescent="0.35">
      <c r="A93" s="101" t="s">
        <v>37</v>
      </c>
      <c r="B93" s="77" t="s">
        <v>165</v>
      </c>
      <c r="C93" s="78" t="s">
        <v>163</v>
      </c>
      <c r="D93" s="79" t="s">
        <v>74</v>
      </c>
      <c r="E93" s="104"/>
      <c r="F93" s="105"/>
      <c r="G93" s="106">
        <f t="shared" si="131"/>
        <v>0</v>
      </c>
      <c r="H93" s="104"/>
      <c r="I93" s="105"/>
      <c r="J93" s="107">
        <f t="shared" si="132"/>
        <v>0</v>
      </c>
      <c r="K93" s="206"/>
      <c r="L93" s="105"/>
      <c r="M93" s="107">
        <f t="shared" si="133"/>
        <v>0</v>
      </c>
      <c r="N93" s="104"/>
      <c r="O93" s="105"/>
      <c r="P93" s="107">
        <f t="shared" si="134"/>
        <v>0</v>
      </c>
      <c r="Q93" s="206"/>
      <c r="R93" s="105"/>
      <c r="S93" s="107">
        <f t="shared" si="135"/>
        <v>0</v>
      </c>
      <c r="T93" s="104"/>
      <c r="U93" s="105"/>
      <c r="V93" s="107">
        <f t="shared" si="136"/>
        <v>0</v>
      </c>
      <c r="W93" s="83">
        <f t="shared" si="113"/>
        <v>0</v>
      </c>
      <c r="X93" s="84">
        <f t="shared" si="114"/>
        <v>0</v>
      </c>
      <c r="Y93" s="207">
        <f t="shared" si="115"/>
        <v>0</v>
      </c>
      <c r="Z93" s="86">
        <f t="shared" si="116"/>
        <v>0</v>
      </c>
      <c r="AA93" s="87"/>
      <c r="AB93" s="62"/>
      <c r="AC93" s="62"/>
    </row>
    <row r="94" spans="1:29" ht="15" thickBot="1" x14ac:dyDescent="0.35">
      <c r="A94" s="433" t="s">
        <v>166</v>
      </c>
      <c r="B94" s="434"/>
      <c r="C94" s="435"/>
      <c r="D94" s="156"/>
      <c r="E94" s="157">
        <f t="shared" ref="E94:V94" si="137">E82</f>
        <v>0</v>
      </c>
      <c r="F94" s="158">
        <f t="shared" si="137"/>
        <v>0</v>
      </c>
      <c r="G94" s="159">
        <f t="shared" si="137"/>
        <v>0</v>
      </c>
      <c r="H94" s="136">
        <f t="shared" si="137"/>
        <v>0</v>
      </c>
      <c r="I94" s="138">
        <f t="shared" si="137"/>
        <v>0</v>
      </c>
      <c r="J94" s="176">
        <f t="shared" si="137"/>
        <v>0</v>
      </c>
      <c r="K94" s="160">
        <f t="shared" si="137"/>
        <v>0</v>
      </c>
      <c r="L94" s="158">
        <f t="shared" si="137"/>
        <v>0</v>
      </c>
      <c r="M94" s="161">
        <f t="shared" si="137"/>
        <v>0</v>
      </c>
      <c r="N94" s="157">
        <f t="shared" si="137"/>
        <v>0</v>
      </c>
      <c r="O94" s="158">
        <f t="shared" si="137"/>
        <v>0</v>
      </c>
      <c r="P94" s="161">
        <f t="shared" si="137"/>
        <v>0</v>
      </c>
      <c r="Q94" s="160">
        <f t="shared" si="137"/>
        <v>0</v>
      </c>
      <c r="R94" s="158">
        <f t="shared" si="137"/>
        <v>0</v>
      </c>
      <c r="S94" s="161">
        <f t="shared" si="137"/>
        <v>0</v>
      </c>
      <c r="T94" s="157">
        <f t="shared" si="137"/>
        <v>0</v>
      </c>
      <c r="U94" s="158">
        <f t="shared" si="137"/>
        <v>0</v>
      </c>
      <c r="V94" s="161">
        <f t="shared" si="137"/>
        <v>0</v>
      </c>
      <c r="W94" s="157">
        <f t="shared" si="113"/>
        <v>0</v>
      </c>
      <c r="X94" s="162">
        <f t="shared" si="114"/>
        <v>0</v>
      </c>
      <c r="Y94" s="161">
        <f t="shared" si="115"/>
        <v>0</v>
      </c>
      <c r="Z94" s="163">
        <f t="shared" si="116"/>
        <v>0</v>
      </c>
      <c r="AA94" s="164"/>
      <c r="AB94" s="62"/>
      <c r="AC94" s="62"/>
    </row>
    <row r="95" spans="1:29" ht="15" thickBot="1" x14ac:dyDescent="0.35">
      <c r="A95" s="179" t="s">
        <v>32</v>
      </c>
      <c r="B95" s="198" t="s">
        <v>167</v>
      </c>
      <c r="C95" s="167" t="s">
        <v>168</v>
      </c>
      <c r="D95" s="208"/>
      <c r="E95" s="209"/>
      <c r="F95" s="210"/>
      <c r="G95" s="210"/>
      <c r="H95" s="52"/>
      <c r="I95" s="53"/>
      <c r="J95" s="57"/>
      <c r="K95" s="210"/>
      <c r="L95" s="210"/>
      <c r="M95" s="211"/>
      <c r="N95" s="209"/>
      <c r="O95" s="210"/>
      <c r="P95" s="211"/>
      <c r="Q95" s="210"/>
      <c r="R95" s="210"/>
      <c r="S95" s="211"/>
      <c r="T95" s="209"/>
      <c r="U95" s="210"/>
      <c r="V95" s="211"/>
      <c r="W95" s="58"/>
      <c r="X95" s="59"/>
      <c r="Y95" s="59"/>
      <c r="Z95" s="60"/>
      <c r="AA95" s="61"/>
      <c r="AB95" s="62"/>
      <c r="AC95" s="62"/>
    </row>
    <row r="96" spans="1:29" ht="14.4" x14ac:dyDescent="0.3">
      <c r="A96" s="63" t="s">
        <v>34</v>
      </c>
      <c r="B96" s="64" t="s">
        <v>169</v>
      </c>
      <c r="C96" s="212" t="s">
        <v>170</v>
      </c>
      <c r="D96" s="151"/>
      <c r="E96" s="169">
        <f t="shared" ref="E96:V96" si="138">SUM(E97:E99)</f>
        <v>0</v>
      </c>
      <c r="F96" s="170">
        <f t="shared" si="138"/>
        <v>0</v>
      </c>
      <c r="G96" s="171">
        <f t="shared" si="138"/>
        <v>0</v>
      </c>
      <c r="H96" s="67">
        <f t="shared" si="138"/>
        <v>0</v>
      </c>
      <c r="I96" s="68">
        <f t="shared" si="138"/>
        <v>0</v>
      </c>
      <c r="J96" s="99">
        <f t="shared" si="138"/>
        <v>0</v>
      </c>
      <c r="K96" s="181">
        <f t="shared" si="138"/>
        <v>0</v>
      </c>
      <c r="L96" s="170">
        <f t="shared" si="138"/>
        <v>0</v>
      </c>
      <c r="M96" s="182">
        <f t="shared" si="138"/>
        <v>0</v>
      </c>
      <c r="N96" s="169">
        <f t="shared" si="138"/>
        <v>0</v>
      </c>
      <c r="O96" s="170">
        <f t="shared" si="138"/>
        <v>0</v>
      </c>
      <c r="P96" s="182">
        <f t="shared" si="138"/>
        <v>0</v>
      </c>
      <c r="Q96" s="181">
        <f t="shared" si="138"/>
        <v>0</v>
      </c>
      <c r="R96" s="170">
        <f t="shared" si="138"/>
        <v>0</v>
      </c>
      <c r="S96" s="182">
        <f t="shared" si="138"/>
        <v>0</v>
      </c>
      <c r="T96" s="169">
        <f t="shared" si="138"/>
        <v>0</v>
      </c>
      <c r="U96" s="170">
        <f t="shared" si="138"/>
        <v>0</v>
      </c>
      <c r="V96" s="182">
        <f t="shared" si="138"/>
        <v>0</v>
      </c>
      <c r="W96" s="70">
        <f t="shared" ref="W96:W108" si="139">G96+S96</f>
        <v>0</v>
      </c>
      <c r="X96" s="71">
        <f t="shared" ref="X96:X108" si="140">J96+V96</f>
        <v>0</v>
      </c>
      <c r="Y96" s="71">
        <f t="shared" ref="Y96:Y108" si="141">W96-X96</f>
        <v>0</v>
      </c>
      <c r="Z96" s="73">
        <f t="shared" ref="Z96:Z108" si="142">0</f>
        <v>0</v>
      </c>
      <c r="AA96" s="74"/>
      <c r="AB96" s="75"/>
      <c r="AC96" s="75"/>
    </row>
    <row r="97" spans="1:29" ht="14.4" x14ac:dyDescent="0.3">
      <c r="A97" s="76" t="s">
        <v>37</v>
      </c>
      <c r="B97" s="77" t="s">
        <v>171</v>
      </c>
      <c r="C97" s="78" t="s">
        <v>172</v>
      </c>
      <c r="D97" s="79" t="s">
        <v>74</v>
      </c>
      <c r="E97" s="80"/>
      <c r="F97" s="81"/>
      <c r="G97" s="82">
        <f t="shared" ref="G97:G99" si="143">E97*F97</f>
        <v>0</v>
      </c>
      <c r="H97" s="80"/>
      <c r="I97" s="81"/>
      <c r="J97" s="100">
        <f t="shared" ref="J97:J99" si="144">H97*I97</f>
        <v>0</v>
      </c>
      <c r="K97" s="175"/>
      <c r="L97" s="81"/>
      <c r="M97" s="100">
        <f t="shared" ref="M97:M99" si="145">K97*L97</f>
        <v>0</v>
      </c>
      <c r="N97" s="80"/>
      <c r="O97" s="81"/>
      <c r="P97" s="100">
        <f t="shared" ref="P97:P99" si="146">N97*O97</f>
        <v>0</v>
      </c>
      <c r="Q97" s="175"/>
      <c r="R97" s="81"/>
      <c r="S97" s="100">
        <f t="shared" ref="S97:S99" si="147">Q97*R97</f>
        <v>0</v>
      </c>
      <c r="T97" s="80"/>
      <c r="U97" s="81"/>
      <c r="V97" s="100">
        <f t="shared" ref="V97:V99" si="148">T97*U97</f>
        <v>0</v>
      </c>
      <c r="W97" s="83">
        <f t="shared" si="139"/>
        <v>0</v>
      </c>
      <c r="X97" s="84">
        <f t="shared" si="140"/>
        <v>0</v>
      </c>
      <c r="Y97" s="128">
        <f t="shared" si="141"/>
        <v>0</v>
      </c>
      <c r="Z97" s="86">
        <f t="shared" si="142"/>
        <v>0</v>
      </c>
      <c r="AA97" s="87"/>
      <c r="AB97" s="62"/>
      <c r="AC97" s="62"/>
    </row>
    <row r="98" spans="1:29" ht="14.4" x14ac:dyDescent="0.3">
      <c r="A98" s="76" t="s">
        <v>37</v>
      </c>
      <c r="B98" s="77" t="s">
        <v>173</v>
      </c>
      <c r="C98" s="78" t="s">
        <v>172</v>
      </c>
      <c r="D98" s="79" t="s">
        <v>74</v>
      </c>
      <c r="E98" s="80"/>
      <c r="F98" s="81"/>
      <c r="G98" s="82">
        <f t="shared" si="143"/>
        <v>0</v>
      </c>
      <c r="H98" s="80"/>
      <c r="I98" s="81"/>
      <c r="J98" s="100">
        <f t="shared" si="144"/>
        <v>0</v>
      </c>
      <c r="K98" s="175"/>
      <c r="L98" s="81"/>
      <c r="M98" s="100">
        <f t="shared" si="145"/>
        <v>0</v>
      </c>
      <c r="N98" s="80"/>
      <c r="O98" s="81"/>
      <c r="P98" s="100">
        <f t="shared" si="146"/>
        <v>0</v>
      </c>
      <c r="Q98" s="175"/>
      <c r="R98" s="81"/>
      <c r="S98" s="100">
        <f t="shared" si="147"/>
        <v>0</v>
      </c>
      <c r="T98" s="80"/>
      <c r="U98" s="81"/>
      <c r="V98" s="100">
        <f t="shared" si="148"/>
        <v>0</v>
      </c>
      <c r="W98" s="83">
        <f t="shared" si="139"/>
        <v>0</v>
      </c>
      <c r="X98" s="84">
        <f t="shared" si="140"/>
        <v>0</v>
      </c>
      <c r="Y98" s="128">
        <f t="shared" si="141"/>
        <v>0</v>
      </c>
      <c r="Z98" s="86">
        <f t="shared" si="142"/>
        <v>0</v>
      </c>
      <c r="AA98" s="87"/>
      <c r="AB98" s="62"/>
      <c r="AC98" s="62"/>
    </row>
    <row r="99" spans="1:29" ht="15" thickBot="1" x14ac:dyDescent="0.35">
      <c r="A99" s="88" t="s">
        <v>37</v>
      </c>
      <c r="B99" s="77" t="s">
        <v>174</v>
      </c>
      <c r="C99" s="89" t="s">
        <v>172</v>
      </c>
      <c r="D99" s="90" t="s">
        <v>74</v>
      </c>
      <c r="E99" s="91"/>
      <c r="F99" s="92"/>
      <c r="G99" s="93">
        <f t="shared" si="143"/>
        <v>0</v>
      </c>
      <c r="H99" s="104"/>
      <c r="I99" s="105"/>
      <c r="J99" s="107">
        <f t="shared" si="144"/>
        <v>0</v>
      </c>
      <c r="K99" s="195"/>
      <c r="L99" s="92"/>
      <c r="M99" s="109">
        <f t="shared" si="145"/>
        <v>0</v>
      </c>
      <c r="N99" s="91"/>
      <c r="O99" s="92"/>
      <c r="P99" s="109">
        <f t="shared" si="146"/>
        <v>0</v>
      </c>
      <c r="Q99" s="195"/>
      <c r="R99" s="92"/>
      <c r="S99" s="109">
        <f t="shared" si="147"/>
        <v>0</v>
      </c>
      <c r="T99" s="91"/>
      <c r="U99" s="92"/>
      <c r="V99" s="109">
        <f t="shared" si="148"/>
        <v>0</v>
      </c>
      <c r="W99" s="83">
        <f t="shared" si="139"/>
        <v>0</v>
      </c>
      <c r="X99" s="84">
        <f t="shared" si="140"/>
        <v>0</v>
      </c>
      <c r="Y99" s="207">
        <f t="shared" si="141"/>
        <v>0</v>
      </c>
      <c r="Z99" s="86">
        <f t="shared" si="142"/>
        <v>0</v>
      </c>
      <c r="AA99" s="87"/>
      <c r="AB99" s="62"/>
      <c r="AC99" s="62"/>
    </row>
    <row r="100" spans="1:29" ht="14.4" x14ac:dyDescent="0.3">
      <c r="A100" s="63" t="s">
        <v>34</v>
      </c>
      <c r="B100" s="64" t="s">
        <v>175</v>
      </c>
      <c r="C100" s="213" t="s">
        <v>176</v>
      </c>
      <c r="D100" s="66"/>
      <c r="E100" s="67">
        <f t="shared" ref="E100:V100" si="149">SUM(E101:E103)</f>
        <v>0</v>
      </c>
      <c r="F100" s="68">
        <f t="shared" si="149"/>
        <v>0</v>
      </c>
      <c r="G100" s="69">
        <f t="shared" si="149"/>
        <v>0</v>
      </c>
      <c r="H100" s="67">
        <f t="shared" si="149"/>
        <v>0</v>
      </c>
      <c r="I100" s="68">
        <f t="shared" si="149"/>
        <v>0</v>
      </c>
      <c r="J100" s="99">
        <f t="shared" si="149"/>
        <v>0</v>
      </c>
      <c r="K100" s="172">
        <f t="shared" si="149"/>
        <v>0</v>
      </c>
      <c r="L100" s="68">
        <f t="shared" si="149"/>
        <v>0</v>
      </c>
      <c r="M100" s="99">
        <f t="shared" si="149"/>
        <v>0</v>
      </c>
      <c r="N100" s="67">
        <f t="shared" si="149"/>
        <v>0</v>
      </c>
      <c r="O100" s="68">
        <f t="shared" si="149"/>
        <v>0</v>
      </c>
      <c r="P100" s="99">
        <f t="shared" si="149"/>
        <v>0</v>
      </c>
      <c r="Q100" s="172">
        <f t="shared" si="149"/>
        <v>0</v>
      </c>
      <c r="R100" s="68">
        <f t="shared" si="149"/>
        <v>0</v>
      </c>
      <c r="S100" s="99">
        <f t="shared" si="149"/>
        <v>0</v>
      </c>
      <c r="T100" s="67">
        <f t="shared" si="149"/>
        <v>0</v>
      </c>
      <c r="U100" s="68">
        <f t="shared" si="149"/>
        <v>0</v>
      </c>
      <c r="V100" s="99">
        <f t="shared" si="149"/>
        <v>0</v>
      </c>
      <c r="W100" s="70">
        <f t="shared" si="139"/>
        <v>0</v>
      </c>
      <c r="X100" s="71">
        <f t="shared" si="140"/>
        <v>0</v>
      </c>
      <c r="Y100" s="71">
        <f t="shared" si="141"/>
        <v>0</v>
      </c>
      <c r="Z100" s="173">
        <f t="shared" si="142"/>
        <v>0</v>
      </c>
      <c r="AA100" s="108"/>
      <c r="AB100" s="75"/>
      <c r="AC100" s="75"/>
    </row>
    <row r="101" spans="1:29" ht="14.4" x14ac:dyDescent="0.3">
      <c r="A101" s="76" t="s">
        <v>37</v>
      </c>
      <c r="B101" s="77" t="s">
        <v>177</v>
      </c>
      <c r="C101" s="78" t="s">
        <v>172</v>
      </c>
      <c r="D101" s="79" t="s">
        <v>74</v>
      </c>
      <c r="E101" s="80"/>
      <c r="F101" s="81"/>
      <c r="G101" s="82">
        <f t="shared" ref="G101:G103" si="150">E101*F101</f>
        <v>0</v>
      </c>
      <c r="H101" s="80"/>
      <c r="I101" s="81"/>
      <c r="J101" s="100">
        <f t="shared" ref="J101:J103" si="151">H101*I101</f>
        <v>0</v>
      </c>
      <c r="K101" s="175"/>
      <c r="L101" s="81"/>
      <c r="M101" s="100">
        <f t="shared" ref="M101:M103" si="152">K101*L101</f>
        <v>0</v>
      </c>
      <c r="N101" s="80"/>
      <c r="O101" s="81"/>
      <c r="P101" s="100">
        <f t="shared" ref="P101:P103" si="153">N101*O101</f>
        <v>0</v>
      </c>
      <c r="Q101" s="175"/>
      <c r="R101" s="81"/>
      <c r="S101" s="100">
        <f t="shared" ref="S101:S103" si="154">Q101*R101</f>
        <v>0</v>
      </c>
      <c r="T101" s="80"/>
      <c r="U101" s="81"/>
      <c r="V101" s="100">
        <f t="shared" ref="V101:V103" si="155">T101*U101</f>
        <v>0</v>
      </c>
      <c r="W101" s="83">
        <f t="shared" si="139"/>
        <v>0</v>
      </c>
      <c r="X101" s="84">
        <f t="shared" si="140"/>
        <v>0</v>
      </c>
      <c r="Y101" s="128">
        <f t="shared" si="141"/>
        <v>0</v>
      </c>
      <c r="Z101" s="86">
        <f t="shared" si="142"/>
        <v>0</v>
      </c>
      <c r="AA101" s="87"/>
      <c r="AB101" s="62"/>
      <c r="AC101" s="62"/>
    </row>
    <row r="102" spans="1:29" ht="14.4" x14ac:dyDescent="0.3">
      <c r="A102" s="76" t="s">
        <v>37</v>
      </c>
      <c r="B102" s="77" t="s">
        <v>178</v>
      </c>
      <c r="C102" s="78" t="s">
        <v>172</v>
      </c>
      <c r="D102" s="79" t="s">
        <v>74</v>
      </c>
      <c r="E102" s="80"/>
      <c r="F102" s="81"/>
      <c r="G102" s="82">
        <f t="shared" si="150"/>
        <v>0</v>
      </c>
      <c r="H102" s="80"/>
      <c r="I102" s="81"/>
      <c r="J102" s="100">
        <f t="shared" si="151"/>
        <v>0</v>
      </c>
      <c r="K102" s="175"/>
      <c r="L102" s="81"/>
      <c r="M102" s="100">
        <f t="shared" si="152"/>
        <v>0</v>
      </c>
      <c r="N102" s="80"/>
      <c r="O102" s="81"/>
      <c r="P102" s="100">
        <f t="shared" si="153"/>
        <v>0</v>
      </c>
      <c r="Q102" s="175"/>
      <c r="R102" s="81"/>
      <c r="S102" s="100">
        <f t="shared" si="154"/>
        <v>0</v>
      </c>
      <c r="T102" s="80"/>
      <c r="U102" s="81"/>
      <c r="V102" s="100">
        <f t="shared" si="155"/>
        <v>0</v>
      </c>
      <c r="W102" s="83">
        <f t="shared" si="139"/>
        <v>0</v>
      </c>
      <c r="X102" s="84">
        <f t="shared" si="140"/>
        <v>0</v>
      </c>
      <c r="Y102" s="128">
        <f t="shared" si="141"/>
        <v>0</v>
      </c>
      <c r="Z102" s="86">
        <f t="shared" si="142"/>
        <v>0</v>
      </c>
      <c r="AA102" s="87"/>
      <c r="AB102" s="62"/>
      <c r="AC102" s="62"/>
    </row>
    <row r="103" spans="1:29" ht="15" thickBot="1" x14ac:dyDescent="0.35">
      <c r="A103" s="88" t="s">
        <v>37</v>
      </c>
      <c r="B103" s="77" t="s">
        <v>179</v>
      </c>
      <c r="C103" s="89" t="s">
        <v>172</v>
      </c>
      <c r="D103" s="90" t="s">
        <v>74</v>
      </c>
      <c r="E103" s="91"/>
      <c r="F103" s="92"/>
      <c r="G103" s="93">
        <f t="shared" si="150"/>
        <v>0</v>
      </c>
      <c r="H103" s="104"/>
      <c r="I103" s="105"/>
      <c r="J103" s="107">
        <f t="shared" si="151"/>
        <v>0</v>
      </c>
      <c r="K103" s="195"/>
      <c r="L103" s="92"/>
      <c r="M103" s="109">
        <f t="shared" si="152"/>
        <v>0</v>
      </c>
      <c r="N103" s="91"/>
      <c r="O103" s="92"/>
      <c r="P103" s="109">
        <f t="shared" si="153"/>
        <v>0</v>
      </c>
      <c r="Q103" s="195"/>
      <c r="R103" s="92"/>
      <c r="S103" s="109">
        <f t="shared" si="154"/>
        <v>0</v>
      </c>
      <c r="T103" s="91"/>
      <c r="U103" s="92"/>
      <c r="V103" s="109">
        <f t="shared" si="155"/>
        <v>0</v>
      </c>
      <c r="W103" s="83">
        <f t="shared" si="139"/>
        <v>0</v>
      </c>
      <c r="X103" s="84">
        <f t="shared" si="140"/>
        <v>0</v>
      </c>
      <c r="Y103" s="207">
        <f t="shared" si="141"/>
        <v>0</v>
      </c>
      <c r="Z103" s="86">
        <f t="shared" si="142"/>
        <v>0</v>
      </c>
      <c r="AA103" s="87"/>
      <c r="AB103" s="62"/>
      <c r="AC103" s="62"/>
    </row>
    <row r="104" spans="1:29" ht="14.4" x14ac:dyDescent="0.3">
      <c r="A104" s="63" t="s">
        <v>34</v>
      </c>
      <c r="B104" s="64" t="s">
        <v>180</v>
      </c>
      <c r="C104" s="213" t="s">
        <v>181</v>
      </c>
      <c r="D104" s="66"/>
      <c r="E104" s="67">
        <f t="shared" ref="E104:V104" si="156">SUM(E105:E107)</f>
        <v>0</v>
      </c>
      <c r="F104" s="68">
        <f t="shared" si="156"/>
        <v>0</v>
      </c>
      <c r="G104" s="69">
        <f t="shared" si="156"/>
        <v>0</v>
      </c>
      <c r="H104" s="67">
        <f t="shared" si="156"/>
        <v>0</v>
      </c>
      <c r="I104" s="68">
        <f t="shared" si="156"/>
        <v>0</v>
      </c>
      <c r="J104" s="99">
        <f t="shared" si="156"/>
        <v>0</v>
      </c>
      <c r="K104" s="172">
        <f t="shared" si="156"/>
        <v>0</v>
      </c>
      <c r="L104" s="68">
        <f t="shared" si="156"/>
        <v>0</v>
      </c>
      <c r="M104" s="99">
        <f t="shared" si="156"/>
        <v>0</v>
      </c>
      <c r="N104" s="67">
        <f t="shared" si="156"/>
        <v>0</v>
      </c>
      <c r="O104" s="68">
        <f t="shared" si="156"/>
        <v>0</v>
      </c>
      <c r="P104" s="99">
        <f t="shared" si="156"/>
        <v>0</v>
      </c>
      <c r="Q104" s="172">
        <f t="shared" si="156"/>
        <v>0</v>
      </c>
      <c r="R104" s="68">
        <f t="shared" si="156"/>
        <v>0</v>
      </c>
      <c r="S104" s="99">
        <f t="shared" si="156"/>
        <v>0</v>
      </c>
      <c r="T104" s="67">
        <f t="shared" si="156"/>
        <v>0</v>
      </c>
      <c r="U104" s="68">
        <f t="shared" si="156"/>
        <v>0</v>
      </c>
      <c r="V104" s="99">
        <f t="shared" si="156"/>
        <v>0</v>
      </c>
      <c r="W104" s="70">
        <f t="shared" si="139"/>
        <v>0</v>
      </c>
      <c r="X104" s="71">
        <f t="shared" si="140"/>
        <v>0</v>
      </c>
      <c r="Y104" s="71">
        <f t="shared" si="141"/>
        <v>0</v>
      </c>
      <c r="Z104" s="173">
        <f t="shared" si="142"/>
        <v>0</v>
      </c>
      <c r="AA104" s="108"/>
      <c r="AB104" s="75"/>
      <c r="AC104" s="75"/>
    </row>
    <row r="105" spans="1:29" ht="14.4" x14ac:dyDescent="0.3">
      <c r="A105" s="76" t="s">
        <v>37</v>
      </c>
      <c r="B105" s="77" t="s">
        <v>182</v>
      </c>
      <c r="C105" s="78" t="s">
        <v>172</v>
      </c>
      <c r="D105" s="79" t="s">
        <v>74</v>
      </c>
      <c r="E105" s="80"/>
      <c r="F105" s="81"/>
      <c r="G105" s="82">
        <f t="shared" ref="G105:G107" si="157">E105*F105</f>
        <v>0</v>
      </c>
      <c r="H105" s="80"/>
      <c r="I105" s="81"/>
      <c r="J105" s="100">
        <f t="shared" ref="J105:J107" si="158">H105*I105</f>
        <v>0</v>
      </c>
      <c r="K105" s="175"/>
      <c r="L105" s="81"/>
      <c r="M105" s="100">
        <f t="shared" ref="M105:M107" si="159">K105*L105</f>
        <v>0</v>
      </c>
      <c r="N105" s="80"/>
      <c r="O105" s="81"/>
      <c r="P105" s="100">
        <f t="shared" ref="P105:P107" si="160">N105*O105</f>
        <v>0</v>
      </c>
      <c r="Q105" s="175"/>
      <c r="R105" s="81"/>
      <c r="S105" s="100">
        <f t="shared" ref="S105:S107" si="161">Q105*R105</f>
        <v>0</v>
      </c>
      <c r="T105" s="80"/>
      <c r="U105" s="81"/>
      <c r="V105" s="100">
        <f t="shared" ref="V105:V107" si="162">T105*U105</f>
        <v>0</v>
      </c>
      <c r="W105" s="83">
        <f t="shared" si="139"/>
        <v>0</v>
      </c>
      <c r="X105" s="84">
        <f t="shared" si="140"/>
        <v>0</v>
      </c>
      <c r="Y105" s="128">
        <f t="shared" si="141"/>
        <v>0</v>
      </c>
      <c r="Z105" s="86">
        <f t="shared" si="142"/>
        <v>0</v>
      </c>
      <c r="AA105" s="87"/>
      <c r="AB105" s="62"/>
      <c r="AC105" s="62"/>
    </row>
    <row r="106" spans="1:29" ht="14.4" x14ac:dyDescent="0.3">
      <c r="A106" s="76" t="s">
        <v>37</v>
      </c>
      <c r="B106" s="77" t="s">
        <v>183</v>
      </c>
      <c r="C106" s="78" t="s">
        <v>172</v>
      </c>
      <c r="D106" s="79" t="s">
        <v>74</v>
      </c>
      <c r="E106" s="80"/>
      <c r="F106" s="81"/>
      <c r="G106" s="82">
        <f t="shared" si="157"/>
        <v>0</v>
      </c>
      <c r="H106" s="80"/>
      <c r="I106" s="81"/>
      <c r="J106" s="100">
        <f t="shared" si="158"/>
        <v>0</v>
      </c>
      <c r="K106" s="175"/>
      <c r="L106" s="81"/>
      <c r="M106" s="100">
        <f t="shared" si="159"/>
        <v>0</v>
      </c>
      <c r="N106" s="80"/>
      <c r="O106" s="81"/>
      <c r="P106" s="100">
        <f t="shared" si="160"/>
        <v>0</v>
      </c>
      <c r="Q106" s="175"/>
      <c r="R106" s="81"/>
      <c r="S106" s="100">
        <f t="shared" si="161"/>
        <v>0</v>
      </c>
      <c r="T106" s="80"/>
      <c r="U106" s="81"/>
      <c r="V106" s="100">
        <f t="shared" si="162"/>
        <v>0</v>
      </c>
      <c r="W106" s="83">
        <f t="shared" si="139"/>
        <v>0</v>
      </c>
      <c r="X106" s="84">
        <f t="shared" si="140"/>
        <v>0</v>
      </c>
      <c r="Y106" s="128">
        <f t="shared" si="141"/>
        <v>0</v>
      </c>
      <c r="Z106" s="86">
        <f t="shared" si="142"/>
        <v>0</v>
      </c>
      <c r="AA106" s="87"/>
      <c r="AB106" s="62"/>
      <c r="AC106" s="62"/>
    </row>
    <row r="107" spans="1:29" ht="15" thickBot="1" x14ac:dyDescent="0.35">
      <c r="A107" s="101" t="s">
        <v>37</v>
      </c>
      <c r="B107" s="77" t="s">
        <v>184</v>
      </c>
      <c r="C107" s="102" t="s">
        <v>172</v>
      </c>
      <c r="D107" s="103" t="s">
        <v>74</v>
      </c>
      <c r="E107" s="104"/>
      <c r="F107" s="105"/>
      <c r="G107" s="106">
        <f t="shared" si="157"/>
        <v>0</v>
      </c>
      <c r="H107" s="104"/>
      <c r="I107" s="105"/>
      <c r="J107" s="107">
        <f t="shared" si="158"/>
        <v>0</v>
      </c>
      <c r="K107" s="206"/>
      <c r="L107" s="105"/>
      <c r="M107" s="107">
        <f t="shared" si="159"/>
        <v>0</v>
      </c>
      <c r="N107" s="104"/>
      <c r="O107" s="105"/>
      <c r="P107" s="107">
        <f t="shared" si="160"/>
        <v>0</v>
      </c>
      <c r="Q107" s="206"/>
      <c r="R107" s="105"/>
      <c r="S107" s="107">
        <f t="shared" si="161"/>
        <v>0</v>
      </c>
      <c r="T107" s="104"/>
      <c r="U107" s="105"/>
      <c r="V107" s="107">
        <f t="shared" si="162"/>
        <v>0</v>
      </c>
      <c r="W107" s="83">
        <f t="shared" si="139"/>
        <v>0</v>
      </c>
      <c r="X107" s="84">
        <f t="shared" si="140"/>
        <v>0</v>
      </c>
      <c r="Y107" s="130">
        <f t="shared" si="141"/>
        <v>0</v>
      </c>
      <c r="Z107" s="117">
        <f t="shared" si="142"/>
        <v>0</v>
      </c>
      <c r="AA107" s="110"/>
      <c r="AB107" s="62"/>
      <c r="AC107" s="62"/>
    </row>
    <row r="108" spans="1:29" ht="15" thickBot="1" x14ac:dyDescent="0.35">
      <c r="A108" s="153" t="s">
        <v>185</v>
      </c>
      <c r="B108" s="154"/>
      <c r="C108" s="155"/>
      <c r="D108" s="156"/>
      <c r="E108" s="157">
        <f t="shared" ref="E108:V108" si="163">E104+E100+E96</f>
        <v>0</v>
      </c>
      <c r="F108" s="158">
        <f t="shared" si="163"/>
        <v>0</v>
      </c>
      <c r="G108" s="159">
        <f t="shared" si="163"/>
        <v>0</v>
      </c>
      <c r="H108" s="157">
        <f t="shared" si="163"/>
        <v>0</v>
      </c>
      <c r="I108" s="158">
        <f t="shared" si="163"/>
        <v>0</v>
      </c>
      <c r="J108" s="161">
        <f t="shared" si="163"/>
        <v>0</v>
      </c>
      <c r="K108" s="160">
        <f t="shared" si="163"/>
        <v>0</v>
      </c>
      <c r="L108" s="158">
        <f t="shared" si="163"/>
        <v>0</v>
      </c>
      <c r="M108" s="161">
        <f t="shared" si="163"/>
        <v>0</v>
      </c>
      <c r="N108" s="157">
        <f t="shared" si="163"/>
        <v>0</v>
      </c>
      <c r="O108" s="158">
        <f t="shared" si="163"/>
        <v>0</v>
      </c>
      <c r="P108" s="161">
        <f t="shared" si="163"/>
        <v>0</v>
      </c>
      <c r="Q108" s="160">
        <f t="shared" si="163"/>
        <v>0</v>
      </c>
      <c r="R108" s="158">
        <f t="shared" si="163"/>
        <v>0</v>
      </c>
      <c r="S108" s="161">
        <f t="shared" si="163"/>
        <v>0</v>
      </c>
      <c r="T108" s="157">
        <f t="shared" si="163"/>
        <v>0</v>
      </c>
      <c r="U108" s="158">
        <f t="shared" si="163"/>
        <v>0</v>
      </c>
      <c r="V108" s="161">
        <f t="shared" si="163"/>
        <v>0</v>
      </c>
      <c r="W108" s="136">
        <f t="shared" si="139"/>
        <v>0</v>
      </c>
      <c r="X108" s="141">
        <f t="shared" si="140"/>
        <v>0</v>
      </c>
      <c r="Y108" s="176">
        <f t="shared" si="141"/>
        <v>0</v>
      </c>
      <c r="Z108" s="214">
        <f t="shared" si="142"/>
        <v>0</v>
      </c>
      <c r="AA108" s="178"/>
      <c r="AB108" s="62"/>
      <c r="AC108" s="62"/>
    </row>
    <row r="109" spans="1:29" ht="15" thickBot="1" x14ac:dyDescent="0.35">
      <c r="A109" s="215" t="s">
        <v>32</v>
      </c>
      <c r="B109" s="216" t="s">
        <v>186</v>
      </c>
      <c r="C109" s="167" t="s">
        <v>187</v>
      </c>
      <c r="D109" s="168"/>
      <c r="E109" s="52"/>
      <c r="F109" s="53"/>
      <c r="G109" s="53"/>
      <c r="H109" s="52"/>
      <c r="I109" s="53"/>
      <c r="J109" s="57"/>
      <c r="K109" s="53"/>
      <c r="L109" s="53"/>
      <c r="M109" s="57"/>
      <c r="N109" s="52"/>
      <c r="O109" s="53"/>
      <c r="P109" s="57"/>
      <c r="Q109" s="53"/>
      <c r="R109" s="53"/>
      <c r="S109" s="57"/>
      <c r="T109" s="52"/>
      <c r="U109" s="53"/>
      <c r="V109" s="57"/>
      <c r="W109" s="58"/>
      <c r="X109" s="59"/>
      <c r="Y109" s="59"/>
      <c r="Z109" s="60"/>
      <c r="AA109" s="61"/>
      <c r="AB109" s="62"/>
      <c r="AC109" s="62"/>
    </row>
    <row r="110" spans="1:29" ht="14.4" x14ac:dyDescent="0.3">
      <c r="A110" s="76" t="s">
        <v>37</v>
      </c>
      <c r="B110" s="77" t="s">
        <v>188</v>
      </c>
      <c r="C110" s="78" t="s">
        <v>189</v>
      </c>
      <c r="D110" s="79" t="s">
        <v>74</v>
      </c>
      <c r="E110" s="80"/>
      <c r="F110" s="81"/>
      <c r="G110" s="82">
        <f t="shared" ref="G110:G120" si="164">E110*F110</f>
        <v>0</v>
      </c>
      <c r="H110" s="80"/>
      <c r="I110" s="81"/>
      <c r="J110" s="100">
        <f t="shared" ref="J110:J120" si="165">H110*I110</f>
        <v>0</v>
      </c>
      <c r="K110" s="175"/>
      <c r="L110" s="81"/>
      <c r="M110" s="100">
        <f t="shared" ref="M110:M120" si="166">K110*L110</f>
        <v>0</v>
      </c>
      <c r="N110" s="80"/>
      <c r="O110" s="81"/>
      <c r="P110" s="100">
        <f t="shared" ref="P110:P120" si="167">N110*O110</f>
        <v>0</v>
      </c>
      <c r="Q110" s="175"/>
      <c r="R110" s="81"/>
      <c r="S110" s="100">
        <f t="shared" ref="S110:S120" si="168">Q110*R110</f>
        <v>0</v>
      </c>
      <c r="T110" s="80"/>
      <c r="U110" s="81"/>
      <c r="V110" s="100">
        <f t="shared" ref="V110:V120" si="169">T110*U110</f>
        <v>0</v>
      </c>
      <c r="W110" s="83">
        <f t="shared" ref="W110:W121" si="170">G110+S110</f>
        <v>0</v>
      </c>
      <c r="X110" s="84">
        <f t="shared" ref="X110:X121" si="171">J110+V110</f>
        <v>0</v>
      </c>
      <c r="Y110" s="128">
        <f t="shared" ref="Y110:Y121" si="172">W110-X110</f>
        <v>0</v>
      </c>
      <c r="Z110" s="86">
        <f t="shared" ref="Z110:Z129" si="173">0</f>
        <v>0</v>
      </c>
      <c r="AA110" s="87"/>
      <c r="AB110" s="62"/>
      <c r="AC110" s="62"/>
    </row>
    <row r="111" spans="1:29" ht="14.4" x14ac:dyDescent="0.3">
      <c r="A111" s="76" t="s">
        <v>37</v>
      </c>
      <c r="B111" s="77" t="s">
        <v>190</v>
      </c>
      <c r="C111" s="78" t="s">
        <v>191</v>
      </c>
      <c r="D111" s="79" t="s">
        <v>74</v>
      </c>
      <c r="E111" s="80"/>
      <c r="F111" s="81"/>
      <c r="G111" s="82">
        <f t="shared" si="164"/>
        <v>0</v>
      </c>
      <c r="H111" s="80"/>
      <c r="I111" s="81"/>
      <c r="J111" s="100">
        <f t="shared" si="165"/>
        <v>0</v>
      </c>
      <c r="K111" s="175"/>
      <c r="L111" s="81"/>
      <c r="M111" s="100">
        <f t="shared" si="166"/>
        <v>0</v>
      </c>
      <c r="N111" s="80"/>
      <c r="O111" s="81"/>
      <c r="P111" s="100">
        <f t="shared" si="167"/>
        <v>0</v>
      </c>
      <c r="Q111" s="175"/>
      <c r="R111" s="81"/>
      <c r="S111" s="100">
        <f t="shared" si="168"/>
        <v>0</v>
      </c>
      <c r="T111" s="80"/>
      <c r="U111" s="81"/>
      <c r="V111" s="100">
        <f t="shared" si="169"/>
        <v>0</v>
      </c>
      <c r="W111" s="83">
        <f t="shared" si="170"/>
        <v>0</v>
      </c>
      <c r="X111" s="84">
        <f t="shared" si="171"/>
        <v>0</v>
      </c>
      <c r="Y111" s="128">
        <f t="shared" si="172"/>
        <v>0</v>
      </c>
      <c r="Z111" s="86">
        <f t="shared" si="173"/>
        <v>0</v>
      </c>
      <c r="AA111" s="87"/>
      <c r="AB111" s="62"/>
      <c r="AC111" s="62"/>
    </row>
    <row r="112" spans="1:29" ht="14.4" x14ac:dyDescent="0.3">
      <c r="A112" s="76" t="s">
        <v>37</v>
      </c>
      <c r="B112" s="77" t="s">
        <v>192</v>
      </c>
      <c r="C112" s="78" t="s">
        <v>193</v>
      </c>
      <c r="D112" s="79" t="s">
        <v>74</v>
      </c>
      <c r="E112" s="80"/>
      <c r="F112" s="81"/>
      <c r="G112" s="82">
        <f t="shared" si="164"/>
        <v>0</v>
      </c>
      <c r="H112" s="80"/>
      <c r="I112" s="81"/>
      <c r="J112" s="100">
        <f t="shared" si="165"/>
        <v>0</v>
      </c>
      <c r="K112" s="175"/>
      <c r="L112" s="81"/>
      <c r="M112" s="100">
        <f t="shared" si="166"/>
        <v>0</v>
      </c>
      <c r="N112" s="80"/>
      <c r="O112" s="81"/>
      <c r="P112" s="100">
        <f t="shared" si="167"/>
        <v>0</v>
      </c>
      <c r="Q112" s="175"/>
      <c r="R112" s="81"/>
      <c r="S112" s="100">
        <f t="shared" si="168"/>
        <v>0</v>
      </c>
      <c r="T112" s="80"/>
      <c r="U112" s="81"/>
      <c r="V112" s="100">
        <f t="shared" si="169"/>
        <v>0</v>
      </c>
      <c r="W112" s="83">
        <f t="shared" si="170"/>
        <v>0</v>
      </c>
      <c r="X112" s="84">
        <f t="shared" si="171"/>
        <v>0</v>
      </c>
      <c r="Y112" s="128">
        <f t="shared" si="172"/>
        <v>0</v>
      </c>
      <c r="Z112" s="86">
        <f t="shared" si="173"/>
        <v>0</v>
      </c>
      <c r="AA112" s="87"/>
      <c r="AB112" s="62"/>
      <c r="AC112" s="62"/>
    </row>
    <row r="113" spans="1:29" ht="14.4" x14ac:dyDescent="0.3">
      <c r="A113" s="76" t="s">
        <v>37</v>
      </c>
      <c r="B113" s="77" t="s">
        <v>194</v>
      </c>
      <c r="C113" s="78" t="s">
        <v>195</v>
      </c>
      <c r="D113" s="79" t="s">
        <v>74</v>
      </c>
      <c r="E113" s="80"/>
      <c r="F113" s="81"/>
      <c r="G113" s="82">
        <f t="shared" si="164"/>
        <v>0</v>
      </c>
      <c r="H113" s="80"/>
      <c r="I113" s="81"/>
      <c r="J113" s="100">
        <f t="shared" si="165"/>
        <v>0</v>
      </c>
      <c r="K113" s="175"/>
      <c r="L113" s="81"/>
      <c r="M113" s="100">
        <f t="shared" si="166"/>
        <v>0</v>
      </c>
      <c r="N113" s="80"/>
      <c r="O113" s="81"/>
      <c r="P113" s="100">
        <f t="shared" si="167"/>
        <v>0</v>
      </c>
      <c r="Q113" s="175"/>
      <c r="R113" s="81"/>
      <c r="S113" s="100">
        <f t="shared" si="168"/>
        <v>0</v>
      </c>
      <c r="T113" s="80"/>
      <c r="U113" s="81"/>
      <c r="V113" s="100">
        <f t="shared" si="169"/>
        <v>0</v>
      </c>
      <c r="W113" s="83">
        <f t="shared" si="170"/>
        <v>0</v>
      </c>
      <c r="X113" s="84">
        <f t="shared" si="171"/>
        <v>0</v>
      </c>
      <c r="Y113" s="128">
        <f t="shared" si="172"/>
        <v>0</v>
      </c>
      <c r="Z113" s="86">
        <f t="shared" si="173"/>
        <v>0</v>
      </c>
      <c r="AA113" s="87"/>
      <c r="AB113" s="62"/>
      <c r="AC113" s="62"/>
    </row>
    <row r="114" spans="1:29" ht="14.4" x14ac:dyDescent="0.3">
      <c r="A114" s="76" t="s">
        <v>37</v>
      </c>
      <c r="B114" s="77" t="s">
        <v>196</v>
      </c>
      <c r="C114" s="78" t="s">
        <v>197</v>
      </c>
      <c r="D114" s="79" t="s">
        <v>74</v>
      </c>
      <c r="E114" s="80"/>
      <c r="F114" s="81"/>
      <c r="G114" s="82">
        <f t="shared" si="164"/>
        <v>0</v>
      </c>
      <c r="H114" s="80"/>
      <c r="I114" s="81"/>
      <c r="J114" s="100">
        <f t="shared" si="165"/>
        <v>0</v>
      </c>
      <c r="K114" s="175"/>
      <c r="L114" s="81"/>
      <c r="M114" s="100">
        <f t="shared" si="166"/>
        <v>0</v>
      </c>
      <c r="N114" s="80"/>
      <c r="O114" s="81"/>
      <c r="P114" s="100">
        <f t="shared" si="167"/>
        <v>0</v>
      </c>
      <c r="Q114" s="175"/>
      <c r="R114" s="81"/>
      <c r="S114" s="100">
        <f t="shared" si="168"/>
        <v>0</v>
      </c>
      <c r="T114" s="80"/>
      <c r="U114" s="81"/>
      <c r="V114" s="100">
        <f t="shared" si="169"/>
        <v>0</v>
      </c>
      <c r="W114" s="83">
        <f t="shared" si="170"/>
        <v>0</v>
      </c>
      <c r="X114" s="84">
        <f t="shared" si="171"/>
        <v>0</v>
      </c>
      <c r="Y114" s="128">
        <f t="shared" si="172"/>
        <v>0</v>
      </c>
      <c r="Z114" s="86">
        <f t="shared" si="173"/>
        <v>0</v>
      </c>
      <c r="AA114" s="87"/>
      <c r="AB114" s="62"/>
      <c r="AC114" s="62"/>
    </row>
    <row r="115" spans="1:29" ht="14.4" x14ac:dyDescent="0.3">
      <c r="A115" s="76" t="s">
        <v>37</v>
      </c>
      <c r="B115" s="77" t="s">
        <v>198</v>
      </c>
      <c r="C115" s="78" t="s">
        <v>199</v>
      </c>
      <c r="D115" s="79" t="s">
        <v>74</v>
      </c>
      <c r="E115" s="80"/>
      <c r="F115" s="81"/>
      <c r="G115" s="82">
        <f t="shared" si="164"/>
        <v>0</v>
      </c>
      <c r="H115" s="80"/>
      <c r="I115" s="81"/>
      <c r="J115" s="100">
        <f t="shared" si="165"/>
        <v>0</v>
      </c>
      <c r="K115" s="175"/>
      <c r="L115" s="81"/>
      <c r="M115" s="100">
        <f t="shared" si="166"/>
        <v>0</v>
      </c>
      <c r="N115" s="80"/>
      <c r="O115" s="81"/>
      <c r="P115" s="100">
        <f t="shared" si="167"/>
        <v>0</v>
      </c>
      <c r="Q115" s="175"/>
      <c r="R115" s="81"/>
      <c r="S115" s="100">
        <f t="shared" si="168"/>
        <v>0</v>
      </c>
      <c r="T115" s="80"/>
      <c r="U115" s="81"/>
      <c r="V115" s="100">
        <f t="shared" si="169"/>
        <v>0</v>
      </c>
      <c r="W115" s="83">
        <f t="shared" si="170"/>
        <v>0</v>
      </c>
      <c r="X115" s="84">
        <f t="shared" si="171"/>
        <v>0</v>
      </c>
      <c r="Y115" s="128">
        <f t="shared" si="172"/>
        <v>0</v>
      </c>
      <c r="Z115" s="86">
        <f t="shared" si="173"/>
        <v>0</v>
      </c>
      <c r="AA115" s="87"/>
      <c r="AB115" s="62"/>
      <c r="AC115" s="62"/>
    </row>
    <row r="116" spans="1:29" ht="14.4" x14ac:dyDescent="0.3">
      <c r="A116" s="76" t="s">
        <v>37</v>
      </c>
      <c r="B116" s="77" t="s">
        <v>200</v>
      </c>
      <c r="C116" s="78" t="s">
        <v>201</v>
      </c>
      <c r="D116" s="79" t="s">
        <v>74</v>
      </c>
      <c r="E116" s="80"/>
      <c r="F116" s="81"/>
      <c r="G116" s="82">
        <f t="shared" si="164"/>
        <v>0</v>
      </c>
      <c r="H116" s="80"/>
      <c r="I116" s="81"/>
      <c r="J116" s="100">
        <f t="shared" si="165"/>
        <v>0</v>
      </c>
      <c r="K116" s="175"/>
      <c r="L116" s="81"/>
      <c r="M116" s="100">
        <f t="shared" si="166"/>
        <v>0</v>
      </c>
      <c r="N116" s="80"/>
      <c r="O116" s="81"/>
      <c r="P116" s="100">
        <f t="shared" si="167"/>
        <v>0</v>
      </c>
      <c r="Q116" s="175"/>
      <c r="R116" s="81"/>
      <c r="S116" s="100">
        <f t="shared" si="168"/>
        <v>0</v>
      </c>
      <c r="T116" s="80"/>
      <c r="U116" s="81"/>
      <c r="V116" s="100">
        <f t="shared" si="169"/>
        <v>0</v>
      </c>
      <c r="W116" s="83">
        <f t="shared" si="170"/>
        <v>0</v>
      </c>
      <c r="X116" s="84">
        <f t="shared" si="171"/>
        <v>0</v>
      </c>
      <c r="Y116" s="128">
        <f t="shared" si="172"/>
        <v>0</v>
      </c>
      <c r="Z116" s="86">
        <f t="shared" si="173"/>
        <v>0</v>
      </c>
      <c r="AA116" s="87"/>
      <c r="AB116" s="62"/>
      <c r="AC116" s="62"/>
    </row>
    <row r="117" spans="1:29" ht="14.4" x14ac:dyDescent="0.3">
      <c r="A117" s="76" t="s">
        <v>37</v>
      </c>
      <c r="B117" s="77" t="s">
        <v>202</v>
      </c>
      <c r="C117" s="78" t="s">
        <v>203</v>
      </c>
      <c r="D117" s="79" t="s">
        <v>74</v>
      </c>
      <c r="E117" s="80"/>
      <c r="F117" s="81"/>
      <c r="G117" s="82">
        <f t="shared" si="164"/>
        <v>0</v>
      </c>
      <c r="H117" s="80"/>
      <c r="I117" s="81"/>
      <c r="J117" s="100">
        <f t="shared" si="165"/>
        <v>0</v>
      </c>
      <c r="K117" s="175"/>
      <c r="L117" s="81"/>
      <c r="M117" s="100">
        <f t="shared" si="166"/>
        <v>0</v>
      </c>
      <c r="N117" s="80"/>
      <c r="O117" s="81"/>
      <c r="P117" s="100">
        <f t="shared" si="167"/>
        <v>0</v>
      </c>
      <c r="Q117" s="175"/>
      <c r="R117" s="81"/>
      <c r="S117" s="100">
        <f t="shared" si="168"/>
        <v>0</v>
      </c>
      <c r="T117" s="80"/>
      <c r="U117" s="81"/>
      <c r="V117" s="100">
        <f t="shared" si="169"/>
        <v>0</v>
      </c>
      <c r="W117" s="83">
        <f t="shared" si="170"/>
        <v>0</v>
      </c>
      <c r="X117" s="84">
        <f t="shared" si="171"/>
        <v>0</v>
      </c>
      <c r="Y117" s="128">
        <f t="shared" si="172"/>
        <v>0</v>
      </c>
      <c r="Z117" s="86">
        <f t="shared" si="173"/>
        <v>0</v>
      </c>
      <c r="AA117" s="87"/>
      <c r="AB117" s="62"/>
      <c r="AC117" s="62"/>
    </row>
    <row r="118" spans="1:29" ht="14.4" x14ac:dyDescent="0.3">
      <c r="A118" s="88" t="s">
        <v>37</v>
      </c>
      <c r="B118" s="77" t="s">
        <v>204</v>
      </c>
      <c r="C118" s="89" t="s">
        <v>205</v>
      </c>
      <c r="D118" s="79" t="s">
        <v>74</v>
      </c>
      <c r="E118" s="91"/>
      <c r="F118" s="92"/>
      <c r="G118" s="82">
        <f t="shared" si="164"/>
        <v>0</v>
      </c>
      <c r="H118" s="91"/>
      <c r="I118" s="92"/>
      <c r="J118" s="100">
        <f t="shared" si="165"/>
        <v>0</v>
      </c>
      <c r="K118" s="175"/>
      <c r="L118" s="81"/>
      <c r="M118" s="100">
        <f t="shared" si="166"/>
        <v>0</v>
      </c>
      <c r="N118" s="80"/>
      <c r="O118" s="81"/>
      <c r="P118" s="100">
        <f t="shared" si="167"/>
        <v>0</v>
      </c>
      <c r="Q118" s="175"/>
      <c r="R118" s="81"/>
      <c r="S118" s="100">
        <f t="shared" si="168"/>
        <v>0</v>
      </c>
      <c r="T118" s="80"/>
      <c r="U118" s="81"/>
      <c r="V118" s="100">
        <f t="shared" si="169"/>
        <v>0</v>
      </c>
      <c r="W118" s="83">
        <f t="shared" si="170"/>
        <v>0</v>
      </c>
      <c r="X118" s="84">
        <f t="shared" si="171"/>
        <v>0</v>
      </c>
      <c r="Y118" s="128">
        <f t="shared" si="172"/>
        <v>0</v>
      </c>
      <c r="Z118" s="86">
        <f t="shared" si="173"/>
        <v>0</v>
      </c>
      <c r="AA118" s="87"/>
      <c r="AB118" s="62"/>
      <c r="AC118" s="62"/>
    </row>
    <row r="119" spans="1:29" ht="14.4" x14ac:dyDescent="0.3">
      <c r="A119" s="76" t="s">
        <v>37</v>
      </c>
      <c r="B119" s="77" t="s">
        <v>206</v>
      </c>
      <c r="C119" s="78" t="s">
        <v>207</v>
      </c>
      <c r="D119" s="79" t="s">
        <v>74</v>
      </c>
      <c r="E119" s="80"/>
      <c r="F119" s="81"/>
      <c r="G119" s="82">
        <f t="shared" si="164"/>
        <v>0</v>
      </c>
      <c r="H119" s="80"/>
      <c r="I119" s="81"/>
      <c r="J119" s="100">
        <f t="shared" si="165"/>
        <v>0</v>
      </c>
      <c r="K119" s="175"/>
      <c r="L119" s="81"/>
      <c r="M119" s="100">
        <f t="shared" si="166"/>
        <v>0</v>
      </c>
      <c r="N119" s="80"/>
      <c r="O119" s="81"/>
      <c r="P119" s="100">
        <f t="shared" si="167"/>
        <v>0</v>
      </c>
      <c r="Q119" s="175"/>
      <c r="R119" s="81"/>
      <c r="S119" s="100">
        <f t="shared" si="168"/>
        <v>0</v>
      </c>
      <c r="T119" s="80"/>
      <c r="U119" s="81"/>
      <c r="V119" s="100">
        <f t="shared" si="169"/>
        <v>0</v>
      </c>
      <c r="W119" s="83">
        <f t="shared" si="170"/>
        <v>0</v>
      </c>
      <c r="X119" s="84">
        <f t="shared" si="171"/>
        <v>0</v>
      </c>
      <c r="Y119" s="128">
        <f t="shared" si="172"/>
        <v>0</v>
      </c>
      <c r="Z119" s="86">
        <f t="shared" si="173"/>
        <v>0</v>
      </c>
      <c r="AA119" s="87"/>
      <c r="AB119" s="62"/>
      <c r="AC119" s="62"/>
    </row>
    <row r="120" spans="1:29" ht="28.2" thickBot="1" x14ac:dyDescent="0.35">
      <c r="A120" s="76" t="s">
        <v>37</v>
      </c>
      <c r="B120" s="77" t="s">
        <v>208</v>
      </c>
      <c r="C120" s="78" t="s">
        <v>209</v>
      </c>
      <c r="D120" s="79"/>
      <c r="E120" s="80"/>
      <c r="F120" s="81">
        <v>0.22</v>
      </c>
      <c r="G120" s="82">
        <f t="shared" si="164"/>
        <v>0</v>
      </c>
      <c r="H120" s="80"/>
      <c r="I120" s="81">
        <v>0.22</v>
      </c>
      <c r="J120" s="100">
        <f t="shared" si="165"/>
        <v>0</v>
      </c>
      <c r="K120" s="175"/>
      <c r="L120" s="81">
        <v>0.22</v>
      </c>
      <c r="M120" s="100">
        <f t="shared" si="166"/>
        <v>0</v>
      </c>
      <c r="N120" s="80"/>
      <c r="O120" s="81">
        <v>0.22</v>
      </c>
      <c r="P120" s="100">
        <f t="shared" si="167"/>
        <v>0</v>
      </c>
      <c r="Q120" s="175"/>
      <c r="R120" s="81">
        <v>0.22</v>
      </c>
      <c r="S120" s="100">
        <f t="shared" si="168"/>
        <v>0</v>
      </c>
      <c r="T120" s="80"/>
      <c r="U120" s="81">
        <v>0.22</v>
      </c>
      <c r="V120" s="100">
        <f t="shared" si="169"/>
        <v>0</v>
      </c>
      <c r="W120" s="83">
        <f t="shared" si="170"/>
        <v>0</v>
      </c>
      <c r="X120" s="84">
        <f t="shared" si="171"/>
        <v>0</v>
      </c>
      <c r="Y120" s="128">
        <f t="shared" si="172"/>
        <v>0</v>
      </c>
      <c r="Z120" s="86">
        <f t="shared" si="173"/>
        <v>0</v>
      </c>
      <c r="AA120" s="87"/>
      <c r="AB120" s="62"/>
      <c r="AC120" s="62"/>
    </row>
    <row r="121" spans="1:29" ht="15" thickBot="1" x14ac:dyDescent="0.35">
      <c r="A121" s="153" t="s">
        <v>210</v>
      </c>
      <c r="B121" s="154"/>
      <c r="C121" s="155"/>
      <c r="D121" s="156"/>
      <c r="E121" s="157"/>
      <c r="F121" s="158"/>
      <c r="G121" s="159">
        <v>0</v>
      </c>
      <c r="H121" s="157"/>
      <c r="I121" s="158"/>
      <c r="J121" s="159">
        <v>0</v>
      </c>
      <c r="K121" s="157"/>
      <c r="L121" s="158"/>
      <c r="M121" s="159">
        <v>0</v>
      </c>
      <c r="N121" s="157"/>
      <c r="O121" s="158"/>
      <c r="P121" s="159">
        <v>0</v>
      </c>
      <c r="Q121" s="157"/>
      <c r="R121" s="158"/>
      <c r="S121" s="159">
        <v>0</v>
      </c>
      <c r="T121" s="157"/>
      <c r="U121" s="158"/>
      <c r="V121" s="159">
        <v>0</v>
      </c>
      <c r="W121" s="157">
        <f t="shared" si="170"/>
        <v>0</v>
      </c>
      <c r="X121" s="162">
        <f t="shared" si="171"/>
        <v>0</v>
      </c>
      <c r="Y121" s="161">
        <f t="shared" si="172"/>
        <v>0</v>
      </c>
      <c r="Z121" s="217">
        <f t="shared" si="173"/>
        <v>0</v>
      </c>
      <c r="AA121" s="164"/>
      <c r="AB121" s="62"/>
      <c r="AC121" s="62"/>
    </row>
    <row r="122" spans="1:29" ht="15" thickBot="1" x14ac:dyDescent="0.35">
      <c r="A122" s="215" t="s">
        <v>32</v>
      </c>
      <c r="B122" s="216" t="s">
        <v>211</v>
      </c>
      <c r="C122" s="167" t="s">
        <v>212</v>
      </c>
      <c r="D122" s="168"/>
      <c r="E122" s="52"/>
      <c r="F122" s="53"/>
      <c r="G122" s="53"/>
      <c r="H122" s="52"/>
      <c r="I122" s="53"/>
      <c r="J122" s="57"/>
      <c r="K122" s="53"/>
      <c r="L122" s="53"/>
      <c r="M122" s="57"/>
      <c r="N122" s="52"/>
      <c r="O122" s="53"/>
      <c r="P122" s="57"/>
      <c r="Q122" s="53"/>
      <c r="R122" s="53"/>
      <c r="S122" s="57"/>
      <c r="T122" s="52"/>
      <c r="U122" s="53"/>
      <c r="V122" s="57"/>
      <c r="W122" s="58"/>
      <c r="X122" s="59"/>
      <c r="Y122" s="59"/>
      <c r="Z122" s="60"/>
      <c r="AA122" s="61"/>
      <c r="AB122" s="62"/>
      <c r="AC122" s="62"/>
    </row>
    <row r="123" spans="1:29" ht="14.4" x14ac:dyDescent="0.3">
      <c r="A123" s="76" t="s">
        <v>37</v>
      </c>
      <c r="B123" s="77" t="s">
        <v>213</v>
      </c>
      <c r="C123" s="78" t="s">
        <v>214</v>
      </c>
      <c r="D123" s="79" t="s">
        <v>74</v>
      </c>
      <c r="E123" s="80"/>
      <c r="F123" s="81"/>
      <c r="G123" s="82">
        <f t="shared" ref="G123:G128" si="174">E123*F123</f>
        <v>0</v>
      </c>
      <c r="H123" s="80"/>
      <c r="I123" s="81"/>
      <c r="J123" s="100">
        <f t="shared" ref="J123:J128" si="175">H123*I123</f>
        <v>0</v>
      </c>
      <c r="K123" s="175"/>
      <c r="L123" s="81"/>
      <c r="M123" s="100">
        <f t="shared" ref="M123:M128" si="176">K123*L123</f>
        <v>0</v>
      </c>
      <c r="N123" s="80"/>
      <c r="O123" s="81"/>
      <c r="P123" s="100">
        <f t="shared" ref="P123:P128" si="177">N123*O123</f>
        <v>0</v>
      </c>
      <c r="Q123" s="175"/>
      <c r="R123" s="81"/>
      <c r="S123" s="100">
        <f t="shared" ref="S123:S128" si="178">Q123*R123</f>
        <v>0</v>
      </c>
      <c r="T123" s="80"/>
      <c r="U123" s="81"/>
      <c r="V123" s="100">
        <f t="shared" ref="V123:V128" si="179">T123*U123</f>
        <v>0</v>
      </c>
      <c r="W123" s="83">
        <f t="shared" ref="W123:W129" si="180">G123+S123</f>
        <v>0</v>
      </c>
      <c r="X123" s="84">
        <f t="shared" ref="X123:X129" si="181">J123+V123</f>
        <v>0</v>
      </c>
      <c r="Y123" s="128">
        <f t="shared" ref="Y123:Y129" si="182">W123-X123</f>
        <v>0</v>
      </c>
      <c r="Z123" s="86">
        <f t="shared" si="173"/>
        <v>0</v>
      </c>
      <c r="AA123" s="87"/>
      <c r="AB123" s="62"/>
      <c r="AC123" s="62"/>
    </row>
    <row r="124" spans="1:29" ht="14.4" x14ac:dyDescent="0.3">
      <c r="A124" s="76" t="s">
        <v>37</v>
      </c>
      <c r="B124" s="77" t="s">
        <v>215</v>
      </c>
      <c r="C124" s="78" t="s">
        <v>216</v>
      </c>
      <c r="D124" s="79" t="s">
        <v>74</v>
      </c>
      <c r="E124" s="80"/>
      <c r="F124" s="81"/>
      <c r="G124" s="82">
        <f t="shared" si="174"/>
        <v>0</v>
      </c>
      <c r="H124" s="80"/>
      <c r="I124" s="81"/>
      <c r="J124" s="100">
        <f t="shared" si="175"/>
        <v>0</v>
      </c>
      <c r="K124" s="175"/>
      <c r="L124" s="81"/>
      <c r="M124" s="100">
        <f t="shared" si="176"/>
        <v>0</v>
      </c>
      <c r="N124" s="80"/>
      <c r="O124" s="81"/>
      <c r="P124" s="100">
        <f t="shared" si="177"/>
        <v>0</v>
      </c>
      <c r="Q124" s="175"/>
      <c r="R124" s="81"/>
      <c r="S124" s="100">
        <f t="shared" si="178"/>
        <v>0</v>
      </c>
      <c r="T124" s="80"/>
      <c r="U124" s="81"/>
      <c r="V124" s="100">
        <f t="shared" si="179"/>
        <v>0</v>
      </c>
      <c r="W124" s="83">
        <f t="shared" si="180"/>
        <v>0</v>
      </c>
      <c r="X124" s="84">
        <f t="shared" si="181"/>
        <v>0</v>
      </c>
      <c r="Y124" s="128">
        <f t="shared" si="182"/>
        <v>0</v>
      </c>
      <c r="Z124" s="86">
        <f t="shared" si="173"/>
        <v>0</v>
      </c>
      <c r="AA124" s="87"/>
      <c r="AB124" s="62"/>
      <c r="AC124" s="62"/>
    </row>
    <row r="125" spans="1:29" ht="14.4" x14ac:dyDescent="0.3">
      <c r="A125" s="76" t="s">
        <v>37</v>
      </c>
      <c r="B125" s="77" t="s">
        <v>217</v>
      </c>
      <c r="C125" s="78" t="s">
        <v>218</v>
      </c>
      <c r="D125" s="79" t="s">
        <v>74</v>
      </c>
      <c r="E125" s="80"/>
      <c r="F125" s="81"/>
      <c r="G125" s="82">
        <f t="shared" si="174"/>
        <v>0</v>
      </c>
      <c r="H125" s="80"/>
      <c r="I125" s="81"/>
      <c r="J125" s="100">
        <f t="shared" si="175"/>
        <v>0</v>
      </c>
      <c r="K125" s="175"/>
      <c r="L125" s="81"/>
      <c r="M125" s="100">
        <f t="shared" si="176"/>
        <v>0</v>
      </c>
      <c r="N125" s="80"/>
      <c r="O125" s="81"/>
      <c r="P125" s="100">
        <f t="shared" si="177"/>
        <v>0</v>
      </c>
      <c r="Q125" s="175"/>
      <c r="R125" s="81"/>
      <c r="S125" s="100">
        <f t="shared" si="178"/>
        <v>0</v>
      </c>
      <c r="T125" s="80"/>
      <c r="U125" s="81"/>
      <c r="V125" s="100">
        <f t="shared" si="179"/>
        <v>0</v>
      </c>
      <c r="W125" s="83">
        <f t="shared" si="180"/>
        <v>0</v>
      </c>
      <c r="X125" s="84">
        <f t="shared" si="181"/>
        <v>0</v>
      </c>
      <c r="Y125" s="128">
        <f t="shared" si="182"/>
        <v>0</v>
      </c>
      <c r="Z125" s="86">
        <f t="shared" si="173"/>
        <v>0</v>
      </c>
      <c r="AA125" s="87"/>
      <c r="AB125" s="62"/>
      <c r="AC125" s="62"/>
    </row>
    <row r="126" spans="1:29" ht="14.4" x14ac:dyDescent="0.3">
      <c r="A126" s="76" t="s">
        <v>37</v>
      </c>
      <c r="B126" s="77" t="s">
        <v>219</v>
      </c>
      <c r="C126" s="78" t="s">
        <v>220</v>
      </c>
      <c r="D126" s="79" t="s">
        <v>74</v>
      </c>
      <c r="E126" s="80"/>
      <c r="F126" s="81"/>
      <c r="G126" s="82">
        <f t="shared" si="174"/>
        <v>0</v>
      </c>
      <c r="H126" s="80"/>
      <c r="I126" s="81"/>
      <c r="J126" s="100">
        <f t="shared" si="175"/>
        <v>0</v>
      </c>
      <c r="K126" s="175"/>
      <c r="L126" s="81"/>
      <c r="M126" s="100">
        <f t="shared" si="176"/>
        <v>0</v>
      </c>
      <c r="N126" s="80"/>
      <c r="O126" s="81"/>
      <c r="P126" s="100">
        <f t="shared" si="177"/>
        <v>0</v>
      </c>
      <c r="Q126" s="175"/>
      <c r="R126" s="81"/>
      <c r="S126" s="100">
        <f t="shared" si="178"/>
        <v>0</v>
      </c>
      <c r="T126" s="80"/>
      <c r="U126" s="81"/>
      <c r="V126" s="100">
        <f t="shared" si="179"/>
        <v>0</v>
      </c>
      <c r="W126" s="83">
        <f t="shared" si="180"/>
        <v>0</v>
      </c>
      <c r="X126" s="84">
        <f t="shared" si="181"/>
        <v>0</v>
      </c>
      <c r="Y126" s="128">
        <f t="shared" si="182"/>
        <v>0</v>
      </c>
      <c r="Z126" s="86">
        <f t="shared" si="173"/>
        <v>0</v>
      </c>
      <c r="AA126" s="87"/>
      <c r="AB126" s="62"/>
      <c r="AC126" s="62"/>
    </row>
    <row r="127" spans="1:29" ht="14.4" x14ac:dyDescent="0.3">
      <c r="A127" s="76" t="s">
        <v>37</v>
      </c>
      <c r="B127" s="77" t="s">
        <v>221</v>
      </c>
      <c r="C127" s="78" t="s">
        <v>222</v>
      </c>
      <c r="D127" s="79" t="s">
        <v>74</v>
      </c>
      <c r="E127" s="80"/>
      <c r="F127" s="81"/>
      <c r="G127" s="82">
        <f t="shared" si="174"/>
        <v>0</v>
      </c>
      <c r="H127" s="80"/>
      <c r="I127" s="81"/>
      <c r="J127" s="100">
        <f t="shared" si="175"/>
        <v>0</v>
      </c>
      <c r="K127" s="175"/>
      <c r="L127" s="81"/>
      <c r="M127" s="100">
        <f t="shared" si="176"/>
        <v>0</v>
      </c>
      <c r="N127" s="80"/>
      <c r="O127" s="81"/>
      <c r="P127" s="100">
        <f t="shared" si="177"/>
        <v>0</v>
      </c>
      <c r="Q127" s="175"/>
      <c r="R127" s="81"/>
      <c r="S127" s="100">
        <f t="shared" si="178"/>
        <v>0</v>
      </c>
      <c r="T127" s="80"/>
      <c r="U127" s="81"/>
      <c r="V127" s="100">
        <f t="shared" si="179"/>
        <v>0</v>
      </c>
      <c r="W127" s="83">
        <f t="shared" si="180"/>
        <v>0</v>
      </c>
      <c r="X127" s="84">
        <f t="shared" si="181"/>
        <v>0</v>
      </c>
      <c r="Y127" s="128">
        <f t="shared" si="182"/>
        <v>0</v>
      </c>
      <c r="Z127" s="86">
        <f t="shared" si="173"/>
        <v>0</v>
      </c>
      <c r="AA127" s="87"/>
      <c r="AB127" s="62"/>
      <c r="AC127" s="62"/>
    </row>
    <row r="128" spans="1:29" ht="28.2" thickBot="1" x14ac:dyDescent="0.35">
      <c r="A128" s="76" t="s">
        <v>37</v>
      </c>
      <c r="B128" s="77" t="s">
        <v>223</v>
      </c>
      <c r="C128" s="78" t="s">
        <v>224</v>
      </c>
      <c r="D128" s="79"/>
      <c r="E128" s="80"/>
      <c r="F128" s="81">
        <v>0.22</v>
      </c>
      <c r="G128" s="82">
        <f t="shared" si="174"/>
        <v>0</v>
      </c>
      <c r="H128" s="80"/>
      <c r="I128" s="81">
        <v>0.22</v>
      </c>
      <c r="J128" s="100">
        <f t="shared" si="175"/>
        <v>0</v>
      </c>
      <c r="K128" s="175"/>
      <c r="L128" s="81">
        <v>0.22</v>
      </c>
      <c r="M128" s="100">
        <f t="shared" si="176"/>
        <v>0</v>
      </c>
      <c r="N128" s="80"/>
      <c r="O128" s="81">
        <v>0.22</v>
      </c>
      <c r="P128" s="100">
        <f t="shared" si="177"/>
        <v>0</v>
      </c>
      <c r="Q128" s="175"/>
      <c r="R128" s="81">
        <v>0.22</v>
      </c>
      <c r="S128" s="100">
        <f t="shared" si="178"/>
        <v>0</v>
      </c>
      <c r="T128" s="80"/>
      <c r="U128" s="81">
        <v>0.22</v>
      </c>
      <c r="V128" s="100">
        <f t="shared" si="179"/>
        <v>0</v>
      </c>
      <c r="W128" s="83">
        <f t="shared" si="180"/>
        <v>0</v>
      </c>
      <c r="X128" s="84">
        <f t="shared" si="181"/>
        <v>0</v>
      </c>
      <c r="Y128" s="128">
        <f t="shared" si="182"/>
        <v>0</v>
      </c>
      <c r="Z128" s="86">
        <f t="shared" si="173"/>
        <v>0</v>
      </c>
      <c r="AA128" s="87"/>
      <c r="AB128" s="62"/>
      <c r="AC128" s="62"/>
    </row>
    <row r="129" spans="1:29" ht="15" thickBot="1" x14ac:dyDescent="0.35">
      <c r="A129" s="153" t="s">
        <v>225</v>
      </c>
      <c r="B129" s="218"/>
      <c r="C129" s="155"/>
      <c r="D129" s="156"/>
      <c r="E129" s="157"/>
      <c r="F129" s="158"/>
      <c r="G129" s="159">
        <v>0</v>
      </c>
      <c r="H129" s="157"/>
      <c r="I129" s="158"/>
      <c r="J129" s="159">
        <v>0</v>
      </c>
      <c r="K129" s="157"/>
      <c r="L129" s="158"/>
      <c r="M129" s="159">
        <v>0</v>
      </c>
      <c r="N129" s="157"/>
      <c r="O129" s="158"/>
      <c r="P129" s="159">
        <v>0</v>
      </c>
      <c r="Q129" s="157"/>
      <c r="R129" s="158"/>
      <c r="S129" s="159">
        <v>0</v>
      </c>
      <c r="T129" s="157"/>
      <c r="U129" s="158"/>
      <c r="V129" s="159">
        <v>0</v>
      </c>
      <c r="W129" s="157">
        <f t="shared" si="180"/>
        <v>0</v>
      </c>
      <c r="X129" s="162">
        <f t="shared" si="181"/>
        <v>0</v>
      </c>
      <c r="Y129" s="161">
        <f t="shared" si="182"/>
        <v>0</v>
      </c>
      <c r="Z129" s="217">
        <f t="shared" si="173"/>
        <v>0</v>
      </c>
      <c r="AA129" s="164"/>
      <c r="AB129" s="62"/>
      <c r="AC129" s="62"/>
    </row>
    <row r="130" spans="1:29" ht="15" thickBot="1" x14ac:dyDescent="0.35">
      <c r="A130" s="219" t="s">
        <v>32</v>
      </c>
      <c r="B130" s="220" t="s">
        <v>226</v>
      </c>
      <c r="C130" s="221" t="s">
        <v>227</v>
      </c>
      <c r="D130" s="222"/>
      <c r="E130" s="223"/>
      <c r="F130" s="224"/>
      <c r="G130" s="224"/>
      <c r="H130" s="223"/>
      <c r="I130" s="224"/>
      <c r="J130" s="224"/>
      <c r="K130" s="224"/>
      <c r="L130" s="224"/>
      <c r="M130" s="225"/>
      <c r="N130" s="223"/>
      <c r="O130" s="224"/>
      <c r="P130" s="225"/>
      <c r="Q130" s="224"/>
      <c r="R130" s="224"/>
      <c r="S130" s="225"/>
      <c r="T130" s="223"/>
      <c r="U130" s="224"/>
      <c r="V130" s="225"/>
      <c r="W130" s="209"/>
      <c r="X130" s="210"/>
      <c r="Y130" s="210"/>
      <c r="Z130" s="226"/>
      <c r="AA130" s="227"/>
      <c r="AB130" s="62"/>
      <c r="AC130" s="62"/>
    </row>
    <row r="131" spans="1:29" ht="15" thickBot="1" x14ac:dyDescent="0.35">
      <c r="A131" s="228" t="s">
        <v>37</v>
      </c>
      <c r="B131" s="229">
        <v>9.1</v>
      </c>
      <c r="C131" s="230" t="s">
        <v>228</v>
      </c>
      <c r="D131" s="231"/>
      <c r="E131" s="232"/>
      <c r="F131" s="233"/>
      <c r="G131" s="234">
        <f t="shared" ref="G131:G136" si="183">E131*F131</f>
        <v>0</v>
      </c>
      <c r="H131" s="232"/>
      <c r="I131" s="233"/>
      <c r="J131" s="235">
        <f t="shared" ref="J131:J136" si="184">H131*I131</f>
        <v>0</v>
      </c>
      <c r="K131" s="236"/>
      <c r="L131" s="233"/>
      <c r="M131" s="235">
        <f t="shared" ref="M131:M136" si="185">K131*L131</f>
        <v>0</v>
      </c>
      <c r="N131" s="232"/>
      <c r="O131" s="233"/>
      <c r="P131" s="235">
        <f t="shared" ref="P131:P136" si="186">N131*O131</f>
        <v>0</v>
      </c>
      <c r="Q131" s="236"/>
      <c r="R131" s="233"/>
      <c r="S131" s="235">
        <f t="shared" ref="S131:S136" si="187">Q131*R131</f>
        <v>0</v>
      </c>
      <c r="T131" s="232"/>
      <c r="U131" s="233"/>
      <c r="V131" s="235">
        <f t="shared" ref="V131:V136" si="188">T131*U131</f>
        <v>0</v>
      </c>
      <c r="W131" s="237">
        <f>G131+S131</f>
        <v>0</v>
      </c>
      <c r="X131" s="238">
        <f>J131+V131</f>
        <v>0</v>
      </c>
      <c r="Y131" s="239">
        <f t="shared" ref="Y131:Y137" si="189">W131-X131</f>
        <v>0</v>
      </c>
      <c r="Z131" s="240">
        <f t="shared" ref="Z131:Z132" si="190">0</f>
        <v>0</v>
      </c>
      <c r="AA131" s="241"/>
      <c r="AB131" s="62"/>
      <c r="AC131" s="62"/>
    </row>
    <row r="132" spans="1:29" ht="15" thickBot="1" x14ac:dyDescent="0.35">
      <c r="A132" s="76" t="s">
        <v>37</v>
      </c>
      <c r="B132" s="77" t="s">
        <v>229</v>
      </c>
      <c r="C132" s="242" t="s">
        <v>230</v>
      </c>
      <c r="D132" s="243"/>
      <c r="E132" s="80"/>
      <c r="F132" s="81"/>
      <c r="G132" s="82">
        <f t="shared" si="183"/>
        <v>0</v>
      </c>
      <c r="H132" s="80"/>
      <c r="I132" s="81"/>
      <c r="J132" s="100">
        <f t="shared" si="184"/>
        <v>0</v>
      </c>
      <c r="K132" s="175"/>
      <c r="L132" s="81"/>
      <c r="M132" s="100">
        <f t="shared" si="185"/>
        <v>0</v>
      </c>
      <c r="N132" s="80"/>
      <c r="O132" s="81"/>
      <c r="P132" s="100">
        <f t="shared" si="186"/>
        <v>0</v>
      </c>
      <c r="Q132" s="175"/>
      <c r="R132" s="81"/>
      <c r="S132" s="100">
        <f t="shared" si="187"/>
        <v>0</v>
      </c>
      <c r="T132" s="80"/>
      <c r="U132" s="81"/>
      <c r="V132" s="100">
        <f t="shared" si="188"/>
        <v>0</v>
      </c>
      <c r="W132" s="237">
        <f>G132+S132</f>
        <v>0</v>
      </c>
      <c r="X132" s="238">
        <f>J132+V132</f>
        <v>0</v>
      </c>
      <c r="Y132" s="128">
        <f t="shared" si="189"/>
        <v>0</v>
      </c>
      <c r="Z132" s="240">
        <f t="shared" si="190"/>
        <v>0</v>
      </c>
      <c r="AA132" s="244"/>
      <c r="AB132" s="62"/>
      <c r="AC132" s="62"/>
    </row>
    <row r="133" spans="1:29" ht="28.2" thickBot="1" x14ac:dyDescent="0.35">
      <c r="A133" s="76" t="s">
        <v>37</v>
      </c>
      <c r="B133" s="77" t="s">
        <v>231</v>
      </c>
      <c r="C133" s="242" t="s">
        <v>232</v>
      </c>
      <c r="D133" s="243"/>
      <c r="E133" s="80"/>
      <c r="F133" s="81"/>
      <c r="G133" s="82">
        <f t="shared" si="183"/>
        <v>0</v>
      </c>
      <c r="H133" s="80"/>
      <c r="I133" s="81"/>
      <c r="J133" s="100">
        <f t="shared" si="184"/>
        <v>0</v>
      </c>
      <c r="K133" s="175">
        <v>3</v>
      </c>
      <c r="L133" s="81">
        <v>2275</v>
      </c>
      <c r="M133" s="100">
        <f t="shared" si="185"/>
        <v>6825</v>
      </c>
      <c r="N133" s="80">
        <v>3</v>
      </c>
      <c r="O133" s="81">
        <v>2275</v>
      </c>
      <c r="P133" s="100">
        <f t="shared" si="186"/>
        <v>6825</v>
      </c>
      <c r="Q133" s="175"/>
      <c r="R133" s="81"/>
      <c r="S133" s="100"/>
      <c r="T133" s="80"/>
      <c r="U133" s="81"/>
      <c r="V133" s="100"/>
      <c r="W133" s="237">
        <f>G133+S133+M133</f>
        <v>6825</v>
      </c>
      <c r="X133" s="238">
        <f>J133+V133+P133</f>
        <v>6825</v>
      </c>
      <c r="Y133" s="128">
        <f t="shared" si="189"/>
        <v>0</v>
      </c>
      <c r="Z133" s="245">
        <f>0</f>
        <v>0</v>
      </c>
      <c r="AA133" s="244"/>
      <c r="AB133" s="62"/>
      <c r="AC133" s="62"/>
    </row>
    <row r="134" spans="1:29" ht="15" thickBot="1" x14ac:dyDescent="0.35">
      <c r="A134" s="76" t="s">
        <v>37</v>
      </c>
      <c r="B134" s="77" t="s">
        <v>233</v>
      </c>
      <c r="C134" s="242" t="s">
        <v>234</v>
      </c>
      <c r="D134" s="243"/>
      <c r="E134" s="80"/>
      <c r="F134" s="81"/>
      <c r="G134" s="82">
        <f t="shared" si="183"/>
        <v>0</v>
      </c>
      <c r="H134" s="80"/>
      <c r="I134" s="81"/>
      <c r="J134" s="100">
        <f t="shared" si="184"/>
        <v>0</v>
      </c>
      <c r="K134" s="175"/>
      <c r="L134" s="81"/>
      <c r="M134" s="100">
        <f t="shared" si="185"/>
        <v>0</v>
      </c>
      <c r="N134" s="80"/>
      <c r="O134" s="81"/>
      <c r="P134" s="100">
        <f t="shared" si="186"/>
        <v>0</v>
      </c>
      <c r="Q134" s="175"/>
      <c r="R134" s="81"/>
      <c r="S134" s="100">
        <f t="shared" si="187"/>
        <v>0</v>
      </c>
      <c r="T134" s="80"/>
      <c r="U134" s="81"/>
      <c r="V134" s="100">
        <f t="shared" si="188"/>
        <v>0</v>
      </c>
      <c r="W134" s="237">
        <f>G134+S134</f>
        <v>0</v>
      </c>
      <c r="X134" s="238">
        <f>J134+V134</f>
        <v>0</v>
      </c>
      <c r="Y134" s="128">
        <f t="shared" si="189"/>
        <v>0</v>
      </c>
      <c r="Z134" s="240">
        <f>0</f>
        <v>0</v>
      </c>
      <c r="AA134" s="244"/>
      <c r="AB134" s="62"/>
      <c r="AC134" s="62"/>
    </row>
    <row r="135" spans="1:29" ht="14.4" x14ac:dyDescent="0.3">
      <c r="A135" s="76" t="s">
        <v>37</v>
      </c>
      <c r="B135" s="77" t="s">
        <v>235</v>
      </c>
      <c r="C135" s="242" t="s">
        <v>236</v>
      </c>
      <c r="D135" s="243"/>
      <c r="E135" s="80"/>
      <c r="F135" s="81"/>
      <c r="G135" s="82">
        <f t="shared" si="183"/>
        <v>0</v>
      </c>
      <c r="H135" s="80"/>
      <c r="I135" s="81"/>
      <c r="J135" s="100">
        <f t="shared" si="184"/>
        <v>0</v>
      </c>
      <c r="K135" s="175"/>
      <c r="L135" s="81"/>
      <c r="M135" s="100">
        <f t="shared" si="185"/>
        <v>0</v>
      </c>
      <c r="N135" s="80"/>
      <c r="O135" s="81"/>
      <c r="P135" s="100">
        <f t="shared" si="186"/>
        <v>0</v>
      </c>
      <c r="Q135" s="175"/>
      <c r="R135" s="81"/>
      <c r="S135" s="100">
        <f t="shared" si="187"/>
        <v>0</v>
      </c>
      <c r="T135" s="80"/>
      <c r="U135" s="81"/>
      <c r="V135" s="100">
        <f t="shared" si="188"/>
        <v>0</v>
      </c>
      <c r="W135" s="237">
        <f>G135+S135</f>
        <v>0</v>
      </c>
      <c r="X135" s="238">
        <f>J135+V135</f>
        <v>0</v>
      </c>
      <c r="Y135" s="128">
        <f t="shared" si="189"/>
        <v>0</v>
      </c>
      <c r="Z135" s="245">
        <f t="shared" ref="Z135:Z136" si="191">0</f>
        <v>0</v>
      </c>
      <c r="AA135" s="244"/>
      <c r="AB135" s="62"/>
      <c r="AC135" s="62"/>
    </row>
    <row r="136" spans="1:29" ht="28.2" thickBot="1" x14ac:dyDescent="0.35">
      <c r="A136" s="76" t="s">
        <v>37</v>
      </c>
      <c r="B136" s="77" t="s">
        <v>237</v>
      </c>
      <c r="C136" s="242" t="s">
        <v>238</v>
      </c>
      <c r="D136" s="243"/>
      <c r="E136" s="80"/>
      <c r="F136" s="81">
        <v>0.22</v>
      </c>
      <c r="G136" s="82">
        <f t="shared" si="183"/>
        <v>0</v>
      </c>
      <c r="H136" s="80"/>
      <c r="I136" s="81">
        <v>0.22</v>
      </c>
      <c r="J136" s="100">
        <f t="shared" si="184"/>
        <v>0</v>
      </c>
      <c r="K136" s="175"/>
      <c r="L136" s="81">
        <v>0.22</v>
      </c>
      <c r="M136" s="100">
        <f t="shared" si="185"/>
        <v>0</v>
      </c>
      <c r="N136" s="80"/>
      <c r="O136" s="81">
        <v>0.22</v>
      </c>
      <c r="P136" s="100">
        <f t="shared" si="186"/>
        <v>0</v>
      </c>
      <c r="Q136" s="175"/>
      <c r="R136" s="81">
        <v>0.22</v>
      </c>
      <c r="S136" s="100">
        <f t="shared" si="187"/>
        <v>0</v>
      </c>
      <c r="T136" s="80"/>
      <c r="U136" s="81">
        <v>0.22</v>
      </c>
      <c r="V136" s="100">
        <f t="shared" si="188"/>
        <v>0</v>
      </c>
      <c r="W136" s="83">
        <f>G136+S136</f>
        <v>0</v>
      </c>
      <c r="X136" s="84">
        <f>J136+V136</f>
        <v>0</v>
      </c>
      <c r="Y136" s="128">
        <f t="shared" si="189"/>
        <v>0</v>
      </c>
      <c r="Z136" s="86">
        <f t="shared" si="191"/>
        <v>0</v>
      </c>
      <c r="AA136" s="244"/>
      <c r="AB136" s="62"/>
      <c r="AC136" s="62"/>
    </row>
    <row r="137" spans="1:29" ht="15" thickBot="1" x14ac:dyDescent="0.35">
      <c r="A137" s="246" t="s">
        <v>239</v>
      </c>
      <c r="B137" s="247"/>
      <c r="C137" s="248"/>
      <c r="D137" s="249"/>
      <c r="E137" s="250">
        <f t="shared" ref="E137:V137" si="192">SUM(E131:E134)</f>
        <v>0</v>
      </c>
      <c r="F137" s="251">
        <f t="shared" si="192"/>
        <v>0</v>
      </c>
      <c r="G137" s="252">
        <f t="shared" si="192"/>
        <v>0</v>
      </c>
      <c r="H137" s="253">
        <f t="shared" si="192"/>
        <v>0</v>
      </c>
      <c r="I137" s="254">
        <f t="shared" si="192"/>
        <v>0</v>
      </c>
      <c r="J137" s="255">
        <f t="shared" si="192"/>
        <v>0</v>
      </c>
      <c r="K137" s="256">
        <f t="shared" ref="K137:P137" si="193">SUM(K131:K134)</f>
        <v>3</v>
      </c>
      <c r="L137" s="251">
        <f t="shared" si="193"/>
        <v>2275</v>
      </c>
      <c r="M137" s="257">
        <f t="shared" si="193"/>
        <v>6825</v>
      </c>
      <c r="N137" s="250">
        <f t="shared" si="193"/>
        <v>3</v>
      </c>
      <c r="O137" s="251">
        <f t="shared" si="193"/>
        <v>2275</v>
      </c>
      <c r="P137" s="257">
        <f t="shared" si="193"/>
        <v>6825</v>
      </c>
      <c r="Q137" s="256">
        <f t="shared" si="192"/>
        <v>0</v>
      </c>
      <c r="R137" s="251">
        <f t="shared" si="192"/>
        <v>0</v>
      </c>
      <c r="S137" s="257">
        <f t="shared" si="192"/>
        <v>0</v>
      </c>
      <c r="T137" s="250">
        <f t="shared" si="192"/>
        <v>0</v>
      </c>
      <c r="U137" s="251">
        <f t="shared" si="192"/>
        <v>0</v>
      </c>
      <c r="V137" s="257">
        <f t="shared" si="192"/>
        <v>0</v>
      </c>
      <c r="W137" s="157">
        <f>G137+S137+M137</f>
        <v>6825</v>
      </c>
      <c r="X137" s="162">
        <f>J137+V137+P137</f>
        <v>6825</v>
      </c>
      <c r="Y137" s="161">
        <f t="shared" si="189"/>
        <v>0</v>
      </c>
      <c r="Z137" s="217">
        <f>0</f>
        <v>0</v>
      </c>
      <c r="AA137" s="164"/>
      <c r="AB137" s="62"/>
      <c r="AC137" s="62"/>
    </row>
    <row r="138" spans="1:29" ht="15" thickBot="1" x14ac:dyDescent="0.35">
      <c r="A138" s="215" t="s">
        <v>32</v>
      </c>
      <c r="B138" s="258" t="s">
        <v>240</v>
      </c>
      <c r="C138" s="167" t="s">
        <v>241</v>
      </c>
      <c r="D138" s="259"/>
      <c r="E138" s="52"/>
      <c r="F138" s="53"/>
      <c r="G138" s="53"/>
      <c r="H138" s="52"/>
      <c r="I138" s="53"/>
      <c r="J138" s="57"/>
      <c r="K138" s="53"/>
      <c r="L138" s="53"/>
      <c r="M138" s="57"/>
      <c r="N138" s="52"/>
      <c r="O138" s="53"/>
      <c r="P138" s="57"/>
      <c r="Q138" s="53"/>
      <c r="R138" s="53"/>
      <c r="S138" s="57"/>
      <c r="T138" s="52"/>
      <c r="U138" s="53"/>
      <c r="V138" s="57"/>
      <c r="W138" s="209"/>
      <c r="X138" s="210"/>
      <c r="Y138" s="210"/>
      <c r="Z138" s="226"/>
      <c r="AA138" s="227"/>
      <c r="AB138" s="62"/>
      <c r="AC138" s="62"/>
    </row>
    <row r="139" spans="1:29" ht="28.2" thickBot="1" x14ac:dyDescent="0.35">
      <c r="A139" s="76" t="s">
        <v>37</v>
      </c>
      <c r="B139" s="77">
        <v>10.1</v>
      </c>
      <c r="C139" s="242" t="s">
        <v>242</v>
      </c>
      <c r="D139" s="243"/>
      <c r="E139" s="80"/>
      <c r="F139" s="81"/>
      <c r="G139" s="82">
        <f t="shared" ref="G139:G143" si="194">E139*F139</f>
        <v>0</v>
      </c>
      <c r="H139" s="80"/>
      <c r="I139" s="81"/>
      <c r="J139" s="100">
        <f t="shared" ref="J139:J143" si="195">H139*I139</f>
        <v>0</v>
      </c>
      <c r="K139" s="175"/>
      <c r="L139" s="81"/>
      <c r="M139" s="100">
        <f t="shared" ref="M139:M143" si="196">K139*L139</f>
        <v>0</v>
      </c>
      <c r="N139" s="80"/>
      <c r="O139" s="81"/>
      <c r="P139" s="100">
        <f t="shared" ref="P139:P143" si="197">N139*O139</f>
        <v>0</v>
      </c>
      <c r="Q139" s="175"/>
      <c r="R139" s="81"/>
      <c r="S139" s="100">
        <f t="shared" ref="S139:S143" si="198">Q139*R139</f>
        <v>0</v>
      </c>
      <c r="T139" s="80"/>
      <c r="U139" s="81"/>
      <c r="V139" s="100">
        <f t="shared" ref="V139:V143" si="199">T139*U139</f>
        <v>0</v>
      </c>
      <c r="W139" s="237">
        <f t="shared" ref="W139:W144" si="200">G139+S139</f>
        <v>0</v>
      </c>
      <c r="X139" s="238">
        <f t="shared" ref="X139:X144" si="201">J139+V139</f>
        <v>0</v>
      </c>
      <c r="Y139" s="128">
        <f t="shared" ref="Y139:Y144" si="202">W139-X139</f>
        <v>0</v>
      </c>
      <c r="Z139" s="245">
        <f t="shared" ref="Z139:Z144" si="203">0</f>
        <v>0</v>
      </c>
      <c r="AA139" s="244"/>
      <c r="AB139" s="62"/>
      <c r="AC139" s="62"/>
    </row>
    <row r="140" spans="1:29" ht="28.2" thickBot="1" x14ac:dyDescent="0.35">
      <c r="A140" s="76" t="s">
        <v>37</v>
      </c>
      <c r="B140" s="77" t="s">
        <v>243</v>
      </c>
      <c r="C140" s="242" t="s">
        <v>242</v>
      </c>
      <c r="D140" s="243"/>
      <c r="E140" s="80"/>
      <c r="F140" s="81"/>
      <c r="G140" s="82">
        <f t="shared" si="194"/>
        <v>0</v>
      </c>
      <c r="H140" s="80"/>
      <c r="I140" s="81"/>
      <c r="J140" s="100">
        <f t="shared" si="195"/>
        <v>0</v>
      </c>
      <c r="K140" s="175"/>
      <c r="L140" s="81"/>
      <c r="M140" s="100">
        <f t="shared" si="196"/>
        <v>0</v>
      </c>
      <c r="N140" s="80"/>
      <c r="O140" s="81"/>
      <c r="P140" s="100">
        <f t="shared" si="197"/>
        <v>0</v>
      </c>
      <c r="Q140" s="175"/>
      <c r="R140" s="81"/>
      <c r="S140" s="100">
        <f t="shared" si="198"/>
        <v>0</v>
      </c>
      <c r="T140" s="80"/>
      <c r="U140" s="81"/>
      <c r="V140" s="100">
        <f t="shared" si="199"/>
        <v>0</v>
      </c>
      <c r="W140" s="237">
        <f t="shared" si="200"/>
        <v>0</v>
      </c>
      <c r="X140" s="238">
        <f t="shared" si="201"/>
        <v>0</v>
      </c>
      <c r="Y140" s="128">
        <f t="shared" si="202"/>
        <v>0</v>
      </c>
      <c r="Z140" s="240">
        <f t="shared" si="203"/>
        <v>0</v>
      </c>
      <c r="AA140" s="244"/>
      <c r="AB140" s="62"/>
      <c r="AC140" s="62"/>
    </row>
    <row r="141" spans="1:29" ht="28.2" thickBot="1" x14ac:dyDescent="0.35">
      <c r="A141" s="76" t="s">
        <v>37</v>
      </c>
      <c r="B141" s="77" t="s">
        <v>244</v>
      </c>
      <c r="C141" s="242" t="s">
        <v>242</v>
      </c>
      <c r="D141" s="243"/>
      <c r="E141" s="80"/>
      <c r="F141" s="81"/>
      <c r="G141" s="82">
        <f t="shared" si="194"/>
        <v>0</v>
      </c>
      <c r="H141" s="80"/>
      <c r="I141" s="81"/>
      <c r="J141" s="100">
        <f t="shared" si="195"/>
        <v>0</v>
      </c>
      <c r="K141" s="175"/>
      <c r="L141" s="81"/>
      <c r="M141" s="100">
        <f t="shared" si="196"/>
        <v>0</v>
      </c>
      <c r="N141" s="80"/>
      <c r="O141" s="81"/>
      <c r="P141" s="100">
        <f t="shared" si="197"/>
        <v>0</v>
      </c>
      <c r="Q141" s="175"/>
      <c r="R141" s="81"/>
      <c r="S141" s="100">
        <f t="shared" si="198"/>
        <v>0</v>
      </c>
      <c r="T141" s="80"/>
      <c r="U141" s="81"/>
      <c r="V141" s="100">
        <f t="shared" si="199"/>
        <v>0</v>
      </c>
      <c r="W141" s="237">
        <f t="shared" si="200"/>
        <v>0</v>
      </c>
      <c r="X141" s="238">
        <f t="shared" si="201"/>
        <v>0</v>
      </c>
      <c r="Y141" s="128">
        <f t="shared" si="202"/>
        <v>0</v>
      </c>
      <c r="Z141" s="245">
        <f t="shared" si="203"/>
        <v>0</v>
      </c>
      <c r="AA141" s="244"/>
      <c r="AB141" s="62"/>
      <c r="AC141" s="62"/>
    </row>
    <row r="142" spans="1:29" ht="14.4" x14ac:dyDescent="0.3">
      <c r="A142" s="76" t="s">
        <v>37</v>
      </c>
      <c r="B142" s="77" t="s">
        <v>245</v>
      </c>
      <c r="C142" s="242" t="s">
        <v>246</v>
      </c>
      <c r="D142" s="243" t="s">
        <v>40</v>
      </c>
      <c r="E142" s="80"/>
      <c r="F142" s="81"/>
      <c r="G142" s="82">
        <f t="shared" si="194"/>
        <v>0</v>
      </c>
      <c r="H142" s="80"/>
      <c r="I142" s="81"/>
      <c r="J142" s="100">
        <f t="shared" si="195"/>
        <v>0</v>
      </c>
      <c r="K142" s="175"/>
      <c r="L142" s="81"/>
      <c r="M142" s="100">
        <f t="shared" si="196"/>
        <v>0</v>
      </c>
      <c r="N142" s="80"/>
      <c r="O142" s="81"/>
      <c r="P142" s="100">
        <f t="shared" si="197"/>
        <v>0</v>
      </c>
      <c r="Q142" s="175"/>
      <c r="R142" s="81"/>
      <c r="S142" s="100">
        <f t="shared" si="198"/>
        <v>0</v>
      </c>
      <c r="T142" s="80"/>
      <c r="U142" s="81"/>
      <c r="V142" s="100">
        <f t="shared" si="199"/>
        <v>0</v>
      </c>
      <c r="W142" s="237">
        <f t="shared" si="200"/>
        <v>0</v>
      </c>
      <c r="X142" s="238">
        <f t="shared" si="201"/>
        <v>0</v>
      </c>
      <c r="Y142" s="128">
        <f t="shared" si="202"/>
        <v>0</v>
      </c>
      <c r="Z142" s="240">
        <f t="shared" si="203"/>
        <v>0</v>
      </c>
      <c r="AA142" s="244"/>
      <c r="AB142" s="62"/>
      <c r="AC142" s="62"/>
    </row>
    <row r="143" spans="1:29" ht="28.2" thickBot="1" x14ac:dyDescent="0.35">
      <c r="A143" s="76" t="s">
        <v>37</v>
      </c>
      <c r="B143" s="77" t="s">
        <v>247</v>
      </c>
      <c r="C143" s="242" t="s">
        <v>248</v>
      </c>
      <c r="D143" s="243"/>
      <c r="E143" s="80"/>
      <c r="F143" s="81">
        <v>0.22</v>
      </c>
      <c r="G143" s="82">
        <f t="shared" si="194"/>
        <v>0</v>
      </c>
      <c r="H143" s="80"/>
      <c r="I143" s="81">
        <v>0.22</v>
      </c>
      <c r="J143" s="100">
        <f t="shared" si="195"/>
        <v>0</v>
      </c>
      <c r="K143" s="175"/>
      <c r="L143" s="81">
        <v>0.22</v>
      </c>
      <c r="M143" s="100">
        <f t="shared" si="196"/>
        <v>0</v>
      </c>
      <c r="N143" s="80"/>
      <c r="O143" s="81">
        <v>0.22</v>
      </c>
      <c r="P143" s="100">
        <f t="shared" si="197"/>
        <v>0</v>
      </c>
      <c r="Q143" s="175"/>
      <c r="R143" s="81">
        <v>0.22</v>
      </c>
      <c r="S143" s="100">
        <f t="shared" si="198"/>
        <v>0</v>
      </c>
      <c r="T143" s="80"/>
      <c r="U143" s="81">
        <v>0.22</v>
      </c>
      <c r="V143" s="100">
        <f t="shared" si="199"/>
        <v>0</v>
      </c>
      <c r="W143" s="83">
        <f t="shared" si="200"/>
        <v>0</v>
      </c>
      <c r="X143" s="84">
        <f t="shared" si="201"/>
        <v>0</v>
      </c>
      <c r="Y143" s="128">
        <f t="shared" si="202"/>
        <v>0</v>
      </c>
      <c r="Z143" s="86">
        <f t="shared" si="203"/>
        <v>0</v>
      </c>
      <c r="AA143" s="244"/>
      <c r="AB143" s="62"/>
      <c r="AC143" s="62"/>
    </row>
    <row r="144" spans="1:29" ht="15" thickBot="1" x14ac:dyDescent="0.35">
      <c r="A144" s="153" t="s">
        <v>249</v>
      </c>
      <c r="B144" s="154"/>
      <c r="C144" s="155"/>
      <c r="D144" s="156"/>
      <c r="E144" s="157">
        <f t="shared" ref="E144:V144" si="204">SUM(E139:E140)</f>
        <v>0</v>
      </c>
      <c r="F144" s="158">
        <f t="shared" si="204"/>
        <v>0</v>
      </c>
      <c r="G144" s="159">
        <f t="shared" si="204"/>
        <v>0</v>
      </c>
      <c r="H144" s="136">
        <f t="shared" si="204"/>
        <v>0</v>
      </c>
      <c r="I144" s="138">
        <f t="shared" si="204"/>
        <v>0</v>
      </c>
      <c r="J144" s="176">
        <f t="shared" si="204"/>
        <v>0</v>
      </c>
      <c r="K144" s="160">
        <f t="shared" ref="K144:P144" si="205">SUM(K139:K140)</f>
        <v>0</v>
      </c>
      <c r="L144" s="158">
        <f t="shared" si="205"/>
        <v>0</v>
      </c>
      <c r="M144" s="161">
        <f t="shared" si="205"/>
        <v>0</v>
      </c>
      <c r="N144" s="157">
        <f t="shared" si="205"/>
        <v>0</v>
      </c>
      <c r="O144" s="158">
        <f t="shared" si="205"/>
        <v>0</v>
      </c>
      <c r="P144" s="161">
        <f t="shared" si="205"/>
        <v>0</v>
      </c>
      <c r="Q144" s="160">
        <f t="shared" si="204"/>
        <v>0</v>
      </c>
      <c r="R144" s="158">
        <f t="shared" si="204"/>
        <v>0</v>
      </c>
      <c r="S144" s="161">
        <f t="shared" si="204"/>
        <v>0</v>
      </c>
      <c r="T144" s="157">
        <f t="shared" si="204"/>
        <v>0</v>
      </c>
      <c r="U144" s="158">
        <f t="shared" si="204"/>
        <v>0</v>
      </c>
      <c r="V144" s="161">
        <f t="shared" si="204"/>
        <v>0</v>
      </c>
      <c r="W144" s="136">
        <f t="shared" si="200"/>
        <v>0</v>
      </c>
      <c r="X144" s="141">
        <f t="shared" si="201"/>
        <v>0</v>
      </c>
      <c r="Y144" s="176">
        <f t="shared" si="202"/>
        <v>0</v>
      </c>
      <c r="Z144" s="260">
        <f t="shared" si="203"/>
        <v>0</v>
      </c>
      <c r="AA144" s="261"/>
      <c r="AB144" s="62"/>
      <c r="AC144" s="62"/>
    </row>
    <row r="145" spans="1:29" ht="28.2" thickBot="1" x14ac:dyDescent="0.35">
      <c r="A145" s="262" t="s">
        <v>32</v>
      </c>
      <c r="B145" s="258" t="s">
        <v>250</v>
      </c>
      <c r="C145" s="167" t="s">
        <v>251</v>
      </c>
      <c r="D145" s="259"/>
      <c r="E145" s="52"/>
      <c r="F145" s="53"/>
      <c r="G145" s="53"/>
      <c r="H145" s="52"/>
      <c r="I145" s="53"/>
      <c r="J145" s="57"/>
      <c r="K145" s="53"/>
      <c r="L145" s="53"/>
      <c r="M145" s="57"/>
      <c r="N145" s="52"/>
      <c r="O145" s="53"/>
      <c r="P145" s="57"/>
      <c r="Q145" s="53"/>
      <c r="R145" s="53"/>
      <c r="S145" s="57"/>
      <c r="T145" s="52"/>
      <c r="U145" s="53"/>
      <c r="V145" s="57"/>
      <c r="W145" s="209"/>
      <c r="X145" s="210"/>
      <c r="Y145" s="210"/>
      <c r="Z145" s="226"/>
      <c r="AA145" s="227"/>
      <c r="AB145" s="62"/>
      <c r="AC145" s="62"/>
    </row>
    <row r="146" spans="1:29" ht="15" thickBot="1" x14ac:dyDescent="0.35">
      <c r="A146" s="263" t="s">
        <v>37</v>
      </c>
      <c r="B146" s="77">
        <v>11.1</v>
      </c>
      <c r="C146" s="264" t="s">
        <v>252</v>
      </c>
      <c r="D146" s="265" t="s">
        <v>253</v>
      </c>
      <c r="E146" s="266"/>
      <c r="F146" s="267"/>
      <c r="G146" s="268">
        <f t="shared" ref="G146:G147" si="206">E146*F146</f>
        <v>0</v>
      </c>
      <c r="H146" s="232"/>
      <c r="I146" s="233"/>
      <c r="J146" s="235">
        <f t="shared" ref="J146:J147" si="207">H146*I146</f>
        <v>0</v>
      </c>
      <c r="K146" s="269"/>
      <c r="L146" s="267"/>
      <c r="M146" s="270">
        <f t="shared" ref="M146:M147" si="208">K146*L146</f>
        <v>0</v>
      </c>
      <c r="N146" s="266"/>
      <c r="O146" s="267"/>
      <c r="P146" s="270">
        <f t="shared" ref="P146:P147" si="209">N146*O146</f>
        <v>0</v>
      </c>
      <c r="Q146" s="269"/>
      <c r="R146" s="267"/>
      <c r="S146" s="270">
        <f t="shared" ref="S146:S147" si="210">Q146*R146</f>
        <v>0</v>
      </c>
      <c r="T146" s="266"/>
      <c r="U146" s="267"/>
      <c r="V146" s="270">
        <f t="shared" ref="V146:V147" si="211">T146*U146</f>
        <v>0</v>
      </c>
      <c r="W146" s="237">
        <f>G146+S146</f>
        <v>0</v>
      </c>
      <c r="X146" s="238">
        <f>J146+V146</f>
        <v>0</v>
      </c>
      <c r="Y146" s="239">
        <f t="shared" ref="Y146:Y148" si="212">W146-X146</f>
        <v>0</v>
      </c>
      <c r="Z146" s="245">
        <f t="shared" ref="Z146:Z148" si="213">0</f>
        <v>0</v>
      </c>
      <c r="AA146" s="244"/>
      <c r="AB146" s="62"/>
      <c r="AC146" s="62"/>
    </row>
    <row r="147" spans="1:29" ht="15" thickBot="1" x14ac:dyDescent="0.35">
      <c r="A147" s="271" t="s">
        <v>37</v>
      </c>
      <c r="B147" s="77">
        <v>11.2</v>
      </c>
      <c r="C147" s="272" t="s">
        <v>252</v>
      </c>
      <c r="D147" s="90" t="s">
        <v>253</v>
      </c>
      <c r="E147" s="91"/>
      <c r="F147" s="92"/>
      <c r="G147" s="82">
        <f t="shared" si="206"/>
        <v>0</v>
      </c>
      <c r="H147" s="91"/>
      <c r="I147" s="92"/>
      <c r="J147" s="100">
        <f t="shared" si="207"/>
        <v>0</v>
      </c>
      <c r="K147" s="195"/>
      <c r="L147" s="92"/>
      <c r="M147" s="109">
        <f t="shared" si="208"/>
        <v>0</v>
      </c>
      <c r="N147" s="91"/>
      <c r="O147" s="92"/>
      <c r="P147" s="109">
        <f t="shared" si="209"/>
        <v>0</v>
      </c>
      <c r="Q147" s="195"/>
      <c r="R147" s="92"/>
      <c r="S147" s="109">
        <f t="shared" si="210"/>
        <v>0</v>
      </c>
      <c r="T147" s="91"/>
      <c r="U147" s="92"/>
      <c r="V147" s="109">
        <f t="shared" si="211"/>
        <v>0</v>
      </c>
      <c r="W147" s="237">
        <f>G147+S147</f>
        <v>0</v>
      </c>
      <c r="X147" s="238">
        <f>J147+V147</f>
        <v>0</v>
      </c>
      <c r="Y147" s="130">
        <f t="shared" si="212"/>
        <v>0</v>
      </c>
      <c r="Z147" s="245">
        <f t="shared" si="213"/>
        <v>0</v>
      </c>
      <c r="AA147" s="244"/>
      <c r="AB147" s="62"/>
      <c r="AC147" s="62"/>
    </row>
    <row r="148" spans="1:29" ht="15" thickBot="1" x14ac:dyDescent="0.35">
      <c r="A148" s="436" t="s">
        <v>254</v>
      </c>
      <c r="B148" s="419"/>
      <c r="C148" s="437"/>
      <c r="D148" s="273"/>
      <c r="E148" s="274">
        <f t="shared" ref="E148:V148" si="214">SUM(E146:E147)</f>
        <v>0</v>
      </c>
      <c r="F148" s="275">
        <f t="shared" si="214"/>
        <v>0</v>
      </c>
      <c r="G148" s="276">
        <f t="shared" si="214"/>
        <v>0</v>
      </c>
      <c r="H148" s="277">
        <f t="shared" si="214"/>
        <v>0</v>
      </c>
      <c r="I148" s="278">
        <f t="shared" si="214"/>
        <v>0</v>
      </c>
      <c r="J148" s="278">
        <f t="shared" si="214"/>
        <v>0</v>
      </c>
      <c r="K148" s="279">
        <f t="shared" si="214"/>
        <v>0</v>
      </c>
      <c r="L148" s="275">
        <f t="shared" si="214"/>
        <v>0</v>
      </c>
      <c r="M148" s="275">
        <f t="shared" si="214"/>
        <v>0</v>
      </c>
      <c r="N148" s="274">
        <f t="shared" si="214"/>
        <v>0</v>
      </c>
      <c r="O148" s="275">
        <f t="shared" si="214"/>
        <v>0</v>
      </c>
      <c r="P148" s="275">
        <f t="shared" si="214"/>
        <v>0</v>
      </c>
      <c r="Q148" s="279">
        <f t="shared" si="214"/>
        <v>0</v>
      </c>
      <c r="R148" s="275">
        <f t="shared" si="214"/>
        <v>0</v>
      </c>
      <c r="S148" s="275">
        <f t="shared" si="214"/>
        <v>0</v>
      </c>
      <c r="T148" s="274">
        <f t="shared" si="214"/>
        <v>0</v>
      </c>
      <c r="U148" s="275">
        <f t="shared" si="214"/>
        <v>0</v>
      </c>
      <c r="V148" s="275">
        <f t="shared" si="214"/>
        <v>0</v>
      </c>
      <c r="W148" s="136">
        <f>G148+S148</f>
        <v>0</v>
      </c>
      <c r="X148" s="141">
        <f>J148+V148</f>
        <v>0</v>
      </c>
      <c r="Y148" s="176">
        <f t="shared" si="212"/>
        <v>0</v>
      </c>
      <c r="Z148" s="280">
        <f t="shared" si="213"/>
        <v>0</v>
      </c>
      <c r="AA148" s="281"/>
      <c r="AB148" s="62"/>
      <c r="AC148" s="62"/>
    </row>
    <row r="149" spans="1:29" ht="15" thickBot="1" x14ac:dyDescent="0.35">
      <c r="A149" s="165" t="s">
        <v>32</v>
      </c>
      <c r="B149" s="216" t="s">
        <v>255</v>
      </c>
      <c r="C149" s="282" t="s">
        <v>256</v>
      </c>
      <c r="D149" s="283"/>
      <c r="E149" s="284"/>
      <c r="F149" s="285"/>
      <c r="G149" s="285"/>
      <c r="H149" s="284"/>
      <c r="I149" s="285"/>
      <c r="J149" s="285"/>
      <c r="K149" s="285"/>
      <c r="L149" s="285"/>
      <c r="M149" s="286"/>
      <c r="N149" s="284"/>
      <c r="O149" s="285"/>
      <c r="P149" s="286"/>
      <c r="Q149" s="285"/>
      <c r="R149" s="285"/>
      <c r="S149" s="286"/>
      <c r="T149" s="284"/>
      <c r="U149" s="285"/>
      <c r="V149" s="286"/>
      <c r="W149" s="284"/>
      <c r="X149" s="285"/>
      <c r="Y149" s="285"/>
      <c r="Z149" s="226"/>
      <c r="AA149" s="227"/>
      <c r="AB149" s="62"/>
      <c r="AC149" s="62"/>
    </row>
    <row r="150" spans="1:29" ht="15" thickBot="1" x14ac:dyDescent="0.35">
      <c r="A150" s="76" t="s">
        <v>37</v>
      </c>
      <c r="B150" s="77" t="s">
        <v>257</v>
      </c>
      <c r="C150" s="242" t="s">
        <v>258</v>
      </c>
      <c r="D150" s="243" t="s">
        <v>259</v>
      </c>
      <c r="E150" s="80"/>
      <c r="F150" s="81"/>
      <c r="G150" s="82">
        <f t="shared" ref="G150:G153" si="215">E150*F150</f>
        <v>0</v>
      </c>
      <c r="H150" s="80"/>
      <c r="I150" s="81"/>
      <c r="J150" s="100">
        <f t="shared" ref="J150:J153" si="216">H150*I150</f>
        <v>0</v>
      </c>
      <c r="K150" s="175"/>
      <c r="L150" s="81"/>
      <c r="M150" s="100">
        <f t="shared" ref="M150:M153" si="217">K150*L150</f>
        <v>0</v>
      </c>
      <c r="N150" s="80"/>
      <c r="O150" s="81"/>
      <c r="P150" s="100">
        <f t="shared" ref="P150:P153" si="218">N150*O150</f>
        <v>0</v>
      </c>
      <c r="Q150" s="175"/>
      <c r="R150" s="81"/>
      <c r="S150" s="100">
        <f t="shared" ref="S150:S153" si="219">Q150*R150</f>
        <v>0</v>
      </c>
      <c r="T150" s="80"/>
      <c r="U150" s="81"/>
      <c r="V150" s="100">
        <f t="shared" ref="V150:V153" si="220">T150*U150</f>
        <v>0</v>
      </c>
      <c r="W150" s="237">
        <f>G150+S150</f>
        <v>0</v>
      </c>
      <c r="X150" s="238">
        <f>J150+V150</f>
        <v>0</v>
      </c>
      <c r="Y150" s="128">
        <f t="shared" ref="Y150:Y154" si="221">W150-X150</f>
        <v>0</v>
      </c>
      <c r="Z150" s="240">
        <f t="shared" ref="Z150:Z154" si="222">0</f>
        <v>0</v>
      </c>
      <c r="AA150" s="244"/>
      <c r="AB150" s="62"/>
      <c r="AC150" s="62"/>
    </row>
    <row r="151" spans="1:29" ht="15" thickBot="1" x14ac:dyDescent="0.35">
      <c r="A151" s="76" t="s">
        <v>37</v>
      </c>
      <c r="B151" s="77" t="s">
        <v>260</v>
      </c>
      <c r="C151" s="242" t="s">
        <v>261</v>
      </c>
      <c r="D151" s="243" t="s">
        <v>262</v>
      </c>
      <c r="E151" s="80"/>
      <c r="F151" s="81"/>
      <c r="G151" s="82">
        <f t="shared" si="215"/>
        <v>0</v>
      </c>
      <c r="H151" s="80"/>
      <c r="I151" s="81"/>
      <c r="J151" s="100">
        <f t="shared" si="216"/>
        <v>0</v>
      </c>
      <c r="K151" s="175"/>
      <c r="L151" s="81"/>
      <c r="M151" s="100">
        <f t="shared" si="217"/>
        <v>0</v>
      </c>
      <c r="N151" s="80"/>
      <c r="O151" s="81"/>
      <c r="P151" s="100">
        <f t="shared" si="218"/>
        <v>0</v>
      </c>
      <c r="Q151" s="175"/>
      <c r="R151" s="81"/>
      <c r="S151" s="100">
        <f t="shared" si="219"/>
        <v>0</v>
      </c>
      <c r="T151" s="80"/>
      <c r="U151" s="81"/>
      <c r="V151" s="100">
        <f t="shared" si="220"/>
        <v>0</v>
      </c>
      <c r="W151" s="237">
        <f>G151+S151</f>
        <v>0</v>
      </c>
      <c r="X151" s="238">
        <f>J151+V151</f>
        <v>0</v>
      </c>
      <c r="Y151" s="128">
        <f t="shared" si="221"/>
        <v>0</v>
      </c>
      <c r="Z151" s="245">
        <f t="shared" si="222"/>
        <v>0</v>
      </c>
      <c r="AA151" s="244"/>
      <c r="AB151" s="62"/>
      <c r="AC151" s="62"/>
    </row>
    <row r="152" spans="1:29" ht="14.4" x14ac:dyDescent="0.3">
      <c r="A152" s="76" t="s">
        <v>37</v>
      </c>
      <c r="B152" s="77" t="s">
        <v>263</v>
      </c>
      <c r="C152" s="242" t="s">
        <v>264</v>
      </c>
      <c r="D152" s="243" t="s">
        <v>262</v>
      </c>
      <c r="E152" s="80"/>
      <c r="F152" s="81"/>
      <c r="G152" s="82">
        <f t="shared" si="215"/>
        <v>0</v>
      </c>
      <c r="H152" s="80"/>
      <c r="I152" s="81"/>
      <c r="J152" s="100">
        <f t="shared" si="216"/>
        <v>0</v>
      </c>
      <c r="K152" s="175"/>
      <c r="L152" s="81"/>
      <c r="M152" s="100">
        <f t="shared" si="217"/>
        <v>0</v>
      </c>
      <c r="N152" s="80"/>
      <c r="O152" s="81"/>
      <c r="P152" s="100">
        <f t="shared" si="218"/>
        <v>0</v>
      </c>
      <c r="Q152" s="175"/>
      <c r="R152" s="81"/>
      <c r="S152" s="100">
        <f t="shared" si="219"/>
        <v>0</v>
      </c>
      <c r="T152" s="80"/>
      <c r="U152" s="81"/>
      <c r="V152" s="100">
        <f t="shared" si="220"/>
        <v>0</v>
      </c>
      <c r="W152" s="237">
        <f>G152+S152</f>
        <v>0</v>
      </c>
      <c r="X152" s="238">
        <f>J152+V152</f>
        <v>0</v>
      </c>
      <c r="Y152" s="128">
        <f t="shared" si="221"/>
        <v>0</v>
      </c>
      <c r="Z152" s="240">
        <f t="shared" si="222"/>
        <v>0</v>
      </c>
      <c r="AA152" s="244"/>
      <c r="AB152" s="62"/>
      <c r="AC152" s="62"/>
    </row>
    <row r="153" spans="1:29" ht="27.6" x14ac:dyDescent="0.3">
      <c r="A153" s="76" t="s">
        <v>37</v>
      </c>
      <c r="B153" s="77" t="s">
        <v>260</v>
      </c>
      <c r="C153" s="242" t="s">
        <v>265</v>
      </c>
      <c r="D153" s="243" t="s">
        <v>262</v>
      </c>
      <c r="E153" s="80"/>
      <c r="F153" s="81">
        <v>0.22</v>
      </c>
      <c r="G153" s="82">
        <f t="shared" si="215"/>
        <v>0</v>
      </c>
      <c r="H153" s="80"/>
      <c r="I153" s="81">
        <v>0.22</v>
      </c>
      <c r="J153" s="100">
        <f t="shared" si="216"/>
        <v>0</v>
      </c>
      <c r="K153" s="175"/>
      <c r="L153" s="81">
        <v>0.22</v>
      </c>
      <c r="M153" s="100">
        <f t="shared" si="217"/>
        <v>0</v>
      </c>
      <c r="N153" s="80"/>
      <c r="O153" s="81">
        <v>0.22</v>
      </c>
      <c r="P153" s="100">
        <f t="shared" si="218"/>
        <v>0</v>
      </c>
      <c r="Q153" s="175"/>
      <c r="R153" s="81">
        <v>0.22</v>
      </c>
      <c r="S153" s="100">
        <f t="shared" si="219"/>
        <v>0</v>
      </c>
      <c r="T153" s="80"/>
      <c r="U153" s="81">
        <v>0.22</v>
      </c>
      <c r="V153" s="100">
        <f t="shared" si="220"/>
        <v>0</v>
      </c>
      <c r="W153" s="83">
        <f>G153+S153</f>
        <v>0</v>
      </c>
      <c r="X153" s="84">
        <f>J153+V153</f>
        <v>0</v>
      </c>
      <c r="Y153" s="128">
        <f t="shared" si="221"/>
        <v>0</v>
      </c>
      <c r="Z153" s="86">
        <f t="shared" si="222"/>
        <v>0</v>
      </c>
      <c r="AA153" s="244"/>
      <c r="AB153" s="62"/>
      <c r="AC153" s="62"/>
    </row>
    <row r="154" spans="1:29" ht="15" thickBot="1" x14ac:dyDescent="0.35">
      <c r="A154" s="439" t="s">
        <v>266</v>
      </c>
      <c r="B154" s="440"/>
      <c r="C154" s="440"/>
      <c r="D154" s="288"/>
      <c r="E154" s="289">
        <f t="shared" ref="E154:V154" si="223">SUM(E150:E152)</f>
        <v>0</v>
      </c>
      <c r="F154" s="290">
        <f t="shared" si="223"/>
        <v>0</v>
      </c>
      <c r="G154" s="291">
        <f t="shared" si="223"/>
        <v>0</v>
      </c>
      <c r="H154" s="292">
        <f t="shared" si="223"/>
        <v>0</v>
      </c>
      <c r="I154" s="293">
        <f t="shared" si="223"/>
        <v>0</v>
      </c>
      <c r="J154" s="293">
        <f t="shared" si="223"/>
        <v>0</v>
      </c>
      <c r="K154" s="294">
        <f t="shared" si="223"/>
        <v>0</v>
      </c>
      <c r="L154" s="290">
        <f t="shared" si="223"/>
        <v>0</v>
      </c>
      <c r="M154" s="290">
        <f t="shared" si="223"/>
        <v>0</v>
      </c>
      <c r="N154" s="289">
        <f t="shared" si="223"/>
        <v>0</v>
      </c>
      <c r="O154" s="290">
        <f t="shared" si="223"/>
        <v>0</v>
      </c>
      <c r="P154" s="290">
        <f t="shared" si="223"/>
        <v>0</v>
      </c>
      <c r="Q154" s="294">
        <f t="shared" si="223"/>
        <v>0</v>
      </c>
      <c r="R154" s="290">
        <f t="shared" si="223"/>
        <v>0</v>
      </c>
      <c r="S154" s="290">
        <f t="shared" si="223"/>
        <v>0</v>
      </c>
      <c r="T154" s="289">
        <f t="shared" si="223"/>
        <v>0</v>
      </c>
      <c r="U154" s="290">
        <f t="shared" si="223"/>
        <v>0</v>
      </c>
      <c r="V154" s="290">
        <f t="shared" si="223"/>
        <v>0</v>
      </c>
      <c r="W154" s="253">
        <f>G154+S154</f>
        <v>0</v>
      </c>
      <c r="X154" s="295">
        <f>J154+V154</f>
        <v>0</v>
      </c>
      <c r="Y154" s="296">
        <f t="shared" si="221"/>
        <v>0</v>
      </c>
      <c r="Z154" s="297">
        <f t="shared" si="222"/>
        <v>0</v>
      </c>
      <c r="AA154" s="281"/>
      <c r="AB154" s="62"/>
      <c r="AC154" s="62"/>
    </row>
    <row r="155" spans="1:29" ht="15" thickBot="1" x14ac:dyDescent="0.35">
      <c r="A155" s="215" t="s">
        <v>32</v>
      </c>
      <c r="B155" s="216" t="s">
        <v>267</v>
      </c>
      <c r="C155" s="282" t="s">
        <v>268</v>
      </c>
      <c r="D155" s="298"/>
      <c r="E155" s="284"/>
      <c r="F155" s="285"/>
      <c r="G155" s="285"/>
      <c r="H155" s="284"/>
      <c r="I155" s="285"/>
      <c r="J155" s="285"/>
      <c r="K155" s="285"/>
      <c r="L155" s="285"/>
      <c r="M155" s="286"/>
      <c r="N155" s="284"/>
      <c r="O155" s="285"/>
      <c r="P155" s="286"/>
      <c r="Q155" s="285"/>
      <c r="R155" s="285"/>
      <c r="S155" s="286"/>
      <c r="T155" s="284"/>
      <c r="U155" s="285"/>
      <c r="V155" s="286"/>
      <c r="W155" s="284"/>
      <c r="X155" s="285"/>
      <c r="Y155" s="285"/>
      <c r="Z155" s="299"/>
      <c r="AA155" s="300"/>
      <c r="AB155" s="62"/>
      <c r="AC155" s="62"/>
    </row>
    <row r="156" spans="1:29" s="315" customFormat="1" ht="15" thickBot="1" x14ac:dyDescent="0.35">
      <c r="A156" s="301" t="s">
        <v>34</v>
      </c>
      <c r="B156" s="302" t="s">
        <v>269</v>
      </c>
      <c r="C156" s="303" t="s">
        <v>270</v>
      </c>
      <c r="D156" s="304"/>
      <c r="E156" s="305">
        <f t="shared" ref="E156:V156" si="224">SUM(E157:E159)</f>
        <v>0</v>
      </c>
      <c r="F156" s="306">
        <f t="shared" si="224"/>
        <v>0</v>
      </c>
      <c r="G156" s="307">
        <f t="shared" si="224"/>
        <v>0</v>
      </c>
      <c r="H156" s="305">
        <f t="shared" si="224"/>
        <v>0</v>
      </c>
      <c r="I156" s="306">
        <f t="shared" si="224"/>
        <v>0</v>
      </c>
      <c r="J156" s="308">
        <f t="shared" si="224"/>
        <v>0</v>
      </c>
      <c r="K156" s="309">
        <f t="shared" si="224"/>
        <v>1</v>
      </c>
      <c r="L156" s="306">
        <f t="shared" si="224"/>
        <v>20000</v>
      </c>
      <c r="M156" s="308">
        <f t="shared" si="224"/>
        <v>20000</v>
      </c>
      <c r="N156" s="305">
        <f t="shared" si="224"/>
        <v>1</v>
      </c>
      <c r="O156" s="306">
        <f t="shared" si="224"/>
        <v>20000</v>
      </c>
      <c r="P156" s="308">
        <f t="shared" si="224"/>
        <v>20000</v>
      </c>
      <c r="Q156" s="309">
        <f t="shared" si="224"/>
        <v>0</v>
      </c>
      <c r="R156" s="306">
        <f t="shared" si="224"/>
        <v>0</v>
      </c>
      <c r="S156" s="308">
        <f t="shared" si="224"/>
        <v>0</v>
      </c>
      <c r="T156" s="305">
        <f t="shared" si="224"/>
        <v>0</v>
      </c>
      <c r="U156" s="306">
        <f t="shared" si="224"/>
        <v>0</v>
      </c>
      <c r="V156" s="308">
        <f t="shared" si="224"/>
        <v>0</v>
      </c>
      <c r="W156" s="310">
        <f>G156+S156+M156</f>
        <v>20000</v>
      </c>
      <c r="X156" s="311">
        <f>J156+V156+P156</f>
        <v>20000</v>
      </c>
      <c r="Y156" s="310">
        <f t="shared" ref="Y156:Y179" si="225">W156-X156</f>
        <v>0</v>
      </c>
      <c r="Z156" s="312">
        <f t="shared" ref="Z156:Z177" si="226">0</f>
        <v>0</v>
      </c>
      <c r="AA156" s="313"/>
      <c r="AB156" s="314"/>
      <c r="AC156" s="314"/>
    </row>
    <row r="157" spans="1:29" ht="14.4" x14ac:dyDescent="0.3">
      <c r="A157" s="316" t="s">
        <v>37</v>
      </c>
      <c r="B157" s="229" t="s">
        <v>271</v>
      </c>
      <c r="C157" s="317" t="s">
        <v>272</v>
      </c>
      <c r="D157" s="265" t="s">
        <v>53</v>
      </c>
      <c r="E157" s="266"/>
      <c r="F157" s="267"/>
      <c r="G157" s="268">
        <f t="shared" ref="G157:G160" si="227">E157*F157</f>
        <v>0</v>
      </c>
      <c r="H157" s="266"/>
      <c r="I157" s="267"/>
      <c r="J157" s="270">
        <f t="shared" ref="J157:J160" si="228">H157*I157</f>
        <v>0</v>
      </c>
      <c r="K157" s="269"/>
      <c r="L157" s="267"/>
      <c r="M157" s="270"/>
      <c r="N157" s="269"/>
      <c r="O157" s="267"/>
      <c r="P157" s="270"/>
      <c r="Q157" s="269"/>
      <c r="R157" s="267"/>
      <c r="S157" s="270">
        <f t="shared" ref="S157:S160" si="229">Q157*R157</f>
        <v>0</v>
      </c>
      <c r="T157" s="266"/>
      <c r="U157" s="267"/>
      <c r="V157" s="270">
        <f t="shared" ref="V157:V160" si="230">T157*U157</f>
        <v>0</v>
      </c>
      <c r="W157" s="318">
        <f>G157+S157+M157</f>
        <v>0</v>
      </c>
      <c r="X157" s="319">
        <f>J157+V157+P157</f>
        <v>0</v>
      </c>
      <c r="Y157" s="318">
        <f t="shared" si="225"/>
        <v>0</v>
      </c>
      <c r="Z157" s="245">
        <f t="shared" si="226"/>
        <v>0</v>
      </c>
      <c r="AA157" s="321"/>
      <c r="AB157" s="62"/>
      <c r="AC157" s="62"/>
    </row>
    <row r="158" spans="1:29" ht="14.4" x14ac:dyDescent="0.3">
      <c r="A158" s="76" t="s">
        <v>37</v>
      </c>
      <c r="B158" s="229" t="s">
        <v>273</v>
      </c>
      <c r="C158" s="78" t="s">
        <v>274</v>
      </c>
      <c r="D158" s="265" t="s">
        <v>53</v>
      </c>
      <c r="E158" s="80"/>
      <c r="F158" s="81"/>
      <c r="G158" s="82">
        <f t="shared" si="227"/>
        <v>0</v>
      </c>
      <c r="H158" s="80"/>
      <c r="I158" s="81"/>
      <c r="J158" s="100">
        <f t="shared" si="228"/>
        <v>0</v>
      </c>
      <c r="K158" s="175"/>
      <c r="L158" s="81"/>
      <c r="M158" s="100">
        <f t="shared" ref="M158:M160" si="231">K158*L158</f>
        <v>0</v>
      </c>
      <c r="N158" s="175"/>
      <c r="O158" s="81"/>
      <c r="P158" s="100">
        <f t="shared" ref="P158:P160" si="232">N158*O158</f>
        <v>0</v>
      </c>
      <c r="Q158" s="175"/>
      <c r="R158" s="81"/>
      <c r="S158" s="100">
        <f t="shared" si="229"/>
        <v>0</v>
      </c>
      <c r="T158" s="80"/>
      <c r="U158" s="81"/>
      <c r="V158" s="100">
        <f t="shared" si="230"/>
        <v>0</v>
      </c>
      <c r="W158" s="83">
        <f>G158+S158</f>
        <v>0</v>
      </c>
      <c r="X158" s="322">
        <f>J158+V158</f>
        <v>0</v>
      </c>
      <c r="Y158" s="83">
        <f t="shared" si="225"/>
        <v>0</v>
      </c>
      <c r="Z158" s="245">
        <f t="shared" si="226"/>
        <v>0</v>
      </c>
      <c r="AA158" s="244"/>
      <c r="AB158" s="62"/>
      <c r="AC158" s="62"/>
    </row>
    <row r="159" spans="1:29" ht="14.4" x14ac:dyDescent="0.3">
      <c r="A159" s="88" t="s">
        <v>37</v>
      </c>
      <c r="B159" s="229" t="s">
        <v>275</v>
      </c>
      <c r="C159" s="89" t="s">
        <v>276</v>
      </c>
      <c r="D159" s="265" t="s">
        <v>53</v>
      </c>
      <c r="E159" s="91"/>
      <c r="F159" s="92"/>
      <c r="G159" s="93">
        <f t="shared" si="227"/>
        <v>0</v>
      </c>
      <c r="H159" s="91"/>
      <c r="I159" s="92"/>
      <c r="J159" s="109">
        <f t="shared" si="228"/>
        <v>0</v>
      </c>
      <c r="K159" s="195">
        <v>1</v>
      </c>
      <c r="L159" s="92">
        <v>20000</v>
      </c>
      <c r="M159" s="109">
        <f t="shared" si="231"/>
        <v>20000</v>
      </c>
      <c r="N159" s="195">
        <v>1</v>
      </c>
      <c r="O159" s="92">
        <v>20000</v>
      </c>
      <c r="P159" s="109">
        <f t="shared" si="232"/>
        <v>20000</v>
      </c>
      <c r="Q159" s="195"/>
      <c r="R159" s="92"/>
      <c r="S159" s="109">
        <f t="shared" si="229"/>
        <v>0</v>
      </c>
      <c r="T159" s="91"/>
      <c r="U159" s="92"/>
      <c r="V159" s="109">
        <f t="shared" si="230"/>
        <v>0</v>
      </c>
      <c r="W159" s="94">
        <f>G159+S159+M159</f>
        <v>20000</v>
      </c>
      <c r="X159" s="323">
        <f>J159+V159+P159</f>
        <v>20000</v>
      </c>
      <c r="Y159" s="94">
        <f t="shared" si="225"/>
        <v>0</v>
      </c>
      <c r="Z159" s="324">
        <f t="shared" si="226"/>
        <v>0</v>
      </c>
      <c r="AA159" s="325"/>
      <c r="AB159" s="62"/>
      <c r="AC159" s="62"/>
    </row>
    <row r="160" spans="1:29" ht="28.2" thickBot="1" x14ac:dyDescent="0.35">
      <c r="A160" s="76" t="s">
        <v>37</v>
      </c>
      <c r="B160" s="229" t="s">
        <v>277</v>
      </c>
      <c r="C160" s="78" t="s">
        <v>278</v>
      </c>
      <c r="D160" s="79"/>
      <c r="E160" s="80"/>
      <c r="F160" s="81">
        <v>0.22</v>
      </c>
      <c r="G160" s="82">
        <f t="shared" si="227"/>
        <v>0</v>
      </c>
      <c r="H160" s="80"/>
      <c r="I160" s="81">
        <v>0.22</v>
      </c>
      <c r="J160" s="100">
        <f t="shared" si="228"/>
        <v>0</v>
      </c>
      <c r="K160" s="175"/>
      <c r="L160" s="81">
        <v>0.22</v>
      </c>
      <c r="M160" s="100">
        <f t="shared" si="231"/>
        <v>0</v>
      </c>
      <c r="N160" s="80"/>
      <c r="O160" s="81">
        <v>0.22</v>
      </c>
      <c r="P160" s="100">
        <f t="shared" si="232"/>
        <v>0</v>
      </c>
      <c r="Q160" s="175"/>
      <c r="R160" s="81">
        <v>0.22</v>
      </c>
      <c r="S160" s="100">
        <f t="shared" si="229"/>
        <v>0</v>
      </c>
      <c r="T160" s="80"/>
      <c r="U160" s="81">
        <v>0.22</v>
      </c>
      <c r="V160" s="100">
        <f t="shared" si="230"/>
        <v>0</v>
      </c>
      <c r="W160" s="83">
        <f t="shared" ref="W160:W169" si="233">G160+S160</f>
        <v>0</v>
      </c>
      <c r="X160" s="84">
        <f t="shared" ref="X160:X169" si="234">J160+V160</f>
        <v>0</v>
      </c>
      <c r="Y160" s="128">
        <f t="shared" si="225"/>
        <v>0</v>
      </c>
      <c r="Z160" s="86">
        <f t="shared" si="226"/>
        <v>0</v>
      </c>
      <c r="AA160" s="244"/>
      <c r="AB160" s="62"/>
      <c r="AC160" s="62"/>
    </row>
    <row r="161" spans="1:29" s="315" customFormat="1" ht="15" thickBot="1" x14ac:dyDescent="0.35">
      <c r="A161" s="301" t="s">
        <v>34</v>
      </c>
      <c r="B161" s="302" t="s">
        <v>279</v>
      </c>
      <c r="C161" s="303" t="s">
        <v>280</v>
      </c>
      <c r="D161" s="304"/>
      <c r="E161" s="305">
        <f t="shared" ref="E161:V161" si="235">SUM(E162:E164)</f>
        <v>0</v>
      </c>
      <c r="F161" s="306">
        <f t="shared" si="235"/>
        <v>0</v>
      </c>
      <c r="G161" s="307">
        <f t="shared" si="235"/>
        <v>0</v>
      </c>
      <c r="H161" s="305">
        <f t="shared" si="235"/>
        <v>0</v>
      </c>
      <c r="I161" s="306">
        <f t="shared" si="235"/>
        <v>0</v>
      </c>
      <c r="J161" s="308">
        <f t="shared" si="235"/>
        <v>0</v>
      </c>
      <c r="K161" s="309">
        <f t="shared" ref="K161:P161" si="236">SUM(K162:K164)</f>
        <v>0</v>
      </c>
      <c r="L161" s="306">
        <f t="shared" si="236"/>
        <v>0</v>
      </c>
      <c r="M161" s="308">
        <f t="shared" si="236"/>
        <v>0</v>
      </c>
      <c r="N161" s="305">
        <f t="shared" si="236"/>
        <v>0</v>
      </c>
      <c r="O161" s="306">
        <f t="shared" si="236"/>
        <v>0</v>
      </c>
      <c r="P161" s="308">
        <f t="shared" si="236"/>
        <v>0</v>
      </c>
      <c r="Q161" s="309">
        <f t="shared" si="235"/>
        <v>0</v>
      </c>
      <c r="R161" s="306">
        <f t="shared" si="235"/>
        <v>0</v>
      </c>
      <c r="S161" s="308">
        <f t="shared" si="235"/>
        <v>0</v>
      </c>
      <c r="T161" s="305">
        <f t="shared" si="235"/>
        <v>0</v>
      </c>
      <c r="U161" s="306">
        <f t="shared" si="235"/>
        <v>0</v>
      </c>
      <c r="V161" s="308">
        <f t="shared" si="235"/>
        <v>0</v>
      </c>
      <c r="W161" s="310">
        <f t="shared" si="233"/>
        <v>0</v>
      </c>
      <c r="X161" s="311">
        <f t="shared" si="234"/>
        <v>0</v>
      </c>
      <c r="Y161" s="310">
        <f t="shared" si="225"/>
        <v>0</v>
      </c>
      <c r="Z161" s="312">
        <f t="shared" si="226"/>
        <v>0</v>
      </c>
      <c r="AA161" s="313"/>
      <c r="AB161" s="314"/>
      <c r="AC161" s="314"/>
    </row>
    <row r="162" spans="1:29" ht="14.4" x14ac:dyDescent="0.3">
      <c r="A162" s="316" t="s">
        <v>37</v>
      </c>
      <c r="B162" s="229" t="s">
        <v>281</v>
      </c>
      <c r="C162" s="317" t="s">
        <v>282</v>
      </c>
      <c r="D162" s="265"/>
      <c r="E162" s="266"/>
      <c r="F162" s="267"/>
      <c r="G162" s="268">
        <f t="shared" ref="G162:G165" si="237">E162*F162</f>
        <v>0</v>
      </c>
      <c r="H162" s="266"/>
      <c r="I162" s="267"/>
      <c r="J162" s="270">
        <f t="shared" ref="J162:J165" si="238">H162*I162</f>
        <v>0</v>
      </c>
      <c r="K162" s="269"/>
      <c r="L162" s="267"/>
      <c r="M162" s="270">
        <f t="shared" ref="M162:M165" si="239">K162*L162</f>
        <v>0</v>
      </c>
      <c r="N162" s="266"/>
      <c r="O162" s="267"/>
      <c r="P162" s="270">
        <f t="shared" ref="P162:P165" si="240">N162*O162</f>
        <v>0</v>
      </c>
      <c r="Q162" s="269"/>
      <c r="R162" s="267"/>
      <c r="S162" s="270">
        <f t="shared" ref="S162:S165" si="241">Q162*R162</f>
        <v>0</v>
      </c>
      <c r="T162" s="266"/>
      <c r="U162" s="267"/>
      <c r="V162" s="270">
        <f t="shared" ref="V162:V165" si="242">T162*U162</f>
        <v>0</v>
      </c>
      <c r="W162" s="318">
        <f t="shared" si="233"/>
        <v>0</v>
      </c>
      <c r="X162" s="319">
        <f t="shared" si="234"/>
        <v>0</v>
      </c>
      <c r="Y162" s="318">
        <f t="shared" si="225"/>
        <v>0</v>
      </c>
      <c r="Z162" s="320">
        <f t="shared" si="226"/>
        <v>0</v>
      </c>
      <c r="AA162" s="321"/>
      <c r="AB162" s="62"/>
      <c r="AC162" s="62"/>
    </row>
    <row r="163" spans="1:29" ht="14.4" x14ac:dyDescent="0.3">
      <c r="A163" s="76" t="s">
        <v>37</v>
      </c>
      <c r="B163" s="229" t="s">
        <v>283</v>
      </c>
      <c r="C163" s="78" t="s">
        <v>282</v>
      </c>
      <c r="D163" s="79"/>
      <c r="E163" s="80"/>
      <c r="F163" s="81"/>
      <c r="G163" s="82">
        <f t="shared" si="237"/>
        <v>0</v>
      </c>
      <c r="H163" s="80"/>
      <c r="I163" s="81"/>
      <c r="J163" s="100">
        <f t="shared" si="238"/>
        <v>0</v>
      </c>
      <c r="K163" s="175"/>
      <c r="L163" s="81"/>
      <c r="M163" s="100">
        <f t="shared" si="239"/>
        <v>0</v>
      </c>
      <c r="N163" s="80"/>
      <c r="O163" s="81"/>
      <c r="P163" s="100">
        <f t="shared" si="240"/>
        <v>0</v>
      </c>
      <c r="Q163" s="175"/>
      <c r="R163" s="81"/>
      <c r="S163" s="100">
        <f t="shared" si="241"/>
        <v>0</v>
      </c>
      <c r="T163" s="80"/>
      <c r="U163" s="81"/>
      <c r="V163" s="100">
        <f t="shared" si="242"/>
        <v>0</v>
      </c>
      <c r="W163" s="83">
        <f t="shared" si="233"/>
        <v>0</v>
      </c>
      <c r="X163" s="322">
        <f t="shared" si="234"/>
        <v>0</v>
      </c>
      <c r="Y163" s="83">
        <f t="shared" si="225"/>
        <v>0</v>
      </c>
      <c r="Z163" s="245">
        <f t="shared" si="226"/>
        <v>0</v>
      </c>
      <c r="AA163" s="244"/>
      <c r="AB163" s="62"/>
      <c r="AC163" s="62"/>
    </row>
    <row r="164" spans="1:29" ht="14.4" x14ac:dyDescent="0.3">
      <c r="A164" s="88" t="s">
        <v>37</v>
      </c>
      <c r="B164" s="229" t="s">
        <v>284</v>
      </c>
      <c r="C164" s="89" t="s">
        <v>282</v>
      </c>
      <c r="D164" s="90"/>
      <c r="E164" s="91"/>
      <c r="F164" s="92"/>
      <c r="G164" s="93">
        <f t="shared" si="237"/>
        <v>0</v>
      </c>
      <c r="H164" s="91"/>
      <c r="I164" s="92"/>
      <c r="J164" s="109">
        <f t="shared" si="238"/>
        <v>0</v>
      </c>
      <c r="K164" s="195"/>
      <c r="L164" s="92"/>
      <c r="M164" s="109">
        <f t="shared" si="239"/>
        <v>0</v>
      </c>
      <c r="N164" s="91"/>
      <c r="O164" s="92"/>
      <c r="P164" s="109">
        <f t="shared" si="240"/>
        <v>0</v>
      </c>
      <c r="Q164" s="195"/>
      <c r="R164" s="92"/>
      <c r="S164" s="109">
        <f t="shared" si="241"/>
        <v>0</v>
      </c>
      <c r="T164" s="91"/>
      <c r="U164" s="92"/>
      <c r="V164" s="109">
        <f t="shared" si="242"/>
        <v>0</v>
      </c>
      <c r="W164" s="83">
        <f t="shared" si="233"/>
        <v>0</v>
      </c>
      <c r="X164" s="322">
        <f t="shared" si="234"/>
        <v>0</v>
      </c>
      <c r="Y164" s="94">
        <f t="shared" si="225"/>
        <v>0</v>
      </c>
      <c r="Z164" s="245">
        <f t="shared" si="226"/>
        <v>0</v>
      </c>
      <c r="AA164" s="325"/>
      <c r="AB164" s="62"/>
      <c r="AC164" s="62"/>
    </row>
    <row r="165" spans="1:29" ht="28.2" thickBot="1" x14ac:dyDescent="0.35">
      <c r="A165" s="76" t="s">
        <v>37</v>
      </c>
      <c r="B165" s="229" t="s">
        <v>285</v>
      </c>
      <c r="C165" s="78" t="s">
        <v>286</v>
      </c>
      <c r="D165" s="79"/>
      <c r="E165" s="80"/>
      <c r="F165" s="81">
        <v>0.22</v>
      </c>
      <c r="G165" s="82">
        <f t="shared" si="237"/>
        <v>0</v>
      </c>
      <c r="H165" s="80"/>
      <c r="I165" s="81">
        <v>0.22</v>
      </c>
      <c r="J165" s="100">
        <f t="shared" si="238"/>
        <v>0</v>
      </c>
      <c r="K165" s="175"/>
      <c r="L165" s="81">
        <v>0.22</v>
      </c>
      <c r="M165" s="100">
        <f t="shared" si="239"/>
        <v>0</v>
      </c>
      <c r="N165" s="80"/>
      <c r="O165" s="81">
        <v>0.22</v>
      </c>
      <c r="P165" s="100">
        <f t="shared" si="240"/>
        <v>0</v>
      </c>
      <c r="Q165" s="175"/>
      <c r="R165" s="81">
        <v>0.22</v>
      </c>
      <c r="S165" s="100">
        <f t="shared" si="241"/>
        <v>0</v>
      </c>
      <c r="T165" s="80"/>
      <c r="U165" s="81">
        <v>0.22</v>
      </c>
      <c r="V165" s="100">
        <f t="shared" si="242"/>
        <v>0</v>
      </c>
      <c r="W165" s="83">
        <f t="shared" si="233"/>
        <v>0</v>
      </c>
      <c r="X165" s="84">
        <f t="shared" si="234"/>
        <v>0</v>
      </c>
      <c r="Y165" s="128">
        <f t="shared" si="225"/>
        <v>0</v>
      </c>
      <c r="Z165" s="86">
        <f t="shared" si="226"/>
        <v>0</v>
      </c>
      <c r="AA165" s="244"/>
      <c r="AB165" s="62"/>
      <c r="AC165" s="62"/>
    </row>
    <row r="166" spans="1:29" ht="14.4" x14ac:dyDescent="0.3">
      <c r="A166" s="63" t="s">
        <v>34</v>
      </c>
      <c r="B166" s="64" t="s">
        <v>287</v>
      </c>
      <c r="C166" s="213" t="s">
        <v>288</v>
      </c>
      <c r="D166" s="66"/>
      <c r="E166" s="67">
        <f t="shared" ref="E166:V166" si="243">SUM(E167:E169)</f>
        <v>0</v>
      </c>
      <c r="F166" s="68">
        <f t="shared" si="243"/>
        <v>0</v>
      </c>
      <c r="G166" s="69">
        <f t="shared" si="243"/>
        <v>0</v>
      </c>
      <c r="H166" s="67">
        <f t="shared" si="243"/>
        <v>0</v>
      </c>
      <c r="I166" s="68">
        <f t="shared" si="243"/>
        <v>0</v>
      </c>
      <c r="J166" s="99">
        <f t="shared" si="243"/>
        <v>0</v>
      </c>
      <c r="K166" s="172">
        <f t="shared" si="243"/>
        <v>0</v>
      </c>
      <c r="L166" s="68">
        <f t="shared" si="243"/>
        <v>0</v>
      </c>
      <c r="M166" s="99">
        <f t="shared" si="243"/>
        <v>0</v>
      </c>
      <c r="N166" s="67">
        <f t="shared" si="243"/>
        <v>0</v>
      </c>
      <c r="O166" s="68">
        <f t="shared" si="243"/>
        <v>0</v>
      </c>
      <c r="P166" s="99">
        <f t="shared" si="243"/>
        <v>0</v>
      </c>
      <c r="Q166" s="172">
        <f t="shared" si="243"/>
        <v>0</v>
      </c>
      <c r="R166" s="68">
        <f t="shared" si="243"/>
        <v>0</v>
      </c>
      <c r="S166" s="99">
        <f t="shared" si="243"/>
        <v>0</v>
      </c>
      <c r="T166" s="67">
        <f t="shared" si="243"/>
        <v>0</v>
      </c>
      <c r="U166" s="68">
        <f t="shared" si="243"/>
        <v>0</v>
      </c>
      <c r="V166" s="99">
        <f t="shared" si="243"/>
        <v>0</v>
      </c>
      <c r="W166" s="70">
        <f t="shared" si="233"/>
        <v>0</v>
      </c>
      <c r="X166" s="326">
        <f t="shared" si="234"/>
        <v>0</v>
      </c>
      <c r="Y166" s="327">
        <f t="shared" si="225"/>
        <v>0</v>
      </c>
      <c r="Z166" s="328">
        <f t="shared" si="226"/>
        <v>0</v>
      </c>
      <c r="AA166" s="329"/>
      <c r="AB166" s="75"/>
      <c r="AC166" s="75"/>
    </row>
    <row r="167" spans="1:29" ht="14.4" x14ac:dyDescent="0.3">
      <c r="A167" s="76" t="s">
        <v>37</v>
      </c>
      <c r="B167" s="229" t="s">
        <v>289</v>
      </c>
      <c r="C167" s="78" t="s">
        <v>290</v>
      </c>
      <c r="D167" s="79"/>
      <c r="E167" s="80"/>
      <c r="F167" s="81"/>
      <c r="G167" s="82">
        <f t="shared" ref="G167:G169" si="244">E167*F167</f>
        <v>0</v>
      </c>
      <c r="H167" s="80"/>
      <c r="I167" s="81"/>
      <c r="J167" s="100">
        <f t="shared" ref="J167:J169" si="245">H167*I167</f>
        <v>0</v>
      </c>
      <c r="K167" s="175"/>
      <c r="L167" s="81"/>
      <c r="M167" s="100">
        <f t="shared" ref="M167:M169" si="246">K167*L167</f>
        <v>0</v>
      </c>
      <c r="N167" s="80"/>
      <c r="O167" s="81"/>
      <c r="P167" s="100">
        <f t="shared" ref="P167:P169" si="247">N167*O167</f>
        <v>0</v>
      </c>
      <c r="Q167" s="175"/>
      <c r="R167" s="81"/>
      <c r="S167" s="100">
        <f t="shared" ref="S167:S169" si="248">Q167*R167</f>
        <v>0</v>
      </c>
      <c r="T167" s="80"/>
      <c r="U167" s="81"/>
      <c r="V167" s="100">
        <f t="shared" ref="V167:V169" si="249">T167*U167</f>
        <v>0</v>
      </c>
      <c r="W167" s="83">
        <f t="shared" si="233"/>
        <v>0</v>
      </c>
      <c r="X167" s="322">
        <f t="shared" si="234"/>
        <v>0</v>
      </c>
      <c r="Y167" s="83">
        <f t="shared" si="225"/>
        <v>0</v>
      </c>
      <c r="Z167" s="245">
        <f t="shared" si="226"/>
        <v>0</v>
      </c>
      <c r="AA167" s="244"/>
      <c r="AB167" s="62"/>
      <c r="AC167" s="62"/>
    </row>
    <row r="168" spans="1:29" ht="14.4" x14ac:dyDescent="0.3">
      <c r="A168" s="76" t="s">
        <v>37</v>
      </c>
      <c r="B168" s="229" t="s">
        <v>291</v>
      </c>
      <c r="C168" s="78" t="s">
        <v>290</v>
      </c>
      <c r="D168" s="79"/>
      <c r="E168" s="80"/>
      <c r="F168" s="81"/>
      <c r="G168" s="82">
        <f t="shared" si="244"/>
        <v>0</v>
      </c>
      <c r="H168" s="80"/>
      <c r="I168" s="81"/>
      <c r="J168" s="100">
        <f t="shared" si="245"/>
        <v>0</v>
      </c>
      <c r="K168" s="175"/>
      <c r="L168" s="81"/>
      <c r="M168" s="100">
        <f t="shared" si="246"/>
        <v>0</v>
      </c>
      <c r="N168" s="80"/>
      <c r="O168" s="81"/>
      <c r="P168" s="100">
        <f t="shared" si="247"/>
        <v>0</v>
      </c>
      <c r="Q168" s="175"/>
      <c r="R168" s="81"/>
      <c r="S168" s="100">
        <f t="shared" si="248"/>
        <v>0</v>
      </c>
      <c r="T168" s="80"/>
      <c r="U168" s="81"/>
      <c r="V168" s="100">
        <f t="shared" si="249"/>
        <v>0</v>
      </c>
      <c r="W168" s="83">
        <f t="shared" si="233"/>
        <v>0</v>
      </c>
      <c r="X168" s="322">
        <f t="shared" si="234"/>
        <v>0</v>
      </c>
      <c r="Y168" s="83">
        <f t="shared" si="225"/>
        <v>0</v>
      </c>
      <c r="Z168" s="245">
        <f t="shared" si="226"/>
        <v>0</v>
      </c>
      <c r="AA168" s="244"/>
      <c r="AB168" s="62"/>
      <c r="AC168" s="62"/>
    </row>
    <row r="169" spans="1:29" ht="15" thickBot="1" x14ac:dyDescent="0.35">
      <c r="A169" s="88" t="s">
        <v>37</v>
      </c>
      <c r="B169" s="229" t="s">
        <v>292</v>
      </c>
      <c r="C169" s="89" t="s">
        <v>290</v>
      </c>
      <c r="D169" s="90"/>
      <c r="E169" s="91"/>
      <c r="F169" s="92"/>
      <c r="G169" s="93">
        <f t="shared" si="244"/>
        <v>0</v>
      </c>
      <c r="H169" s="91"/>
      <c r="I169" s="92"/>
      <c r="J169" s="109">
        <f t="shared" si="245"/>
        <v>0</v>
      </c>
      <c r="K169" s="195"/>
      <c r="L169" s="92"/>
      <c r="M169" s="109">
        <f t="shared" si="246"/>
        <v>0</v>
      </c>
      <c r="N169" s="91"/>
      <c r="O169" s="92"/>
      <c r="P169" s="109">
        <f t="shared" si="247"/>
        <v>0</v>
      </c>
      <c r="Q169" s="195"/>
      <c r="R169" s="92"/>
      <c r="S169" s="109">
        <f t="shared" si="248"/>
        <v>0</v>
      </c>
      <c r="T169" s="91"/>
      <c r="U169" s="92"/>
      <c r="V169" s="109">
        <f t="shared" si="249"/>
        <v>0</v>
      </c>
      <c r="W169" s="83">
        <f t="shared" si="233"/>
        <v>0</v>
      </c>
      <c r="X169" s="322">
        <f t="shared" si="234"/>
        <v>0</v>
      </c>
      <c r="Y169" s="94">
        <f t="shared" si="225"/>
        <v>0</v>
      </c>
      <c r="Z169" s="245">
        <f t="shared" si="226"/>
        <v>0</v>
      </c>
      <c r="AA169" s="325"/>
      <c r="AB169" s="62"/>
      <c r="AC169" s="62"/>
    </row>
    <row r="170" spans="1:29" ht="14.4" x14ac:dyDescent="0.3">
      <c r="A170" s="63" t="s">
        <v>34</v>
      </c>
      <c r="B170" s="64" t="s">
        <v>293</v>
      </c>
      <c r="C170" s="213" t="s">
        <v>268</v>
      </c>
      <c r="D170" s="66"/>
      <c r="E170" s="67">
        <f t="shared" ref="E170:V170" si="250">SUM(E171:E175)</f>
        <v>1</v>
      </c>
      <c r="F170" s="68">
        <f t="shared" si="250"/>
        <v>29750</v>
      </c>
      <c r="G170" s="69">
        <f t="shared" si="250"/>
        <v>29750</v>
      </c>
      <c r="H170" s="67">
        <f t="shared" si="250"/>
        <v>1</v>
      </c>
      <c r="I170" s="68">
        <f t="shared" si="250"/>
        <v>29750</v>
      </c>
      <c r="J170" s="99">
        <f t="shared" si="250"/>
        <v>29750</v>
      </c>
      <c r="K170" s="172">
        <f t="shared" ref="K170:P170" si="251">SUM(K171:K178)</f>
        <v>1</v>
      </c>
      <c r="L170" s="68">
        <f t="shared" si="251"/>
        <v>11600</v>
      </c>
      <c r="M170" s="99">
        <f t="shared" si="251"/>
        <v>11600</v>
      </c>
      <c r="N170" s="67">
        <f t="shared" si="251"/>
        <v>1</v>
      </c>
      <c r="O170" s="68">
        <f t="shared" si="251"/>
        <v>11600</v>
      </c>
      <c r="P170" s="99">
        <f t="shared" si="251"/>
        <v>11600</v>
      </c>
      <c r="Q170" s="172">
        <f t="shared" si="250"/>
        <v>0</v>
      </c>
      <c r="R170" s="68">
        <f t="shared" si="250"/>
        <v>0</v>
      </c>
      <c r="S170" s="99">
        <f t="shared" si="250"/>
        <v>0</v>
      </c>
      <c r="T170" s="67">
        <f t="shared" si="250"/>
        <v>0</v>
      </c>
      <c r="U170" s="68">
        <f t="shared" si="250"/>
        <v>0</v>
      </c>
      <c r="V170" s="99">
        <f t="shared" si="250"/>
        <v>0</v>
      </c>
      <c r="W170" s="327">
        <f>G170+S170+M170</f>
        <v>41350</v>
      </c>
      <c r="X170" s="330">
        <f>J170+V170+P170</f>
        <v>41350</v>
      </c>
      <c r="Y170" s="327">
        <f t="shared" si="225"/>
        <v>0</v>
      </c>
      <c r="Z170" s="328">
        <f t="shared" si="226"/>
        <v>0</v>
      </c>
      <c r="AA170" s="329"/>
      <c r="AB170" s="75"/>
      <c r="AC170" s="75"/>
    </row>
    <row r="171" spans="1:29" ht="14.4" x14ac:dyDescent="0.3">
      <c r="A171" s="76" t="s">
        <v>37</v>
      </c>
      <c r="B171" s="77" t="s">
        <v>294</v>
      </c>
      <c r="C171" s="78" t="s">
        <v>295</v>
      </c>
      <c r="D171" s="79"/>
      <c r="E171" s="80"/>
      <c r="F171" s="81"/>
      <c r="G171" s="82">
        <f t="shared" ref="G171:G178" si="252">E171*F171</f>
        <v>0</v>
      </c>
      <c r="H171" s="80"/>
      <c r="I171" s="81"/>
      <c r="J171" s="100">
        <f t="shared" ref="J171:J178" si="253">H171*I171</f>
        <v>0</v>
      </c>
      <c r="K171" s="175"/>
      <c r="L171" s="81"/>
      <c r="M171" s="100">
        <f t="shared" ref="M171:M178" si="254">K171*L171</f>
        <v>0</v>
      </c>
      <c r="N171" s="80"/>
      <c r="O171" s="81"/>
      <c r="P171" s="100">
        <f t="shared" ref="P171:P178" si="255">N171*O171</f>
        <v>0</v>
      </c>
      <c r="Q171" s="175"/>
      <c r="R171" s="81"/>
      <c r="S171" s="100">
        <f t="shared" ref="S171:S175" si="256">Q171*R171</f>
        <v>0</v>
      </c>
      <c r="T171" s="80"/>
      <c r="U171" s="81"/>
      <c r="V171" s="100">
        <f t="shared" ref="V171:V178" si="257">T171*U171</f>
        <v>0</v>
      </c>
      <c r="W171" s="83">
        <f>G171+S171</f>
        <v>0</v>
      </c>
      <c r="X171" s="322">
        <f>J171+V171</f>
        <v>0</v>
      </c>
      <c r="Y171" s="83">
        <f t="shared" si="225"/>
        <v>0</v>
      </c>
      <c r="Z171" s="245">
        <f t="shared" si="226"/>
        <v>0</v>
      </c>
      <c r="AA171" s="244"/>
      <c r="AB171" s="62"/>
      <c r="AC171" s="62"/>
    </row>
    <row r="172" spans="1:29" ht="27.6" x14ac:dyDescent="0.3">
      <c r="A172" s="76" t="s">
        <v>37</v>
      </c>
      <c r="B172" s="77" t="s">
        <v>296</v>
      </c>
      <c r="C172" s="78" t="s">
        <v>297</v>
      </c>
      <c r="D172" s="79"/>
      <c r="E172" s="80"/>
      <c r="F172" s="81"/>
      <c r="G172" s="82">
        <f t="shared" si="252"/>
        <v>0</v>
      </c>
      <c r="H172" s="80"/>
      <c r="I172" s="81"/>
      <c r="J172" s="100">
        <f t="shared" si="253"/>
        <v>0</v>
      </c>
      <c r="K172" s="175"/>
      <c r="L172" s="81"/>
      <c r="M172" s="100">
        <f t="shared" si="254"/>
        <v>0</v>
      </c>
      <c r="N172" s="80"/>
      <c r="O172" s="81"/>
      <c r="P172" s="100">
        <f t="shared" si="255"/>
        <v>0</v>
      </c>
      <c r="Q172" s="175"/>
      <c r="R172" s="81"/>
      <c r="S172" s="100">
        <f t="shared" si="256"/>
        <v>0</v>
      </c>
      <c r="T172" s="80"/>
      <c r="U172" s="81"/>
      <c r="V172" s="100">
        <f t="shared" si="257"/>
        <v>0</v>
      </c>
      <c r="W172" s="83">
        <f>G172+S172</f>
        <v>0</v>
      </c>
      <c r="X172" s="322">
        <f>J172+V172</f>
        <v>0</v>
      </c>
      <c r="Y172" s="83">
        <f t="shared" si="225"/>
        <v>0</v>
      </c>
      <c r="Z172" s="245">
        <f t="shared" si="226"/>
        <v>0</v>
      </c>
      <c r="AA172" s="244"/>
      <c r="AB172" s="62"/>
      <c r="AC172" s="62"/>
    </row>
    <row r="173" spans="1:29" ht="27.6" x14ac:dyDescent="0.3">
      <c r="A173" s="76" t="s">
        <v>37</v>
      </c>
      <c r="B173" s="77" t="s">
        <v>298</v>
      </c>
      <c r="C173" s="78" t="s">
        <v>299</v>
      </c>
      <c r="D173" s="79"/>
      <c r="E173" s="80"/>
      <c r="F173" s="81"/>
      <c r="G173" s="82">
        <f t="shared" si="252"/>
        <v>0</v>
      </c>
      <c r="H173" s="80"/>
      <c r="I173" s="81"/>
      <c r="J173" s="100">
        <f t="shared" si="253"/>
        <v>0</v>
      </c>
      <c r="K173" s="175"/>
      <c r="L173" s="81"/>
      <c r="M173" s="100">
        <f t="shared" si="254"/>
        <v>0</v>
      </c>
      <c r="N173" s="80"/>
      <c r="O173" s="81"/>
      <c r="P173" s="100">
        <f t="shared" si="255"/>
        <v>0</v>
      </c>
      <c r="Q173" s="175"/>
      <c r="R173" s="81"/>
      <c r="S173" s="100">
        <f t="shared" si="256"/>
        <v>0</v>
      </c>
      <c r="T173" s="80"/>
      <c r="U173" s="81"/>
      <c r="V173" s="100">
        <f t="shared" si="257"/>
        <v>0</v>
      </c>
      <c r="W173" s="83">
        <f>G173+S173</f>
        <v>0</v>
      </c>
      <c r="X173" s="322">
        <f>J173+V173</f>
        <v>0</v>
      </c>
      <c r="Y173" s="83">
        <f t="shared" si="225"/>
        <v>0</v>
      </c>
      <c r="Z173" s="245">
        <f t="shared" si="226"/>
        <v>0</v>
      </c>
      <c r="AA173" s="244"/>
      <c r="AB173" s="62"/>
      <c r="AC173" s="62"/>
    </row>
    <row r="174" spans="1:29" ht="14.4" x14ac:dyDescent="0.3">
      <c r="A174" s="76" t="s">
        <v>37</v>
      </c>
      <c r="B174" s="77" t="s">
        <v>300</v>
      </c>
      <c r="C174" s="78" t="s">
        <v>301</v>
      </c>
      <c r="D174" s="79"/>
      <c r="E174" s="80"/>
      <c r="F174" s="81"/>
      <c r="G174" s="82">
        <f t="shared" si="252"/>
        <v>0</v>
      </c>
      <c r="H174" s="80"/>
      <c r="I174" s="81"/>
      <c r="J174" s="100">
        <f t="shared" si="253"/>
        <v>0</v>
      </c>
      <c r="K174" s="175"/>
      <c r="L174" s="81"/>
      <c r="M174" s="100">
        <f t="shared" si="254"/>
        <v>0</v>
      </c>
      <c r="N174" s="80"/>
      <c r="O174" s="81"/>
      <c r="P174" s="100">
        <f t="shared" si="255"/>
        <v>0</v>
      </c>
      <c r="Q174" s="175"/>
      <c r="R174" s="81"/>
      <c r="S174" s="100">
        <f t="shared" si="256"/>
        <v>0</v>
      </c>
      <c r="T174" s="80"/>
      <c r="U174" s="81"/>
      <c r="V174" s="100">
        <f t="shared" si="257"/>
        <v>0</v>
      </c>
      <c r="W174" s="83">
        <f>G174+S174</f>
        <v>0</v>
      </c>
      <c r="X174" s="322">
        <f>J174+V174</f>
        <v>0</v>
      </c>
      <c r="Y174" s="83">
        <f t="shared" si="225"/>
        <v>0</v>
      </c>
      <c r="Z174" s="245">
        <f t="shared" si="226"/>
        <v>0</v>
      </c>
      <c r="AA174" s="244"/>
      <c r="AB174" s="62"/>
      <c r="AC174" s="62"/>
    </row>
    <row r="175" spans="1:29" ht="27.6" x14ac:dyDescent="0.3">
      <c r="A175" s="76" t="s">
        <v>37</v>
      </c>
      <c r="B175" s="77" t="s">
        <v>302</v>
      </c>
      <c r="C175" s="78" t="s">
        <v>303</v>
      </c>
      <c r="D175" s="79" t="s">
        <v>53</v>
      </c>
      <c r="E175" s="80">
        <v>1</v>
      </c>
      <c r="F175" s="81">
        <v>29750</v>
      </c>
      <c r="G175" s="82">
        <f t="shared" si="252"/>
        <v>29750</v>
      </c>
      <c r="H175" s="80">
        <v>1</v>
      </c>
      <c r="I175" s="81">
        <v>29750</v>
      </c>
      <c r="J175" s="100">
        <f t="shared" si="253"/>
        <v>29750</v>
      </c>
      <c r="K175" s="175"/>
      <c r="L175" s="81"/>
      <c r="M175" s="100">
        <f t="shared" si="254"/>
        <v>0</v>
      </c>
      <c r="N175" s="80"/>
      <c r="O175" s="81"/>
      <c r="P175" s="100">
        <f t="shared" si="255"/>
        <v>0</v>
      </c>
      <c r="Q175" s="175"/>
      <c r="R175" s="81"/>
      <c r="S175" s="100">
        <f t="shared" si="256"/>
        <v>0</v>
      </c>
      <c r="T175" s="80"/>
      <c r="U175" s="81"/>
      <c r="V175" s="100">
        <f t="shared" si="257"/>
        <v>0</v>
      </c>
      <c r="W175" s="83">
        <f>G175+S175</f>
        <v>29750</v>
      </c>
      <c r="X175" s="322">
        <f>J175+V175</f>
        <v>29750</v>
      </c>
      <c r="Y175" s="83">
        <f t="shared" si="225"/>
        <v>0</v>
      </c>
      <c r="Z175" s="245">
        <f t="shared" si="226"/>
        <v>0</v>
      </c>
      <c r="AA175" s="244"/>
      <c r="AB175" s="62"/>
      <c r="AC175" s="62"/>
    </row>
    <row r="176" spans="1:29" ht="27.6" x14ac:dyDescent="0.3">
      <c r="A176" s="76" t="s">
        <v>37</v>
      </c>
      <c r="B176" s="77" t="s">
        <v>304</v>
      </c>
      <c r="C176" s="78" t="s">
        <v>305</v>
      </c>
      <c r="D176" s="79" t="s">
        <v>53</v>
      </c>
      <c r="E176" s="80"/>
      <c r="F176" s="81"/>
      <c r="G176" s="82">
        <f t="shared" si="252"/>
        <v>0</v>
      </c>
      <c r="H176" s="80"/>
      <c r="I176" s="81"/>
      <c r="J176" s="100">
        <f t="shared" si="253"/>
        <v>0</v>
      </c>
      <c r="K176" s="175">
        <v>1</v>
      </c>
      <c r="L176" s="81">
        <v>11600</v>
      </c>
      <c r="M176" s="100">
        <f t="shared" si="254"/>
        <v>11600</v>
      </c>
      <c r="N176" s="80">
        <v>1</v>
      </c>
      <c r="O176" s="81">
        <v>11600</v>
      </c>
      <c r="P176" s="100">
        <f t="shared" si="255"/>
        <v>11600</v>
      </c>
      <c r="Q176" s="175"/>
      <c r="R176" s="81"/>
      <c r="S176" s="100">
        <f>Q176*R176</f>
        <v>0</v>
      </c>
      <c r="T176" s="80"/>
      <c r="U176" s="81"/>
      <c r="V176" s="100">
        <f t="shared" si="257"/>
        <v>0</v>
      </c>
      <c r="W176" s="83">
        <f>L176+S176</f>
        <v>11600</v>
      </c>
      <c r="X176" s="322">
        <f>P176+V176</f>
        <v>11600</v>
      </c>
      <c r="Y176" s="83">
        <f t="shared" si="225"/>
        <v>0</v>
      </c>
      <c r="Z176" s="245">
        <f t="shared" si="226"/>
        <v>0</v>
      </c>
      <c r="AA176" s="244"/>
      <c r="AB176" s="62"/>
      <c r="AC176" s="62"/>
    </row>
    <row r="177" spans="1:29" ht="14.4" x14ac:dyDescent="0.3">
      <c r="A177" s="76" t="s">
        <v>37</v>
      </c>
      <c r="B177" s="77" t="s">
        <v>306</v>
      </c>
      <c r="C177" s="78" t="s">
        <v>307</v>
      </c>
      <c r="D177" s="79"/>
      <c r="E177" s="80"/>
      <c r="F177" s="81"/>
      <c r="G177" s="82">
        <f t="shared" si="252"/>
        <v>0</v>
      </c>
      <c r="H177" s="80"/>
      <c r="I177" s="81"/>
      <c r="J177" s="100">
        <f t="shared" si="253"/>
        <v>0</v>
      </c>
      <c r="K177" s="175"/>
      <c r="L177" s="81"/>
      <c r="M177" s="100">
        <f t="shared" si="254"/>
        <v>0</v>
      </c>
      <c r="N177" s="80"/>
      <c r="O177" s="81"/>
      <c r="P177" s="100">
        <f t="shared" si="255"/>
        <v>0</v>
      </c>
      <c r="Q177" s="175"/>
      <c r="R177" s="81"/>
      <c r="S177" s="100">
        <f t="shared" ref="S177:S178" si="258">Q177*R177</f>
        <v>0</v>
      </c>
      <c r="T177" s="80"/>
      <c r="U177" s="81"/>
      <c r="V177" s="100">
        <f t="shared" si="257"/>
        <v>0</v>
      </c>
      <c r="W177" s="83">
        <f>G177+S177</f>
        <v>0</v>
      </c>
      <c r="X177" s="322">
        <f>J177+V177</f>
        <v>0</v>
      </c>
      <c r="Y177" s="83">
        <f t="shared" si="225"/>
        <v>0</v>
      </c>
      <c r="Z177" s="245">
        <f t="shared" si="226"/>
        <v>0</v>
      </c>
      <c r="AA177" s="244"/>
      <c r="AB177" s="62"/>
      <c r="AC177" s="62"/>
    </row>
    <row r="178" spans="1:29" ht="28.2" thickBot="1" x14ac:dyDescent="0.35">
      <c r="A178" s="76" t="s">
        <v>37</v>
      </c>
      <c r="B178" s="77" t="s">
        <v>308</v>
      </c>
      <c r="C178" s="78" t="s">
        <v>309</v>
      </c>
      <c r="D178" s="79"/>
      <c r="E178" s="80"/>
      <c r="F178" s="81"/>
      <c r="G178" s="82">
        <f t="shared" si="252"/>
        <v>0</v>
      </c>
      <c r="H178" s="80"/>
      <c r="I178" s="81"/>
      <c r="J178" s="100">
        <f t="shared" si="253"/>
        <v>0</v>
      </c>
      <c r="K178" s="175"/>
      <c r="L178" s="81"/>
      <c r="M178" s="100">
        <f t="shared" si="254"/>
        <v>0</v>
      </c>
      <c r="N178" s="80"/>
      <c r="O178" s="81"/>
      <c r="P178" s="100">
        <f t="shared" si="255"/>
        <v>0</v>
      </c>
      <c r="Q178" s="175"/>
      <c r="R178" s="81"/>
      <c r="S178" s="100">
        <f t="shared" si="258"/>
        <v>0</v>
      </c>
      <c r="T178" s="80"/>
      <c r="U178" s="81"/>
      <c r="V178" s="100">
        <f t="shared" si="257"/>
        <v>0</v>
      </c>
      <c r="W178" s="83">
        <f>G178+S178</f>
        <v>0</v>
      </c>
      <c r="X178" s="322">
        <f>J178+V178</f>
        <v>0</v>
      </c>
      <c r="Y178" s="83">
        <f t="shared" si="225"/>
        <v>0</v>
      </c>
      <c r="Z178" s="245">
        <v>0</v>
      </c>
      <c r="AA178" s="244"/>
      <c r="AB178" s="62"/>
      <c r="AC178" s="62"/>
    </row>
    <row r="179" spans="1:29" ht="15" thickBot="1" x14ac:dyDescent="0.35">
      <c r="A179" s="418" t="s">
        <v>310</v>
      </c>
      <c r="B179" s="419"/>
      <c r="C179" s="419"/>
      <c r="D179" s="331"/>
      <c r="E179" s="277">
        <f>E170+E166+E161+E156</f>
        <v>1</v>
      </c>
      <c r="F179" s="277">
        <f>F170+F166+F161+F156</f>
        <v>29750</v>
      </c>
      <c r="G179" s="277">
        <f>G170+G166+G161</f>
        <v>29750</v>
      </c>
      <c r="H179" s="277">
        <f>H170+H166+H161+H156</f>
        <v>1</v>
      </c>
      <c r="I179" s="277">
        <f>I170+I166+I161+I156</f>
        <v>29750</v>
      </c>
      <c r="J179" s="277">
        <f>J170+J166+J161</f>
        <v>29750</v>
      </c>
      <c r="K179" s="332">
        <f>K170+K166+K161</f>
        <v>1</v>
      </c>
      <c r="L179" s="277">
        <f>L170+L166+L161</f>
        <v>11600</v>
      </c>
      <c r="M179" s="277">
        <f>M170+M166+M161+M156</f>
        <v>31600</v>
      </c>
      <c r="N179" s="277">
        <f>N170+N166+N161</f>
        <v>1</v>
      </c>
      <c r="O179" s="277">
        <f>O170+O166+O161</f>
        <v>11600</v>
      </c>
      <c r="P179" s="277">
        <f>P170+P166+P161+P156</f>
        <v>31600</v>
      </c>
      <c r="Q179" s="332">
        <f t="shared" ref="Q179:V179" si="259">Q170+Q166+Q161</f>
        <v>0</v>
      </c>
      <c r="R179" s="277">
        <f t="shared" si="259"/>
        <v>0</v>
      </c>
      <c r="S179" s="277">
        <f t="shared" si="259"/>
        <v>0</v>
      </c>
      <c r="T179" s="277">
        <f t="shared" si="259"/>
        <v>0</v>
      </c>
      <c r="U179" s="277">
        <f t="shared" si="259"/>
        <v>0</v>
      </c>
      <c r="V179" s="277">
        <f t="shared" si="259"/>
        <v>0</v>
      </c>
      <c r="W179" s="253">
        <f>G179+S179+M179</f>
        <v>61350</v>
      </c>
      <c r="X179" s="295">
        <f>J179+V179+P179</f>
        <v>61350</v>
      </c>
      <c r="Y179" s="333">
        <f t="shared" si="225"/>
        <v>0</v>
      </c>
      <c r="Z179" s="334">
        <f t="shared" ref="Z179:Z180" si="260">Y179/W179</f>
        <v>0</v>
      </c>
      <c r="AA179" s="335"/>
      <c r="AB179" s="62"/>
      <c r="AC179" s="62"/>
    </row>
    <row r="180" spans="1:29" ht="16.2" thickBot="1" x14ac:dyDescent="0.35">
      <c r="A180" s="336" t="s">
        <v>311</v>
      </c>
      <c r="B180" s="337"/>
      <c r="C180" s="338"/>
      <c r="D180" s="339"/>
      <c r="E180" s="340"/>
      <c r="F180" s="340"/>
      <c r="G180" s="341">
        <f>G35+G49+G58+G80+G94+G108+G121+G137+G144+G148+G154+G179</f>
        <v>469505.22800000006</v>
      </c>
      <c r="H180" s="342"/>
      <c r="I180" s="342"/>
      <c r="J180" s="341">
        <f>J35+J49+J58+J80+J94+J108+J121+J137+J144+J148+J154+J179</f>
        <v>469505.22800000006</v>
      </c>
      <c r="K180" s="340"/>
      <c r="L180" s="340"/>
      <c r="M180" s="341">
        <f>M35+M49+M58+M80+M94+M108+M121+M137+M144+M148+M154+M179</f>
        <v>78425</v>
      </c>
      <c r="N180" s="340"/>
      <c r="O180" s="340"/>
      <c r="P180" s="341">
        <v>78425</v>
      </c>
      <c r="Q180" s="340"/>
      <c r="R180" s="340"/>
      <c r="S180" s="341">
        <f>S35+S49+S58+S80+S94+S108+S121+S137+S144+S148+S154+S179</f>
        <v>0</v>
      </c>
      <c r="T180" s="340"/>
      <c r="U180" s="340"/>
      <c r="V180" s="341">
        <f>V35+V49+V58+V80+V94+V108+V121+V137+V144+V148+V154+V179</f>
        <v>0</v>
      </c>
      <c r="W180" s="341">
        <f>W35+W49+W58+W80+W94+W108+W121+W137+W144+W148+W154+W179</f>
        <v>547930.22800000012</v>
      </c>
      <c r="X180" s="341">
        <f>X35+X49+X58+X80+X94+X108+X121+X137+X144+X148+X154+X179</f>
        <v>547930.22800000012</v>
      </c>
      <c r="Y180" s="381">
        <f>W180-X180</f>
        <v>0</v>
      </c>
      <c r="Z180" s="343">
        <f t="shared" si="260"/>
        <v>0</v>
      </c>
      <c r="AA180" s="344"/>
      <c r="AB180" s="345"/>
      <c r="AC180" s="345"/>
    </row>
    <row r="181" spans="1:29" ht="15" thickBot="1" x14ac:dyDescent="0.35">
      <c r="A181" s="420"/>
      <c r="B181" s="421"/>
      <c r="C181" s="421"/>
      <c r="D181" s="346"/>
      <c r="E181" s="347"/>
      <c r="F181" s="347"/>
      <c r="G181" s="347"/>
      <c r="H181" s="347"/>
      <c r="I181" s="347"/>
      <c r="J181" s="347"/>
      <c r="K181" s="347"/>
      <c r="L181" s="347"/>
      <c r="M181" s="347"/>
      <c r="N181" s="347"/>
      <c r="O181" s="347"/>
      <c r="P181" s="347"/>
      <c r="Q181" s="347"/>
      <c r="R181" s="347"/>
      <c r="S181" s="347"/>
      <c r="T181" s="347"/>
      <c r="U181" s="347"/>
      <c r="V181" s="347"/>
      <c r="W181" s="348"/>
      <c r="X181" s="348"/>
      <c r="Y181" s="348"/>
      <c r="Z181" s="349"/>
      <c r="AA181" s="350"/>
      <c r="AB181" s="351"/>
      <c r="AC181" s="351"/>
    </row>
    <row r="182" spans="1:29" ht="22.2" customHeight="1" x14ac:dyDescent="0.3">
      <c r="A182" s="422" t="s">
        <v>312</v>
      </c>
      <c r="B182" s="423"/>
      <c r="C182" s="424"/>
      <c r="D182" s="352"/>
      <c r="E182" s="353"/>
      <c r="F182" s="353"/>
      <c r="G182" s="353">
        <f>[1]Фінансування!C20-[1]Витрати!G183</f>
        <v>0</v>
      </c>
      <c r="H182" s="353"/>
      <c r="I182" s="353"/>
      <c r="J182" s="353">
        <f>[1]Фінансування!C21-[1]Витрати!J183</f>
        <v>0</v>
      </c>
      <c r="K182" s="353"/>
      <c r="L182" s="353"/>
      <c r="M182" s="353"/>
      <c r="N182" s="353"/>
      <c r="O182" s="353"/>
      <c r="P182" s="353"/>
      <c r="Q182" s="353"/>
      <c r="R182" s="353"/>
      <c r="S182" s="353"/>
      <c r="T182" s="353"/>
      <c r="U182" s="353"/>
      <c r="V182" s="353"/>
      <c r="W182" s="353">
        <f>[1]Фінансування!N20-[1]Витрати!W183</f>
        <v>0</v>
      </c>
      <c r="X182" s="353">
        <f>[1]Фінансування!N21-[1]Витрати!X183</f>
        <v>0</v>
      </c>
      <c r="Y182" s="354"/>
      <c r="Z182" s="355"/>
      <c r="AA182" s="356"/>
      <c r="AB182" s="351"/>
      <c r="AC182" s="351"/>
    </row>
    <row r="183" spans="1:29" s="364" customFormat="1" ht="22.2" customHeight="1" x14ac:dyDescent="0.3">
      <c r="A183" s="357"/>
      <c r="B183" s="358"/>
      <c r="C183" s="358"/>
      <c r="D183" s="359"/>
      <c r="E183" s="360"/>
      <c r="F183" s="360"/>
      <c r="G183" s="360"/>
      <c r="H183" s="360"/>
      <c r="I183" s="360"/>
      <c r="J183" s="360"/>
      <c r="K183" s="360"/>
      <c r="L183" s="360"/>
      <c r="M183" s="360"/>
      <c r="N183" s="360"/>
      <c r="O183" s="360"/>
      <c r="P183" s="360"/>
      <c r="Q183" s="360"/>
      <c r="R183" s="360"/>
      <c r="S183" s="360"/>
      <c r="T183" s="360"/>
      <c r="U183" s="360"/>
      <c r="V183" s="360"/>
      <c r="W183" s="360"/>
      <c r="X183" s="360"/>
      <c r="Y183" s="360"/>
      <c r="Z183" s="361"/>
      <c r="AA183" s="362"/>
      <c r="AB183" s="363"/>
      <c r="AC183" s="363"/>
    </row>
    <row r="184" spans="1:29" ht="22.2" customHeight="1" x14ac:dyDescent="0.3">
      <c r="A184" s="365" t="s">
        <v>339</v>
      </c>
      <c r="B184" s="287"/>
      <c r="C184" s="287"/>
      <c r="D184" s="366"/>
      <c r="E184" s="367"/>
      <c r="F184" s="367"/>
      <c r="G184" s="367"/>
      <c r="H184" s="367"/>
      <c r="I184" s="417" t="s">
        <v>340</v>
      </c>
      <c r="J184" s="417"/>
      <c r="K184" s="417"/>
      <c r="L184" s="417"/>
      <c r="M184" s="368"/>
      <c r="N184" s="368"/>
      <c r="O184" s="367"/>
      <c r="P184" s="367"/>
      <c r="Q184" s="367"/>
      <c r="R184" s="367"/>
      <c r="S184" s="367"/>
      <c r="T184" s="367"/>
      <c r="U184" s="367"/>
      <c r="V184" s="367"/>
      <c r="W184" s="367"/>
      <c r="X184" s="367"/>
      <c r="Y184" s="367"/>
      <c r="Z184" s="369"/>
      <c r="AA184" s="370"/>
      <c r="AB184" s="351"/>
      <c r="AC184" s="351"/>
    </row>
    <row r="185" spans="1:29" s="2" customFormat="1" x14ac:dyDescent="0.25">
      <c r="A185" s="425" t="s">
        <v>315</v>
      </c>
      <c r="B185" s="425"/>
      <c r="C185" s="425"/>
      <c r="D185" s="425"/>
      <c r="E185" s="425"/>
      <c r="F185" s="425"/>
      <c r="G185" s="425"/>
      <c r="H185" s="425"/>
      <c r="I185" s="425"/>
      <c r="J185" s="425"/>
      <c r="K185" s="425"/>
      <c r="L185" s="425"/>
      <c r="M185" s="425"/>
      <c r="N185" s="425"/>
      <c r="O185" s="425"/>
      <c r="P185" s="425"/>
      <c r="Q185" s="425"/>
      <c r="R185" s="425"/>
      <c r="S185" s="425"/>
    </row>
    <row r="186" spans="1:29" s="2" customFormat="1" x14ac:dyDescent="0.25">
      <c r="A186" s="426" t="s">
        <v>316</v>
      </c>
      <c r="B186" s="426"/>
      <c r="C186" s="426"/>
      <c r="D186" s="426"/>
      <c r="E186" s="426"/>
      <c r="F186" s="426"/>
      <c r="G186" s="426"/>
      <c r="H186" s="426"/>
      <c r="I186" s="426"/>
      <c r="J186" s="426"/>
      <c r="K186" s="426"/>
      <c r="L186" s="426"/>
      <c r="M186" s="426"/>
      <c r="N186" s="426"/>
      <c r="O186" s="426"/>
      <c r="P186" s="426"/>
      <c r="Q186" s="426"/>
      <c r="R186" s="426"/>
      <c r="S186" s="426"/>
    </row>
    <row r="187" spans="1:29" s="2" customFormat="1" x14ac:dyDescent="0.25">
      <c r="A187" s="371"/>
      <c r="B187" s="371"/>
      <c r="C187" s="371"/>
      <c r="D187" s="371"/>
      <c r="E187" s="371"/>
      <c r="F187" s="371"/>
      <c r="G187" s="371"/>
      <c r="H187" s="371"/>
      <c r="I187" s="371"/>
      <c r="J187" s="371"/>
      <c r="K187" s="371"/>
      <c r="L187" s="371"/>
      <c r="M187" s="371"/>
      <c r="N187" s="371"/>
      <c r="O187" s="371"/>
      <c r="P187" s="371"/>
      <c r="Q187" s="371"/>
      <c r="R187" s="371"/>
      <c r="S187" s="371"/>
    </row>
    <row r="188" spans="1:29" x14ac:dyDescent="0.3">
      <c r="A188" s="26"/>
      <c r="B188" s="372"/>
      <c r="C188" s="373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7"/>
      <c r="X188" s="27"/>
      <c r="Y188" s="27"/>
      <c r="Z188" s="27"/>
      <c r="AA188" s="28"/>
    </row>
    <row r="189" spans="1:29" ht="14.4" x14ac:dyDescent="0.3">
      <c r="A189" s="374" t="s">
        <v>317</v>
      </c>
      <c r="B189" s="372"/>
      <c r="C189" s="31"/>
      <c r="D189" s="31"/>
      <c r="E189" s="31"/>
      <c r="G189" s="31"/>
      <c r="H189" s="31"/>
      <c r="I189" s="31"/>
      <c r="J189" s="374" t="s">
        <v>317</v>
      </c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7"/>
      <c r="X189" s="27"/>
      <c r="Y189" s="27"/>
      <c r="Z189" s="27"/>
      <c r="AA189" s="28"/>
    </row>
    <row r="190" spans="1:29" ht="14.4" x14ac:dyDescent="0.3">
      <c r="A190" s="26"/>
      <c r="B190" s="372"/>
      <c r="G190" s="31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7"/>
      <c r="X190" s="27"/>
      <c r="Y190" s="27"/>
      <c r="Z190" s="27"/>
      <c r="AA190" s="28"/>
    </row>
    <row r="191" spans="1:29" x14ac:dyDescent="0.3">
      <c r="A191" s="26"/>
      <c r="B191" s="372"/>
      <c r="C191" s="373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7"/>
      <c r="X191" s="27"/>
      <c r="Y191" s="27"/>
      <c r="Z191" s="27"/>
      <c r="AA191" s="28"/>
    </row>
    <row r="192" spans="1:29" x14ac:dyDescent="0.3">
      <c r="A192" s="26"/>
      <c r="B192" s="372"/>
      <c r="C192" s="373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7"/>
      <c r="X192" s="27"/>
      <c r="Y192" s="27"/>
      <c r="Z192" s="27"/>
      <c r="AA192" s="28"/>
    </row>
    <row r="193" spans="1:27" ht="14.4" x14ac:dyDescent="0.3">
      <c r="A193" s="31"/>
      <c r="B193" s="375"/>
      <c r="C193" s="376"/>
      <c r="AA193" s="376"/>
    </row>
    <row r="194" spans="1:27" ht="14.4" x14ac:dyDescent="0.3">
      <c r="A194" s="31"/>
      <c r="B194" s="375"/>
      <c r="C194" s="376"/>
      <c r="AA194" s="376"/>
    </row>
    <row r="195" spans="1:27" ht="14.4" x14ac:dyDescent="0.3">
      <c r="A195" s="31"/>
      <c r="B195" s="375"/>
      <c r="C195" s="376"/>
      <c r="AA195" s="376"/>
    </row>
    <row r="196" spans="1:27" ht="14.4" x14ac:dyDescent="0.3">
      <c r="A196" s="31"/>
      <c r="B196" s="375"/>
      <c r="C196" s="376"/>
      <c r="AA196" s="376"/>
    </row>
    <row r="197" spans="1:27" ht="14.4" x14ac:dyDescent="0.3">
      <c r="A197" s="31"/>
      <c r="B197" s="375"/>
      <c r="C197" s="376"/>
      <c r="AA197" s="376"/>
    </row>
    <row r="198" spans="1:27" ht="14.4" x14ac:dyDescent="0.3">
      <c r="A198" s="31"/>
      <c r="B198" s="375"/>
      <c r="C198" s="376"/>
      <c r="AA198" s="376"/>
    </row>
    <row r="199" spans="1:27" ht="14.4" x14ac:dyDescent="0.3">
      <c r="A199" s="31"/>
      <c r="B199" s="375"/>
      <c r="C199" s="376"/>
      <c r="AA199" s="376"/>
    </row>
    <row r="200" spans="1:27" ht="14.4" x14ac:dyDescent="0.3">
      <c r="A200" s="31"/>
      <c r="B200" s="375"/>
      <c r="C200" s="376"/>
      <c r="AA200" s="376"/>
    </row>
    <row r="201" spans="1:27" ht="14.4" x14ac:dyDescent="0.3">
      <c r="A201" s="31"/>
      <c r="B201" s="375"/>
      <c r="C201" s="376"/>
      <c r="AA201" s="376"/>
    </row>
    <row r="202" spans="1:27" ht="14.4" x14ac:dyDescent="0.3">
      <c r="A202" s="31"/>
      <c r="B202" s="375"/>
      <c r="C202" s="376"/>
      <c r="AA202" s="376"/>
    </row>
    <row r="203" spans="1:27" ht="14.4" x14ac:dyDescent="0.3">
      <c r="A203" s="31"/>
      <c r="B203" s="375"/>
      <c r="C203" s="376"/>
      <c r="AA203" s="376"/>
    </row>
    <row r="204" spans="1:27" ht="14.4" x14ac:dyDescent="0.3">
      <c r="A204" s="31"/>
      <c r="B204" s="375"/>
      <c r="C204" s="376"/>
      <c r="AA204" s="376"/>
    </row>
    <row r="205" spans="1:27" ht="14.4" x14ac:dyDescent="0.3">
      <c r="A205" s="31"/>
      <c r="B205" s="375"/>
      <c r="C205" s="376"/>
      <c r="AA205" s="376"/>
    </row>
    <row r="206" spans="1:27" ht="14.4" x14ac:dyDescent="0.3">
      <c r="A206" s="31"/>
      <c r="B206" s="375"/>
      <c r="C206" s="376"/>
      <c r="AA206" s="376"/>
    </row>
    <row r="207" spans="1:27" ht="14.4" x14ac:dyDescent="0.3">
      <c r="A207" s="31"/>
      <c r="B207" s="375"/>
      <c r="C207" s="376"/>
      <c r="AA207" s="376"/>
    </row>
    <row r="208" spans="1:27" ht="14.4" x14ac:dyDescent="0.3">
      <c r="A208" s="31"/>
      <c r="B208" s="375"/>
      <c r="C208" s="376"/>
      <c r="AA208" s="376"/>
    </row>
    <row r="209" spans="1:27" ht="14.4" x14ac:dyDescent="0.3">
      <c r="A209" s="31"/>
      <c r="B209" s="375"/>
      <c r="C209" s="376"/>
      <c r="AA209" s="376"/>
    </row>
    <row r="210" spans="1:27" ht="14.4" x14ac:dyDescent="0.3">
      <c r="A210" s="31"/>
      <c r="B210" s="375"/>
      <c r="C210" s="376"/>
      <c r="AA210" s="376"/>
    </row>
    <row r="211" spans="1:27" ht="14.4" x14ac:dyDescent="0.3">
      <c r="A211" s="31"/>
      <c r="B211" s="375"/>
      <c r="C211" s="376"/>
      <c r="AA211" s="376"/>
    </row>
    <row r="212" spans="1:27" ht="14.4" x14ac:dyDescent="0.3">
      <c r="A212" s="31"/>
      <c r="B212" s="375"/>
      <c r="C212" s="376"/>
      <c r="AA212" s="376"/>
    </row>
    <row r="213" spans="1:27" ht="14.4" x14ac:dyDescent="0.3">
      <c r="A213" s="31"/>
      <c r="B213" s="375"/>
      <c r="C213" s="376"/>
      <c r="AA213" s="376"/>
    </row>
    <row r="214" spans="1:27" ht="14.4" x14ac:dyDescent="0.3">
      <c r="A214" s="31"/>
      <c r="B214" s="375"/>
      <c r="C214" s="376"/>
      <c r="AA214" s="376"/>
    </row>
    <row r="215" spans="1:27" ht="14.4" x14ac:dyDescent="0.3">
      <c r="A215" s="31"/>
      <c r="B215" s="375"/>
      <c r="C215" s="376"/>
      <c r="AA215" s="376"/>
    </row>
    <row r="216" spans="1:27" ht="14.4" x14ac:dyDescent="0.3">
      <c r="A216" s="31"/>
      <c r="B216" s="375"/>
      <c r="C216" s="376"/>
      <c r="AA216" s="376"/>
    </row>
    <row r="217" spans="1:27" ht="14.4" x14ac:dyDescent="0.3">
      <c r="A217" s="31"/>
      <c r="B217" s="375"/>
      <c r="C217" s="376"/>
      <c r="AA217" s="376"/>
    </row>
    <row r="218" spans="1:27" ht="14.4" x14ac:dyDescent="0.3">
      <c r="A218" s="31"/>
      <c r="B218" s="375"/>
      <c r="C218" s="376"/>
      <c r="AA218" s="376"/>
    </row>
    <row r="219" spans="1:27" ht="14.4" x14ac:dyDescent="0.3">
      <c r="A219" s="31"/>
      <c r="B219" s="375"/>
      <c r="C219" s="376"/>
      <c r="AA219" s="376"/>
    </row>
    <row r="220" spans="1:27" ht="14.4" x14ac:dyDescent="0.3">
      <c r="A220" s="31"/>
      <c r="B220" s="375"/>
      <c r="C220" s="376"/>
      <c r="AA220" s="376"/>
    </row>
    <row r="221" spans="1:27" ht="14.4" x14ac:dyDescent="0.3">
      <c r="A221" s="31"/>
      <c r="B221" s="375"/>
      <c r="C221" s="376"/>
      <c r="AA221" s="376"/>
    </row>
    <row r="222" spans="1:27" ht="14.4" x14ac:dyDescent="0.3">
      <c r="A222" s="31"/>
      <c r="B222" s="375"/>
      <c r="C222" s="376"/>
      <c r="AA222" s="376"/>
    </row>
    <row r="223" spans="1:27" ht="14.4" x14ac:dyDescent="0.3">
      <c r="A223" s="31"/>
      <c r="B223" s="375"/>
      <c r="C223" s="376"/>
      <c r="AA223" s="376"/>
    </row>
    <row r="224" spans="1:27" ht="14.4" x14ac:dyDescent="0.3">
      <c r="A224" s="31"/>
      <c r="B224" s="375"/>
      <c r="C224" s="376"/>
      <c r="AA224" s="376"/>
    </row>
    <row r="225" spans="1:27" ht="14.4" x14ac:dyDescent="0.3">
      <c r="A225" s="31"/>
      <c r="B225" s="375"/>
      <c r="C225" s="376"/>
      <c r="AA225" s="376"/>
    </row>
    <row r="226" spans="1:27" ht="14.4" x14ac:dyDescent="0.3">
      <c r="A226" s="31"/>
      <c r="B226" s="375"/>
      <c r="C226" s="376"/>
      <c r="AA226" s="376"/>
    </row>
    <row r="227" spans="1:27" ht="14.4" x14ac:dyDescent="0.3">
      <c r="A227" s="31"/>
      <c r="B227" s="375"/>
      <c r="C227" s="376"/>
      <c r="AA227" s="376"/>
    </row>
    <row r="228" spans="1:27" ht="14.4" x14ac:dyDescent="0.3">
      <c r="A228" s="31"/>
      <c r="B228" s="375"/>
      <c r="C228" s="376"/>
      <c r="AA228" s="376"/>
    </row>
    <row r="229" spans="1:27" ht="14.4" x14ac:dyDescent="0.3">
      <c r="A229" s="31"/>
      <c r="B229" s="375"/>
      <c r="C229" s="376"/>
      <c r="AA229" s="376"/>
    </row>
    <row r="230" spans="1:27" ht="14.4" x14ac:dyDescent="0.3">
      <c r="A230" s="31"/>
      <c r="B230" s="375"/>
      <c r="C230" s="376"/>
      <c r="AA230" s="376"/>
    </row>
    <row r="231" spans="1:27" ht="14.4" x14ac:dyDescent="0.3">
      <c r="A231" s="31"/>
      <c r="B231" s="375"/>
      <c r="C231" s="376"/>
      <c r="AA231" s="376"/>
    </row>
    <row r="232" spans="1:27" ht="14.4" x14ac:dyDescent="0.3">
      <c r="A232" s="31"/>
      <c r="B232" s="375"/>
      <c r="C232" s="376"/>
      <c r="AA232" s="376"/>
    </row>
    <row r="233" spans="1:27" ht="14.4" x14ac:dyDescent="0.3">
      <c r="A233" s="31"/>
      <c r="B233" s="375"/>
      <c r="C233" s="376"/>
      <c r="AA233" s="376"/>
    </row>
    <row r="234" spans="1:27" ht="14.4" x14ac:dyDescent="0.3">
      <c r="A234" s="31"/>
      <c r="B234" s="375"/>
      <c r="C234" s="376"/>
      <c r="AA234" s="376"/>
    </row>
    <row r="235" spans="1:27" ht="14.4" x14ac:dyDescent="0.3">
      <c r="A235" s="31"/>
      <c r="B235" s="375"/>
      <c r="C235" s="376"/>
      <c r="AA235" s="376"/>
    </row>
    <row r="236" spans="1:27" ht="14.4" x14ac:dyDescent="0.3">
      <c r="A236" s="31"/>
      <c r="B236" s="375"/>
      <c r="C236" s="376"/>
      <c r="AA236" s="376"/>
    </row>
    <row r="237" spans="1:27" ht="14.4" x14ac:dyDescent="0.3">
      <c r="A237" s="31"/>
      <c r="B237" s="375"/>
      <c r="C237" s="376"/>
      <c r="AA237" s="376"/>
    </row>
    <row r="238" spans="1:27" ht="14.4" x14ac:dyDescent="0.3">
      <c r="A238" s="31"/>
      <c r="B238" s="375"/>
      <c r="C238" s="376"/>
      <c r="AA238" s="376"/>
    </row>
    <row r="239" spans="1:27" ht="14.4" x14ac:dyDescent="0.3">
      <c r="A239" s="31"/>
      <c r="B239" s="375"/>
      <c r="C239" s="376"/>
      <c r="AA239" s="376"/>
    </row>
    <row r="240" spans="1:27" ht="14.4" x14ac:dyDescent="0.3">
      <c r="A240" s="31"/>
      <c r="B240" s="375"/>
      <c r="C240" s="376"/>
      <c r="AA240" s="376"/>
    </row>
    <row r="241" spans="1:27" ht="14.4" x14ac:dyDescent="0.3">
      <c r="A241" s="31"/>
      <c r="B241" s="375"/>
      <c r="C241" s="376"/>
      <c r="AA241" s="376"/>
    </row>
    <row r="242" spans="1:27" ht="14.4" x14ac:dyDescent="0.3">
      <c r="A242" s="31"/>
      <c r="B242" s="375"/>
      <c r="C242" s="376"/>
      <c r="AA242" s="376"/>
    </row>
    <row r="243" spans="1:27" ht="14.4" x14ac:dyDescent="0.3">
      <c r="A243" s="31"/>
      <c r="B243" s="375"/>
      <c r="C243" s="376"/>
      <c r="AA243" s="376"/>
    </row>
    <row r="244" spans="1:27" ht="14.4" x14ac:dyDescent="0.3">
      <c r="A244" s="31"/>
      <c r="B244" s="375"/>
      <c r="C244" s="376"/>
      <c r="AA244" s="376"/>
    </row>
    <row r="245" spans="1:27" ht="14.4" x14ac:dyDescent="0.3">
      <c r="A245" s="31"/>
      <c r="B245" s="375"/>
      <c r="C245" s="376"/>
      <c r="AA245" s="376"/>
    </row>
    <row r="246" spans="1:27" ht="14.4" x14ac:dyDescent="0.3">
      <c r="A246" s="31"/>
      <c r="B246" s="375"/>
      <c r="C246" s="376"/>
      <c r="AA246" s="376"/>
    </row>
    <row r="247" spans="1:27" ht="14.4" x14ac:dyDescent="0.3">
      <c r="A247" s="31"/>
      <c r="B247" s="375"/>
      <c r="C247" s="376"/>
      <c r="AA247" s="376"/>
    </row>
    <row r="248" spans="1:27" ht="14.4" x14ac:dyDescent="0.3">
      <c r="A248" s="31"/>
      <c r="B248" s="375"/>
      <c r="C248" s="376"/>
      <c r="AA248" s="376"/>
    </row>
    <row r="249" spans="1:27" ht="14.4" x14ac:dyDescent="0.3">
      <c r="A249" s="31"/>
      <c r="B249" s="375"/>
      <c r="C249" s="376"/>
      <c r="AA249" s="376"/>
    </row>
    <row r="250" spans="1:27" ht="14.4" x14ac:dyDescent="0.3">
      <c r="A250" s="31"/>
      <c r="B250" s="375"/>
      <c r="C250" s="376"/>
      <c r="AA250" s="376"/>
    </row>
    <row r="251" spans="1:27" ht="14.4" x14ac:dyDescent="0.3">
      <c r="A251" s="31"/>
      <c r="B251" s="375"/>
      <c r="C251" s="376"/>
      <c r="AA251" s="376"/>
    </row>
    <row r="252" spans="1:27" ht="14.4" x14ac:dyDescent="0.3">
      <c r="A252" s="31"/>
      <c r="B252" s="375"/>
      <c r="C252" s="376"/>
      <c r="AA252" s="376"/>
    </row>
    <row r="253" spans="1:27" ht="14.4" x14ac:dyDescent="0.3">
      <c r="A253" s="31"/>
      <c r="B253" s="375"/>
      <c r="C253" s="376"/>
      <c r="AA253" s="376"/>
    </row>
    <row r="254" spans="1:27" ht="14.4" x14ac:dyDescent="0.3">
      <c r="A254" s="31"/>
      <c r="B254" s="375"/>
      <c r="C254" s="376"/>
      <c r="AA254" s="376"/>
    </row>
    <row r="255" spans="1:27" ht="14.4" x14ac:dyDescent="0.3">
      <c r="A255" s="31"/>
      <c r="B255" s="375"/>
      <c r="C255" s="376"/>
      <c r="AA255" s="376"/>
    </row>
    <row r="256" spans="1:27" ht="14.4" x14ac:dyDescent="0.3">
      <c r="A256" s="31"/>
      <c r="B256" s="375"/>
      <c r="C256" s="376"/>
      <c r="AA256" s="376"/>
    </row>
    <row r="257" spans="1:27" ht="14.4" x14ac:dyDescent="0.3">
      <c r="A257" s="31"/>
      <c r="B257" s="375"/>
      <c r="C257" s="376"/>
      <c r="AA257" s="376"/>
    </row>
    <row r="258" spans="1:27" ht="14.4" x14ac:dyDescent="0.3">
      <c r="A258" s="31"/>
      <c r="B258" s="375"/>
      <c r="C258" s="376"/>
      <c r="AA258" s="376"/>
    </row>
    <row r="259" spans="1:27" ht="14.4" x14ac:dyDescent="0.3">
      <c r="A259" s="31"/>
      <c r="B259" s="375"/>
      <c r="C259" s="376"/>
      <c r="AA259" s="376"/>
    </row>
    <row r="260" spans="1:27" ht="14.4" x14ac:dyDescent="0.3">
      <c r="A260" s="31"/>
      <c r="B260" s="375"/>
      <c r="C260" s="376"/>
      <c r="AA260" s="376"/>
    </row>
    <row r="261" spans="1:27" ht="14.4" x14ac:dyDescent="0.3">
      <c r="A261" s="31"/>
      <c r="B261" s="375"/>
      <c r="C261" s="376"/>
      <c r="AA261" s="376"/>
    </row>
    <row r="262" spans="1:27" ht="14.4" x14ac:dyDescent="0.3">
      <c r="A262" s="31"/>
      <c r="B262" s="375"/>
      <c r="C262" s="376"/>
      <c r="AA262" s="376"/>
    </row>
    <row r="263" spans="1:27" ht="14.4" x14ac:dyDescent="0.3">
      <c r="A263" s="31"/>
      <c r="B263" s="375"/>
      <c r="C263" s="376"/>
      <c r="AA263" s="376"/>
    </row>
    <row r="264" spans="1:27" ht="14.4" x14ac:dyDescent="0.3">
      <c r="A264" s="31"/>
      <c r="B264" s="375"/>
      <c r="C264" s="376"/>
      <c r="AA264" s="376"/>
    </row>
    <row r="265" spans="1:27" ht="14.4" x14ac:dyDescent="0.3">
      <c r="A265" s="31"/>
      <c r="B265" s="375"/>
      <c r="C265" s="376"/>
      <c r="AA265" s="376"/>
    </row>
    <row r="266" spans="1:27" ht="14.4" x14ac:dyDescent="0.3">
      <c r="A266" s="31"/>
      <c r="B266" s="375"/>
      <c r="C266" s="376"/>
      <c r="AA266" s="376"/>
    </row>
    <row r="267" spans="1:27" ht="14.4" x14ac:dyDescent="0.3">
      <c r="A267" s="31"/>
      <c r="B267" s="375"/>
      <c r="C267" s="376"/>
      <c r="AA267" s="376"/>
    </row>
    <row r="268" spans="1:27" ht="14.4" x14ac:dyDescent="0.3">
      <c r="A268" s="31"/>
      <c r="B268" s="375"/>
      <c r="C268" s="376"/>
      <c r="AA268" s="376"/>
    </row>
    <row r="269" spans="1:27" ht="14.4" x14ac:dyDescent="0.3">
      <c r="A269" s="31"/>
      <c r="B269" s="375"/>
      <c r="C269" s="376"/>
      <c r="AA269" s="376"/>
    </row>
    <row r="270" spans="1:27" ht="14.4" x14ac:dyDescent="0.3">
      <c r="A270" s="31"/>
      <c r="B270" s="375"/>
      <c r="C270" s="376"/>
      <c r="AA270" s="376"/>
    </row>
    <row r="271" spans="1:27" ht="14.4" x14ac:dyDescent="0.3">
      <c r="A271" s="31"/>
      <c r="B271" s="375"/>
      <c r="C271" s="376"/>
      <c r="AA271" s="376"/>
    </row>
    <row r="272" spans="1:27" ht="14.4" x14ac:dyDescent="0.3">
      <c r="A272" s="31"/>
      <c r="B272" s="375"/>
      <c r="C272" s="376"/>
      <c r="AA272" s="376"/>
    </row>
    <row r="273" spans="1:27" ht="14.4" x14ac:dyDescent="0.3">
      <c r="A273" s="31"/>
      <c r="B273" s="375"/>
      <c r="C273" s="376"/>
      <c r="AA273" s="376"/>
    </row>
    <row r="274" spans="1:27" ht="14.4" x14ac:dyDescent="0.3">
      <c r="A274" s="31"/>
      <c r="B274" s="375"/>
      <c r="C274" s="376"/>
      <c r="AA274" s="376"/>
    </row>
    <row r="275" spans="1:27" ht="14.4" x14ac:dyDescent="0.3">
      <c r="A275" s="31"/>
      <c r="B275" s="375"/>
      <c r="C275" s="376"/>
      <c r="AA275" s="376"/>
    </row>
    <row r="276" spans="1:27" ht="14.4" x14ac:dyDescent="0.3">
      <c r="A276" s="31"/>
      <c r="B276" s="375"/>
      <c r="C276" s="376"/>
      <c r="AA276" s="376"/>
    </row>
    <row r="277" spans="1:27" ht="14.4" x14ac:dyDescent="0.3">
      <c r="A277" s="31"/>
      <c r="B277" s="375"/>
      <c r="C277" s="376"/>
      <c r="AA277" s="376"/>
    </row>
    <row r="278" spans="1:27" ht="14.4" x14ac:dyDescent="0.3">
      <c r="A278" s="31"/>
      <c r="B278" s="375"/>
      <c r="C278" s="376"/>
      <c r="AA278" s="376"/>
    </row>
    <row r="279" spans="1:27" ht="14.4" x14ac:dyDescent="0.3">
      <c r="A279" s="31"/>
      <c r="B279" s="375"/>
      <c r="C279" s="376"/>
      <c r="AA279" s="376"/>
    </row>
    <row r="280" spans="1:27" ht="14.4" x14ac:dyDescent="0.3">
      <c r="A280" s="31"/>
      <c r="B280" s="375"/>
      <c r="C280" s="376"/>
      <c r="AA280" s="376"/>
    </row>
    <row r="281" spans="1:27" ht="14.4" x14ac:dyDescent="0.3">
      <c r="A281" s="31"/>
      <c r="B281" s="375"/>
      <c r="C281" s="376"/>
      <c r="AA281" s="376"/>
    </row>
    <row r="282" spans="1:27" ht="14.4" x14ac:dyDescent="0.3">
      <c r="A282" s="31"/>
      <c r="B282" s="375"/>
      <c r="C282" s="376"/>
      <c r="AA282" s="376"/>
    </row>
    <row r="283" spans="1:27" ht="14.4" x14ac:dyDescent="0.3">
      <c r="A283" s="31"/>
      <c r="B283" s="375"/>
      <c r="C283" s="376"/>
      <c r="AA283" s="376"/>
    </row>
    <row r="284" spans="1:27" ht="14.4" x14ac:dyDescent="0.3">
      <c r="A284" s="31"/>
      <c r="B284" s="375"/>
      <c r="C284" s="376"/>
      <c r="AA284" s="376"/>
    </row>
    <row r="285" spans="1:27" ht="14.4" x14ac:dyDescent="0.3">
      <c r="A285" s="31"/>
      <c r="B285" s="375"/>
      <c r="C285" s="376"/>
      <c r="AA285" s="376"/>
    </row>
    <row r="286" spans="1:27" ht="14.4" x14ac:dyDescent="0.3">
      <c r="A286" s="31"/>
      <c r="B286" s="375"/>
      <c r="C286" s="376"/>
      <c r="AA286" s="376"/>
    </row>
    <row r="287" spans="1:27" ht="14.4" x14ac:dyDescent="0.3">
      <c r="A287" s="31"/>
      <c r="B287" s="375"/>
      <c r="C287" s="376"/>
      <c r="AA287" s="376"/>
    </row>
    <row r="288" spans="1:27" ht="14.4" x14ac:dyDescent="0.3">
      <c r="A288" s="31"/>
      <c r="B288" s="375"/>
      <c r="C288" s="376"/>
      <c r="AA288" s="376"/>
    </row>
    <row r="289" spans="1:27" ht="14.4" x14ac:dyDescent="0.3">
      <c r="A289" s="31"/>
      <c r="B289" s="375"/>
      <c r="C289" s="376"/>
      <c r="AA289" s="376"/>
    </row>
    <row r="290" spans="1:27" ht="14.4" x14ac:dyDescent="0.3">
      <c r="A290" s="31"/>
      <c r="B290" s="375"/>
      <c r="C290" s="376"/>
      <c r="AA290" s="376"/>
    </row>
    <row r="291" spans="1:27" ht="14.4" x14ac:dyDescent="0.3">
      <c r="A291" s="31"/>
      <c r="B291" s="375"/>
      <c r="C291" s="376"/>
      <c r="AA291" s="376"/>
    </row>
    <row r="292" spans="1:27" ht="14.4" x14ac:dyDescent="0.3">
      <c r="A292" s="31"/>
      <c r="B292" s="375"/>
      <c r="C292" s="376"/>
      <c r="AA292" s="376"/>
    </row>
    <row r="293" spans="1:27" ht="14.4" x14ac:dyDescent="0.3">
      <c r="A293" s="31"/>
      <c r="B293" s="375"/>
      <c r="C293" s="376"/>
      <c r="AA293" s="376"/>
    </row>
    <row r="294" spans="1:27" ht="14.4" x14ac:dyDescent="0.3">
      <c r="A294" s="31"/>
      <c r="B294" s="375"/>
      <c r="C294" s="376"/>
      <c r="AA294" s="376"/>
    </row>
    <row r="295" spans="1:27" ht="14.4" x14ac:dyDescent="0.3">
      <c r="A295" s="31"/>
      <c r="B295" s="375"/>
      <c r="C295" s="376"/>
      <c r="AA295" s="376"/>
    </row>
    <row r="296" spans="1:27" ht="14.4" x14ac:dyDescent="0.3">
      <c r="A296" s="31"/>
      <c r="B296" s="375"/>
      <c r="C296" s="376"/>
      <c r="AA296" s="376"/>
    </row>
    <row r="297" spans="1:27" ht="14.4" x14ac:dyDescent="0.3">
      <c r="A297" s="31"/>
      <c r="B297" s="375"/>
      <c r="C297" s="376"/>
      <c r="AA297" s="376"/>
    </row>
    <row r="298" spans="1:27" ht="14.4" x14ac:dyDescent="0.3">
      <c r="A298" s="31"/>
      <c r="B298" s="375"/>
      <c r="C298" s="376"/>
      <c r="AA298" s="376"/>
    </row>
    <row r="299" spans="1:27" ht="14.4" x14ac:dyDescent="0.3">
      <c r="A299" s="31"/>
      <c r="B299" s="375"/>
      <c r="C299" s="376"/>
      <c r="AA299" s="376"/>
    </row>
    <row r="300" spans="1:27" ht="14.4" x14ac:dyDescent="0.3">
      <c r="A300" s="31"/>
      <c r="B300" s="375"/>
      <c r="C300" s="376"/>
      <c r="AA300" s="376"/>
    </row>
    <row r="301" spans="1:27" ht="14.4" x14ac:dyDescent="0.3">
      <c r="A301" s="31"/>
      <c r="B301" s="375"/>
      <c r="C301" s="376"/>
      <c r="AA301" s="376"/>
    </row>
    <row r="302" spans="1:27" ht="14.4" x14ac:dyDescent="0.3">
      <c r="A302" s="31"/>
      <c r="B302" s="375"/>
      <c r="C302" s="376"/>
      <c r="AA302" s="376"/>
    </row>
    <row r="303" spans="1:27" ht="14.4" x14ac:dyDescent="0.3">
      <c r="A303" s="31"/>
      <c r="B303" s="375"/>
      <c r="C303" s="376"/>
      <c r="AA303" s="376"/>
    </row>
    <row r="304" spans="1:27" ht="14.4" x14ac:dyDescent="0.3">
      <c r="A304" s="31"/>
      <c r="B304" s="375"/>
      <c r="C304" s="376"/>
      <c r="AA304" s="376"/>
    </row>
    <row r="305" spans="1:27" ht="14.4" x14ac:dyDescent="0.3">
      <c r="A305" s="31"/>
      <c r="B305" s="375"/>
      <c r="C305" s="376"/>
      <c r="AA305" s="376"/>
    </row>
    <row r="306" spans="1:27" ht="14.4" x14ac:dyDescent="0.3">
      <c r="A306" s="31"/>
      <c r="B306" s="375"/>
      <c r="C306" s="376"/>
      <c r="AA306" s="376"/>
    </row>
    <row r="307" spans="1:27" ht="14.4" x14ac:dyDescent="0.3">
      <c r="A307" s="31"/>
      <c r="B307" s="375"/>
      <c r="C307" s="376"/>
      <c r="AA307" s="376"/>
    </row>
    <row r="308" spans="1:27" ht="14.4" x14ac:dyDescent="0.3">
      <c r="A308" s="31"/>
      <c r="B308" s="375"/>
      <c r="C308" s="376"/>
      <c r="AA308" s="376"/>
    </row>
    <row r="309" spans="1:27" ht="14.4" x14ac:dyDescent="0.3">
      <c r="A309" s="31"/>
      <c r="B309" s="375"/>
      <c r="C309" s="376"/>
      <c r="AA309" s="376"/>
    </row>
    <row r="310" spans="1:27" ht="14.4" x14ac:dyDescent="0.3">
      <c r="A310" s="31"/>
      <c r="B310" s="375"/>
      <c r="C310" s="376"/>
      <c r="AA310" s="376"/>
    </row>
    <row r="311" spans="1:27" ht="14.4" x14ac:dyDescent="0.3">
      <c r="A311" s="31"/>
      <c r="B311" s="375"/>
      <c r="C311" s="376"/>
      <c r="AA311" s="376"/>
    </row>
    <row r="312" spans="1:27" ht="14.4" x14ac:dyDescent="0.3">
      <c r="A312" s="31"/>
      <c r="B312" s="375"/>
      <c r="C312" s="376"/>
      <c r="AA312" s="376"/>
    </row>
    <row r="313" spans="1:27" ht="14.4" x14ac:dyDescent="0.3">
      <c r="A313" s="31"/>
      <c r="B313" s="375"/>
      <c r="C313" s="376"/>
      <c r="AA313" s="376"/>
    </row>
    <row r="314" spans="1:27" ht="14.4" x14ac:dyDescent="0.3">
      <c r="A314" s="31"/>
      <c r="B314" s="375"/>
      <c r="C314" s="376"/>
      <c r="AA314" s="376"/>
    </row>
    <row r="315" spans="1:27" ht="14.4" x14ac:dyDescent="0.3">
      <c r="A315" s="31"/>
      <c r="B315" s="375"/>
      <c r="C315" s="376"/>
      <c r="AA315" s="376"/>
    </row>
    <row r="316" spans="1:27" ht="14.4" x14ac:dyDescent="0.3">
      <c r="A316" s="31"/>
      <c r="B316" s="375"/>
      <c r="C316" s="376"/>
      <c r="AA316" s="376"/>
    </row>
    <row r="317" spans="1:27" ht="14.4" x14ac:dyDescent="0.3">
      <c r="A317" s="31"/>
      <c r="B317" s="375"/>
      <c r="C317" s="376"/>
      <c r="AA317" s="376"/>
    </row>
    <row r="318" spans="1:27" ht="14.4" x14ac:dyDescent="0.3">
      <c r="A318" s="31"/>
      <c r="B318" s="375"/>
      <c r="C318" s="376"/>
      <c r="AA318" s="376"/>
    </row>
    <row r="319" spans="1:27" ht="14.4" x14ac:dyDescent="0.3">
      <c r="A319" s="31"/>
      <c r="B319" s="375"/>
      <c r="C319" s="376"/>
      <c r="AA319" s="376"/>
    </row>
    <row r="320" spans="1:27" ht="14.4" x14ac:dyDescent="0.3">
      <c r="A320" s="31"/>
      <c r="B320" s="375"/>
      <c r="C320" s="376"/>
      <c r="AA320" s="376"/>
    </row>
    <row r="321" spans="1:27" ht="14.4" x14ac:dyDescent="0.3">
      <c r="A321" s="31"/>
      <c r="B321" s="375"/>
      <c r="C321" s="376"/>
      <c r="AA321" s="376"/>
    </row>
    <row r="322" spans="1:27" ht="14.4" x14ac:dyDescent="0.3">
      <c r="A322" s="31"/>
      <c r="B322" s="375"/>
      <c r="C322" s="376"/>
      <c r="AA322" s="376"/>
    </row>
    <row r="323" spans="1:27" ht="14.4" x14ac:dyDescent="0.3">
      <c r="A323" s="31"/>
      <c r="B323" s="375"/>
      <c r="C323" s="376"/>
      <c r="AA323" s="376"/>
    </row>
    <row r="324" spans="1:27" ht="14.4" x14ac:dyDescent="0.3">
      <c r="A324" s="31"/>
      <c r="B324" s="375"/>
      <c r="C324" s="376"/>
      <c r="AA324" s="376"/>
    </row>
    <row r="325" spans="1:27" ht="14.4" x14ac:dyDescent="0.3">
      <c r="A325" s="31"/>
      <c r="B325" s="375"/>
      <c r="C325" s="376"/>
      <c r="AA325" s="376"/>
    </row>
    <row r="326" spans="1:27" ht="14.4" x14ac:dyDescent="0.3">
      <c r="A326" s="31"/>
      <c r="B326" s="375"/>
      <c r="C326" s="376"/>
      <c r="AA326" s="376"/>
    </row>
    <row r="327" spans="1:27" ht="14.4" x14ac:dyDescent="0.3">
      <c r="A327" s="31"/>
      <c r="B327" s="375"/>
      <c r="C327" s="376"/>
      <c r="AA327" s="376"/>
    </row>
    <row r="328" spans="1:27" ht="14.4" x14ac:dyDescent="0.3">
      <c r="A328" s="31"/>
      <c r="B328" s="375"/>
      <c r="C328" s="376"/>
      <c r="AA328" s="376"/>
    </row>
    <row r="329" spans="1:27" ht="14.4" x14ac:dyDescent="0.3">
      <c r="A329" s="31"/>
      <c r="B329" s="375"/>
      <c r="C329" s="376"/>
      <c r="AA329" s="376"/>
    </row>
    <row r="330" spans="1:27" ht="14.4" x14ac:dyDescent="0.3">
      <c r="A330" s="31"/>
      <c r="B330" s="375"/>
      <c r="C330" s="376"/>
      <c r="AA330" s="376"/>
    </row>
    <row r="331" spans="1:27" ht="14.4" x14ac:dyDescent="0.3">
      <c r="A331" s="31"/>
      <c r="B331" s="375"/>
      <c r="C331" s="376"/>
      <c r="AA331" s="376"/>
    </row>
    <row r="332" spans="1:27" ht="14.4" x14ac:dyDescent="0.3">
      <c r="A332" s="31"/>
      <c r="B332" s="375"/>
      <c r="C332" s="376"/>
      <c r="AA332" s="376"/>
    </row>
    <row r="333" spans="1:27" ht="14.4" x14ac:dyDescent="0.3">
      <c r="A333" s="31"/>
      <c r="B333" s="375"/>
      <c r="C333" s="376"/>
      <c r="AA333" s="376"/>
    </row>
    <row r="334" spans="1:27" ht="14.4" x14ac:dyDescent="0.3">
      <c r="A334" s="31"/>
      <c r="B334" s="375"/>
      <c r="C334" s="376"/>
      <c r="AA334" s="376"/>
    </row>
    <row r="335" spans="1:27" ht="14.4" x14ac:dyDescent="0.3">
      <c r="A335" s="31"/>
      <c r="B335" s="375"/>
      <c r="C335" s="376"/>
      <c r="AA335" s="376"/>
    </row>
    <row r="336" spans="1:27" ht="14.4" x14ac:dyDescent="0.3">
      <c r="A336" s="31"/>
      <c r="B336" s="375"/>
      <c r="C336" s="376"/>
      <c r="AA336" s="376"/>
    </row>
    <row r="337" spans="1:27" ht="14.4" x14ac:dyDescent="0.3">
      <c r="A337" s="31"/>
      <c r="B337" s="375"/>
      <c r="C337" s="376"/>
      <c r="AA337" s="376"/>
    </row>
    <row r="338" spans="1:27" ht="14.4" x14ac:dyDescent="0.3">
      <c r="A338" s="31"/>
      <c r="B338" s="375"/>
      <c r="C338" s="376"/>
      <c r="AA338" s="376"/>
    </row>
    <row r="339" spans="1:27" ht="14.4" x14ac:dyDescent="0.3">
      <c r="A339" s="31"/>
      <c r="B339" s="375"/>
      <c r="C339" s="376"/>
      <c r="AA339" s="376"/>
    </row>
    <row r="340" spans="1:27" ht="14.4" x14ac:dyDescent="0.3">
      <c r="A340" s="31"/>
      <c r="B340" s="375"/>
      <c r="C340" s="376"/>
      <c r="AA340" s="376"/>
    </row>
    <row r="341" spans="1:27" ht="14.4" x14ac:dyDescent="0.3">
      <c r="A341" s="31"/>
      <c r="B341" s="375"/>
      <c r="C341" s="376"/>
      <c r="AA341" s="376"/>
    </row>
    <row r="342" spans="1:27" ht="14.4" x14ac:dyDescent="0.3">
      <c r="A342" s="31"/>
      <c r="B342" s="375"/>
      <c r="C342" s="376"/>
      <c r="AA342" s="376"/>
    </row>
    <row r="343" spans="1:27" ht="14.4" x14ac:dyDescent="0.3">
      <c r="A343" s="31"/>
      <c r="B343" s="375"/>
      <c r="C343" s="376"/>
      <c r="AA343" s="376"/>
    </row>
    <row r="344" spans="1:27" ht="14.4" x14ac:dyDescent="0.3">
      <c r="A344" s="31"/>
      <c r="B344" s="375"/>
      <c r="C344" s="376"/>
      <c r="AA344" s="376"/>
    </row>
    <row r="345" spans="1:27" ht="14.4" x14ac:dyDescent="0.3">
      <c r="A345" s="31"/>
      <c r="B345" s="375"/>
      <c r="C345" s="376"/>
      <c r="AA345" s="376"/>
    </row>
    <row r="346" spans="1:27" ht="14.4" x14ac:dyDescent="0.3">
      <c r="A346" s="31"/>
      <c r="B346" s="375"/>
      <c r="C346" s="376"/>
      <c r="AA346" s="376"/>
    </row>
    <row r="347" spans="1:27" ht="14.4" x14ac:dyDescent="0.3">
      <c r="A347" s="31"/>
      <c r="B347" s="375"/>
      <c r="C347" s="376"/>
      <c r="AA347" s="376"/>
    </row>
    <row r="348" spans="1:27" ht="14.4" x14ac:dyDescent="0.3">
      <c r="A348" s="31"/>
      <c r="B348" s="375"/>
      <c r="C348" s="376"/>
      <c r="AA348" s="376"/>
    </row>
    <row r="349" spans="1:27" ht="14.4" x14ac:dyDescent="0.3">
      <c r="A349" s="31"/>
      <c r="B349" s="375"/>
      <c r="C349" s="376"/>
      <c r="AA349" s="376"/>
    </row>
    <row r="350" spans="1:27" ht="14.4" x14ac:dyDescent="0.3">
      <c r="A350" s="31"/>
      <c r="B350" s="375"/>
      <c r="C350" s="376"/>
      <c r="AA350" s="376"/>
    </row>
    <row r="351" spans="1:27" ht="14.4" x14ac:dyDescent="0.3">
      <c r="A351" s="31"/>
      <c r="B351" s="375"/>
      <c r="C351" s="376"/>
      <c r="AA351" s="376"/>
    </row>
    <row r="352" spans="1:27" ht="14.4" x14ac:dyDescent="0.3">
      <c r="A352" s="31"/>
      <c r="B352" s="375"/>
      <c r="C352" s="376"/>
      <c r="AA352" s="376"/>
    </row>
    <row r="353" spans="1:27" ht="14.4" x14ac:dyDescent="0.3">
      <c r="A353" s="31"/>
      <c r="B353" s="375"/>
      <c r="C353" s="376"/>
      <c r="AA353" s="376"/>
    </row>
    <row r="354" spans="1:27" ht="14.4" x14ac:dyDescent="0.3">
      <c r="A354" s="31"/>
      <c r="B354" s="375"/>
      <c r="C354" s="376"/>
      <c r="AA354" s="376"/>
    </row>
    <row r="355" spans="1:27" ht="14.4" x14ac:dyDescent="0.3">
      <c r="A355" s="31"/>
      <c r="B355" s="375"/>
      <c r="C355" s="376"/>
      <c r="AA355" s="376"/>
    </row>
    <row r="356" spans="1:27" ht="14.4" x14ac:dyDescent="0.3">
      <c r="A356" s="31"/>
      <c r="B356" s="375"/>
      <c r="C356" s="376"/>
      <c r="AA356" s="376"/>
    </row>
    <row r="357" spans="1:27" ht="14.4" x14ac:dyDescent="0.3">
      <c r="A357" s="31"/>
      <c r="B357" s="375"/>
      <c r="C357" s="376"/>
      <c r="AA357" s="376"/>
    </row>
    <row r="358" spans="1:27" ht="14.4" x14ac:dyDescent="0.3">
      <c r="A358" s="31"/>
      <c r="B358" s="375"/>
      <c r="C358" s="376"/>
      <c r="AA358" s="376"/>
    </row>
    <row r="359" spans="1:27" ht="14.4" x14ac:dyDescent="0.3">
      <c r="A359" s="31"/>
      <c r="B359" s="375"/>
      <c r="C359" s="376"/>
      <c r="AA359" s="376"/>
    </row>
    <row r="360" spans="1:27" ht="14.4" x14ac:dyDescent="0.3">
      <c r="A360" s="31"/>
      <c r="B360" s="375"/>
      <c r="C360" s="376"/>
      <c r="AA360" s="376"/>
    </row>
    <row r="361" spans="1:27" ht="14.4" x14ac:dyDescent="0.3">
      <c r="A361" s="31"/>
      <c r="B361" s="375"/>
      <c r="C361" s="376"/>
      <c r="AA361" s="376"/>
    </row>
    <row r="362" spans="1:27" ht="14.4" x14ac:dyDescent="0.3">
      <c r="A362" s="31"/>
      <c r="B362" s="375"/>
      <c r="C362" s="376"/>
      <c r="AA362" s="376"/>
    </row>
    <row r="363" spans="1:27" ht="14.4" x14ac:dyDescent="0.3">
      <c r="A363" s="31"/>
      <c r="B363" s="375"/>
      <c r="C363" s="376"/>
      <c r="AA363" s="376"/>
    </row>
    <row r="364" spans="1:27" ht="14.4" x14ac:dyDescent="0.3">
      <c r="A364" s="31"/>
      <c r="B364" s="375"/>
      <c r="C364" s="376"/>
      <c r="AA364" s="376"/>
    </row>
    <row r="365" spans="1:27" ht="14.4" x14ac:dyDescent="0.3">
      <c r="A365" s="31"/>
      <c r="B365" s="375"/>
      <c r="C365" s="376"/>
      <c r="AA365" s="376"/>
    </row>
    <row r="366" spans="1:27" ht="14.4" x14ac:dyDescent="0.3">
      <c r="A366" s="31"/>
      <c r="B366" s="375"/>
      <c r="C366" s="376"/>
      <c r="AA366" s="376"/>
    </row>
    <row r="367" spans="1:27" ht="14.4" x14ac:dyDescent="0.3">
      <c r="A367" s="31"/>
      <c r="B367" s="375"/>
      <c r="C367" s="376"/>
      <c r="AA367" s="376"/>
    </row>
    <row r="368" spans="1:27" ht="14.4" x14ac:dyDescent="0.3">
      <c r="A368" s="31"/>
      <c r="B368" s="375"/>
      <c r="C368" s="376"/>
      <c r="AA368" s="376"/>
    </row>
    <row r="369" spans="1:27" ht="14.4" x14ac:dyDescent="0.3">
      <c r="A369" s="31"/>
      <c r="B369" s="375"/>
      <c r="C369" s="376"/>
      <c r="AA369" s="376"/>
    </row>
    <row r="370" spans="1:27" ht="14.4" x14ac:dyDescent="0.3">
      <c r="A370" s="31"/>
      <c r="B370" s="375"/>
      <c r="C370" s="376"/>
      <c r="AA370" s="376"/>
    </row>
    <row r="371" spans="1:27" ht="14.4" x14ac:dyDescent="0.3">
      <c r="A371" s="31"/>
      <c r="B371" s="375"/>
      <c r="C371" s="376"/>
      <c r="AA371" s="376"/>
    </row>
    <row r="372" spans="1:27" ht="14.4" x14ac:dyDescent="0.3">
      <c r="A372" s="31"/>
      <c r="B372" s="375"/>
      <c r="C372" s="376"/>
      <c r="AA372" s="376"/>
    </row>
    <row r="373" spans="1:27" ht="14.4" x14ac:dyDescent="0.3">
      <c r="A373" s="31"/>
      <c r="B373" s="375"/>
      <c r="C373" s="376"/>
      <c r="AA373" s="376"/>
    </row>
    <row r="374" spans="1:27" ht="14.4" x14ac:dyDescent="0.3">
      <c r="A374" s="31"/>
      <c r="B374" s="375"/>
      <c r="C374" s="376"/>
      <c r="AA374" s="376"/>
    </row>
    <row r="375" spans="1:27" ht="14.4" x14ac:dyDescent="0.3">
      <c r="A375" s="31"/>
      <c r="B375" s="375"/>
      <c r="C375" s="376"/>
      <c r="AA375" s="376"/>
    </row>
    <row r="376" spans="1:27" ht="14.4" x14ac:dyDescent="0.3">
      <c r="A376" s="31"/>
      <c r="B376" s="375"/>
      <c r="C376" s="376"/>
      <c r="AA376" s="376"/>
    </row>
    <row r="377" spans="1:27" ht="14.4" x14ac:dyDescent="0.3">
      <c r="A377" s="31"/>
      <c r="B377" s="375"/>
      <c r="C377" s="376"/>
      <c r="AA377" s="376"/>
    </row>
    <row r="378" spans="1:27" ht="14.4" x14ac:dyDescent="0.3">
      <c r="A378" s="31"/>
      <c r="B378" s="375"/>
      <c r="C378" s="376"/>
      <c r="AA378" s="376"/>
    </row>
    <row r="379" spans="1:27" ht="14.4" x14ac:dyDescent="0.3">
      <c r="A379" s="31"/>
      <c r="B379" s="375"/>
      <c r="C379" s="376"/>
      <c r="AA379" s="376"/>
    </row>
    <row r="380" spans="1:27" ht="14.4" x14ac:dyDescent="0.3">
      <c r="A380" s="31"/>
      <c r="B380" s="375"/>
      <c r="C380" s="376"/>
      <c r="AA380" s="376"/>
    </row>
    <row r="381" spans="1:27" ht="14.4" x14ac:dyDescent="0.3">
      <c r="A381" s="31"/>
      <c r="B381" s="375"/>
      <c r="C381" s="376"/>
      <c r="AA381" s="376"/>
    </row>
    <row r="382" spans="1:27" ht="14.4" x14ac:dyDescent="0.3">
      <c r="A382" s="31"/>
      <c r="B382" s="375"/>
      <c r="C382" s="376"/>
      <c r="AA382" s="376"/>
    </row>
    <row r="383" spans="1:27" ht="14.4" x14ac:dyDescent="0.3">
      <c r="A383" s="31"/>
      <c r="B383" s="375"/>
      <c r="C383" s="376"/>
      <c r="AA383" s="376"/>
    </row>
    <row r="384" spans="1:27" ht="14.4" x14ac:dyDescent="0.3">
      <c r="A384" s="31"/>
      <c r="B384" s="375"/>
      <c r="C384" s="376"/>
      <c r="AA384" s="376"/>
    </row>
    <row r="385" spans="1:27" ht="14.4" x14ac:dyDescent="0.3">
      <c r="A385" s="31"/>
      <c r="B385" s="375"/>
      <c r="C385" s="376"/>
      <c r="AA385" s="376"/>
    </row>
    <row r="386" spans="1:27" ht="14.4" x14ac:dyDescent="0.3">
      <c r="A386" s="31"/>
      <c r="B386" s="375"/>
      <c r="C386" s="376"/>
      <c r="AA386" s="376"/>
    </row>
    <row r="387" spans="1:27" ht="14.4" x14ac:dyDescent="0.3">
      <c r="A387" s="31"/>
      <c r="B387" s="375"/>
      <c r="C387" s="376"/>
      <c r="AA387" s="376"/>
    </row>
    <row r="388" spans="1:27" ht="14.4" x14ac:dyDescent="0.3">
      <c r="A388" s="31"/>
      <c r="B388" s="375"/>
      <c r="C388" s="376"/>
      <c r="AA388" s="376"/>
    </row>
    <row r="389" spans="1:27" ht="14.4" x14ac:dyDescent="0.3">
      <c r="A389" s="31"/>
      <c r="B389" s="375"/>
      <c r="C389" s="376"/>
      <c r="AA389" s="376"/>
    </row>
    <row r="390" spans="1:27" ht="14.4" x14ac:dyDescent="0.3">
      <c r="A390" s="31"/>
      <c r="B390" s="375"/>
      <c r="C390" s="376"/>
      <c r="AA390" s="376"/>
    </row>
  </sheetData>
  <mergeCells count="28">
    <mergeCell ref="E6:J6"/>
    <mergeCell ref="K6:P6"/>
    <mergeCell ref="Q6:V6"/>
    <mergeCell ref="W6:Z6"/>
    <mergeCell ref="AA6:AA8"/>
    <mergeCell ref="E7:G7"/>
    <mergeCell ref="H7:J7"/>
    <mergeCell ref="A186:S186"/>
    <mergeCell ref="X7:X8"/>
    <mergeCell ref="Y7:Z7"/>
    <mergeCell ref="A10:XFD10"/>
    <mergeCell ref="A94:C94"/>
    <mergeCell ref="A148:C148"/>
    <mergeCell ref="K7:M7"/>
    <mergeCell ref="N7:P7"/>
    <mergeCell ref="Q7:S7"/>
    <mergeCell ref="T7:V7"/>
    <mergeCell ref="W7:W8"/>
    <mergeCell ref="A154:C154"/>
    <mergeCell ref="A6:A8"/>
    <mergeCell ref="B6:B8"/>
    <mergeCell ref="C6:C8"/>
    <mergeCell ref="D6:D8"/>
    <mergeCell ref="I184:L184"/>
    <mergeCell ref="A179:C179"/>
    <mergeCell ref="A181:C181"/>
    <mergeCell ref="A182:C182"/>
    <mergeCell ref="A185:S18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49d3891107ddf2a1d64a9e166e755989d4c1cdc780a5e61ddbd7fd8136694596.xlsx</dc:title>
  <dc:creator>Work1</dc:creator>
  <cp:lastModifiedBy>Daria Kuziava</cp:lastModifiedBy>
  <dcterms:created xsi:type="dcterms:W3CDTF">2023-10-12T09:15:12Z</dcterms:created>
  <dcterms:modified xsi:type="dcterms:W3CDTF">2023-12-06T09:21:34Z</dcterms:modified>
</cp:coreProperties>
</file>