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2935" yWindow="-105" windowWidth="19440" windowHeight="1104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Витрати!$A$9:$Z$9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jkPDYbAAJpW/DCDpznxnTRzPG2aQ=="/>
    </ext>
  </extLst>
</workbook>
</file>

<file path=xl/calcChain.xml><?xml version="1.0" encoding="utf-8"?>
<calcChain xmlns="http://schemas.openxmlformats.org/spreadsheetml/2006/main">
  <c r="I88" i="3"/>
  <c r="F88"/>
  <c r="D88"/>
  <c r="I72"/>
  <c r="F72"/>
  <c r="D72"/>
  <c r="Z160" i="2"/>
  <c r="Z13"/>
  <c r="X160"/>
  <c r="C21" i="1"/>
  <c r="C23"/>
  <c r="H20"/>
  <c r="C20"/>
  <c r="X38" i="2"/>
  <c r="W38"/>
  <c r="W34"/>
  <c r="W32"/>
  <c r="Y32" s="1"/>
  <c r="W33"/>
  <c r="Y33" s="1"/>
  <c r="Z33" s="1"/>
  <c r="W21"/>
  <c r="W22"/>
  <c r="W23"/>
  <c r="W24"/>
  <c r="W25"/>
  <c r="W26"/>
  <c r="W27"/>
  <c r="W28"/>
  <c r="W29"/>
  <c r="W30"/>
  <c r="W31"/>
  <c r="W35"/>
  <c r="W36"/>
  <c r="W37"/>
  <c r="Y34"/>
  <c r="W20"/>
  <c r="Z34"/>
  <c r="X34"/>
  <c r="X33"/>
  <c r="X32"/>
  <c r="Z37"/>
  <c r="X37"/>
  <c r="Y37" s="1"/>
  <c r="Z36"/>
  <c r="X36"/>
  <c r="Z35"/>
  <c r="X35"/>
  <c r="X140"/>
  <c r="W140"/>
  <c r="X136"/>
  <c r="W136"/>
  <c r="W159"/>
  <c r="X162"/>
  <c r="W162"/>
  <c r="W160"/>
  <c r="W173"/>
  <c r="M182"/>
  <c r="M183" s="1"/>
  <c r="G183"/>
  <c r="J183"/>
  <c r="S183"/>
  <c r="V183"/>
  <c r="X173"/>
  <c r="V182"/>
  <c r="U182"/>
  <c r="T182"/>
  <c r="S182"/>
  <c r="R182"/>
  <c r="Q182"/>
  <c r="O182"/>
  <c r="N182"/>
  <c r="P173"/>
  <c r="O173"/>
  <c r="N173"/>
  <c r="M173"/>
  <c r="L173"/>
  <c r="K173"/>
  <c r="K182" s="1"/>
  <c r="L182"/>
  <c r="J182"/>
  <c r="I182"/>
  <c r="H182"/>
  <c r="G182"/>
  <c r="E182"/>
  <c r="F182"/>
  <c r="X179"/>
  <c r="W179"/>
  <c r="W178"/>
  <c r="S179"/>
  <c r="J178"/>
  <c r="Z168"/>
  <c r="V168"/>
  <c r="S168"/>
  <c r="P168"/>
  <c r="M168"/>
  <c r="J168"/>
  <c r="X168" s="1"/>
  <c r="G168"/>
  <c r="W168" s="1"/>
  <c r="Y168" s="1"/>
  <c r="Z163"/>
  <c r="V163"/>
  <c r="S163"/>
  <c r="P163"/>
  <c r="M163"/>
  <c r="J163"/>
  <c r="G163"/>
  <c r="W163" s="1"/>
  <c r="P162"/>
  <c r="P161"/>
  <c r="P160"/>
  <c r="Z162"/>
  <c r="V162"/>
  <c r="S162"/>
  <c r="M162"/>
  <c r="J162"/>
  <c r="G162"/>
  <c r="Z161"/>
  <c r="V161"/>
  <c r="S161"/>
  <c r="M161"/>
  <c r="J161"/>
  <c r="G161"/>
  <c r="W161" s="1"/>
  <c r="V160"/>
  <c r="S160"/>
  <c r="M160"/>
  <c r="J160"/>
  <c r="G160"/>
  <c r="Z159"/>
  <c r="U159"/>
  <c r="T159"/>
  <c r="R159"/>
  <c r="Q159"/>
  <c r="O159"/>
  <c r="N159"/>
  <c r="L159"/>
  <c r="K159"/>
  <c r="I159"/>
  <c r="H159"/>
  <c r="F159"/>
  <c r="E159"/>
  <c r="Z156"/>
  <c r="V156"/>
  <c r="S156"/>
  <c r="P156"/>
  <c r="M156"/>
  <c r="J156"/>
  <c r="G156"/>
  <c r="Z146"/>
  <c r="V146"/>
  <c r="S146"/>
  <c r="P146"/>
  <c r="M146"/>
  <c r="J146"/>
  <c r="G146"/>
  <c r="Z145"/>
  <c r="V145"/>
  <c r="S145"/>
  <c r="P145"/>
  <c r="M145"/>
  <c r="J145"/>
  <c r="G145"/>
  <c r="Z144"/>
  <c r="V144"/>
  <c r="S144"/>
  <c r="P144"/>
  <c r="M144"/>
  <c r="J144"/>
  <c r="G144"/>
  <c r="Z140"/>
  <c r="Z136"/>
  <c r="Z139"/>
  <c r="V139"/>
  <c r="S139"/>
  <c r="P139"/>
  <c r="M139"/>
  <c r="J139"/>
  <c r="G139"/>
  <c r="Z138"/>
  <c r="V138"/>
  <c r="S138"/>
  <c r="P138"/>
  <c r="M138"/>
  <c r="J138"/>
  <c r="G138"/>
  <c r="Z131"/>
  <c r="V131"/>
  <c r="S131"/>
  <c r="P131"/>
  <c r="M131"/>
  <c r="J131"/>
  <c r="G131"/>
  <c r="Z132"/>
  <c r="X132"/>
  <c r="W132"/>
  <c r="Z130"/>
  <c r="V130"/>
  <c r="S130"/>
  <c r="P130"/>
  <c r="M130"/>
  <c r="J130"/>
  <c r="G130"/>
  <c r="Z129"/>
  <c r="V129"/>
  <c r="S129"/>
  <c r="P129"/>
  <c r="M129"/>
  <c r="J129"/>
  <c r="G129"/>
  <c r="Z128"/>
  <c r="V128"/>
  <c r="S128"/>
  <c r="P128"/>
  <c r="M128"/>
  <c r="J128"/>
  <c r="G128"/>
  <c r="Z127"/>
  <c r="V127"/>
  <c r="S127"/>
  <c r="P127"/>
  <c r="M127"/>
  <c r="J127"/>
  <c r="G127"/>
  <c r="Z126"/>
  <c r="V126"/>
  <c r="S126"/>
  <c r="P126"/>
  <c r="M126"/>
  <c r="J126"/>
  <c r="G126"/>
  <c r="Z122"/>
  <c r="V122"/>
  <c r="S122"/>
  <c r="P122"/>
  <c r="M122"/>
  <c r="J122"/>
  <c r="G122"/>
  <c r="Z96"/>
  <c r="V96"/>
  <c r="S96"/>
  <c r="P96"/>
  <c r="M96"/>
  <c r="J96"/>
  <c r="G96"/>
  <c r="Z95"/>
  <c r="V95"/>
  <c r="S95"/>
  <c r="P95"/>
  <c r="M95"/>
  <c r="J95"/>
  <c r="G95"/>
  <c r="Z94"/>
  <c r="V94"/>
  <c r="S94"/>
  <c r="P94"/>
  <c r="M94"/>
  <c r="J94"/>
  <c r="G94"/>
  <c r="Z93"/>
  <c r="Z92"/>
  <c r="V92"/>
  <c r="S92"/>
  <c r="P92"/>
  <c r="M92"/>
  <c r="J92"/>
  <c r="G92"/>
  <c r="Z91"/>
  <c r="V91"/>
  <c r="S91"/>
  <c r="P91"/>
  <c r="M91"/>
  <c r="J91"/>
  <c r="G91"/>
  <c r="Z90"/>
  <c r="V90"/>
  <c r="S90"/>
  <c r="P90"/>
  <c r="M90"/>
  <c r="J90"/>
  <c r="G90"/>
  <c r="Z89"/>
  <c r="J30"/>
  <c r="G32"/>
  <c r="G33"/>
  <c r="G31"/>
  <c r="J24"/>
  <c r="X24" s="1"/>
  <c r="J29"/>
  <c r="J27"/>
  <c r="X27" s="1"/>
  <c r="G28"/>
  <c r="J28"/>
  <c r="X28" s="1"/>
  <c r="G27"/>
  <c r="S13"/>
  <c r="P13"/>
  <c r="G13"/>
  <c r="J13"/>
  <c r="P181"/>
  <c r="M181"/>
  <c r="P180"/>
  <c r="M180"/>
  <c r="P179"/>
  <c r="M179"/>
  <c r="P178"/>
  <c r="M178"/>
  <c r="P177"/>
  <c r="M177"/>
  <c r="P176"/>
  <c r="M176"/>
  <c r="P175"/>
  <c r="M175"/>
  <c r="P174"/>
  <c r="M174"/>
  <c r="P172"/>
  <c r="M172"/>
  <c r="P171"/>
  <c r="M171"/>
  <c r="P170"/>
  <c r="M170"/>
  <c r="O169"/>
  <c r="N169"/>
  <c r="L169"/>
  <c r="K169"/>
  <c r="P167"/>
  <c r="M167"/>
  <c r="P166"/>
  <c r="M166"/>
  <c r="P165"/>
  <c r="M165"/>
  <c r="O164"/>
  <c r="N164"/>
  <c r="L164"/>
  <c r="K164"/>
  <c r="O157"/>
  <c r="N157"/>
  <c r="L157"/>
  <c r="K157"/>
  <c r="P155"/>
  <c r="M155"/>
  <c r="P154"/>
  <c r="M154"/>
  <c r="P153"/>
  <c r="M153"/>
  <c r="O151"/>
  <c r="N151"/>
  <c r="L151"/>
  <c r="K151"/>
  <c r="P150"/>
  <c r="M150"/>
  <c r="P149"/>
  <c r="M149"/>
  <c r="O147"/>
  <c r="N147"/>
  <c r="L147"/>
  <c r="K147"/>
  <c r="P143"/>
  <c r="M143"/>
  <c r="P142"/>
  <c r="M142"/>
  <c r="O140"/>
  <c r="N140"/>
  <c r="L140"/>
  <c r="K140"/>
  <c r="P137"/>
  <c r="M137"/>
  <c r="P136"/>
  <c r="M136"/>
  <c r="P135"/>
  <c r="M135"/>
  <c r="P134"/>
  <c r="M134"/>
  <c r="P123"/>
  <c r="M123"/>
  <c r="P121"/>
  <c r="M121"/>
  <c r="P120"/>
  <c r="M120"/>
  <c r="P119"/>
  <c r="M119"/>
  <c r="P118"/>
  <c r="M118"/>
  <c r="P117"/>
  <c r="M117"/>
  <c r="P116"/>
  <c r="M116"/>
  <c r="P115"/>
  <c r="M115"/>
  <c r="P114"/>
  <c r="M114"/>
  <c r="P113"/>
  <c r="M113"/>
  <c r="P110"/>
  <c r="M110"/>
  <c r="P109"/>
  <c r="M109"/>
  <c r="P108"/>
  <c r="M108"/>
  <c r="O107"/>
  <c r="N107"/>
  <c r="L107"/>
  <c r="K107"/>
  <c r="P106"/>
  <c r="M106"/>
  <c r="P105"/>
  <c r="M105"/>
  <c r="P104"/>
  <c r="M104"/>
  <c r="O103"/>
  <c r="O93" s="1"/>
  <c r="N103"/>
  <c r="N93" s="1"/>
  <c r="L103"/>
  <c r="L93" s="1"/>
  <c r="K103"/>
  <c r="K93" s="1"/>
  <c r="P102"/>
  <c r="M102"/>
  <c r="P101"/>
  <c r="M101"/>
  <c r="P100"/>
  <c r="M100"/>
  <c r="O99"/>
  <c r="N99"/>
  <c r="L99"/>
  <c r="K99"/>
  <c r="P88"/>
  <c r="M88"/>
  <c r="P87"/>
  <c r="M87"/>
  <c r="P86"/>
  <c r="M86"/>
  <c r="O85"/>
  <c r="O97" s="1"/>
  <c r="N85"/>
  <c r="N97" s="1"/>
  <c r="L85"/>
  <c r="L97" s="1"/>
  <c r="K85"/>
  <c r="K97" s="1"/>
  <c r="P82"/>
  <c r="M82"/>
  <c r="P81"/>
  <c r="M81"/>
  <c r="P80"/>
  <c r="M80"/>
  <c r="O79"/>
  <c r="N79"/>
  <c r="L79"/>
  <c r="K79"/>
  <c r="P78"/>
  <c r="M78"/>
  <c r="P77"/>
  <c r="M77"/>
  <c r="P76"/>
  <c r="M76"/>
  <c r="O75"/>
  <c r="N75"/>
  <c r="L75"/>
  <c r="K75"/>
  <c r="P74"/>
  <c r="M74"/>
  <c r="P73"/>
  <c r="M73"/>
  <c r="P72"/>
  <c r="M72"/>
  <c r="O71"/>
  <c r="N71"/>
  <c r="L71"/>
  <c r="K71"/>
  <c r="P70"/>
  <c r="M70"/>
  <c r="P69"/>
  <c r="M69"/>
  <c r="P68"/>
  <c r="M68"/>
  <c r="O67"/>
  <c r="N67"/>
  <c r="L67"/>
  <c r="K67"/>
  <c r="P66"/>
  <c r="M66"/>
  <c r="P65"/>
  <c r="M65"/>
  <c r="O63"/>
  <c r="M64"/>
  <c r="N63"/>
  <c r="L63"/>
  <c r="K63"/>
  <c r="P60"/>
  <c r="M60"/>
  <c r="P59"/>
  <c r="M59"/>
  <c r="O58"/>
  <c r="N58"/>
  <c r="L58"/>
  <c r="K58"/>
  <c r="P57"/>
  <c r="M57"/>
  <c r="P56"/>
  <c r="M56"/>
  <c r="P55"/>
  <c r="M55"/>
  <c r="O54"/>
  <c r="N54"/>
  <c r="L54"/>
  <c r="K54"/>
  <c r="P51"/>
  <c r="M51"/>
  <c r="P50"/>
  <c r="M50"/>
  <c r="P49"/>
  <c r="M49"/>
  <c r="O48"/>
  <c r="N48"/>
  <c r="L48"/>
  <c r="K48"/>
  <c r="P47"/>
  <c r="M47"/>
  <c r="P46"/>
  <c r="M46"/>
  <c r="P45"/>
  <c r="M45"/>
  <c r="O44"/>
  <c r="N44"/>
  <c r="L44"/>
  <c r="K44"/>
  <c r="P43"/>
  <c r="M43"/>
  <c r="P42"/>
  <c r="M42"/>
  <c r="P41"/>
  <c r="M41"/>
  <c r="P29"/>
  <c r="M29"/>
  <c r="P22"/>
  <c r="M22"/>
  <c r="P21"/>
  <c r="M21"/>
  <c r="M19"/>
  <c r="M18"/>
  <c r="M17"/>
  <c r="P15"/>
  <c r="M15"/>
  <c r="P14"/>
  <c r="M14"/>
  <c r="M13"/>
  <c r="Y36" l="1"/>
  <c r="Y35"/>
  <c r="W182"/>
  <c r="X163"/>
  <c r="Y163" s="1"/>
  <c r="S159"/>
  <c r="Y160"/>
  <c r="J159"/>
  <c r="M159"/>
  <c r="Y162"/>
  <c r="W146"/>
  <c r="X156"/>
  <c r="G159"/>
  <c r="P159"/>
  <c r="X146"/>
  <c r="V159"/>
  <c r="X161"/>
  <c r="Y161" s="1"/>
  <c r="X144"/>
  <c r="W156"/>
  <c r="X131"/>
  <c r="W130"/>
  <c r="X126"/>
  <c r="W129"/>
  <c r="X139"/>
  <c r="W144"/>
  <c r="X145"/>
  <c r="W145"/>
  <c r="X130"/>
  <c r="X96"/>
  <c r="X128"/>
  <c r="Y132"/>
  <c r="W126"/>
  <c r="W139"/>
  <c r="W131"/>
  <c r="X138"/>
  <c r="W138"/>
  <c r="X127"/>
  <c r="X92"/>
  <c r="W91"/>
  <c r="K89"/>
  <c r="W128"/>
  <c r="X94"/>
  <c r="W127"/>
  <c r="X129"/>
  <c r="W96"/>
  <c r="X122"/>
  <c r="W122"/>
  <c r="W94"/>
  <c r="X90"/>
  <c r="W95"/>
  <c r="X95"/>
  <c r="W90"/>
  <c r="W92"/>
  <c r="X91"/>
  <c r="L89"/>
  <c r="N89"/>
  <c r="O89"/>
  <c r="G30"/>
  <c r="M151"/>
  <c r="P147"/>
  <c r="M67"/>
  <c r="Y27"/>
  <c r="Z27" s="1"/>
  <c r="Y28"/>
  <c r="Z28" s="1"/>
  <c r="P12"/>
  <c r="P79"/>
  <c r="P169"/>
  <c r="M12"/>
  <c r="M157"/>
  <c r="M54"/>
  <c r="N61"/>
  <c r="M79"/>
  <c r="M85"/>
  <c r="M97" s="1"/>
  <c r="M147"/>
  <c r="M40"/>
  <c r="P71"/>
  <c r="L83"/>
  <c r="P85"/>
  <c r="P97" s="1"/>
  <c r="P99"/>
  <c r="P157"/>
  <c r="M48"/>
  <c r="P58"/>
  <c r="M140"/>
  <c r="M164"/>
  <c r="P140"/>
  <c r="M44"/>
  <c r="P75"/>
  <c r="P40"/>
  <c r="P44"/>
  <c r="L61"/>
  <c r="M107"/>
  <c r="P20"/>
  <c r="N83"/>
  <c r="K61"/>
  <c r="M16"/>
  <c r="P103"/>
  <c r="P93" s="1"/>
  <c r="K83"/>
  <c r="P48"/>
  <c r="P54"/>
  <c r="O61"/>
  <c r="P67"/>
  <c r="P107"/>
  <c r="M20"/>
  <c r="M103"/>
  <c r="M93" s="1"/>
  <c r="P164"/>
  <c r="M169"/>
  <c r="M58"/>
  <c r="M75"/>
  <c r="M99"/>
  <c r="N111"/>
  <c r="K111"/>
  <c r="O111"/>
  <c r="L111"/>
  <c r="M63"/>
  <c r="M71"/>
  <c r="O83"/>
  <c r="P151"/>
  <c r="P64"/>
  <c r="P63" s="1"/>
  <c r="V181"/>
  <c r="S181"/>
  <c r="J181"/>
  <c r="G181"/>
  <c r="Z180"/>
  <c r="V180"/>
  <c r="S180"/>
  <c r="J180"/>
  <c r="G180"/>
  <c r="Z179"/>
  <c r="V179"/>
  <c r="J179"/>
  <c r="G179"/>
  <c r="Z178"/>
  <c r="V178"/>
  <c r="S178"/>
  <c r="G178"/>
  <c r="Z177"/>
  <c r="V177"/>
  <c r="S177"/>
  <c r="J177"/>
  <c r="G177"/>
  <c r="Z176"/>
  <c r="V176"/>
  <c r="S176"/>
  <c r="J176"/>
  <c r="G176"/>
  <c r="Z175"/>
  <c r="V175"/>
  <c r="S175"/>
  <c r="J175"/>
  <c r="G175"/>
  <c r="Z174"/>
  <c r="V174"/>
  <c r="S174"/>
  <c r="J174"/>
  <c r="G174"/>
  <c r="Z173"/>
  <c r="U173"/>
  <c r="T173"/>
  <c r="R173"/>
  <c r="Q173"/>
  <c r="I173"/>
  <c r="H173"/>
  <c r="F173"/>
  <c r="E173"/>
  <c r="Z172"/>
  <c r="V172"/>
  <c r="S172"/>
  <c r="J172"/>
  <c r="G172"/>
  <c r="Z171"/>
  <c r="V171"/>
  <c r="S171"/>
  <c r="J171"/>
  <c r="G171"/>
  <c r="Z170"/>
  <c r="V170"/>
  <c r="S170"/>
  <c r="J170"/>
  <c r="G170"/>
  <c r="Z169"/>
  <c r="U169"/>
  <c r="T169"/>
  <c r="R169"/>
  <c r="Q169"/>
  <c r="I169"/>
  <c r="H169"/>
  <c r="F169"/>
  <c r="E169"/>
  <c r="Z167"/>
  <c r="V167"/>
  <c r="S167"/>
  <c r="J167"/>
  <c r="G167"/>
  <c r="Z166"/>
  <c r="V166"/>
  <c r="S166"/>
  <c r="J166"/>
  <c r="G166"/>
  <c r="Z165"/>
  <c r="V165"/>
  <c r="S165"/>
  <c r="J165"/>
  <c r="G165"/>
  <c r="Z164"/>
  <c r="U164"/>
  <c r="T164"/>
  <c r="R164"/>
  <c r="Q164"/>
  <c r="I164"/>
  <c r="H164"/>
  <c r="F164"/>
  <c r="E164"/>
  <c r="Z157"/>
  <c r="U157"/>
  <c r="T157"/>
  <c r="R157"/>
  <c r="Q157"/>
  <c r="I157"/>
  <c r="H157"/>
  <c r="F157"/>
  <c r="E157"/>
  <c r="Z155"/>
  <c r="V155"/>
  <c r="S155"/>
  <c r="J155"/>
  <c r="G155"/>
  <c r="Z154"/>
  <c r="V154"/>
  <c r="S154"/>
  <c r="J154"/>
  <c r="G154"/>
  <c r="Z153"/>
  <c r="V153"/>
  <c r="S153"/>
  <c r="J153"/>
  <c r="G153"/>
  <c r="Z151"/>
  <c r="U151"/>
  <c r="T151"/>
  <c r="R151"/>
  <c r="Q151"/>
  <c r="I151"/>
  <c r="H151"/>
  <c r="F151"/>
  <c r="E151"/>
  <c r="Z150"/>
  <c r="V150"/>
  <c r="S150"/>
  <c r="J150"/>
  <c r="G150"/>
  <c r="Z149"/>
  <c r="V149"/>
  <c r="S149"/>
  <c r="J149"/>
  <c r="G149"/>
  <c r="Z147"/>
  <c r="U147"/>
  <c r="T147"/>
  <c r="R147"/>
  <c r="Q147"/>
  <c r="I147"/>
  <c r="H147"/>
  <c r="F147"/>
  <c r="E147"/>
  <c r="Z143"/>
  <c r="V143"/>
  <c r="S143"/>
  <c r="J143"/>
  <c r="G143"/>
  <c r="Z142"/>
  <c r="V142"/>
  <c r="S142"/>
  <c r="J142"/>
  <c r="G142"/>
  <c r="U140"/>
  <c r="T140"/>
  <c r="R140"/>
  <c r="Q140"/>
  <c r="I140"/>
  <c r="H140"/>
  <c r="F140"/>
  <c r="E140"/>
  <c r="Z137"/>
  <c r="V137"/>
  <c r="S137"/>
  <c r="J137"/>
  <c r="G137"/>
  <c r="J136"/>
  <c r="G136"/>
  <c r="Z135"/>
  <c r="V135"/>
  <c r="S135"/>
  <c r="J135"/>
  <c r="G135"/>
  <c r="Z134"/>
  <c r="V134"/>
  <c r="S134"/>
  <c r="J134"/>
  <c r="G134"/>
  <c r="Z124"/>
  <c r="Z123"/>
  <c r="V123"/>
  <c r="S123"/>
  <c r="J123"/>
  <c r="G123"/>
  <c r="Z121"/>
  <c r="V121"/>
  <c r="S121"/>
  <c r="J121"/>
  <c r="G121"/>
  <c r="Z120"/>
  <c r="V120"/>
  <c r="S120"/>
  <c r="J120"/>
  <c r="G120"/>
  <c r="Z119"/>
  <c r="V119"/>
  <c r="S119"/>
  <c r="J119"/>
  <c r="G119"/>
  <c r="Z118"/>
  <c r="V118"/>
  <c r="S118"/>
  <c r="J118"/>
  <c r="G118"/>
  <c r="Z117"/>
  <c r="V117"/>
  <c r="S117"/>
  <c r="J117"/>
  <c r="G117"/>
  <c r="Z116"/>
  <c r="V116"/>
  <c r="S116"/>
  <c r="J116"/>
  <c r="G116"/>
  <c r="Z115"/>
  <c r="V115"/>
  <c r="S115"/>
  <c r="J115"/>
  <c r="G115"/>
  <c r="Z114"/>
  <c r="V114"/>
  <c r="S114"/>
  <c r="J114"/>
  <c r="G114"/>
  <c r="Z113"/>
  <c r="V113"/>
  <c r="S113"/>
  <c r="J113"/>
  <c r="G113"/>
  <c r="Z111"/>
  <c r="Z110"/>
  <c r="V110"/>
  <c r="S110"/>
  <c r="J110"/>
  <c r="G110"/>
  <c r="Z109"/>
  <c r="V109"/>
  <c r="S109"/>
  <c r="J109"/>
  <c r="G109"/>
  <c r="Z108"/>
  <c r="V108"/>
  <c r="S108"/>
  <c r="J108"/>
  <c r="G108"/>
  <c r="Z107"/>
  <c r="U107"/>
  <c r="T107"/>
  <c r="R107"/>
  <c r="Q107"/>
  <c r="I107"/>
  <c r="H107"/>
  <c r="F107"/>
  <c r="E107"/>
  <c r="Z106"/>
  <c r="V106"/>
  <c r="S106"/>
  <c r="J106"/>
  <c r="G106"/>
  <c r="Z105"/>
  <c r="V105"/>
  <c r="S105"/>
  <c r="J105"/>
  <c r="G105"/>
  <c r="Z104"/>
  <c r="V104"/>
  <c r="S104"/>
  <c r="J104"/>
  <c r="G104"/>
  <c r="Z103"/>
  <c r="U103"/>
  <c r="U93" s="1"/>
  <c r="T103"/>
  <c r="T93" s="1"/>
  <c r="R103"/>
  <c r="R93" s="1"/>
  <c r="Q103"/>
  <c r="Q93" s="1"/>
  <c r="I103"/>
  <c r="I93" s="1"/>
  <c r="H103"/>
  <c r="H93" s="1"/>
  <c r="F103"/>
  <c r="F93" s="1"/>
  <c r="E103"/>
  <c r="E93" s="1"/>
  <c r="Z102"/>
  <c r="V102"/>
  <c r="S102"/>
  <c r="J102"/>
  <c r="G102"/>
  <c r="Z101"/>
  <c r="V101"/>
  <c r="S101"/>
  <c r="J101"/>
  <c r="G101"/>
  <c r="Z100"/>
  <c r="V100"/>
  <c r="S100"/>
  <c r="J100"/>
  <c r="G100"/>
  <c r="Z99"/>
  <c r="U99"/>
  <c r="T99"/>
  <c r="R99"/>
  <c r="Q99"/>
  <c r="I99"/>
  <c r="H99"/>
  <c r="F99"/>
  <c r="E99"/>
  <c r="Z97"/>
  <c r="Z88"/>
  <c r="V88"/>
  <c r="S88"/>
  <c r="J88"/>
  <c r="G88"/>
  <c r="Z87"/>
  <c r="V87"/>
  <c r="S87"/>
  <c r="J87"/>
  <c r="G87"/>
  <c r="Z86"/>
  <c r="V86"/>
  <c r="S86"/>
  <c r="J86"/>
  <c r="G86"/>
  <c r="Z85"/>
  <c r="U85"/>
  <c r="U97" s="1"/>
  <c r="T85"/>
  <c r="T97" s="1"/>
  <c r="R85"/>
  <c r="R97" s="1"/>
  <c r="Q85"/>
  <c r="Q97" s="1"/>
  <c r="I85"/>
  <c r="I97" s="1"/>
  <c r="H85"/>
  <c r="H97" s="1"/>
  <c r="F85"/>
  <c r="F97" s="1"/>
  <c r="E85"/>
  <c r="E97" s="1"/>
  <c r="Z82"/>
  <c r="V82"/>
  <c r="S82"/>
  <c r="J82"/>
  <c r="G82"/>
  <c r="Z81"/>
  <c r="V81"/>
  <c r="S81"/>
  <c r="J81"/>
  <c r="G81"/>
  <c r="Z80"/>
  <c r="V80"/>
  <c r="S80"/>
  <c r="J80"/>
  <c r="G80"/>
  <c r="Z79"/>
  <c r="U79"/>
  <c r="T79"/>
  <c r="R79"/>
  <c r="Q79"/>
  <c r="I79"/>
  <c r="H79"/>
  <c r="F79"/>
  <c r="E79"/>
  <c r="Z78"/>
  <c r="V78"/>
  <c r="S78"/>
  <c r="J78"/>
  <c r="G78"/>
  <c r="Z77"/>
  <c r="V77"/>
  <c r="S77"/>
  <c r="J77"/>
  <c r="G77"/>
  <c r="Z76"/>
  <c r="V76"/>
  <c r="S76"/>
  <c r="J76"/>
  <c r="G76"/>
  <c r="Z75"/>
  <c r="U75"/>
  <c r="T75"/>
  <c r="R75"/>
  <c r="Q75"/>
  <c r="I75"/>
  <c r="H75"/>
  <c r="F75"/>
  <c r="E75"/>
  <c r="Z74"/>
  <c r="V74"/>
  <c r="S74"/>
  <c r="J74"/>
  <c r="G74"/>
  <c r="Z73"/>
  <c r="V73"/>
  <c r="S73"/>
  <c r="J73"/>
  <c r="G73"/>
  <c r="Z72"/>
  <c r="V72"/>
  <c r="S72"/>
  <c r="J72"/>
  <c r="G72"/>
  <c r="Z71"/>
  <c r="U71"/>
  <c r="T71"/>
  <c r="R71"/>
  <c r="Q71"/>
  <c r="I71"/>
  <c r="H71"/>
  <c r="F71"/>
  <c r="E71"/>
  <c r="Z70"/>
  <c r="V70"/>
  <c r="S70"/>
  <c r="J70"/>
  <c r="G70"/>
  <c r="Z69"/>
  <c r="V69"/>
  <c r="S69"/>
  <c r="J69"/>
  <c r="G69"/>
  <c r="Z68"/>
  <c r="V68"/>
  <c r="S68"/>
  <c r="J68"/>
  <c r="G68"/>
  <c r="Z67"/>
  <c r="U67"/>
  <c r="T67"/>
  <c r="R67"/>
  <c r="Q67"/>
  <c r="I67"/>
  <c r="H67"/>
  <c r="F67"/>
  <c r="E67"/>
  <c r="Z66"/>
  <c r="V66"/>
  <c r="S66"/>
  <c r="J66"/>
  <c r="G66"/>
  <c r="Z65"/>
  <c r="V65"/>
  <c r="S65"/>
  <c r="J65"/>
  <c r="G65"/>
  <c r="S64"/>
  <c r="J64"/>
  <c r="G64"/>
  <c r="T63"/>
  <c r="R63"/>
  <c r="Q63"/>
  <c r="I63"/>
  <c r="H63"/>
  <c r="F63"/>
  <c r="E63"/>
  <c r="V60"/>
  <c r="X60" s="1"/>
  <c r="S60"/>
  <c r="W60" s="1"/>
  <c r="V59"/>
  <c r="S59"/>
  <c r="J59"/>
  <c r="G59"/>
  <c r="U58"/>
  <c r="T58"/>
  <c r="R58"/>
  <c r="Q58"/>
  <c r="I58"/>
  <c r="H58"/>
  <c r="F58"/>
  <c r="E58"/>
  <c r="Z57"/>
  <c r="V57"/>
  <c r="S57"/>
  <c r="J57"/>
  <c r="G57"/>
  <c r="Z56"/>
  <c r="V56"/>
  <c r="S56"/>
  <c r="J56"/>
  <c r="G56"/>
  <c r="Z55"/>
  <c r="V55"/>
  <c r="S55"/>
  <c r="J55"/>
  <c r="G55"/>
  <c r="U54"/>
  <c r="T54"/>
  <c r="R54"/>
  <c r="Q54"/>
  <c r="I54"/>
  <c r="H54"/>
  <c r="F54"/>
  <c r="E54"/>
  <c r="Z52"/>
  <c r="Z51"/>
  <c r="V51"/>
  <c r="S51"/>
  <c r="J51"/>
  <c r="G51"/>
  <c r="Z50"/>
  <c r="V50"/>
  <c r="S50"/>
  <c r="J50"/>
  <c r="G50"/>
  <c r="Z49"/>
  <c r="V49"/>
  <c r="S49"/>
  <c r="J49"/>
  <c r="G49"/>
  <c r="Z48"/>
  <c r="U48"/>
  <c r="T48"/>
  <c r="R48"/>
  <c r="Q48"/>
  <c r="I48"/>
  <c r="H48"/>
  <c r="F48"/>
  <c r="E48"/>
  <c r="Z47"/>
  <c r="V47"/>
  <c r="S47"/>
  <c r="J47"/>
  <c r="G47"/>
  <c r="Z46"/>
  <c r="V46"/>
  <c r="S46"/>
  <c r="J46"/>
  <c r="G46"/>
  <c r="Z45"/>
  <c r="V45"/>
  <c r="S45"/>
  <c r="J45"/>
  <c r="G45"/>
  <c r="Z44"/>
  <c r="U44"/>
  <c r="T44"/>
  <c r="R44"/>
  <c r="Q44"/>
  <c r="I44"/>
  <c r="H44"/>
  <c r="F44"/>
  <c r="E44"/>
  <c r="Z43"/>
  <c r="V43"/>
  <c r="S43"/>
  <c r="J43"/>
  <c r="G43"/>
  <c r="Z42"/>
  <c r="V42"/>
  <c r="S42"/>
  <c r="J42"/>
  <c r="G42"/>
  <c r="Z41"/>
  <c r="V41"/>
  <c r="S41"/>
  <c r="J41"/>
  <c r="G41"/>
  <c r="Z40"/>
  <c r="V29"/>
  <c r="X29" s="1"/>
  <c r="S29"/>
  <c r="G29"/>
  <c r="J26"/>
  <c r="X26" s="1"/>
  <c r="G26"/>
  <c r="J25"/>
  <c r="X25" s="1"/>
  <c r="G25"/>
  <c r="G24"/>
  <c r="J23"/>
  <c r="X23" s="1"/>
  <c r="G23"/>
  <c r="V22"/>
  <c r="S22"/>
  <c r="J22"/>
  <c r="G22"/>
  <c r="V21"/>
  <c r="S21"/>
  <c r="J21"/>
  <c r="G21"/>
  <c r="Z19"/>
  <c r="S19"/>
  <c r="J19"/>
  <c r="X19" s="1"/>
  <c r="G19"/>
  <c r="Z18"/>
  <c r="S18"/>
  <c r="J18"/>
  <c r="X18" s="1"/>
  <c r="G18"/>
  <c r="Z17"/>
  <c r="S17"/>
  <c r="J17"/>
  <c r="X17" s="1"/>
  <c r="G17"/>
  <c r="Z16"/>
  <c r="Z15"/>
  <c r="V15"/>
  <c r="S15"/>
  <c r="J15"/>
  <c r="G15"/>
  <c r="Z14"/>
  <c r="V14"/>
  <c r="S14"/>
  <c r="J14"/>
  <c r="G14"/>
  <c r="V13"/>
  <c r="G23" i="1"/>
  <c r="F23"/>
  <c r="E23"/>
  <c r="D23"/>
  <c r="X159" i="2" l="1"/>
  <c r="P182"/>
  <c r="Y129"/>
  <c r="Y156"/>
  <c r="Y144"/>
  <c r="Y146"/>
  <c r="Y131"/>
  <c r="Y126"/>
  <c r="Y130"/>
  <c r="Y145"/>
  <c r="Y139"/>
  <c r="Y96"/>
  <c r="H89"/>
  <c r="Y127"/>
  <c r="Y128"/>
  <c r="Y138"/>
  <c r="Y91"/>
  <c r="Y92"/>
  <c r="Q89"/>
  <c r="R89"/>
  <c r="Y94"/>
  <c r="Y122"/>
  <c r="F89"/>
  <c r="Y90"/>
  <c r="Y95"/>
  <c r="M89"/>
  <c r="T89"/>
  <c r="E89"/>
  <c r="U89"/>
  <c r="P89"/>
  <c r="I89"/>
  <c r="W135"/>
  <c r="W119"/>
  <c r="W165"/>
  <c r="X177"/>
  <c r="M52"/>
  <c r="G20"/>
  <c r="P61"/>
  <c r="S12"/>
  <c r="P30"/>
  <c r="P38" s="1"/>
  <c r="M83"/>
  <c r="M111"/>
  <c r="M61"/>
  <c r="P111"/>
  <c r="J12"/>
  <c r="P83"/>
  <c r="P52"/>
  <c r="W116"/>
  <c r="M30"/>
  <c r="M38" s="1"/>
  <c r="G147"/>
  <c r="X13"/>
  <c r="W42"/>
  <c r="W50"/>
  <c r="W82"/>
  <c r="W113"/>
  <c r="X114"/>
  <c r="X116"/>
  <c r="S40"/>
  <c r="V140"/>
  <c r="X170"/>
  <c r="W41"/>
  <c r="V40"/>
  <c r="W45"/>
  <c r="W49"/>
  <c r="X118"/>
  <c r="X137"/>
  <c r="W109"/>
  <c r="W115"/>
  <c r="X105"/>
  <c r="W114"/>
  <c r="X69"/>
  <c r="G71"/>
  <c r="V169"/>
  <c r="X171"/>
  <c r="X66"/>
  <c r="V67"/>
  <c r="X70"/>
  <c r="X72"/>
  <c r="X74"/>
  <c r="X88"/>
  <c r="W102"/>
  <c r="W104"/>
  <c r="W110"/>
  <c r="W121"/>
  <c r="J173"/>
  <c r="W17"/>
  <c r="Y17" s="1"/>
  <c r="W19"/>
  <c r="Y19" s="1"/>
  <c r="G58"/>
  <c r="W66"/>
  <c r="X100"/>
  <c r="X102"/>
  <c r="X106"/>
  <c r="V107"/>
  <c r="X135"/>
  <c r="W137"/>
  <c r="V164"/>
  <c r="X167"/>
  <c r="W172"/>
  <c r="S173"/>
  <c r="W176"/>
  <c r="H61"/>
  <c r="W77"/>
  <c r="X109"/>
  <c r="X176"/>
  <c r="W181"/>
  <c r="X50"/>
  <c r="V48"/>
  <c r="W56"/>
  <c r="W64"/>
  <c r="X68"/>
  <c r="X76"/>
  <c r="X110"/>
  <c r="X150"/>
  <c r="V157"/>
  <c r="X155"/>
  <c r="W177"/>
  <c r="W180"/>
  <c r="X15"/>
  <c r="S44"/>
  <c r="U61"/>
  <c r="W68"/>
  <c r="W105"/>
  <c r="W118"/>
  <c r="X119"/>
  <c r="X121"/>
  <c r="X123"/>
  <c r="S147"/>
  <c r="W174"/>
  <c r="J40"/>
  <c r="E111"/>
  <c r="W47"/>
  <c r="S48"/>
  <c r="J63"/>
  <c r="V99"/>
  <c r="X120"/>
  <c r="W143"/>
  <c r="V85"/>
  <c r="V97" s="1"/>
  <c r="G99"/>
  <c r="V44"/>
  <c r="X65"/>
  <c r="X73"/>
  <c r="X77"/>
  <c r="G85"/>
  <c r="G97" s="1"/>
  <c r="X104"/>
  <c r="X143"/>
  <c r="V151"/>
  <c r="G169"/>
  <c r="X172"/>
  <c r="S85"/>
  <c r="S97" s="1"/>
  <c r="W59"/>
  <c r="V12"/>
  <c r="R61"/>
  <c r="W43"/>
  <c r="V54"/>
  <c r="S99"/>
  <c r="T111"/>
  <c r="W117"/>
  <c r="J157"/>
  <c r="W166"/>
  <c r="X180"/>
  <c r="X43"/>
  <c r="S63"/>
  <c r="W65"/>
  <c r="V71"/>
  <c r="W74"/>
  <c r="J75"/>
  <c r="W76"/>
  <c r="W80"/>
  <c r="V79"/>
  <c r="X87"/>
  <c r="G103"/>
  <c r="G93" s="1"/>
  <c r="X113"/>
  <c r="X117"/>
  <c r="W120"/>
  <c r="X142"/>
  <c r="W150"/>
  <c r="W155"/>
  <c r="J164"/>
  <c r="J20"/>
  <c r="J103"/>
  <c r="J93" s="1"/>
  <c r="G16"/>
  <c r="W51"/>
  <c r="S54"/>
  <c r="S58"/>
  <c r="J67"/>
  <c r="J71"/>
  <c r="X82"/>
  <c r="J85"/>
  <c r="J97" s="1"/>
  <c r="W101"/>
  <c r="V103"/>
  <c r="V93" s="1"/>
  <c r="G107"/>
  <c r="W123"/>
  <c r="J140"/>
  <c r="W154"/>
  <c r="X165"/>
  <c r="W170"/>
  <c r="W171"/>
  <c r="X175"/>
  <c r="E61"/>
  <c r="W14"/>
  <c r="X14"/>
  <c r="V20"/>
  <c r="G40"/>
  <c r="W46"/>
  <c r="W57"/>
  <c r="I61"/>
  <c r="G67"/>
  <c r="W69"/>
  <c r="W72"/>
  <c r="R83"/>
  <c r="W86"/>
  <c r="J99"/>
  <c r="W106"/>
  <c r="X108"/>
  <c r="X115"/>
  <c r="J151"/>
  <c r="X154"/>
  <c r="W167"/>
  <c r="J169"/>
  <c r="W175"/>
  <c r="X178"/>
  <c r="X181"/>
  <c r="V173"/>
  <c r="S16"/>
  <c r="S20"/>
  <c r="X134"/>
  <c r="S164"/>
  <c r="Y24"/>
  <c r="Z24" s="1"/>
  <c r="X45"/>
  <c r="X56"/>
  <c r="W15"/>
  <c r="X42"/>
  <c r="X51"/>
  <c r="G54"/>
  <c r="Y60"/>
  <c r="J79"/>
  <c r="X86"/>
  <c r="W88"/>
  <c r="S103"/>
  <c r="S93" s="1"/>
  <c r="J107"/>
  <c r="G151"/>
  <c r="G157"/>
  <c r="X22"/>
  <c r="X55"/>
  <c r="T61"/>
  <c r="W70"/>
  <c r="W73"/>
  <c r="W78"/>
  <c r="I83"/>
  <c r="S79"/>
  <c r="W100"/>
  <c r="X101"/>
  <c r="Q111"/>
  <c r="S107"/>
  <c r="J147"/>
  <c r="G173"/>
  <c r="F83"/>
  <c r="Y25"/>
  <c r="Z25" s="1"/>
  <c r="R111"/>
  <c r="G140"/>
  <c r="V147"/>
  <c r="S151"/>
  <c r="S157"/>
  <c r="X174"/>
  <c r="W108"/>
  <c r="W142"/>
  <c r="G164"/>
  <c r="X166"/>
  <c r="X47"/>
  <c r="G48"/>
  <c r="F61"/>
  <c r="X21"/>
  <c r="X49"/>
  <c r="W55"/>
  <c r="X59"/>
  <c r="X78"/>
  <c r="T83"/>
  <c r="W81"/>
  <c r="F111"/>
  <c r="U111"/>
  <c r="S140"/>
  <c r="W149"/>
  <c r="W153"/>
  <c r="S169"/>
  <c r="W13"/>
  <c r="X46"/>
  <c r="X57"/>
  <c r="X149"/>
  <c r="X153"/>
  <c r="X81"/>
  <c r="Y26"/>
  <c r="Z26" s="1"/>
  <c r="G44"/>
  <c r="Q61"/>
  <c r="E83"/>
  <c r="I111"/>
  <c r="H111"/>
  <c r="W134"/>
  <c r="V63"/>
  <c r="X64"/>
  <c r="Y23"/>
  <c r="Z23" s="1"/>
  <c r="G12"/>
  <c r="J16"/>
  <c r="X16" s="1"/>
  <c r="W18"/>
  <c r="Y18" s="1"/>
  <c r="X41"/>
  <c r="J44"/>
  <c r="J48"/>
  <c r="J54"/>
  <c r="J58"/>
  <c r="S67"/>
  <c r="S71"/>
  <c r="S75"/>
  <c r="G79"/>
  <c r="G63"/>
  <c r="U63"/>
  <c r="U83" s="1"/>
  <c r="H83"/>
  <c r="G75"/>
  <c r="X80"/>
  <c r="V75"/>
  <c r="W87"/>
  <c r="V58"/>
  <c r="Q83"/>
  <c r="P183" l="1"/>
  <c r="X182"/>
  <c r="X183" s="1"/>
  <c r="Y66"/>
  <c r="Y159"/>
  <c r="W93"/>
  <c r="X93"/>
  <c r="S89"/>
  <c r="V89"/>
  <c r="J89"/>
  <c r="G89"/>
  <c r="X71"/>
  <c r="G38"/>
  <c r="J38"/>
  <c r="Y165"/>
  <c r="Y82"/>
  <c r="Y119"/>
  <c r="Y177"/>
  <c r="Y42"/>
  <c r="Y46"/>
  <c r="Y45"/>
  <c r="Y113"/>
  <c r="Y135"/>
  <c r="Y121"/>
  <c r="Y171"/>
  <c r="Y116"/>
  <c r="Y72"/>
  <c r="Y13"/>
  <c r="X40"/>
  <c r="X107"/>
  <c r="Y21"/>
  <c r="Z21" s="1"/>
  <c r="W97"/>
  <c r="Y77"/>
  <c r="Y109"/>
  <c r="Y137"/>
  <c r="Y174"/>
  <c r="Y106"/>
  <c r="W147"/>
  <c r="Y70"/>
  <c r="X99"/>
  <c r="W71"/>
  <c r="Y155"/>
  <c r="W67"/>
  <c r="W40"/>
  <c r="V111"/>
  <c r="Y136"/>
  <c r="Y108"/>
  <c r="W124"/>
  <c r="Y170"/>
  <c r="Y29"/>
  <c r="Z29" s="1"/>
  <c r="Y88"/>
  <c r="Y115"/>
  <c r="W85"/>
  <c r="Y50"/>
  <c r="X79"/>
  <c r="Y74"/>
  <c r="Y43"/>
  <c r="Y64"/>
  <c r="S30"/>
  <c r="S38" s="1"/>
  <c r="X169"/>
  <c r="Y143"/>
  <c r="Y114"/>
  <c r="W63"/>
  <c r="Y59"/>
  <c r="Y41"/>
  <c r="Y49"/>
  <c r="W54"/>
  <c r="Y86"/>
  <c r="Y102"/>
  <c r="Y110"/>
  <c r="V61"/>
  <c r="X164"/>
  <c r="X157"/>
  <c r="Y104"/>
  <c r="W157"/>
  <c r="Y167"/>
  <c r="S52"/>
  <c r="X44"/>
  <c r="Y100"/>
  <c r="X151"/>
  <c r="X20"/>
  <c r="W58"/>
  <c r="Y181"/>
  <c r="Y69"/>
  <c r="Y14"/>
  <c r="Y150"/>
  <c r="Y172"/>
  <c r="Y118"/>
  <c r="Y176"/>
  <c r="Y178"/>
  <c r="W99"/>
  <c r="W12"/>
  <c r="Y55"/>
  <c r="S111"/>
  <c r="Y56"/>
  <c r="Y179"/>
  <c r="Y120"/>
  <c r="Y180"/>
  <c r="W169"/>
  <c r="Y65"/>
  <c r="Y105"/>
  <c r="V52"/>
  <c r="Y15"/>
  <c r="X103"/>
  <c r="Y68"/>
  <c r="Y22"/>
  <c r="Z22" s="1"/>
  <c r="X67"/>
  <c r="G111"/>
  <c r="V30"/>
  <c r="V38" s="1"/>
  <c r="X124"/>
  <c r="Y166"/>
  <c r="W107"/>
  <c r="G61"/>
  <c r="W44"/>
  <c r="Y73"/>
  <c r="Y123"/>
  <c r="S61"/>
  <c r="Y117"/>
  <c r="X63"/>
  <c r="Y153"/>
  <c r="G52"/>
  <c r="J111"/>
  <c r="Y51"/>
  <c r="Y87"/>
  <c r="Y57"/>
  <c r="Y149"/>
  <c r="Y47"/>
  <c r="Y175"/>
  <c r="X97"/>
  <c r="W16"/>
  <c r="Y16" s="1"/>
  <c r="Y76"/>
  <c r="Y78"/>
  <c r="Y80"/>
  <c r="X54"/>
  <c r="Y154"/>
  <c r="Y101"/>
  <c r="X85"/>
  <c r="W164"/>
  <c r="W103"/>
  <c r="X12"/>
  <c r="Y134"/>
  <c r="Y142"/>
  <c r="W48"/>
  <c r="S83"/>
  <c r="W151"/>
  <c r="Y81"/>
  <c r="X147"/>
  <c r="V83"/>
  <c r="J83"/>
  <c r="G83"/>
  <c r="W79"/>
  <c r="J52"/>
  <c r="X48"/>
  <c r="X75"/>
  <c r="W75"/>
  <c r="J61"/>
  <c r="X58"/>
  <c r="H21" i="1" l="1"/>
  <c r="H22"/>
  <c r="J22" s="1"/>
  <c r="N22" s="1"/>
  <c r="Y93" i="2"/>
  <c r="X89"/>
  <c r="W89"/>
  <c r="Y71"/>
  <c r="Y54"/>
  <c r="Y63"/>
  <c r="W111"/>
  <c r="Y40"/>
  <c r="W61"/>
  <c r="Y147"/>
  <c r="X111"/>
  <c r="Y67"/>
  <c r="Y99"/>
  <c r="Y97"/>
  <c r="Y44"/>
  <c r="Y140"/>
  <c r="Y151"/>
  <c r="Y107"/>
  <c r="Y157"/>
  <c r="Y164"/>
  <c r="Y173"/>
  <c r="Y12"/>
  <c r="Z12" s="1"/>
  <c r="X61"/>
  <c r="Y85"/>
  <c r="Y124"/>
  <c r="Y169"/>
  <c r="W52"/>
  <c r="Y103"/>
  <c r="X83"/>
  <c r="Y48"/>
  <c r="Y75"/>
  <c r="Y58"/>
  <c r="J20" i="1"/>
  <c r="X52" i="2"/>
  <c r="Y79"/>
  <c r="W83"/>
  <c r="Y20"/>
  <c r="Z20" s="1"/>
  <c r="N20" i="1" l="1"/>
  <c r="W185" i="2" s="1"/>
  <c r="J21" i="1"/>
  <c r="N21" s="1"/>
  <c r="H23"/>
  <c r="J23" s="1"/>
  <c r="N23" s="1"/>
  <c r="Y89" i="2"/>
  <c r="Y83"/>
  <c r="Y111"/>
  <c r="Y61"/>
  <c r="Y52"/>
  <c r="Y182"/>
  <c r="Z182" s="1"/>
  <c r="X31"/>
  <c r="X30" l="1"/>
  <c r="Y31"/>
  <c r="W183" l="1"/>
  <c r="Y183" s="1"/>
  <c r="Z183" s="1"/>
  <c r="Y30"/>
  <c r="Z30" s="1"/>
  <c r="X185"/>
  <c r="Z31"/>
  <c r="Y38"/>
  <c r="Z38" s="1"/>
  <c r="G185"/>
  <c r="J185"/>
  <c r="B21" i="1" l="1"/>
  <c r="B23"/>
  <c r="B22"/>
  <c r="I22"/>
  <c r="I21"/>
  <c r="M22"/>
  <c r="I20"/>
  <c r="M21"/>
  <c r="B20"/>
  <c r="M23" l="1"/>
  <c r="I23"/>
</calcChain>
</file>

<file path=xl/sharedStrings.xml><?xml version="1.0" encoding="utf-8"?>
<sst xmlns="http://schemas.openxmlformats.org/spreadsheetml/2006/main" count="947" uniqueCount="529">
  <si>
    <t>Додаток №4</t>
  </si>
  <si>
    <t>до Договору про надання гранту №</t>
  </si>
  <si>
    <t>Аудіовізуальне мистецтво</t>
  </si>
  <si>
    <t>ЛОТ 2. Радіопродукт</t>
  </si>
  <si>
    <t>ТОВ "Журнал Куншт"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</si>
  <si>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</si>
  <si>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</si>
  <si>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</si>
  <si>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</si>
  <si>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</si>
  <si>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</si>
  <si>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</si>
  <si>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</si>
  <si>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</si>
  <si>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</si>
  <si>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</si>
  <si>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</si>
  <si>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</si>
  <si>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</si>
  <si>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</si>
  <si>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</si>
  <si>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</si>
  <si>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</si>
  <si>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</si>
  <si>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</si>
  <si>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</si>
  <si>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</si>
  <si>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</si>
  <si>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</si>
  <si>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</si>
  <si>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</si>
  <si>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</si>
  <si>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</si>
  <si>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</si>
  <si>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</si>
  <si>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</si>
  <si>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</si>
  <si>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</si>
  <si>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Директор ТОВ "Журнал Куншт"</t>
  </si>
  <si>
    <t>Бескоровайний К.Л.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</si>
  <si>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</si>
  <si>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</si>
  <si>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</si>
  <si>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</si>
  <si>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</si>
  <si>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</si>
  <si>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</si>
  <si>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</si>
  <si>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</si>
  <si>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</si>
  <si>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</si>
  <si>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різниця</t>
  </si>
  <si>
    <t>Кількість/
Період</t>
  </si>
  <si>
    <t>Вартість за одиницю, грн</t>
  </si>
  <si>
    <t>Вартість за одиницю, грн.</t>
  </si>
  <si>
    <t xml:space="preserve">грн. </t>
  </si>
  <si>
    <t>Стаття:</t>
  </si>
  <si>
    <t>1.1</t>
  </si>
  <si>
    <t>Штатні працівники</t>
  </si>
  <si>
    <t>Пункт:</t>
  </si>
  <si>
    <t>а</t>
  </si>
  <si>
    <t>Бескоровайний Кирило Леонідович, директор ТОВ "Куншт"</t>
  </si>
  <si>
    <t>місяців</t>
  </si>
  <si>
    <t>б</t>
  </si>
  <si>
    <t xml:space="preserve"> Повне ПІБ, посада</t>
  </si>
  <si>
    <t>в</t>
  </si>
  <si>
    <t>1.2</t>
  </si>
  <si>
    <t>За трудовими договорами</t>
  </si>
  <si>
    <t>1.3</t>
  </si>
  <si>
    <t>За договорами ЦПХ</t>
  </si>
  <si>
    <t>Кузява Дар'я Анатоліївна, Кураторка проекту</t>
  </si>
  <si>
    <t>Павлишин Олеся Олегівна, Випускова редакторка подкасту</t>
  </si>
  <si>
    <t>послуга</t>
  </si>
  <si>
    <t>Сміян Дмитро, Звукорежисер</t>
  </si>
  <si>
    <t>Горбань Євген Вітальович, Звуковий дизайнер</t>
  </si>
  <si>
    <t>Льода Марта Ігорівна, Науковий редактор (фактчекер)</t>
  </si>
  <si>
    <t>Маєвська Каталіна Вячеславівна, Графічна дизайнерка</t>
  </si>
  <si>
    <t>2.1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</si>
  <si>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</si>
  <si>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</si>
  <si>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</si>
  <si>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</si>
  <si>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</si>
  <si>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</si>
  <si>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</si>
  <si>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</si>
  <si>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</si>
  <si>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Добові (для штатних працівників)</t>
  </si>
  <si>
    <t>Добові ( розрахунок на відряджену особу)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</si>
  <si>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</si>
  <si>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</si>
  <si>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</si>
  <si>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</si>
  <si>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</si>
  <si>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</si>
  <si>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</si>
  <si>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</si>
  <si>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</si>
  <si>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</si>
  <si>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</si>
  <si>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</si>
  <si>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</si>
  <si>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</si>
  <si>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</si>
  <si>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</si>
  <si>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</si>
  <si>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</si>
  <si>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</si>
  <si>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</si>
  <si>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</si>
  <si>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</si>
  <si>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Оренда сценічно-постановочних засобів</t>
  </si>
  <si>
    <t>Найменування (з деталізацією технічних характеристик)</t>
  </si>
  <si>
    <t>Інші об'єкти оренди</t>
  </si>
  <si>
    <t>6.1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</si>
  <si>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</si>
  <si>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</si>
  <si>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</si>
  <si>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</si>
  <si>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</si>
  <si>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</si>
  <si>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</si>
  <si>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</si>
  <si>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Поліграфічні послуги</t>
  </si>
  <si>
    <t>8.1</t>
  </si>
  <si>
    <t>Виготовлення макетів</t>
  </si>
  <si>
    <t>Нанесення логотопів</t>
  </si>
  <si>
    <t>Друк брошур</t>
  </si>
  <si>
    <t>Друк буклетів</t>
  </si>
  <si>
    <t>Друк листівок</t>
  </si>
  <si>
    <t>Друк плакатів</t>
  </si>
  <si>
    <t xml:space="preserve">Друк банерів </t>
  </si>
  <si>
    <t>Друк інших роздаткових матеріалів</t>
  </si>
  <si>
    <t>Послуги копірайтера</t>
  </si>
  <si>
    <t>Інші поліграфічні послуги</t>
  </si>
  <si>
    <t>Послуги з просування</t>
  </si>
  <si>
    <t>Створення web-ресурсу</t>
  </si>
  <si>
    <t>Витрати з обслуговування сайту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</si>
  <si>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</si>
  <si>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</si>
  <si>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</si>
  <si>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</si>
  <si>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</si>
  <si>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</si>
  <si>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</si>
  <si>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</si>
  <si>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</si>
  <si>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</si>
  <si>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</si>
  <si>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</si>
  <si>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</si>
  <si>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Інші прямі витрати</t>
  </si>
  <si>
    <t>Послуги комп'ютерної обробки, монтажу, зведення</t>
  </si>
  <si>
    <t xml:space="preserve">Найменування послуги </t>
  </si>
  <si>
    <t>Витрати на послуги страхування</t>
  </si>
  <si>
    <t>Вказати предмет страхування</t>
  </si>
  <si>
    <t>Видавничі послуги</t>
  </si>
  <si>
    <t>Послуги коректора</t>
  </si>
  <si>
    <t>Послуги верстки</t>
  </si>
  <si>
    <t>Друк книг</t>
  </si>
  <si>
    <t>Друк журналів</t>
  </si>
  <si>
    <t>Інші витрати (вказати надану послугу)</t>
  </si>
  <si>
    <t xml:space="preserve">Всього по розділу ІІ "Витрати": </t>
  </si>
  <si>
    <t>РЕЗУЛЬТАТ РЕАЛІЗАЦІЇ ПРОЕКТУ</t>
  </si>
  <si>
    <t>Склав</t>
  </si>
  <si>
    <t>Директор ТОВ "Журнал Куншт", Бескоровайний К.Л.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</si>
  <si>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</si>
  <si>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</si>
  <si>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</si>
  <si>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</si>
  <si>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</si>
  <si>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</si>
  <si>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</si>
  <si>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</si>
  <si>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</si>
  <si>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</si>
  <si>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</si>
  <si>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</si>
  <si>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</si>
  <si>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</si>
  <si>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</si>
  <si>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</si>
  <si>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</si>
  <si>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4AVS21-05809</t>
  </si>
  <si>
    <t>від "30" червня 2021 року</t>
  </si>
  <si>
    <t>Подкаст "До ворожки не ходи"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</si>
  <si>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</si>
  <si>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</si>
  <si>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</si>
  <si>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</si>
  <si>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</si>
  <si>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</si>
  <si>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>30.06.2021</t>
  </si>
  <si>
    <t xml:space="preserve">про надходження та використання коштів для реалізації проєкту </t>
  </si>
  <si>
    <t>Назва Грантоотримувача</t>
  </si>
  <si>
    <t>Планові витрати відповідно до заявки</t>
  </si>
  <si>
    <t>Фактичні витрати відповідно до заявки</t>
  </si>
  <si>
    <t>Витрати за рахунок  реінвестиції</t>
  </si>
  <si>
    <t>Розділ ІІ                                  Витрати:</t>
  </si>
  <si>
    <t>Підстаття:</t>
  </si>
  <si>
    <t>Винагороди членам проєкту</t>
  </si>
  <si>
    <t>Оплата праці штатних працівників організації-заявника</t>
  </si>
  <si>
    <t>Загальна сума, грн. (=5*6)</t>
  </si>
  <si>
    <t>Загальна сума, грн. (=8*9)</t>
  </si>
  <si>
    <t>Загальна сума, грн. (=11*12)</t>
  </si>
  <si>
    <t>Загальна сума, грн. (=14*15)</t>
  </si>
  <si>
    <t>Загальна сума, грн. (=17*18)</t>
  </si>
  <si>
    <t>Загальна сума, грн. (=20*21)</t>
  </si>
  <si>
    <t>планова, грн. (=7+13+19)</t>
  </si>
  <si>
    <t>фактична, грн. (=10+16+22)</t>
  </si>
  <si>
    <t>1.1.1</t>
  </si>
  <si>
    <t>1.1.2</t>
  </si>
  <si>
    <t>1.1.3</t>
  </si>
  <si>
    <t>1.2.1</t>
  </si>
  <si>
    <t>1.2.2</t>
  </si>
  <si>
    <t>1.2.3</t>
  </si>
  <si>
    <t>1.3.1</t>
  </si>
  <si>
    <t>1.3.2</t>
  </si>
  <si>
    <t>1.3.3</t>
  </si>
  <si>
    <t>1.3.4</t>
  </si>
  <si>
    <t>1.3.5</t>
  </si>
  <si>
    <t>1.3.6</t>
  </si>
  <si>
    <t>1.3.7</t>
  </si>
  <si>
    <t>Плевако Максим Валерійович, Редактор</t>
  </si>
  <si>
    <t>Сяркі Діана Олександрівна, Редакторка, асистентка</t>
  </si>
  <si>
    <t>1.3.8</t>
  </si>
  <si>
    <t>1.3.9</t>
  </si>
  <si>
    <t>Ярослава Куцай Олександрівна, Журналістка</t>
  </si>
  <si>
    <t>1.4</t>
  </si>
  <si>
    <t>Соціальні внески з оплати праці (нарахування ЄСВ)</t>
  </si>
  <si>
    <t>1.4.1</t>
  </si>
  <si>
    <t>1.4.2</t>
  </si>
  <si>
    <t>1.4.3</t>
  </si>
  <si>
    <t>За строковими трудовими договорами</t>
  </si>
  <si>
    <t>1,5</t>
  </si>
  <si>
    <t>За договорами з ФОП</t>
  </si>
  <si>
    <t>0,00</t>
  </si>
  <si>
    <t>1.5.1</t>
  </si>
  <si>
    <t>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</si>
  <si>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</si>
  <si>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</si>
  <si>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</si>
  <si>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3.1.1</t>
  </si>
  <si>
    <t>3.1.2</t>
  </si>
  <si>
    <t>3.1.3</t>
  </si>
  <si>
    <t>2.1.1</t>
  </si>
  <si>
    <t>2.1.2</t>
  </si>
  <si>
    <t>2.1.3</t>
  </si>
  <si>
    <t>2.2.1</t>
  </si>
  <si>
    <t>2.2.2</t>
  </si>
  <si>
    <t>2.2.3</t>
  </si>
  <si>
    <t>2.3</t>
  </si>
  <si>
    <t>2.3.1</t>
  </si>
  <si>
    <t>2.3.2</t>
  </si>
  <si>
    <t>2.3.3</t>
  </si>
  <si>
    <t>Всього по статті 2 "Витрати пов'язані з відрядженнями":</t>
  </si>
  <si>
    <t>3.2.1</t>
  </si>
  <si>
    <t>3.2.2</t>
  </si>
  <si>
    <t>Нематеріальні активи, які необхідні до придбання для використання їх при реалізації проекту грантоотримувача (за рахунок співфінансування)</t>
  </si>
  <si>
    <t>Програмне забезпечення (з деталізацією технічних характеристик)</t>
  </si>
  <si>
    <t>Інші нематеріальні активи</t>
  </si>
  <si>
    <t>Всього по статті 3 "Обладнання і нематеріальні активи":</t>
  </si>
  <si>
    <t>4.1.1</t>
  </si>
  <si>
    <t>4.1.2</t>
  </si>
  <si>
    <t>4.1.3</t>
  </si>
  <si>
    <t>4.2.1</t>
  </si>
  <si>
    <t>4.2.2</t>
  </si>
  <si>
    <t>4.2.3</t>
  </si>
  <si>
    <t>4.3</t>
  </si>
  <si>
    <t>4.3.1</t>
  </si>
  <si>
    <t>4.3.2</t>
  </si>
  <si>
    <t>4.3.3</t>
  </si>
  <si>
    <t>4.4</t>
  </si>
  <si>
    <t>4.4.1</t>
  </si>
  <si>
    <t>4.4.2</t>
  </si>
  <si>
    <t>4.4.3</t>
  </si>
  <si>
    <t>4.5</t>
  </si>
  <si>
    <t>4.5.1</t>
  </si>
  <si>
    <t>4.5.2</t>
  </si>
  <si>
    <t>4.5.3</t>
  </si>
  <si>
    <t>Всього по статті 4 "Витрати пов'язані з орендою":</t>
  </si>
  <si>
    <t>Витрати учасників проєкту, які беруть участь у заходах проєкту та не отримують оплату праці та/або винагороду</t>
  </si>
  <si>
    <t>Послуги з харчування</t>
  </si>
  <si>
    <t>Послуги з харчування (сніданок/обід/вечеря/кава-брейк)</t>
  </si>
  <si>
    <t>6.1.2</t>
  </si>
  <si>
    <t>5.1.2</t>
  </si>
  <si>
    <t>5.1.3</t>
  </si>
  <si>
    <t>5.1.4</t>
  </si>
  <si>
    <t>учасн.</t>
  </si>
  <si>
    <t>Витрати на проїзд учасників заходів</t>
  </si>
  <si>
    <t>5.2.1</t>
  </si>
  <si>
    <t>5.2.2</t>
  </si>
  <si>
    <t>5.2.3</t>
  </si>
  <si>
    <t>Вартість квитків (з деталізацією маршруту і прізвищем 
особи, що відряджається)</t>
  </si>
  <si>
    <t>5.3.1</t>
  </si>
  <si>
    <t>5.3.2</t>
  </si>
  <si>
    <t>5.3.3</t>
  </si>
  <si>
    <t>Витрати на проживання учасників заходів</t>
  </si>
  <si>
    <t>Рахунки з готелів (з вказаним прізвищем відрядженої 
особи)</t>
  </si>
  <si>
    <t>Всього по статті 5 "Витрати учасників проєкту, які беруть участь у заходах проєкту та не отримують оплату праці та/або винагороду":</t>
  </si>
  <si>
    <t>6.1.3</t>
  </si>
  <si>
    <t>6.1.4</t>
  </si>
  <si>
    <t>6.2</t>
  </si>
  <si>
    <t>6.2.1</t>
  </si>
  <si>
    <t>6.2.2</t>
  </si>
  <si>
    <t>6.2.3</t>
  </si>
  <si>
    <t>6.3</t>
  </si>
  <si>
    <t>6.3.1</t>
  </si>
  <si>
    <t>6.3.2</t>
  </si>
  <si>
    <t>6.3.3</t>
  </si>
  <si>
    <t>Всього по статті 6 "Матеріальні витрати":</t>
  </si>
  <si>
    <t>7.4</t>
  </si>
  <si>
    <t>7.5</t>
  </si>
  <si>
    <t>7.6</t>
  </si>
  <si>
    <t>7.7</t>
  </si>
  <si>
    <t>7.8</t>
  </si>
  <si>
    <t>7.9</t>
  </si>
  <si>
    <t>7.10</t>
  </si>
  <si>
    <t>7.11</t>
  </si>
  <si>
    <t>Соціальні внески за договорами ЦПХ з підрядниками 
(ЄСВ) розділу "Поліграфічні послуги"</t>
  </si>
  <si>
    <t>Всього по статті 7 "Поліграфічні послуги":</t>
  </si>
  <si>
    <t>Соціальні внески за договорами ЦПХ з підрядниками 
(ЄСВ) розділу "Видавничі послуги"</t>
  </si>
  <si>
    <t>8.2</t>
  </si>
  <si>
    <t>8.3</t>
  </si>
  <si>
    <t>8.4</t>
  </si>
  <si>
    <t>8.5</t>
  </si>
  <si>
    <t>8.6</t>
  </si>
  <si>
    <t>Всього по статті 8 "Видавничі послуги":</t>
  </si>
  <si>
    <t>9.2</t>
  </si>
  <si>
    <t>9.3</t>
  </si>
  <si>
    <t>9.4</t>
  </si>
  <si>
    <t>9.5</t>
  </si>
  <si>
    <t>9.6</t>
  </si>
  <si>
    <t>Фотофіксація</t>
  </si>
  <si>
    <t>Відеофіксація</t>
  </si>
  <si>
    <t>Рекламні витрати: таргетована реклама в Facebook та Instagram (cпонсоровані пости)</t>
  </si>
  <si>
    <t>SMM, SO (SEO)</t>
  </si>
  <si>
    <t>Інші витрати</t>
  </si>
  <si>
    <t xml:space="preserve"> Соціальні внески за договорами ЦПХ з підрядниками 
(ЄСВ) розділу "Послуги з просування"</t>
  </si>
  <si>
    <t>Всього по статті 9 "Послуги з просування":</t>
  </si>
  <si>
    <t>10.2</t>
  </si>
  <si>
    <t>10.3</t>
  </si>
  <si>
    <t>10.4</t>
  </si>
  <si>
    <t>10.5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</si>
  <si>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</si>
  <si>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</si>
  <si>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</si>
  <si>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Всього по статті 11 "Придбання методичних, навчальних, інформаційних матеріалів, в т.ч. на електроних носіїв інформації":</t>
  </si>
  <si>
    <t>Всього по статті 12 "Витрати з перекладу":</t>
  </si>
  <si>
    <t>Розділ: 
Статті: 
Стаття: 
Пункт:</t>
  </si>
  <si>
    <t>Соціальні внески за договорами ЦПХ з підрядниками (ЄСВ) розділу "Послуги з перекладу"</t>
  </si>
  <si>
    <t>13.1</t>
  </si>
  <si>
    <t>13.1.1</t>
  </si>
  <si>
    <t>13.1.2</t>
  </si>
  <si>
    <t>13.1.3</t>
  </si>
  <si>
    <t>13.1.4</t>
  </si>
  <si>
    <t xml:space="preserve"> Соціальні внески за договорами ЦПХ з підрядниками 
(ЄСВ) розділу "Адміністративні витрати"</t>
  </si>
  <si>
    <t>13.2</t>
  </si>
  <si>
    <t>13.2.1</t>
  </si>
  <si>
    <t>13.2.2</t>
  </si>
  <si>
    <t>13.2.3</t>
  </si>
  <si>
    <t>13.2.4</t>
  </si>
  <si>
    <t xml:space="preserve"> Соціальні внески за договорами ЦПХ з підрядниками 
(ЄСВ) розділу "Послуги комп'ютерної обробки, монтажу, зведення"</t>
  </si>
  <si>
    <t>13.3</t>
  </si>
  <si>
    <t>13.3.1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</si>
  <si>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</si>
  <si>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</si>
  <si>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</si>
  <si>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</si>
  <si>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</si>
  <si>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</si>
  <si>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</si>
  <si>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</si>
  <si>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</si>
  <si>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</si>
  <si>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</si>
  <si>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</si>
  <si>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>Послуги інтернет-провайдера (вказати період надання послуг)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</si>
  <si>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</si>
  <si>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</si>
  <si>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Інші послуги банку (відповідно до тарифів обслуговуючого банку)</t>
  </si>
  <si>
    <t>Концертний заклад культури муніципальний академічний камерний хор "КИЇВ"</t>
  </si>
  <si>
    <t>Оренда студії запису та запуск подкастів в ефір радіостанції "Громадське", ГО "Громадське радіо"</t>
  </si>
  <si>
    <t>Інші прямі витрати (деталізувати кожний вид витрат)</t>
  </si>
  <si>
    <t>Соціальні внески за договорами ЦПХ з підрядниками (ЄСВ) розділу "Інші прямі витрати"</t>
  </si>
  <si>
    <t>25.10.2021</t>
  </si>
  <si>
    <t>за проектом "Подкаст "До ворожки не ходи"</t>
  </si>
  <si>
    <t>у період з 30 червня 2021 року по 25 жовтня 2021 року</t>
  </si>
  <si>
    <t>за період з 30 червня 2021 року по 25 жовтня 2021 року</t>
  </si>
  <si>
    <t>Бескоровайний Кирило Леонідович  3470505671</t>
  </si>
  <si>
    <t>наказ на премію №1 від 30.07.2021</t>
  </si>
  <si>
    <t>премія на руки</t>
  </si>
  <si>
    <t>№85 від 29.07.2021</t>
  </si>
  <si>
    <t>ПДФО</t>
  </si>
  <si>
    <t>№88 від 29.07.2021</t>
  </si>
  <si>
    <t>ВЗ</t>
  </si>
  <si>
    <t>№87 від 29.07.2021</t>
  </si>
  <si>
    <t>наказ на премію №2 від 31.08.2021</t>
  </si>
  <si>
    <t>№123 від 31.08.2021</t>
  </si>
  <si>
    <t>№124 від 31.08.2021</t>
  </si>
  <si>
    <t>№118 від 31.08.2021</t>
  </si>
  <si>
    <t>наказ на премію №3 від 30.09.2021</t>
  </si>
  <si>
    <t>№150 від 30.09.2021</t>
  </si>
  <si>
    <t>№149 від 30.09.2021</t>
  </si>
  <si>
    <t>№151 від 30.09.2021</t>
  </si>
  <si>
    <t>наказ на премію №4 від 25.10.2021</t>
  </si>
  <si>
    <t>№181 від 25.10.2021</t>
  </si>
  <si>
    <t>№182 від 25.10.2021</t>
  </si>
  <si>
    <t>№183 від 25.10.2021</t>
  </si>
  <si>
    <t>Кузява Дар'я Анатоліївна  3480206582</t>
  </si>
  <si>
    <t>№01/30062021 від 30.06.2021</t>
  </si>
  <si>
    <t>№01/07 від 29.07.2021</t>
  </si>
  <si>
    <t>№89 від 29.07.2021</t>
  </si>
  <si>
    <t>№01/09 від 30.09.2021</t>
  </si>
  <si>
    <t>№162 від 30.09.2021</t>
  </si>
  <si>
    <t>№01/10 від 25.10.2021</t>
  </si>
  <si>
    <t>№213 від 25.10.2021</t>
  </si>
  <si>
    <t>Павлишин Олеся Олегівна  3473606223</t>
  </si>
  <si>
    <t>№02/30062021 від 30.06.2021</t>
  </si>
  <si>
    <t>№02/07 від 29.07.2021</t>
  </si>
  <si>
    <t>№91 від 29.07.2021</t>
  </si>
  <si>
    <t>№02/08 від 31.08.2021</t>
  </si>
  <si>
    <t>№126 від 31.08.2021</t>
  </si>
  <si>
    <t>№02/09 від 30.09.2021</t>
  </si>
  <si>
    <t>№156 від 30.09.2021</t>
  </si>
  <si>
    <t>№02/10 від 25.10.2021</t>
  </si>
  <si>
    <t>Сміян Дмитро Георгійович 3269822470</t>
  </si>
  <si>
    <t>№03/30062021 від 30.06.2021</t>
  </si>
  <si>
    <t>№03/08 від 31.08.2021</t>
  </si>
  <si>
    <t>№127 від 31.08.2021</t>
  </si>
  <si>
    <t>№03/09 від 30.09.2021</t>
  </si>
  <si>
    <t>№159 від 30.09.2021</t>
  </si>
  <si>
    <t>Льода Марта Ігорівна 3257205687</t>
  </si>
  <si>
    <t>№04/01072021 від 01.07.2021</t>
  </si>
  <si>
    <t>№04/07 від 29.07.2021</t>
  </si>
  <si>
    <t>№90 від 29.07.2021</t>
  </si>
  <si>
    <t>№04/08 від 31.08.2021</t>
  </si>
  <si>
    <t>№04/09 від 30.09.2021</t>
  </si>
  <si>
    <t>№158 від 30.09.2021</t>
  </si>
  <si>
    <t>№04/10 від 25.10.2021</t>
  </si>
  <si>
    <t>Маєвська Каталіна Вячеславівна 3469915001</t>
  </si>
  <si>
    <t>№05/01082021 від 01.08.2021</t>
  </si>
  <si>
    <t>№05/08 від 31.08.2021</t>
  </si>
  <si>
    <t>№128 від 31.08.2021</t>
  </si>
  <si>
    <t>№05/09 від 30.09.2021</t>
  </si>
  <si>
    <t>№160 від 30.09.2021</t>
  </si>
  <si>
    <t>№05/10 від 25.10.2021</t>
  </si>
  <si>
    <t>№187 від 25.10.2021</t>
  </si>
  <si>
    <t>Плевако Максим Валерійович 3197818490</t>
  </si>
  <si>
    <t>№06/01072021 від 01.07.2021</t>
  </si>
  <si>
    <t>№06/07 від 29.07.2021</t>
  </si>
  <si>
    <t>№95 від 29.07.2021</t>
  </si>
  <si>
    <t>№06/08 від 31.08.2021</t>
  </si>
  <si>
    <t>№125 від 31.08.2021</t>
  </si>
  <si>
    <t>№06/09 від 30.09.2021</t>
  </si>
  <si>
    <t>№157 від 30.09.2021</t>
  </si>
  <si>
    <t>№06/10 від 25.10.2021</t>
  </si>
  <si>
    <t>Сяркі Діана Олександрівна 3651907082</t>
  </si>
  <si>
    <t>№07/01082021 від 01.08.2021</t>
  </si>
  <si>
    <t>№07/08 від 31.08.2021</t>
  </si>
  <si>
    <t>№93 від 31.08.2021</t>
  </si>
  <si>
    <t>№07/09 від 30.09.2021</t>
  </si>
  <si>
    <t>№155 від 30.09.2021</t>
  </si>
  <si>
    <t>№07/10 від 25.10.2021</t>
  </si>
  <si>
    <t>№188 від 25.10.2021</t>
  </si>
  <si>
    <t>Горбань Євген Вітальович 3386301451</t>
  </si>
  <si>
    <t>№08/30062021 від 30.06.2021</t>
  </si>
  <si>
    <t>№08/08 від 31.08.2021</t>
  </si>
  <si>
    <t>№129 від 31.08.2021</t>
  </si>
  <si>
    <t>№08/09 від 30.09.2021</t>
  </si>
  <si>
    <t>№161 від 30.09.2021</t>
  </si>
  <si>
    <t>Куцай Ярослава Олександрівна, Журналістка</t>
  </si>
  <si>
    <t>Куцай Ярослава Олександрівна 3348408209</t>
  </si>
  <si>
    <t>№09/30062021 від 30.06.2021</t>
  </si>
  <si>
    <t>№09/09 від 30.09.2021</t>
  </si>
  <si>
    <t>№163 від 30.09.2021</t>
  </si>
  <si>
    <t>1.3.1 - 1.3.9</t>
  </si>
  <si>
    <t>ПДФО із винагород за договорами ЦПХ</t>
  </si>
  <si>
    <t xml:space="preserve">Відомості нарахування винагород за договорами ЦПХ </t>
  </si>
  <si>
    <t>№84 від 29.07.2021</t>
  </si>
  <si>
    <t>№121 від 31.08.2021</t>
  </si>
  <si>
    <t>№154 від 30.09.2021</t>
  </si>
  <si>
    <t>№186 від 25.10.2021</t>
  </si>
  <si>
    <t>№212 від 25.10.2021</t>
  </si>
  <si>
    <t>ВЗ із винагород за договорами ЦПХ</t>
  </si>
  <si>
    <t>№83 від 29.07.2021</t>
  </si>
  <si>
    <t>№122 від 31.08.2021</t>
  </si>
  <si>
    <t>№152 від 30.09.2021</t>
  </si>
  <si>
    <t>№185 від 25.10.2021</t>
  </si>
  <si>
    <t>№211 від 25.10.2021</t>
  </si>
  <si>
    <t>№86 від 29.07.2021</t>
  </si>
  <si>
    <t>№147 від 30.09.2021</t>
  </si>
  <si>
    <t>№180 від 25.10.2021</t>
  </si>
  <si>
    <t>№82 від 29.07.2021</t>
  </si>
  <si>
    <t>№119 від 31.08.2021</t>
  </si>
  <si>
    <t>№153 від 30.09.2021</t>
  </si>
  <si>
    <t>№184 від 25.10.2021</t>
  </si>
  <si>
    <t>№210 від 25.10.2021</t>
  </si>
  <si>
    <t>Концертний заклад культури "Муніципальний академічний камерний хор "Київ"                           21579671</t>
  </si>
  <si>
    <t>№1072021 від 01.08.2021</t>
  </si>
  <si>
    <t>№01/25082021 від 01.08.2021</t>
  </si>
  <si>
    <t>№165 від 30.09.2021</t>
  </si>
  <si>
    <t>ФОП Баталова Д.Ю. 3440109065</t>
  </si>
  <si>
    <t>10/30092021 від 30.06.2021</t>
  </si>
  <si>
    <t>№10/09 від 25.10.2021</t>
  </si>
  <si>
    <t>№208 від 25.10.2021</t>
  </si>
  <si>
    <t>ТзОВ "ТРП Фінанс"  42434500</t>
  </si>
  <si>
    <t>без № від 30.06.2021</t>
  </si>
  <si>
    <t>№61 від 30.07.2021</t>
  </si>
  <si>
    <t>№96 від 30.07.2021</t>
  </si>
  <si>
    <t>№62 від 31.08.2021</t>
  </si>
  <si>
    <t>№113 від 31.08.2021</t>
  </si>
  <si>
    <t>№63 від 30.09.2021</t>
  </si>
  <si>
    <t>№164 від 30.09.2021</t>
  </si>
  <si>
    <t>№64 від 25.10.2021</t>
  </si>
  <si>
    <t>№209 від 25.10.2021</t>
  </si>
  <si>
    <t>ТОВ АФ "Контракти Аудит"  20845165</t>
  </si>
  <si>
    <t>без № від 14.07.2021</t>
  </si>
  <si>
    <t>без № від 25.10.2021</t>
  </si>
  <si>
    <t>№77 від 26.07.2021</t>
  </si>
  <si>
    <t>№214 від 25.10.2021</t>
  </si>
  <si>
    <t>ГО "Громадське радіо"             33408627</t>
  </si>
  <si>
    <t>додаток №1 від 30.06.2021 до угоди без № від 13.01.2021</t>
  </si>
  <si>
    <t>№18 від 21.10.2021</t>
  </si>
  <si>
    <t>№206 від 21.10.2021</t>
  </si>
  <si>
    <t>№19 від 21.10.2021</t>
  </si>
  <si>
    <t>№207 від 21.10.2021</t>
  </si>
  <si>
    <t>Директор фінансовий – аудитор</t>
  </si>
  <si>
    <t>Єлісєєв А.В.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</si>
</sst>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&quot;$&quot;#,##0"/>
    <numFmt numFmtId="166" formatCode="#,##0.00_ ;[Red]\-#,##0.00\ "/>
    <numFmt numFmtId="167" formatCode="_-* #,##0.00\ _₴_-;\-* #,##0.00\ _₴_-;_-* &quot;-&quot;??\ _₴_-;_-@"/>
    <numFmt numFmtId="168" formatCode="_(&quot;$&quot;* #,##0_);_(&quot;$&quot;* \(#,##0\);_(&quot;$&quot;* &quot;-&quot;??_);_(@_)"/>
  </numFmts>
  <fonts count="40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</font>
    <font>
      <sz val="9"/>
      <color theme="1"/>
      <name val="Calibri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</font>
    <font>
      <i/>
      <sz val="9"/>
      <color rgb="FF000000"/>
      <name val="Calibri"/>
      <family val="2"/>
      <charset val="204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165" fontId="4" fillId="2" borderId="39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5" fillId="5" borderId="42" xfId="0" applyNumberFormat="1" applyFont="1" applyFill="1" applyBorder="1" applyAlignment="1">
      <alignment horizontal="right" vertical="top"/>
    </xf>
    <xf numFmtId="4" fontId="15" fillId="5" borderId="43" xfId="0" applyNumberFormat="1" applyFont="1" applyFill="1" applyBorder="1" applyAlignment="1">
      <alignment horizontal="right" vertical="top"/>
    </xf>
    <xf numFmtId="10" fontId="15" fillId="5" borderId="43" xfId="0" applyNumberFormat="1" applyFont="1" applyFill="1" applyBorder="1" applyAlignment="1">
      <alignment horizontal="right" vertical="top"/>
    </xf>
    <xf numFmtId="0" fontId="15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7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7" fontId="14" fillId="6" borderId="51" xfId="0" applyNumberFormat="1" applyFont="1" applyFill="1" applyBorder="1" applyAlignment="1">
      <alignment vertical="top" wrapText="1"/>
    </xf>
    <xf numFmtId="167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5" fillId="6" borderId="53" xfId="0" applyNumberFormat="1" applyFont="1" applyFill="1" applyBorder="1" applyAlignment="1">
      <alignment horizontal="right" vertical="top"/>
    </xf>
    <xf numFmtId="4" fontId="15" fillId="6" borderId="37" xfId="0" applyNumberFormat="1" applyFont="1" applyFill="1" applyBorder="1" applyAlignment="1">
      <alignment horizontal="right" vertical="top"/>
    </xf>
    <xf numFmtId="4" fontId="15" fillId="6" borderId="54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15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7" fontId="4" fillId="0" borderId="11" xfId="0" applyNumberFormat="1" applyFont="1" applyBorder="1" applyAlignment="1">
      <alignment vertical="top"/>
    </xf>
    <xf numFmtId="167" fontId="6" fillId="0" borderId="13" xfId="0" applyNumberFormat="1" applyFont="1" applyBorder="1" applyAlignment="1">
      <alignment vertical="top" wrapText="1"/>
    </xf>
    <xf numFmtId="167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4" fontId="15" fillId="0" borderId="17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10" fontId="16" fillId="0" borderId="13" xfId="0" applyNumberFormat="1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 wrapText="1"/>
    </xf>
    <xf numFmtId="167" fontId="4" fillId="0" borderId="59" xfId="0" applyNumberFormat="1" applyFont="1" applyBorder="1" applyAlignment="1">
      <alignment vertical="top"/>
    </xf>
    <xf numFmtId="167" fontId="6" fillId="0" borderId="61" xfId="0" applyNumberFormat="1" applyFont="1" applyBorder="1" applyAlignment="1">
      <alignment vertical="top" wrapText="1"/>
    </xf>
    <xf numFmtId="167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10" fontId="16" fillId="0" borderId="65" xfId="0" applyNumberFormat="1" applyFont="1" applyBorder="1" applyAlignment="1">
      <alignment horizontal="right" vertical="top"/>
    </xf>
    <xf numFmtId="0" fontId="16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7" fontId="4" fillId="0" borderId="67" xfId="0" applyNumberFormat="1" applyFont="1" applyBorder="1" applyAlignment="1">
      <alignment vertical="top"/>
    </xf>
    <xf numFmtId="167" fontId="6" fillId="0" borderId="65" xfId="0" applyNumberFormat="1" applyFont="1" applyBorder="1" applyAlignment="1">
      <alignment vertical="top" wrapText="1"/>
    </xf>
    <xf numFmtId="167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5" fillId="6" borderId="71" xfId="0" applyNumberFormat="1" applyFont="1" applyFill="1" applyBorder="1" applyAlignment="1">
      <alignment horizontal="right" vertical="top"/>
    </xf>
    <xf numFmtId="0" fontId="15" fillId="6" borderId="22" xfId="0" applyFont="1" applyFill="1" applyBorder="1" applyAlignment="1">
      <alignment horizontal="right" vertical="top" wrapText="1"/>
    </xf>
    <xf numFmtId="4" fontId="6" fillId="0" borderId="63" xfId="0" applyNumberFormat="1" applyFont="1" applyBorder="1" applyAlignment="1">
      <alignment horizontal="right" vertical="top"/>
    </xf>
    <xf numFmtId="0" fontId="16" fillId="0" borderId="72" xfId="0" applyFont="1" applyBorder="1" applyAlignment="1">
      <alignment horizontal="right" vertical="top" wrapText="1"/>
    </xf>
    <xf numFmtId="167" fontId="4" fillId="0" borderId="73" xfId="0" applyNumberFormat="1" applyFont="1" applyBorder="1" applyAlignment="1">
      <alignment vertical="top"/>
    </xf>
    <xf numFmtId="4" fontId="6" fillId="0" borderId="73" xfId="0" applyNumberFormat="1" applyFont="1" applyBorder="1" applyAlignment="1">
      <alignment horizontal="right" vertical="top"/>
    </xf>
    <xf numFmtId="4" fontId="6" fillId="0" borderId="74" xfId="0" applyNumberFormat="1" applyFont="1" applyBorder="1" applyAlignment="1">
      <alignment horizontal="right" vertical="top"/>
    </xf>
    <xf numFmtId="4" fontId="6" fillId="0" borderId="75" xfId="0" applyNumberFormat="1" applyFont="1" applyBorder="1" applyAlignment="1">
      <alignment horizontal="right" vertical="top"/>
    </xf>
    <xf numFmtId="10" fontId="16" fillId="0" borderId="61" xfId="0" applyNumberFormat="1" applyFont="1" applyBorder="1" applyAlignment="1">
      <alignment horizontal="right" vertical="top"/>
    </xf>
    <xf numFmtId="167" fontId="4" fillId="7" borderId="77" xfId="0" applyNumberFormat="1" applyFont="1" applyFill="1" applyBorder="1" applyAlignment="1">
      <alignment horizontal="center"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7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9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7" fontId="4" fillId="5" borderId="42" xfId="0" applyNumberFormat="1" applyFont="1" applyFill="1" applyBorder="1" applyAlignment="1">
      <alignment horizontal="left" vertical="top" wrapText="1"/>
    </xf>
    <xf numFmtId="167" fontId="14" fillId="6" borderId="55" xfId="0" applyNumberFormat="1" applyFont="1" applyFill="1" applyBorder="1" applyAlignment="1">
      <alignment vertical="top" wrapText="1"/>
    </xf>
    <xf numFmtId="167" fontId="4" fillId="7" borderId="79" xfId="0" applyNumberFormat="1" applyFont="1" applyFill="1" applyBorder="1" applyAlignment="1">
      <alignment vertical="top" wrapText="1"/>
    </xf>
    <xf numFmtId="167" fontId="4" fillId="7" borderId="42" xfId="0" applyNumberFormat="1" applyFont="1" applyFill="1" applyBorder="1" applyAlignment="1">
      <alignment vertical="top"/>
    </xf>
    <xf numFmtId="167" fontId="4" fillId="5" borderId="84" xfId="0" applyNumberFormat="1" applyFont="1" applyFill="1" applyBorder="1" applyAlignment="1">
      <alignment horizontal="left" vertical="top" wrapText="1"/>
    </xf>
    <xf numFmtId="167" fontId="6" fillId="5" borderId="85" xfId="0" applyNumberFormat="1" applyFont="1" applyFill="1" applyBorder="1" applyAlignment="1">
      <alignment vertical="top"/>
    </xf>
    <xf numFmtId="4" fontId="6" fillId="5" borderId="84" xfId="0" applyNumberFormat="1" applyFont="1" applyFill="1" applyBorder="1" applyAlignment="1">
      <alignment horizontal="right" vertical="top"/>
    </xf>
    <xf numFmtId="4" fontId="6" fillId="5" borderId="85" xfId="0" applyNumberFormat="1" applyFont="1" applyFill="1" applyBorder="1" applyAlignment="1">
      <alignment horizontal="right" vertical="top"/>
    </xf>
    <xf numFmtId="167" fontId="4" fillId="6" borderId="82" xfId="0" applyNumberFormat="1" applyFont="1" applyFill="1" applyBorder="1" applyAlignment="1">
      <alignment vertical="top"/>
    </xf>
    <xf numFmtId="10" fontId="15" fillId="6" borderId="86" xfId="0" applyNumberFormat="1" applyFont="1" applyFill="1" applyBorder="1" applyAlignment="1">
      <alignment horizontal="right" vertical="top"/>
    </xf>
    <xf numFmtId="4" fontId="15" fillId="0" borderId="14" xfId="0" applyNumberFormat="1" applyFont="1" applyBorder="1" applyAlignment="1">
      <alignment horizontal="right" vertical="top"/>
    </xf>
    <xf numFmtId="10" fontId="16" fillId="0" borderId="87" xfId="0" applyNumberFormat="1" applyFont="1" applyBorder="1" applyAlignment="1">
      <alignment horizontal="right" vertical="top"/>
    </xf>
    <xf numFmtId="4" fontId="15" fillId="0" borderId="88" xfId="0" applyNumberFormat="1" applyFont="1" applyBorder="1" applyAlignment="1">
      <alignment horizontal="right" vertical="top"/>
    </xf>
    <xf numFmtId="10" fontId="15" fillId="6" borderId="89" xfId="0" applyNumberFormat="1" applyFont="1" applyFill="1" applyBorder="1" applyAlignment="1">
      <alignment horizontal="right" vertical="top"/>
    </xf>
    <xf numFmtId="167" fontId="4" fillId="7" borderId="45" xfId="0" applyNumberFormat="1" applyFont="1" applyFill="1" applyBorder="1" applyAlignment="1">
      <alignment horizontal="center" vertical="top"/>
    </xf>
    <xf numFmtId="167" fontId="6" fillId="7" borderId="78" xfId="0" applyNumberFormat="1" applyFont="1" applyFill="1" applyBorder="1" applyAlignment="1">
      <alignment vertical="top" wrapText="1"/>
    </xf>
    <xf numFmtId="167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90" xfId="0" applyNumberFormat="1" applyFont="1" applyFill="1" applyBorder="1" applyAlignment="1">
      <alignment horizontal="right" vertical="top"/>
    </xf>
    <xf numFmtId="4" fontId="4" fillId="7" borderId="78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91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92" xfId="0" applyNumberFormat="1" applyFont="1" applyFill="1" applyBorder="1" applyAlignment="1">
      <alignment horizontal="right" vertical="top"/>
    </xf>
    <xf numFmtId="0" fontId="4" fillId="7" borderId="93" xfId="0" applyFont="1" applyFill="1" applyBorder="1" applyAlignment="1">
      <alignment horizontal="right" vertical="top" wrapText="1"/>
    </xf>
    <xf numFmtId="167" fontId="6" fillId="5" borderId="43" xfId="0" applyNumberFormat="1" applyFont="1" applyFill="1" applyBorder="1" applyAlignment="1">
      <alignment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7" xfId="0" applyNumberFormat="1" applyFont="1" applyFill="1" applyBorder="1" applyAlignment="1">
      <alignment horizontal="right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8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4" fontId="4" fillId="6" borderId="99" xfId="0" applyNumberFormat="1" applyFont="1" applyFill="1" applyBorder="1" applyAlignment="1">
      <alignment horizontal="right" vertical="top"/>
    </xf>
    <xf numFmtId="4" fontId="4" fillId="6" borderId="100" xfId="0" applyNumberFormat="1" applyFont="1" applyFill="1" applyBorder="1" applyAlignment="1">
      <alignment horizontal="right" vertical="top"/>
    </xf>
    <xf numFmtId="167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7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left" vertical="top" wrapText="1"/>
    </xf>
    <xf numFmtId="167" fontId="6" fillId="0" borderId="61" xfId="0" applyNumberFormat="1" applyFont="1" applyBorder="1" applyAlignment="1">
      <alignment horizontal="left" vertical="top" wrapText="1"/>
    </xf>
    <xf numFmtId="4" fontId="15" fillId="5" borderId="85" xfId="0" applyNumberFormat="1" applyFont="1" applyFill="1" applyBorder="1" applyAlignment="1">
      <alignment horizontal="right" vertical="top"/>
    </xf>
    <xf numFmtId="4" fontId="15" fillId="5" borderId="48" xfId="0" applyNumberFormat="1" applyFont="1" applyFill="1" applyBorder="1" applyAlignment="1">
      <alignment horizontal="right" vertical="top"/>
    </xf>
    <xf numFmtId="4" fontId="15" fillId="5" borderId="44" xfId="0" applyNumberFormat="1" applyFont="1" applyFill="1" applyBorder="1" applyAlignment="1">
      <alignment horizontal="right" vertical="top"/>
    </xf>
    <xf numFmtId="10" fontId="15" fillId="5" borderId="55" xfId="0" applyNumberFormat="1" applyFont="1" applyFill="1" applyBorder="1" applyAlignment="1">
      <alignment horizontal="right" vertical="top"/>
    </xf>
    <xf numFmtId="0" fontId="15" fillId="5" borderId="56" xfId="0" applyFont="1" applyFill="1" applyBorder="1" applyAlignment="1">
      <alignment horizontal="right" vertical="top" wrapText="1"/>
    </xf>
    <xf numFmtId="4" fontId="15" fillId="6" borderId="39" xfId="0" applyNumberFormat="1" applyFont="1" applyFill="1" applyBorder="1" applyAlignment="1">
      <alignment horizontal="right" vertical="top"/>
    </xf>
    <xf numFmtId="4" fontId="15" fillId="0" borderId="101" xfId="0" applyNumberFormat="1" applyFont="1" applyBorder="1" applyAlignment="1">
      <alignment horizontal="right" vertical="top"/>
    </xf>
    <xf numFmtId="167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7" fontId="14" fillId="6" borderId="55" xfId="0" applyNumberFormat="1" applyFont="1" applyFill="1" applyBorder="1" applyAlignment="1">
      <alignment horizontal="left" vertical="top" wrapText="1"/>
    </xf>
    <xf numFmtId="167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102" xfId="0" applyNumberFormat="1" applyFont="1" applyFill="1" applyBorder="1" applyAlignment="1">
      <alignment horizontal="right" vertical="top"/>
    </xf>
    <xf numFmtId="167" fontId="4" fillId="5" borderId="35" xfId="0" applyNumberFormat="1" applyFont="1" applyFill="1" applyBorder="1" applyAlignment="1">
      <alignment horizontal="left" vertical="top" wrapText="1"/>
    </xf>
    <xf numFmtId="167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7" fontId="4" fillId="0" borderId="49" xfId="0" applyNumberFormat="1" applyFont="1" applyBorder="1" applyAlignment="1">
      <alignment vertical="top"/>
    </xf>
    <xf numFmtId="167" fontId="6" fillId="0" borderId="103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6" xfId="0" applyNumberFormat="1" applyFont="1" applyBorder="1" applyAlignment="1">
      <alignment horizontal="right" vertical="top"/>
    </xf>
    <xf numFmtId="10" fontId="15" fillId="0" borderId="103" xfId="0" applyNumberFormat="1" applyFont="1" applyBorder="1" applyAlignment="1">
      <alignment horizontal="right" vertical="top"/>
    </xf>
    <xf numFmtId="0" fontId="15" fillId="0" borderId="105" xfId="0" applyFont="1" applyBorder="1" applyAlignment="1">
      <alignment horizontal="right" vertical="top" wrapText="1"/>
    </xf>
    <xf numFmtId="167" fontId="6" fillId="0" borderId="13" xfId="0" applyNumberFormat="1" applyFont="1" applyBorder="1" applyAlignment="1">
      <alignment horizontal="center" vertical="top"/>
    </xf>
    <xf numFmtId="0" fontId="15" fillId="0" borderId="22" xfId="0" applyFont="1" applyBorder="1" applyAlignment="1">
      <alignment horizontal="right" vertical="top" wrapText="1"/>
    </xf>
    <xf numFmtId="10" fontId="15" fillId="0" borderId="13" xfId="0" applyNumberFormat="1" applyFont="1" applyBorder="1" applyAlignment="1">
      <alignment horizontal="right" vertical="top"/>
    </xf>
    <xf numFmtId="167" fontId="4" fillId="7" borderId="107" xfId="0" applyNumberFormat="1" applyFont="1" applyFill="1" applyBorder="1" applyAlignment="1">
      <alignment horizontal="center" vertical="top"/>
    </xf>
    <xf numFmtId="167" fontId="6" fillId="7" borderId="83" xfId="0" applyNumberFormat="1" applyFont="1" applyFill="1" applyBorder="1" applyAlignment="1">
      <alignment vertical="top" wrapText="1"/>
    </xf>
    <xf numFmtId="167" fontId="6" fillId="7" borderId="81" xfId="0" applyNumberFormat="1" applyFont="1" applyFill="1" applyBorder="1" applyAlignment="1">
      <alignment vertical="top"/>
    </xf>
    <xf numFmtId="4" fontId="4" fillId="7" borderId="80" xfId="0" applyNumberFormat="1" applyFont="1" applyFill="1" applyBorder="1" applyAlignment="1">
      <alignment horizontal="right" vertical="top"/>
    </xf>
    <xf numFmtId="4" fontId="4" fillId="7" borderId="108" xfId="0" applyNumberFormat="1" applyFont="1" applyFill="1" applyBorder="1" applyAlignment="1">
      <alignment horizontal="right" vertical="top"/>
    </xf>
    <xf numFmtId="4" fontId="4" fillId="7" borderId="83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" fontId="4" fillId="7" borderId="109" xfId="0" applyNumberFormat="1" applyFont="1" applyFill="1" applyBorder="1" applyAlignment="1">
      <alignment horizontal="right" vertical="top"/>
    </xf>
    <xf numFmtId="4" fontId="4" fillId="7" borderId="110" xfId="0" applyNumberFormat="1" applyFont="1" applyFill="1" applyBorder="1" applyAlignment="1">
      <alignment horizontal="right" vertical="top"/>
    </xf>
    <xf numFmtId="4" fontId="4" fillId="7" borderId="111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horizontal="center" vertical="top"/>
    </xf>
    <xf numFmtId="167" fontId="4" fillId="0" borderId="22" xfId="0" applyNumberFormat="1" applyFont="1" applyBorder="1" applyAlignment="1">
      <alignment vertical="top"/>
    </xf>
    <xf numFmtId="167" fontId="6" fillId="0" borderId="9" xfId="0" applyNumberFormat="1" applyFont="1" applyBorder="1" applyAlignment="1">
      <alignment vertical="top" wrapText="1"/>
    </xf>
    <xf numFmtId="167" fontId="6" fillId="0" borderId="15" xfId="0" applyNumberFormat="1" applyFont="1" applyBorder="1" applyAlignment="1">
      <alignment horizontal="center" vertical="top"/>
    </xf>
    <xf numFmtId="4" fontId="6" fillId="0" borderId="112" xfId="0" applyNumberFormat="1" applyFont="1" applyBorder="1" applyAlignment="1">
      <alignment horizontal="right" vertical="top"/>
    </xf>
    <xf numFmtId="4" fontId="6" fillId="0" borderId="113" xfId="0" applyNumberFormat="1" applyFont="1" applyBorder="1" applyAlignment="1">
      <alignment horizontal="right" vertical="top"/>
    </xf>
    <xf numFmtId="4" fontId="6" fillId="0" borderId="114" xfId="0" applyNumberFormat="1" applyFont="1" applyBorder="1" applyAlignment="1">
      <alignment horizontal="right" vertical="top"/>
    </xf>
    <xf numFmtId="4" fontId="6" fillId="0" borderId="115" xfId="0" applyNumberFormat="1" applyFont="1" applyBorder="1" applyAlignment="1">
      <alignment horizontal="right" vertical="top"/>
    </xf>
    <xf numFmtId="4" fontId="6" fillId="0" borderId="116" xfId="0" applyNumberFormat="1" applyFont="1" applyBorder="1" applyAlignment="1">
      <alignment horizontal="right" vertical="top"/>
    </xf>
    <xf numFmtId="167" fontId="4" fillId="0" borderId="72" xfId="0" applyNumberFormat="1" applyFont="1" applyBorder="1" applyAlignment="1">
      <alignment vertical="top"/>
    </xf>
    <xf numFmtId="167" fontId="6" fillId="0" borderId="117" xfId="0" applyNumberFormat="1" applyFont="1" applyBorder="1" applyAlignment="1">
      <alignment vertical="top" wrapText="1"/>
    </xf>
    <xf numFmtId="10" fontId="4" fillId="7" borderId="118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7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91" xfId="0" applyNumberFormat="1" applyFont="1" applyFill="1" applyBorder="1" applyAlignment="1">
      <alignment horizontal="right" vertical="top"/>
    </xf>
    <xf numFmtId="4" fontId="4" fillId="8" borderId="78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7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167" fontId="4" fillId="8" borderId="81" xfId="0" applyNumberFormat="1" applyFont="1" applyFill="1" applyBorder="1" applyAlignment="1">
      <alignment horizontal="center" vertical="top"/>
    </xf>
    <xf numFmtId="4" fontId="4" fillId="8" borderId="94" xfId="0" applyNumberFormat="1" applyFont="1" applyFill="1" applyBorder="1" applyAlignment="1">
      <alignment horizontal="right" vertical="top"/>
    </xf>
    <xf numFmtId="4" fontId="4" fillId="8" borderId="111" xfId="0" applyNumberFormat="1" applyFont="1" applyFill="1" applyBorder="1" applyAlignment="1">
      <alignment horizontal="right" vertical="top"/>
    </xf>
    <xf numFmtId="4" fontId="4" fillId="8" borderId="83" xfId="0" applyNumberFormat="1" applyFont="1" applyFill="1" applyBorder="1" applyAlignment="1">
      <alignment horizontal="right" vertical="top"/>
    </xf>
    <xf numFmtId="4" fontId="4" fillId="8" borderId="122" xfId="0" applyNumberFormat="1" applyFont="1" applyFill="1" applyBorder="1" applyAlignment="1">
      <alignment horizontal="right" vertical="top"/>
    </xf>
    <xf numFmtId="4" fontId="4" fillId="8" borderId="109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5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9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4" fontId="4" fillId="7" borderId="122" xfId="0" applyNumberFormat="1" applyFont="1" applyFill="1" applyBorder="1" applyAlignment="1">
      <alignment horizontal="right" vertical="top"/>
    </xf>
    <xf numFmtId="4" fontId="15" fillId="6" borderId="41" xfId="0" applyNumberFormat="1" applyFont="1" applyFill="1" applyBorder="1" applyAlignment="1">
      <alignment horizontal="right" vertical="top"/>
    </xf>
    <xf numFmtId="4" fontId="15" fillId="6" borderId="49" xfId="0" applyNumberFormat="1" applyFont="1" applyFill="1" applyBorder="1" applyAlignment="1">
      <alignment horizontal="right" vertical="top"/>
    </xf>
    <xf numFmtId="10" fontId="15" fillId="6" borderId="51" xfId="0" applyNumberFormat="1" applyFont="1" applyFill="1" applyBorder="1" applyAlignment="1">
      <alignment horizontal="right" vertical="top"/>
    </xf>
    <xf numFmtId="0" fontId="15" fillId="6" borderId="105" xfId="0" applyFont="1" applyFill="1" applyBorder="1" applyAlignment="1">
      <alignment horizontal="right" vertical="top" wrapText="1"/>
    </xf>
    <xf numFmtId="4" fontId="15" fillId="0" borderId="13" xfId="0" applyNumberFormat="1" applyFont="1" applyBorder="1" applyAlignment="1">
      <alignment horizontal="right" vertical="top"/>
    </xf>
    <xf numFmtId="0" fontId="15" fillId="0" borderId="72" xfId="0" applyFont="1" applyBorder="1" applyAlignment="1">
      <alignment horizontal="right" vertical="top" wrapText="1"/>
    </xf>
    <xf numFmtId="4" fontId="15" fillId="6" borderId="51" xfId="0" applyNumberFormat="1" applyFont="1" applyFill="1" applyBorder="1" applyAlignment="1">
      <alignment horizontal="right" vertical="top"/>
    </xf>
    <xf numFmtId="167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4" xfId="0" applyNumberFormat="1" applyFont="1" applyFill="1" applyBorder="1" applyAlignment="1">
      <alignment horizontal="right" vertical="top"/>
    </xf>
    <xf numFmtId="0" fontId="4" fillId="8" borderId="122" xfId="0" applyFont="1" applyFill="1" applyBorder="1" applyAlignment="1">
      <alignment horizontal="right" vertical="top" wrapText="1"/>
    </xf>
    <xf numFmtId="167" fontId="17" fillId="4" borderId="122" xfId="0" applyNumberFormat="1" applyFont="1" applyFill="1" applyBorder="1" applyAlignment="1">
      <alignment vertical="top"/>
    </xf>
    <xf numFmtId="167" fontId="8" fillId="4" borderId="123" xfId="0" applyNumberFormat="1" applyFont="1" applyFill="1" applyBorder="1" applyAlignment="1">
      <alignment horizontal="center" vertical="top"/>
    </xf>
    <xf numFmtId="167" fontId="8" fillId="4" borderId="124" xfId="0" applyNumberFormat="1" applyFont="1" applyFill="1" applyBorder="1" applyAlignment="1">
      <alignment vertical="top" wrapText="1"/>
    </xf>
    <xf numFmtId="167" fontId="8" fillId="4" borderId="84" xfId="0" applyNumberFormat="1" applyFont="1" applyFill="1" applyBorder="1" applyAlignment="1">
      <alignment vertical="top"/>
    </xf>
    <xf numFmtId="4" fontId="8" fillId="4" borderId="106" xfId="0" applyNumberFormat="1" applyFont="1" applyFill="1" applyBorder="1" applyAlignment="1">
      <alignment horizontal="right" vertical="top"/>
    </xf>
    <xf numFmtId="4" fontId="8" fillId="4" borderId="122" xfId="0" applyNumberFormat="1" applyFont="1" applyFill="1" applyBorder="1" applyAlignment="1">
      <alignment horizontal="right" vertical="top"/>
    </xf>
    <xf numFmtId="4" fontId="8" fillId="4" borderId="84" xfId="0" applyNumberFormat="1" applyFont="1" applyFill="1" applyBorder="1" applyAlignment="1">
      <alignment horizontal="right" vertical="top"/>
    </xf>
    <xf numFmtId="10" fontId="8" fillId="4" borderId="84" xfId="0" applyNumberFormat="1" applyFont="1" applyFill="1" applyBorder="1" applyAlignment="1">
      <alignment horizontal="right" vertical="top"/>
    </xf>
    <xf numFmtId="0" fontId="8" fillId="4" borderId="122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7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 wrapText="1"/>
    </xf>
    <xf numFmtId="167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6" fillId="0" borderId="0" xfId="0" applyNumberFormat="1" applyFont="1"/>
    <xf numFmtId="168" fontId="15" fillId="0" borderId="0" xfId="0" applyNumberFormat="1" applyFont="1"/>
    <xf numFmtId="0" fontId="15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8" fillId="0" borderId="0" xfId="0" applyFont="1"/>
    <xf numFmtId="0" fontId="0" fillId="0" borderId="0" xfId="0" applyFont="1" applyAlignment="1"/>
    <xf numFmtId="10" fontId="19" fillId="0" borderId="0" xfId="0" applyNumberFormat="1" applyFont="1"/>
    <xf numFmtId="0" fontId="19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19" fillId="5" borderId="36" xfId="0" applyFont="1" applyFill="1" applyBorder="1" applyAlignment="1">
      <alignment vertical="top"/>
    </xf>
    <xf numFmtId="167" fontId="19" fillId="6" borderId="49" xfId="0" applyNumberFormat="1" applyFont="1" applyFill="1" applyBorder="1" applyAlignment="1">
      <alignment vertical="top"/>
    </xf>
    <xf numFmtId="0" fontId="19" fillId="5" borderId="42" xfId="0" applyFont="1" applyFill="1" applyBorder="1" applyAlignment="1">
      <alignment vertical="top" wrapText="1"/>
    </xf>
    <xf numFmtId="167" fontId="23" fillId="6" borderId="51" xfId="0" applyNumberFormat="1" applyFont="1" applyFill="1" applyBorder="1" applyAlignment="1">
      <alignment vertical="top" wrapText="1"/>
    </xf>
    <xf numFmtId="3" fontId="19" fillId="2" borderId="37" xfId="0" applyNumberFormat="1" applyFont="1" applyFill="1" applyBorder="1" applyAlignment="1">
      <alignment horizontal="center" vertical="center" wrapText="1"/>
    </xf>
    <xf numFmtId="165" fontId="19" fillId="2" borderId="40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top"/>
    </xf>
    <xf numFmtId="167" fontId="20" fillId="0" borderId="61" xfId="0" applyNumberFormat="1" applyFont="1" applyBorder="1" applyAlignment="1">
      <alignment vertical="top" wrapText="1"/>
    </xf>
    <xf numFmtId="167" fontId="20" fillId="0" borderId="13" xfId="0" applyNumberFormat="1" applyFont="1" applyBorder="1" applyAlignment="1">
      <alignment vertical="top" wrapText="1"/>
    </xf>
    <xf numFmtId="167" fontId="20" fillId="0" borderId="57" xfId="0" applyNumberFormat="1" applyFont="1" applyBorder="1" applyAlignment="1">
      <alignment horizontal="center" vertical="top"/>
    </xf>
    <xf numFmtId="167" fontId="20" fillId="0" borderId="75" xfId="0" applyNumberFormat="1" applyFont="1" applyBorder="1" applyAlignment="1">
      <alignment vertical="top" wrapText="1"/>
    </xf>
    <xf numFmtId="167" fontId="20" fillId="0" borderId="76" xfId="0" applyNumberFormat="1" applyFont="1" applyBorder="1" applyAlignment="1">
      <alignment horizontal="center" vertical="top"/>
    </xf>
    <xf numFmtId="167" fontId="20" fillId="0" borderId="102" xfId="0" applyNumberFormat="1" applyFont="1" applyBorder="1" applyAlignment="1">
      <alignment vertical="top" wrapText="1"/>
    </xf>
    <xf numFmtId="4" fontId="6" fillId="0" borderId="102" xfId="0" applyNumberFormat="1" applyFont="1" applyBorder="1" applyAlignment="1">
      <alignment horizontal="right" vertical="top"/>
    </xf>
    <xf numFmtId="0" fontId="16" fillId="0" borderId="93" xfId="0" applyFont="1" applyBorder="1" applyAlignment="1">
      <alignment horizontal="right" vertical="top" wrapText="1"/>
    </xf>
    <xf numFmtId="167" fontId="20" fillId="0" borderId="62" xfId="0" applyNumberFormat="1" applyFont="1" applyBorder="1" applyAlignment="1">
      <alignment horizontal="center" vertical="top"/>
    </xf>
    <xf numFmtId="167" fontId="19" fillId="5" borderId="80" xfId="0" applyNumberFormat="1" applyFont="1" applyFill="1" applyBorder="1" applyAlignment="1">
      <alignment vertical="top"/>
    </xf>
    <xf numFmtId="49" fontId="19" fillId="6" borderId="50" xfId="0" applyNumberFormat="1" applyFont="1" applyFill="1" applyBorder="1" applyAlignment="1">
      <alignment horizontal="center" vertical="top"/>
    </xf>
    <xf numFmtId="49" fontId="19" fillId="6" borderId="50" xfId="0" applyNumberFormat="1" applyFont="1" applyFill="1" applyBorder="1" applyAlignment="1">
      <alignment horizontal="left" vertical="top"/>
    </xf>
    <xf numFmtId="49" fontId="19" fillId="0" borderId="60" xfId="0" applyNumberFormat="1" applyFont="1" applyBorder="1" applyAlignment="1">
      <alignment horizontal="center" vertical="top"/>
    </xf>
    <xf numFmtId="10" fontId="16" fillId="0" borderId="83" xfId="0" applyNumberFormat="1" applyFont="1" applyBorder="1" applyAlignment="1">
      <alignment horizontal="right" vertical="top"/>
    </xf>
    <xf numFmtId="0" fontId="16" fillId="0" borderId="94" xfId="0" applyFont="1" applyBorder="1" applyAlignment="1">
      <alignment horizontal="right" vertical="top" wrapText="1"/>
    </xf>
    <xf numFmtId="167" fontId="23" fillId="7" borderId="48" xfId="0" applyNumberFormat="1" applyFont="1" applyFill="1" applyBorder="1" applyAlignment="1">
      <alignment vertical="top"/>
    </xf>
    <xf numFmtId="49" fontId="19" fillId="5" borderId="83" xfId="0" applyNumberFormat="1" applyFont="1" applyFill="1" applyBorder="1" applyAlignment="1">
      <alignment horizontal="center" vertical="top"/>
    </xf>
    <xf numFmtId="167" fontId="23" fillId="7" borderId="44" xfId="0" applyNumberFormat="1" applyFont="1" applyFill="1" applyBorder="1" applyAlignment="1">
      <alignment vertical="top"/>
    </xf>
    <xf numFmtId="167" fontId="19" fillId="5" borderId="94" xfId="0" applyNumberFormat="1" applyFont="1" applyFill="1" applyBorder="1" applyAlignment="1">
      <alignment vertical="top"/>
    </xf>
    <xf numFmtId="49" fontId="19" fillId="5" borderId="81" xfId="0" applyNumberFormat="1" applyFont="1" applyFill="1" applyBorder="1" applyAlignment="1">
      <alignment horizontal="center" vertical="top"/>
    </xf>
    <xf numFmtId="167" fontId="20" fillId="0" borderId="57" xfId="0" applyNumberFormat="1" applyFont="1" applyBorder="1" applyAlignment="1">
      <alignment vertical="top"/>
    </xf>
    <xf numFmtId="167" fontId="19" fillId="5" borderId="53" xfId="0" applyNumberFormat="1" applyFont="1" applyFill="1" applyBorder="1" applyAlignment="1">
      <alignment vertical="top"/>
    </xf>
    <xf numFmtId="49" fontId="19" fillId="5" borderId="78" xfId="0" applyNumberFormat="1" applyFont="1" applyFill="1" applyBorder="1" applyAlignment="1">
      <alignment horizontal="center" vertical="top"/>
    </xf>
    <xf numFmtId="49" fontId="19" fillId="5" borderId="78" xfId="0" applyNumberFormat="1" applyFont="1" applyFill="1" applyBorder="1" applyAlignment="1">
      <alignment horizontal="center" vertical="top" wrapText="1"/>
    </xf>
    <xf numFmtId="167" fontId="19" fillId="5" borderId="42" xfId="0" applyNumberFormat="1" applyFont="1" applyFill="1" applyBorder="1" applyAlignment="1">
      <alignment horizontal="left" vertical="top" wrapText="1"/>
    </xf>
    <xf numFmtId="167" fontId="19" fillId="5" borderId="42" xfId="0" applyNumberFormat="1" applyFont="1" applyFill="1" applyBorder="1" applyAlignment="1">
      <alignment horizontal="left" vertical="top"/>
    </xf>
    <xf numFmtId="167" fontId="23" fillId="6" borderId="55" xfId="0" applyNumberFormat="1" applyFont="1" applyFill="1" applyBorder="1" applyAlignment="1">
      <alignment vertical="top" wrapText="1"/>
    </xf>
    <xf numFmtId="167" fontId="19" fillId="5" borderId="36" xfId="0" applyNumberFormat="1" applyFont="1" applyFill="1" applyBorder="1" applyAlignment="1">
      <alignment vertical="top"/>
    </xf>
    <xf numFmtId="49" fontId="19" fillId="5" borderId="35" xfId="0" applyNumberFormat="1" applyFont="1" applyFill="1" applyBorder="1" applyAlignment="1">
      <alignment horizontal="center" vertical="top"/>
    </xf>
    <xf numFmtId="10" fontId="15" fillId="0" borderId="102" xfId="0" applyNumberFormat="1" applyFont="1" applyBorder="1" applyAlignment="1">
      <alignment horizontal="right" vertical="top"/>
    </xf>
    <xf numFmtId="0" fontId="15" fillId="0" borderId="93" xfId="0" applyFont="1" applyBorder="1" applyAlignment="1">
      <alignment horizontal="right" vertical="top" wrapText="1"/>
    </xf>
    <xf numFmtId="167" fontId="20" fillId="0" borderId="50" xfId="0" applyNumberFormat="1" applyFont="1" applyBorder="1" applyAlignment="1">
      <alignment vertical="top" wrapText="1"/>
    </xf>
    <xf numFmtId="167" fontId="20" fillId="0" borderId="12" xfId="0" applyNumberFormat="1" applyFont="1" applyBorder="1" applyAlignment="1">
      <alignment vertical="top" wrapText="1"/>
    </xf>
    <xf numFmtId="167" fontId="23" fillId="7" borderId="106" xfId="0" applyNumberFormat="1" applyFont="1" applyFill="1" applyBorder="1" applyAlignment="1">
      <alignment vertical="top"/>
    </xf>
    <xf numFmtId="167" fontId="20" fillId="0" borderId="13" xfId="0" applyNumberFormat="1" applyFont="1" applyBorder="1" applyAlignment="1">
      <alignment horizontal="center" vertical="top"/>
    </xf>
    <xf numFmtId="167" fontId="19" fillId="5" borderId="56" xfId="0" applyNumberFormat="1" applyFont="1" applyFill="1" applyBorder="1" applyAlignment="1">
      <alignment vertical="top"/>
    </xf>
    <xf numFmtId="167" fontId="4" fillId="0" borderId="112" xfId="0" applyNumberFormat="1" applyFont="1" applyBorder="1" applyAlignment="1">
      <alignment vertical="top"/>
    </xf>
    <xf numFmtId="167" fontId="19" fillId="5" borderId="35" xfId="0" applyNumberFormat="1" applyFont="1" applyFill="1" applyBorder="1" applyAlignment="1">
      <alignment vertical="top"/>
    </xf>
    <xf numFmtId="4" fontId="15" fillId="0" borderId="102" xfId="0" applyNumberFormat="1" applyFont="1" applyBorder="1" applyAlignment="1">
      <alignment horizontal="right" vertical="top"/>
    </xf>
    <xf numFmtId="4" fontId="2" fillId="0" borderId="121" xfId="0" applyNumberFormat="1" applyFont="1" applyBorder="1" applyAlignment="1">
      <alignment vertical="top"/>
    </xf>
    <xf numFmtId="0" fontId="0" fillId="0" borderId="121" xfId="0" applyFont="1" applyBorder="1" applyAlignment="1"/>
    <xf numFmtId="167" fontId="6" fillId="0" borderId="114" xfId="0" applyNumberFormat="1" applyFont="1" applyBorder="1" applyAlignment="1">
      <alignment vertical="top" wrapText="1"/>
    </xf>
    <xf numFmtId="167" fontId="6" fillId="0" borderId="82" xfId="0" applyNumberFormat="1" applyFont="1" applyBorder="1" applyAlignment="1">
      <alignment horizontal="center" vertical="top"/>
    </xf>
    <xf numFmtId="4" fontId="15" fillId="0" borderId="112" xfId="0" applyNumberFormat="1" applyFont="1" applyBorder="1" applyAlignment="1">
      <alignment horizontal="right" vertical="top"/>
    </xf>
    <xf numFmtId="4" fontId="15" fillId="0" borderId="114" xfId="0" applyNumberFormat="1" applyFont="1" applyBorder="1" applyAlignment="1">
      <alignment horizontal="right" vertical="top"/>
    </xf>
    <xf numFmtId="10" fontId="15" fillId="0" borderId="114" xfId="0" applyNumberFormat="1" applyFont="1" applyBorder="1" applyAlignment="1">
      <alignment horizontal="right" vertical="top"/>
    </xf>
    <xf numFmtId="0" fontId="15" fillId="0" borderId="56" xfId="0" applyFont="1" applyBorder="1" applyAlignment="1">
      <alignment horizontal="right" vertical="top" wrapText="1"/>
    </xf>
    <xf numFmtId="167" fontId="19" fillId="6" borderId="126" xfId="0" applyNumberFormat="1" applyFont="1" applyFill="1" applyBorder="1" applyAlignment="1">
      <alignment vertical="top"/>
    </xf>
    <xf numFmtId="49" fontId="19" fillId="6" borderId="127" xfId="0" applyNumberFormat="1" applyFont="1" applyFill="1" applyBorder="1" applyAlignment="1">
      <alignment horizontal="center" vertical="top"/>
    </xf>
    <xf numFmtId="167" fontId="4" fillId="6" borderId="129" xfId="0" applyNumberFormat="1" applyFont="1" applyFill="1" applyBorder="1" applyAlignment="1">
      <alignment vertical="top"/>
    </xf>
    <xf numFmtId="4" fontId="4" fillId="6" borderId="130" xfId="0" applyNumberFormat="1" applyFont="1" applyFill="1" applyBorder="1" applyAlignment="1">
      <alignment horizontal="right" vertical="top"/>
    </xf>
    <xf numFmtId="4" fontId="4" fillId="6" borderId="127" xfId="0" applyNumberFormat="1" applyFont="1" applyFill="1" applyBorder="1" applyAlignment="1">
      <alignment horizontal="right" vertical="top"/>
    </xf>
    <xf numFmtId="4" fontId="4" fillId="6" borderId="128" xfId="0" applyNumberFormat="1" applyFont="1" applyFill="1" applyBorder="1" applyAlignment="1">
      <alignment horizontal="right" vertical="top"/>
    </xf>
    <xf numFmtId="4" fontId="4" fillId="6" borderId="131" xfId="0" applyNumberFormat="1" applyFont="1" applyFill="1" applyBorder="1" applyAlignment="1">
      <alignment horizontal="right" vertical="top"/>
    </xf>
    <xf numFmtId="4" fontId="4" fillId="6" borderId="132" xfId="0" applyNumberFormat="1" applyFont="1" applyFill="1" applyBorder="1" applyAlignment="1">
      <alignment horizontal="right" vertical="top"/>
    </xf>
    <xf numFmtId="4" fontId="15" fillId="6" borderId="130" xfId="0" applyNumberFormat="1" applyFont="1" applyFill="1" applyBorder="1" applyAlignment="1">
      <alignment horizontal="right" vertical="top"/>
    </xf>
    <xf numFmtId="4" fontId="15" fillId="6" borderId="133" xfId="0" applyNumberFormat="1" applyFont="1" applyFill="1" applyBorder="1" applyAlignment="1">
      <alignment horizontal="right" vertical="top"/>
    </xf>
    <xf numFmtId="10" fontId="15" fillId="6" borderId="128" xfId="0" applyNumberFormat="1" applyFont="1" applyFill="1" applyBorder="1" applyAlignment="1">
      <alignment horizontal="right" vertical="top"/>
    </xf>
    <xf numFmtId="0" fontId="15" fillId="6" borderId="134" xfId="0" applyFont="1" applyFill="1" applyBorder="1" applyAlignment="1">
      <alignment horizontal="right" vertical="top" wrapText="1"/>
    </xf>
    <xf numFmtId="4" fontId="1" fillId="0" borderId="133" xfId="0" applyNumberFormat="1" applyFont="1" applyBorder="1" applyAlignment="1">
      <alignment vertical="top"/>
    </xf>
    <xf numFmtId="0" fontId="0" fillId="0" borderId="133" xfId="0" applyFont="1" applyBorder="1" applyAlignment="1"/>
    <xf numFmtId="167" fontId="4" fillId="5" borderId="41" xfId="0" applyNumberFormat="1" applyFont="1" applyFill="1" applyBorder="1" applyAlignment="1">
      <alignment vertical="top"/>
    </xf>
    <xf numFmtId="167" fontId="23" fillId="6" borderId="128" xfId="0" applyNumberFormat="1" applyFont="1" applyFill="1" applyBorder="1" applyAlignment="1">
      <alignment horizontal="left" vertical="top" wrapText="1"/>
    </xf>
    <xf numFmtId="49" fontId="19" fillId="0" borderId="113" xfId="0" applyNumberFormat="1" applyFont="1" applyBorder="1" applyAlignment="1">
      <alignment horizontal="center" vertical="top"/>
    </xf>
    <xf numFmtId="167" fontId="20" fillId="0" borderId="114" xfId="0" applyNumberFormat="1" applyFont="1" applyBorder="1" applyAlignment="1">
      <alignment vertical="top" wrapText="1"/>
    </xf>
    <xf numFmtId="167" fontId="20" fillId="0" borderId="82" xfId="0" applyNumberFormat="1" applyFont="1" applyBorder="1" applyAlignment="1">
      <alignment horizontal="center" vertical="top"/>
    </xf>
    <xf numFmtId="167" fontId="23" fillId="6" borderId="51" xfId="0" applyNumberFormat="1" applyFont="1" applyFill="1" applyBorder="1" applyAlignment="1">
      <alignment horizontal="left" vertical="top" wrapText="1"/>
    </xf>
    <xf numFmtId="4" fontId="19" fillId="8" borderId="48" xfId="0" applyNumberFormat="1" applyFont="1" applyFill="1" applyBorder="1" applyAlignment="1">
      <alignment horizontal="right" vertical="top"/>
    </xf>
    <xf numFmtId="167" fontId="4" fillId="5" borderId="41" xfId="0" applyNumberFormat="1" applyFont="1" applyFill="1" applyBorder="1" applyAlignment="1">
      <alignment horizontal="left" vertical="top" wrapText="1"/>
    </xf>
    <xf numFmtId="167" fontId="4" fillId="7" borderId="90" xfId="0" applyNumberFormat="1" applyFont="1" applyFill="1" applyBorder="1" applyAlignment="1">
      <alignment horizontal="center" vertical="top"/>
    </xf>
    <xf numFmtId="49" fontId="19" fillId="5" borderId="125" xfId="0" applyNumberFormat="1" applyFont="1" applyFill="1" applyBorder="1" applyAlignment="1">
      <alignment horizontal="center" vertical="top"/>
    </xf>
    <xf numFmtId="0" fontId="15" fillId="6" borderId="10" xfId="0" applyFont="1" applyFill="1" applyBorder="1" applyAlignment="1">
      <alignment horizontal="right" vertical="top" wrapText="1"/>
    </xf>
    <xf numFmtId="10" fontId="16" fillId="0" borderId="86" xfId="0" applyNumberFormat="1" applyFont="1" applyBorder="1" applyAlignment="1">
      <alignment horizontal="right" vertical="top"/>
    </xf>
    <xf numFmtId="4" fontId="15" fillId="0" borderId="89" xfId="0" applyNumberFormat="1" applyFont="1" applyBorder="1" applyAlignment="1">
      <alignment horizontal="right" vertical="top"/>
    </xf>
    <xf numFmtId="0" fontId="16" fillId="0" borderId="88" xfId="0" applyFont="1" applyBorder="1" applyAlignment="1">
      <alignment horizontal="right" vertical="top" wrapText="1"/>
    </xf>
    <xf numFmtId="10" fontId="16" fillId="0" borderId="135" xfId="0" applyNumberFormat="1" applyFont="1" applyBorder="1" applyAlignment="1">
      <alignment horizontal="right" vertical="top"/>
    </xf>
    <xf numFmtId="10" fontId="15" fillId="6" borderId="136" xfId="0" applyNumberFormat="1" applyFont="1" applyFill="1" applyBorder="1" applyAlignment="1">
      <alignment horizontal="right" vertical="top"/>
    </xf>
    <xf numFmtId="0" fontId="25" fillId="0" borderId="121" xfId="0" applyFont="1" applyBorder="1" applyAlignment="1">
      <alignment wrapText="1"/>
    </xf>
    <xf numFmtId="4" fontId="25" fillId="0" borderId="121" xfId="0" applyNumberFormat="1" applyFont="1" applyBorder="1"/>
    <xf numFmtId="0" fontId="25" fillId="0" borderId="121" xfId="0" applyFont="1" applyBorder="1"/>
    <xf numFmtId="0" fontId="27" fillId="0" borderId="60" xfId="0" applyFont="1" applyBorder="1" applyAlignment="1" applyProtection="1">
      <alignment horizontal="center" vertical="center" wrapText="1"/>
      <protection locked="0"/>
    </xf>
    <xf numFmtId="4" fontId="27" fillId="0" borderId="60" xfId="0" applyNumberFormat="1" applyFont="1" applyBorder="1" applyAlignment="1" applyProtection="1">
      <alignment horizontal="center" vertical="center" wrapText="1"/>
      <protection locked="0"/>
    </xf>
    <xf numFmtId="49" fontId="29" fillId="6" borderId="135" xfId="0" applyNumberFormat="1" applyFont="1" applyFill="1" applyBorder="1" applyAlignment="1" applyProtection="1">
      <alignment horizontal="center" vertical="top"/>
      <protection locked="0"/>
    </xf>
    <xf numFmtId="167" fontId="30" fillId="6" borderId="135" xfId="0" applyNumberFormat="1" applyFont="1" applyFill="1" applyBorder="1" applyAlignment="1" applyProtection="1">
      <alignment vertical="top" wrapText="1"/>
      <protection locked="0"/>
    </xf>
    <xf numFmtId="4" fontId="27" fillId="0" borderId="135" xfId="0" applyNumberFormat="1" applyFont="1" applyBorder="1" applyAlignment="1" applyProtection="1">
      <alignment horizontal="center" vertical="center" wrapText="1"/>
      <protection locked="0"/>
    </xf>
    <xf numFmtId="0" fontId="27" fillId="0" borderId="135" xfId="0" applyFont="1" applyBorder="1" applyAlignment="1" applyProtection="1">
      <alignment horizontal="center" vertical="center" wrapText="1"/>
      <protection locked="0"/>
    </xf>
    <xf numFmtId="4" fontId="31" fillId="0" borderId="135" xfId="0" applyNumberFormat="1" applyFont="1" applyBorder="1" applyAlignment="1" applyProtection="1">
      <alignment horizontal="center" vertical="center" wrapText="1"/>
      <protection locked="0"/>
    </xf>
    <xf numFmtId="0" fontId="31" fillId="0" borderId="135" xfId="0" applyFont="1" applyBorder="1" applyAlignment="1" applyProtection="1">
      <alignment horizontal="center" vertical="center" wrapText="1"/>
      <protection locked="0"/>
    </xf>
    <xf numFmtId="2" fontId="31" fillId="0" borderId="135" xfId="0" applyNumberFormat="1" applyFont="1" applyBorder="1" applyAlignment="1" applyProtection="1">
      <alignment horizontal="center" vertical="center" wrapText="1"/>
      <protection locked="0"/>
    </xf>
    <xf numFmtId="167" fontId="32" fillId="6" borderId="135" xfId="0" applyNumberFormat="1" applyFont="1" applyFill="1" applyBorder="1" applyAlignment="1" applyProtection="1">
      <alignment vertical="top" wrapText="1"/>
      <protection locked="0"/>
    </xf>
    <xf numFmtId="2" fontId="31" fillId="0" borderId="135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37" xfId="0" applyNumberFormat="1" applyFont="1" applyBorder="1" applyAlignment="1" applyProtection="1">
      <alignment horizontal="center" vertical="center" wrapText="1"/>
      <protection locked="0"/>
    </xf>
    <xf numFmtId="167" fontId="33" fillId="0" borderId="137" xfId="0" applyNumberFormat="1" applyFont="1" applyBorder="1" applyAlignment="1" applyProtection="1">
      <alignment horizontal="left" vertical="center" wrapText="1"/>
      <protection locked="0"/>
    </xf>
    <xf numFmtId="4" fontId="31" fillId="0" borderId="137" xfId="0" applyNumberFormat="1" applyFont="1" applyBorder="1" applyAlignment="1" applyProtection="1">
      <alignment horizontal="center" vertical="center" wrapText="1"/>
      <protection locked="0"/>
    </xf>
    <xf numFmtId="0" fontId="31" fillId="0" borderId="137" xfId="0" applyFont="1" applyBorder="1" applyAlignment="1" applyProtection="1">
      <alignment horizontal="center" vertical="center" wrapText="1"/>
      <protection locked="0"/>
    </xf>
    <xf numFmtId="49" fontId="34" fillId="6" borderId="135" xfId="0" applyNumberFormat="1" applyFont="1" applyFill="1" applyBorder="1" applyAlignment="1" applyProtection="1">
      <alignment horizontal="center" vertical="top"/>
      <protection locked="0"/>
    </xf>
    <xf numFmtId="167" fontId="35" fillId="6" borderId="135" xfId="0" applyNumberFormat="1" applyFont="1" applyFill="1" applyBorder="1" applyAlignment="1" applyProtection="1">
      <alignment vertical="top" wrapText="1"/>
      <protection locked="0"/>
    </xf>
    <xf numFmtId="167" fontId="35" fillId="6" borderId="135" xfId="0" applyNumberFormat="1" applyFont="1" applyFill="1" applyBorder="1" applyAlignment="1" applyProtection="1">
      <alignment horizontal="left" vertical="top" wrapText="1"/>
      <protection locked="0"/>
    </xf>
    <xf numFmtId="49" fontId="26" fillId="0" borderId="135" xfId="0" applyNumberFormat="1" applyFont="1" applyBorder="1" applyAlignment="1" applyProtection="1">
      <alignment horizontal="center" vertical="center" wrapText="1"/>
      <protection locked="0"/>
    </xf>
    <xf numFmtId="167" fontId="26" fillId="0" borderId="135" xfId="0" applyNumberFormat="1" applyFont="1" applyBorder="1" applyAlignment="1" applyProtection="1">
      <alignment vertical="center" wrapText="1"/>
      <protection locked="0"/>
    </xf>
    <xf numFmtId="4" fontId="27" fillId="0" borderId="113" xfId="0" applyNumberFormat="1" applyFont="1" applyBorder="1" applyAlignment="1" applyProtection="1">
      <alignment horizontal="center" wrapText="1"/>
      <protection locked="0"/>
    </xf>
    <xf numFmtId="0" fontId="27" fillId="0" borderId="113" xfId="0" applyFont="1" applyBorder="1" applyAlignment="1" applyProtection="1">
      <alignment wrapText="1"/>
      <protection locked="0"/>
    </xf>
    <xf numFmtId="0" fontId="31" fillId="0" borderId="121" xfId="0" applyFont="1" applyBorder="1" applyAlignment="1">
      <alignment wrapText="1"/>
    </xf>
    <xf numFmtId="4" fontId="31" fillId="0" borderId="121" xfId="0" applyNumberFormat="1" applyFont="1" applyBorder="1"/>
    <xf numFmtId="0" fontId="31" fillId="0" borderId="121" xfId="0" applyFont="1" applyBorder="1"/>
    <xf numFmtId="0" fontId="27" fillId="0" borderId="60" xfId="0" applyFont="1" applyBorder="1" applyAlignment="1">
      <alignment horizontal="center" vertical="center" wrapText="1"/>
    </xf>
    <xf numFmtId="4" fontId="27" fillId="0" borderId="60" xfId="0" applyNumberFormat="1" applyFont="1" applyBorder="1" applyAlignment="1">
      <alignment horizontal="center" vertical="center" wrapText="1"/>
    </xf>
    <xf numFmtId="49" fontId="34" fillId="5" borderId="135" xfId="0" applyNumberFormat="1" applyFont="1" applyFill="1" applyBorder="1" applyAlignment="1">
      <alignment horizontal="center" vertical="top"/>
    </xf>
    <xf numFmtId="167" fontId="29" fillId="5" borderId="135" xfId="0" applyNumberFormat="1" applyFont="1" applyFill="1" applyBorder="1" applyAlignment="1">
      <alignment horizontal="left" vertical="top" wrapText="1"/>
    </xf>
    <xf numFmtId="4" fontId="27" fillId="0" borderId="135" xfId="0" applyNumberFormat="1" applyFont="1" applyBorder="1" applyAlignment="1">
      <alignment horizontal="center" vertical="center" wrapText="1"/>
    </xf>
    <xf numFmtId="0" fontId="27" fillId="0" borderId="135" xfId="0" applyFont="1" applyBorder="1" applyAlignment="1">
      <alignment horizontal="center" vertical="center" wrapText="1"/>
    </xf>
    <xf numFmtId="49" fontId="26" fillId="0" borderId="135" xfId="0" applyNumberFormat="1" applyFont="1" applyBorder="1" applyAlignment="1">
      <alignment horizontal="center" vertical="top"/>
    </xf>
    <xf numFmtId="167" fontId="33" fillId="0" borderId="135" xfId="0" applyNumberFormat="1" applyFont="1" applyBorder="1" applyAlignment="1">
      <alignment vertical="top" wrapText="1"/>
    </xf>
    <xf numFmtId="4" fontId="31" fillId="0" borderId="135" xfId="0" applyNumberFormat="1" applyFont="1" applyBorder="1" applyAlignment="1">
      <alignment horizontal="center" vertical="center" wrapText="1"/>
    </xf>
    <xf numFmtId="0" fontId="31" fillId="0" borderId="135" xfId="0" applyFont="1" applyBorder="1" applyAlignment="1">
      <alignment horizontal="center" vertical="center" wrapText="1"/>
    </xf>
    <xf numFmtId="49" fontId="34" fillId="6" borderId="135" xfId="0" applyNumberFormat="1" applyFont="1" applyFill="1" applyBorder="1" applyAlignment="1">
      <alignment horizontal="center" vertical="top"/>
    </xf>
    <xf numFmtId="167" fontId="30" fillId="6" borderId="135" xfId="0" applyNumberFormat="1" applyFont="1" applyFill="1" applyBorder="1" applyAlignment="1">
      <alignment horizontal="left" vertical="top" wrapText="1"/>
    </xf>
    <xf numFmtId="4" fontId="31" fillId="0" borderId="135" xfId="0" applyNumberFormat="1" applyFont="1" applyBorder="1"/>
    <xf numFmtId="0" fontId="31" fillId="0" borderId="135" xfId="0" applyFont="1" applyBorder="1" applyAlignment="1">
      <alignment wrapText="1"/>
    </xf>
    <xf numFmtId="4" fontId="27" fillId="0" borderId="113" xfId="0" applyNumberFormat="1" applyFont="1" applyBorder="1" applyAlignment="1">
      <alignment wrapText="1"/>
    </xf>
    <xf numFmtId="0" fontId="27" fillId="0" borderId="113" xfId="0" applyFont="1" applyBorder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49" fontId="31" fillId="0" borderId="12" xfId="0" applyNumberFormat="1" applyFont="1" applyBorder="1" applyAlignment="1">
      <alignment horizontal="right" wrapText="1"/>
    </xf>
    <xf numFmtId="0" fontId="31" fillId="0" borderId="12" xfId="0" applyFont="1" applyBorder="1" applyAlignment="1">
      <alignment wrapText="1"/>
    </xf>
    <xf numFmtId="4" fontId="31" fillId="0" borderId="12" xfId="0" applyNumberFormat="1" applyFont="1" applyBorder="1"/>
    <xf numFmtId="0" fontId="27" fillId="0" borderId="12" xfId="0" applyFont="1" applyBorder="1" applyAlignment="1">
      <alignment wrapText="1"/>
    </xf>
    <xf numFmtId="4" fontId="27" fillId="0" borderId="12" xfId="0" applyNumberFormat="1" applyFont="1" applyBorder="1"/>
    <xf numFmtId="0" fontId="36" fillId="0" borderId="121" xfId="0" applyFont="1" applyBorder="1"/>
    <xf numFmtId="4" fontId="36" fillId="0" borderId="121" xfId="0" applyNumberFormat="1" applyFont="1" applyBorder="1"/>
    <xf numFmtId="0" fontId="26" fillId="0" borderId="121" xfId="0" applyFont="1" applyBorder="1" applyAlignment="1">
      <alignment wrapText="1"/>
    </xf>
    <xf numFmtId="4" fontId="26" fillId="0" borderId="121" xfId="0" applyNumberFormat="1" applyFont="1" applyBorder="1"/>
    <xf numFmtId="0" fontId="36" fillId="0" borderId="121" xfId="0" applyFont="1" applyBorder="1" applyAlignment="1">
      <alignment horizontal="right"/>
    </xf>
    <xf numFmtId="0" fontId="39" fillId="0" borderId="12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167" fontId="8" fillId="4" borderId="26" xfId="0" applyNumberFormat="1" applyFont="1" applyFill="1" applyBorder="1" applyAlignment="1">
      <alignment horizontal="left"/>
    </xf>
    <xf numFmtId="0" fontId="10" fillId="0" borderId="27" xfId="0" applyFont="1" applyBorder="1"/>
    <xf numFmtId="0" fontId="10" fillId="0" borderId="28" xfId="0" applyFont="1" applyBorder="1"/>
    <xf numFmtId="0" fontId="4" fillId="2" borderId="26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167" fontId="23" fillId="8" borderId="26" xfId="0" applyNumberFormat="1" applyFont="1" applyFill="1" applyBorder="1" applyAlignment="1">
      <alignment horizontal="left" vertical="top" wrapText="1"/>
    </xf>
    <xf numFmtId="167" fontId="4" fillId="8" borderId="119" xfId="0" applyNumberFormat="1" applyFont="1" applyFill="1" applyBorder="1" applyAlignment="1">
      <alignment horizontal="left" vertical="top"/>
    </xf>
    <xf numFmtId="0" fontId="10" fillId="0" borderId="120" xfId="0" applyFont="1" applyBorder="1"/>
    <xf numFmtId="0" fontId="10" fillId="0" borderId="121" xfId="0" applyFont="1" applyBorder="1"/>
    <xf numFmtId="167" fontId="19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21" fillId="4" borderId="119" xfId="0" applyFont="1" applyFill="1" applyBorder="1" applyAlignment="1">
      <alignment horizontal="left" vertical="top" wrapText="1"/>
    </xf>
    <xf numFmtId="0" fontId="8" fillId="4" borderId="121" xfId="0" applyFont="1" applyFill="1" applyBorder="1" applyAlignment="1">
      <alignment horizontal="left" vertical="top" wrapText="1"/>
    </xf>
    <xf numFmtId="0" fontId="8" fillId="4" borderId="41" xfId="0" applyFont="1" applyFill="1" applyBorder="1" applyAlignment="1">
      <alignment horizontal="left" vertical="top" wrapText="1"/>
    </xf>
    <xf numFmtId="167" fontId="23" fillId="7" borderId="42" xfId="0" applyNumberFormat="1" applyFont="1" applyFill="1" applyBorder="1" applyAlignment="1">
      <alignment horizontal="left" vertical="top" wrapText="1"/>
    </xf>
    <xf numFmtId="167" fontId="23" fillId="7" borderId="43" xfId="0" applyNumberFormat="1" applyFont="1" applyFill="1" applyBorder="1" applyAlignment="1">
      <alignment horizontal="left" vertical="top" wrapText="1"/>
    </xf>
    <xf numFmtId="167" fontId="23" fillId="7" borderId="47" xfId="0" applyNumberFormat="1" applyFont="1" applyFill="1" applyBorder="1" applyAlignment="1">
      <alignment horizontal="left" vertical="top" wrapText="1"/>
    </xf>
    <xf numFmtId="0" fontId="10" fillId="0" borderId="38" xfId="0" applyFont="1" applyBorder="1"/>
    <xf numFmtId="165" fontId="4" fillId="2" borderId="26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/>
    </xf>
    <xf numFmtId="165" fontId="19" fillId="2" borderId="1" xfId="0" applyNumberFormat="1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27" fillId="0" borderId="114" xfId="0" applyFont="1" applyBorder="1" applyAlignment="1">
      <alignment horizontal="right" wrapText="1"/>
    </xf>
    <xf numFmtId="0" fontId="27" fillId="0" borderId="115" xfId="0" applyFont="1" applyBorder="1" applyAlignment="1">
      <alignment horizontal="right" wrapText="1"/>
    </xf>
    <xf numFmtId="0" fontId="27" fillId="5" borderId="71" xfId="0" applyFont="1" applyFill="1" applyBorder="1" applyAlignment="1">
      <alignment horizontal="center" vertical="center" wrapText="1"/>
    </xf>
    <xf numFmtId="0" fontId="27" fillId="5" borderId="89" xfId="0" applyFont="1" applyFill="1" applyBorder="1" applyAlignment="1">
      <alignment horizontal="center" vertical="center" wrapText="1"/>
    </xf>
    <xf numFmtId="0" fontId="27" fillId="5" borderId="58" xfId="0" applyFont="1" applyFill="1" applyBorder="1" applyAlignment="1">
      <alignment horizontal="center" vertical="center" wrapText="1"/>
    </xf>
    <xf numFmtId="4" fontId="27" fillId="5" borderId="71" xfId="0" applyNumberFormat="1" applyFont="1" applyFill="1" applyBorder="1" applyAlignment="1">
      <alignment horizontal="center" vertical="center" wrapText="1"/>
    </xf>
    <xf numFmtId="4" fontId="27" fillId="5" borderId="89" xfId="0" applyNumberFormat="1" applyFont="1" applyFill="1" applyBorder="1" applyAlignment="1">
      <alignment horizontal="center" vertical="center" wrapText="1"/>
    </xf>
    <xf numFmtId="4" fontId="27" fillId="5" borderId="58" xfId="0" applyNumberFormat="1" applyFont="1" applyFill="1" applyBorder="1" applyAlignment="1">
      <alignment horizontal="center" vertical="center" wrapText="1"/>
    </xf>
    <xf numFmtId="0" fontId="27" fillId="0" borderId="71" xfId="0" applyFont="1" applyBorder="1" applyAlignment="1">
      <alignment horizontal="right" wrapText="1"/>
    </xf>
    <xf numFmtId="0" fontId="28" fillId="0" borderId="89" xfId="0" applyFont="1" applyBorder="1"/>
    <xf numFmtId="0" fontId="26" fillId="0" borderId="121" xfId="0" applyFont="1" applyBorder="1" applyAlignment="1">
      <alignment horizontal="center" wrapText="1"/>
    </xf>
    <xf numFmtId="0" fontId="31" fillId="0" borderId="137" xfId="0" applyFont="1" applyBorder="1" applyAlignment="1">
      <alignment horizontal="center" vertical="center" wrapText="1"/>
    </xf>
    <xf numFmtId="0" fontId="31" fillId="0" borderId="139" xfId="0" applyFont="1" applyBorder="1" applyAlignment="1">
      <alignment horizontal="center" vertical="center" wrapText="1"/>
    </xf>
    <xf numFmtId="0" fontId="31" fillId="0" borderId="142" xfId="0" applyFont="1" applyBorder="1" applyAlignment="1">
      <alignment horizontal="center" vertical="center" wrapText="1"/>
    </xf>
    <xf numFmtId="49" fontId="26" fillId="0" borderId="135" xfId="0" applyNumberFormat="1" applyFont="1" applyBorder="1" applyAlignment="1">
      <alignment horizontal="center" vertical="center" wrapText="1"/>
    </xf>
    <xf numFmtId="167" fontId="33" fillId="0" borderId="135" xfId="0" applyNumberFormat="1" applyFont="1" applyBorder="1" applyAlignment="1">
      <alignment horizontal="left" vertical="center" wrapText="1"/>
    </xf>
    <xf numFmtId="4" fontId="31" fillId="0" borderId="135" xfId="0" applyNumberFormat="1" applyFont="1" applyBorder="1" applyAlignment="1">
      <alignment horizontal="center" vertical="center" wrapText="1"/>
    </xf>
    <xf numFmtId="0" fontId="31" fillId="0" borderId="135" xfId="0" applyFont="1" applyBorder="1" applyAlignment="1">
      <alignment horizontal="center" vertical="center" wrapText="1"/>
    </xf>
    <xf numFmtId="49" fontId="26" fillId="0" borderId="137" xfId="0" applyNumberFormat="1" applyFont="1" applyBorder="1" applyAlignment="1">
      <alignment horizontal="center" vertical="center" wrapText="1"/>
    </xf>
    <xf numFmtId="49" fontId="26" fillId="0" borderId="142" xfId="0" applyNumberFormat="1" applyFont="1" applyBorder="1" applyAlignment="1">
      <alignment horizontal="center" vertical="center" wrapText="1"/>
    </xf>
    <xf numFmtId="167" fontId="33" fillId="0" borderId="137" xfId="0" applyNumberFormat="1" applyFont="1" applyBorder="1" applyAlignment="1">
      <alignment horizontal="left" vertical="center" wrapText="1"/>
    </xf>
    <xf numFmtId="167" fontId="33" fillId="0" borderId="142" xfId="0" applyNumberFormat="1" applyFont="1" applyBorder="1" applyAlignment="1">
      <alignment horizontal="left" vertical="center" wrapText="1"/>
    </xf>
    <xf numFmtId="4" fontId="31" fillId="0" borderId="137" xfId="0" applyNumberFormat="1" applyFont="1" applyBorder="1" applyAlignment="1">
      <alignment horizontal="center" vertical="center" wrapText="1"/>
    </xf>
    <xf numFmtId="4" fontId="31" fillId="0" borderId="139" xfId="0" applyNumberFormat="1" applyFont="1" applyBorder="1" applyAlignment="1">
      <alignment horizontal="center" vertical="center" wrapText="1"/>
    </xf>
    <xf numFmtId="0" fontId="27" fillId="0" borderId="114" xfId="0" applyFont="1" applyBorder="1" applyAlignment="1" applyProtection="1">
      <alignment horizontal="right" wrapText="1"/>
      <protection locked="0"/>
    </xf>
    <xf numFmtId="0" fontId="27" fillId="0" borderId="115" xfId="0" applyFont="1" applyBorder="1" applyAlignment="1" applyProtection="1">
      <alignment horizontal="right" wrapText="1"/>
      <protection locked="0"/>
    </xf>
    <xf numFmtId="49" fontId="26" fillId="0" borderId="139" xfId="0" applyNumberFormat="1" applyFont="1" applyBorder="1" applyAlignment="1">
      <alignment horizontal="center" vertical="center" wrapText="1"/>
    </xf>
    <xf numFmtId="167" fontId="26" fillId="0" borderId="137" xfId="0" applyNumberFormat="1" applyFont="1" applyBorder="1" applyAlignment="1">
      <alignment horizontal="left" vertical="center" wrapText="1"/>
    </xf>
    <xf numFmtId="167" fontId="26" fillId="0" borderId="139" xfId="0" applyNumberFormat="1" applyFont="1" applyBorder="1" applyAlignment="1">
      <alignment horizontal="left" vertical="center" wrapText="1"/>
    </xf>
    <xf numFmtId="167" fontId="26" fillId="0" borderId="142" xfId="0" applyNumberFormat="1" applyFont="1" applyBorder="1" applyAlignment="1">
      <alignment horizontal="left" vertical="center" wrapText="1"/>
    </xf>
    <xf numFmtId="4" fontId="31" fillId="0" borderId="142" xfId="0" applyNumberFormat="1" applyFont="1" applyBorder="1" applyAlignment="1">
      <alignment horizontal="center" vertical="center" wrapText="1"/>
    </xf>
    <xf numFmtId="49" fontId="26" fillId="0" borderId="137" xfId="0" applyNumberFormat="1" applyFont="1" applyBorder="1" applyAlignment="1" applyProtection="1">
      <alignment horizontal="center" vertical="center" wrapText="1"/>
      <protection locked="0"/>
    </xf>
    <xf numFmtId="49" fontId="26" fillId="0" borderId="139" xfId="0" applyNumberFormat="1" applyFont="1" applyBorder="1" applyAlignment="1" applyProtection="1">
      <alignment horizontal="center" vertical="center" wrapText="1"/>
      <protection locked="0"/>
    </xf>
    <xf numFmtId="49" fontId="26" fillId="0" borderId="142" xfId="0" applyNumberFormat="1" applyFont="1" applyBorder="1" applyAlignment="1" applyProtection="1">
      <alignment horizontal="center" vertical="center" wrapText="1"/>
      <protection locked="0"/>
    </xf>
    <xf numFmtId="0" fontId="31" fillId="0" borderId="137" xfId="0" applyFont="1" applyBorder="1" applyAlignment="1" applyProtection="1">
      <alignment horizontal="center" vertical="center" wrapText="1"/>
      <protection locked="0"/>
    </xf>
    <xf numFmtId="0" fontId="31" fillId="0" borderId="139" xfId="0" applyFont="1" applyBorder="1" applyAlignment="1" applyProtection="1">
      <alignment horizontal="center" vertical="center" wrapText="1"/>
      <protection locked="0"/>
    </xf>
    <xf numFmtId="0" fontId="31" fillId="0" borderId="142" xfId="0" applyFont="1" applyBorder="1" applyAlignment="1" applyProtection="1">
      <alignment horizontal="center" vertical="center" wrapText="1"/>
      <protection locked="0"/>
    </xf>
    <xf numFmtId="167" fontId="33" fillId="0" borderId="137" xfId="0" applyNumberFormat="1" applyFont="1" applyBorder="1" applyAlignment="1" applyProtection="1">
      <alignment horizontal="left" vertical="center" wrapText="1"/>
      <protection locked="0"/>
    </xf>
    <xf numFmtId="167" fontId="33" fillId="0" borderId="139" xfId="0" applyNumberFormat="1" applyFont="1" applyBorder="1" applyAlignment="1" applyProtection="1">
      <alignment horizontal="left" vertical="center" wrapText="1"/>
      <protection locked="0"/>
    </xf>
    <xf numFmtId="167" fontId="33" fillId="0" borderId="142" xfId="0" applyNumberFormat="1" applyFont="1" applyBorder="1" applyAlignment="1" applyProtection="1">
      <alignment horizontal="left" vertical="center" wrapText="1"/>
      <protection locked="0"/>
    </xf>
    <xf numFmtId="4" fontId="31" fillId="0" borderId="137" xfId="0" applyNumberFormat="1" applyFont="1" applyBorder="1" applyAlignment="1" applyProtection="1">
      <alignment horizontal="center" vertical="center" wrapText="1"/>
      <protection locked="0"/>
    </xf>
    <xf numFmtId="4" fontId="31" fillId="0" borderId="139" xfId="0" applyNumberFormat="1" applyFont="1" applyBorder="1" applyAlignment="1" applyProtection="1">
      <alignment horizontal="center" vertical="center" wrapText="1"/>
      <protection locked="0"/>
    </xf>
    <xf numFmtId="4" fontId="31" fillId="0" borderId="142" xfId="0" applyNumberFormat="1" applyFont="1" applyBorder="1" applyAlignment="1" applyProtection="1">
      <alignment horizontal="center" vertical="center" wrapText="1"/>
      <protection locked="0"/>
    </xf>
    <xf numFmtId="167" fontId="26" fillId="0" borderId="137" xfId="0" applyNumberFormat="1" applyFont="1" applyBorder="1" applyAlignment="1" applyProtection="1">
      <alignment horizontal="left" vertical="center" wrapText="1"/>
      <protection locked="0"/>
    </xf>
    <xf numFmtId="167" fontId="26" fillId="0" borderId="139" xfId="0" applyNumberFormat="1" applyFont="1" applyBorder="1" applyAlignment="1" applyProtection="1">
      <alignment horizontal="left" vertical="center" wrapText="1"/>
      <protection locked="0"/>
    </xf>
    <xf numFmtId="167" fontId="26" fillId="0" borderId="142" xfId="0" applyNumberFormat="1" applyFont="1" applyBorder="1" applyAlignment="1" applyProtection="1">
      <alignment horizontal="left" vertical="center" wrapText="1"/>
      <protection locked="0"/>
    </xf>
    <xf numFmtId="0" fontId="26" fillId="0" borderId="137" xfId="0" applyFont="1" applyFill="1" applyBorder="1" applyAlignment="1" applyProtection="1">
      <alignment horizontal="center" vertical="center" wrapText="1"/>
      <protection locked="0"/>
    </xf>
    <xf numFmtId="0" fontId="26" fillId="0" borderId="139" xfId="0" applyFont="1" applyFill="1" applyBorder="1" applyAlignment="1" applyProtection="1">
      <alignment horizontal="center" vertical="center" wrapText="1"/>
      <protection locked="0"/>
    </xf>
    <xf numFmtId="0" fontId="26" fillId="0" borderId="142" xfId="0" applyFont="1" applyFill="1" applyBorder="1" applyAlignment="1" applyProtection="1">
      <alignment horizontal="center" vertical="center" wrapText="1"/>
      <protection locked="0"/>
    </xf>
    <xf numFmtId="167" fontId="33" fillId="0" borderId="137" xfId="0" applyNumberFormat="1" applyFont="1" applyBorder="1" applyAlignment="1" applyProtection="1">
      <alignment horizontal="center" vertical="center" wrapText="1"/>
      <protection locked="0"/>
    </xf>
    <xf numFmtId="167" fontId="33" fillId="0" borderId="139" xfId="0" applyNumberFormat="1" applyFont="1" applyBorder="1" applyAlignment="1" applyProtection="1">
      <alignment horizontal="center" vertical="center" wrapText="1"/>
      <protection locked="0"/>
    </xf>
    <xf numFmtId="167" fontId="33" fillId="0" borderId="142" xfId="0" applyNumberFormat="1" applyFont="1" applyBorder="1" applyAlignment="1" applyProtection="1">
      <alignment horizontal="center" vertical="center" wrapText="1"/>
      <protection locked="0"/>
    </xf>
    <xf numFmtId="49" fontId="26" fillId="0" borderId="137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39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42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137" xfId="0" applyNumberFormat="1" applyFont="1" applyFill="1" applyBorder="1" applyAlignment="1" applyProtection="1">
      <alignment horizontal="center" vertical="center"/>
      <protection locked="0"/>
    </xf>
    <xf numFmtId="4" fontId="26" fillId="0" borderId="139" xfId="0" applyNumberFormat="1" applyFont="1" applyFill="1" applyBorder="1" applyAlignment="1" applyProtection="1">
      <alignment horizontal="center" vertical="center"/>
      <protection locked="0"/>
    </xf>
    <xf numFmtId="4" fontId="26" fillId="0" borderId="142" xfId="0" applyNumberFormat="1" applyFont="1" applyFill="1" applyBorder="1" applyAlignment="1" applyProtection="1">
      <alignment horizontal="center" vertical="center"/>
      <protection locked="0"/>
    </xf>
    <xf numFmtId="167" fontId="26" fillId="0" borderId="137" xfId="0" applyNumberFormat="1" applyFont="1" applyBorder="1" applyAlignment="1" applyProtection="1">
      <alignment horizontal="center" vertical="center" wrapText="1"/>
      <protection locked="0"/>
    </xf>
    <xf numFmtId="167" fontId="26" fillId="0" borderId="139" xfId="0" applyNumberFormat="1" applyFont="1" applyBorder="1" applyAlignment="1" applyProtection="1">
      <alignment horizontal="center" vertical="center" wrapText="1"/>
      <protection locked="0"/>
    </xf>
    <xf numFmtId="167" fontId="26" fillId="0" borderId="142" xfId="0" applyNumberFormat="1" applyFont="1" applyBorder="1" applyAlignment="1" applyProtection="1">
      <alignment horizontal="center" vertical="center" wrapText="1"/>
      <protection locked="0"/>
    </xf>
    <xf numFmtId="4" fontId="31" fillId="0" borderId="138" xfId="0" applyNumberFormat="1" applyFont="1" applyBorder="1" applyAlignment="1" applyProtection="1">
      <alignment horizontal="center" vertical="center" wrapText="1"/>
      <protection locked="0"/>
    </xf>
    <xf numFmtId="4" fontId="31" fillId="0" borderId="140" xfId="0" applyNumberFormat="1" applyFont="1" applyBorder="1" applyAlignment="1" applyProtection="1">
      <alignment horizontal="center" vertical="center" wrapText="1"/>
      <protection locked="0"/>
    </xf>
    <xf numFmtId="4" fontId="31" fillId="0" borderId="141" xfId="0" applyNumberFormat="1" applyFont="1" applyBorder="1" applyAlignment="1" applyProtection="1">
      <alignment horizontal="center" vertical="center" wrapText="1"/>
      <protection locked="0"/>
    </xf>
    <xf numFmtId="49" fontId="31" fillId="0" borderId="135" xfId="0" applyNumberFormat="1" applyFont="1" applyBorder="1" applyAlignment="1" applyProtection="1">
      <alignment horizontal="center" vertical="center" wrapText="1"/>
      <protection locked="0"/>
    </xf>
    <xf numFmtId="0" fontId="37" fillId="0" borderId="121" xfId="0" applyFont="1" applyBorder="1" applyAlignment="1">
      <alignment horizontal="right" wrapText="1"/>
    </xf>
    <xf numFmtId="0" fontId="26" fillId="0" borderId="121" xfId="0" applyFont="1" applyBorder="1" applyAlignment="1"/>
    <xf numFmtId="0" fontId="27" fillId="0" borderId="121" xfId="0" applyFont="1" applyBorder="1" applyAlignment="1">
      <alignment horizontal="center" wrapText="1"/>
    </xf>
    <xf numFmtId="0" fontId="38" fillId="0" borderId="121" xfId="0" applyFont="1" applyBorder="1" applyAlignment="1">
      <alignment horizontal="center" wrapText="1"/>
    </xf>
    <xf numFmtId="0" fontId="27" fillId="5" borderId="71" xfId="0" applyFont="1" applyFill="1" applyBorder="1" applyAlignment="1" applyProtection="1">
      <alignment horizontal="center" vertical="center" wrapText="1"/>
      <protection locked="0"/>
    </xf>
    <xf numFmtId="0" fontId="28" fillId="0" borderId="89" xfId="0" applyFont="1" applyBorder="1" applyProtection="1">
      <protection locked="0"/>
    </xf>
    <xf numFmtId="0" fontId="28" fillId="0" borderId="58" xfId="0" applyFont="1" applyBorder="1" applyProtection="1">
      <protection locked="0"/>
    </xf>
    <xf numFmtId="4" fontId="27" fillId="5" borderId="7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abSelected="1" topLeftCell="A10" workbookViewId="0">
      <selection activeCell="C21" sqref="C21"/>
    </sheetView>
  </sheetViews>
  <sheetFormatPr defaultColWidth="12.625" defaultRowHeight="15" customHeight="1"/>
  <cols>
    <col min="1" max="1" width="14.25" customWidth="1"/>
    <col min="2" max="3" width="12" customWidth="1"/>
    <col min="4" max="4" width="25.75" customWidth="1"/>
    <col min="5" max="11" width="12" customWidth="1"/>
    <col min="12" max="12" width="16.875" customWidth="1"/>
    <col min="13" max="16" width="12" customWidth="1"/>
    <col min="17" max="26" width="6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1</v>
      </c>
      <c r="L2" s="3"/>
      <c r="M2" s="3" t="s">
        <v>183</v>
      </c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184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186</v>
      </c>
      <c r="E5" s="11" t="s">
        <v>2</v>
      </c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187</v>
      </c>
      <c r="E6" s="11" t="s">
        <v>3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188</v>
      </c>
      <c r="E7" s="11" t="s">
        <v>4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189</v>
      </c>
      <c r="E8" s="11" t="s">
        <v>185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323" t="s">
        <v>190</v>
      </c>
      <c r="E9" s="323" t="s">
        <v>192</v>
      </c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323" t="s">
        <v>191</v>
      </c>
      <c r="E10" s="323" t="s">
        <v>385</v>
      </c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469" t="s">
        <v>5</v>
      </c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471" t="s">
        <v>193</v>
      </c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472" t="s">
        <v>388</v>
      </c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73"/>
      <c r="B16" s="476" t="s">
        <v>6</v>
      </c>
      <c r="C16" s="477"/>
      <c r="D16" s="480" t="s">
        <v>7</v>
      </c>
      <c r="E16" s="481"/>
      <c r="F16" s="481"/>
      <c r="G16" s="481"/>
      <c r="H16" s="481"/>
      <c r="I16" s="481"/>
      <c r="J16" s="482"/>
      <c r="K16" s="483" t="s">
        <v>8</v>
      </c>
      <c r="L16" s="477"/>
      <c r="M16" s="483" t="s">
        <v>9</v>
      </c>
      <c r="N16" s="47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74"/>
      <c r="B17" s="478"/>
      <c r="C17" s="479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485" t="s">
        <v>15</v>
      </c>
      <c r="J17" s="486"/>
      <c r="K17" s="484"/>
      <c r="L17" s="479"/>
      <c r="M17" s="484"/>
      <c r="N17" s="479"/>
    </row>
    <row r="18" spans="1:26" ht="47.25" customHeight="1">
      <c r="A18" s="475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33</v>
      </c>
      <c r="B20" s="32">
        <f>C20/N20</f>
        <v>0.87068073475462682</v>
      </c>
      <c r="C20" s="33">
        <f>Витрати!G183</f>
        <v>609318.39</v>
      </c>
      <c r="D20" s="34">
        <v>0</v>
      </c>
      <c r="E20" s="35">
        <v>0</v>
      </c>
      <c r="F20" s="35">
        <v>0</v>
      </c>
      <c r="G20" s="35">
        <v>0</v>
      </c>
      <c r="H20" s="36">
        <f>Витрати!M183</f>
        <v>90500</v>
      </c>
      <c r="I20" s="37">
        <f>J20/N20</f>
        <v>0.12931926524537316</v>
      </c>
      <c r="J20" s="33">
        <f t="shared" ref="J20:J23" si="0">D20+E20+F20+G20+H20</f>
        <v>90500</v>
      </c>
      <c r="K20" s="38">
        <v>0</v>
      </c>
      <c r="L20" s="39">
        <v>0</v>
      </c>
      <c r="M20" s="38">
        <v>1</v>
      </c>
      <c r="N20" s="39">
        <f>L20+J20+C20</f>
        <v>699818.39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34</v>
      </c>
      <c r="B21" s="32">
        <f>C21/N20</f>
        <v>0.87068073475462682</v>
      </c>
      <c r="C21" s="33">
        <f>Витрати!J183</f>
        <v>609318.39</v>
      </c>
      <c r="D21" s="34">
        <v>0</v>
      </c>
      <c r="E21" s="35">
        <v>0</v>
      </c>
      <c r="F21" s="35">
        <v>0</v>
      </c>
      <c r="G21" s="35">
        <v>0</v>
      </c>
      <c r="H21" s="35">
        <f>Витрати!P183</f>
        <v>83500</v>
      </c>
      <c r="I21" s="37">
        <f>J21/N20</f>
        <v>0.11931667014352108</v>
      </c>
      <c r="J21" s="33">
        <f t="shared" si="0"/>
        <v>83500</v>
      </c>
      <c r="K21" s="38">
        <v>0</v>
      </c>
      <c r="L21" s="39">
        <v>0</v>
      </c>
      <c r="M21" s="38">
        <f>N21/N20</f>
        <v>0.98999740489814791</v>
      </c>
      <c r="N21" s="39">
        <f>J21+C21</f>
        <v>692818.39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35</v>
      </c>
      <c r="B22" s="32">
        <f>C22/N20</f>
        <v>0.65300941862931039</v>
      </c>
      <c r="C22" s="39">
        <v>456988</v>
      </c>
      <c r="D22" s="34">
        <v>0</v>
      </c>
      <c r="E22" s="35">
        <v>0</v>
      </c>
      <c r="F22" s="35">
        <v>0</v>
      </c>
      <c r="G22" s="35">
        <v>0</v>
      </c>
      <c r="H22" s="35">
        <f>Витрати!P183</f>
        <v>83500</v>
      </c>
      <c r="I22" s="37">
        <f>J22/N20</f>
        <v>0.11931667014352108</v>
      </c>
      <c r="J22" s="33">
        <f t="shared" si="0"/>
        <v>83500</v>
      </c>
      <c r="K22" s="38">
        <v>0</v>
      </c>
      <c r="L22" s="39">
        <v>0</v>
      </c>
      <c r="M22" s="38">
        <f>N22/N20</f>
        <v>0.77232608877283149</v>
      </c>
      <c r="N22" s="39">
        <f>L22+J22+C22</f>
        <v>540488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36</v>
      </c>
      <c r="B23" s="32">
        <f>C23/N20</f>
        <v>0.21767131612531648</v>
      </c>
      <c r="C23" s="33">
        <f>C21-C22</f>
        <v>152330.39000000001</v>
      </c>
      <c r="D23" s="42">
        <f t="shared" ref="D23:H23" si="1">D21-D22</f>
        <v>0</v>
      </c>
      <c r="E23" s="36">
        <f t="shared" si="1"/>
        <v>0</v>
      </c>
      <c r="F23" s="36">
        <f t="shared" si="1"/>
        <v>0</v>
      </c>
      <c r="G23" s="36">
        <f t="shared" si="1"/>
        <v>0</v>
      </c>
      <c r="H23" s="36">
        <f t="shared" si="1"/>
        <v>0</v>
      </c>
      <c r="I23" s="37">
        <f>J23/N23</f>
        <v>0</v>
      </c>
      <c r="J23" s="33">
        <f t="shared" si="0"/>
        <v>0</v>
      </c>
      <c r="K23" s="38">
        <v>0</v>
      </c>
      <c r="L23" s="39">
        <v>0</v>
      </c>
      <c r="M23" s="38">
        <f>N23/N20</f>
        <v>0.21767131612531648</v>
      </c>
      <c r="N23" s="39">
        <f>L23+J23+C23</f>
        <v>152330.39000000001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9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3"/>
      <c r="B26" s="43" t="s">
        <v>37</v>
      </c>
      <c r="C26" s="44" t="s">
        <v>38</v>
      </c>
      <c r="D26" s="44"/>
      <c r="E26" s="44"/>
      <c r="F26" s="43"/>
      <c r="G26" s="44"/>
      <c r="H26" s="44"/>
      <c r="I26" s="45"/>
      <c r="J26" s="44" t="s">
        <v>39</v>
      </c>
      <c r="K26" s="44"/>
      <c r="L26" s="44"/>
      <c r="M26" s="44"/>
      <c r="N26" s="4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 customHeight="1">
      <c r="D27" s="46" t="s">
        <v>40</v>
      </c>
      <c r="F27" s="47"/>
      <c r="G27" s="46" t="s">
        <v>41</v>
      </c>
      <c r="I27" s="2"/>
      <c r="K27" s="47" t="s">
        <v>42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/>
    <row r="229" spans="4:16" ht="15.75" customHeight="1"/>
    <row r="230" spans="4:16" ht="15.75" customHeight="1"/>
    <row r="231" spans="4:16" ht="15.75" customHeight="1"/>
    <row r="232" spans="4:16" ht="15.75" customHeight="1"/>
    <row r="233" spans="4:16" ht="15.75" customHeight="1"/>
    <row r="234" spans="4:16" ht="15.75" customHeight="1"/>
    <row r="235" spans="4:16" ht="15.75" customHeight="1"/>
    <row r="236" spans="4:16" ht="15.75" customHeight="1"/>
    <row r="237" spans="4:16" ht="15.75" customHeight="1"/>
    <row r="238" spans="4:16" ht="15.75" customHeight="1"/>
    <row r="239" spans="4:16" ht="15.75" customHeight="1"/>
    <row r="240" spans="4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25" right="0.25" top="0.75" bottom="0.75" header="0.3" footer="0.3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C391"/>
  <sheetViews>
    <sheetView zoomScale="60" zoomScaleNormal="60" workbookViewId="0">
      <pane xSplit="3" ySplit="9" topLeftCell="D157" activePane="bottomRight" state="frozen"/>
      <selection activeCell="D6" sqref="D6:D8"/>
      <selection pane="topRight" activeCell="D6" sqref="D6:D8"/>
      <selection pane="bottomLeft" activeCell="D6" sqref="D6:D8"/>
      <selection pane="bottomRight" activeCell="AE169" sqref="AE169"/>
    </sheetView>
  </sheetViews>
  <sheetFormatPr defaultColWidth="12.625" defaultRowHeight="14.25" outlineLevelCol="1"/>
  <cols>
    <col min="1" max="1" width="11.375" customWidth="1"/>
    <col min="2" max="2" width="17" customWidth="1"/>
    <col min="3" max="3" width="53.125" customWidth="1"/>
    <col min="4" max="4" width="9.875" customWidth="1"/>
    <col min="5" max="5" width="10.5" customWidth="1"/>
    <col min="6" max="6" width="9.75" customWidth="1"/>
    <col min="7" max="7" width="15.75" customWidth="1"/>
    <col min="8" max="9" width="10.625" customWidth="1"/>
    <col min="10" max="10" width="17.125" customWidth="1"/>
    <col min="11" max="11" width="10.25" style="322" customWidth="1" outlineLevel="1"/>
    <col min="12" max="12" width="9.75" style="322" customWidth="1" outlineLevel="1"/>
    <col min="13" max="13" width="14.375" style="322" customWidth="1" outlineLevel="1"/>
    <col min="14" max="14" width="10.25" style="322" customWidth="1" outlineLevel="1"/>
    <col min="15" max="15" width="9.75" style="322" customWidth="1" outlineLevel="1"/>
    <col min="16" max="16" width="14.375" style="322" customWidth="1" outlineLevel="1"/>
    <col min="17" max="17" width="10.25" hidden="1" customWidth="1" outlineLevel="1"/>
    <col min="18" max="18" width="9.75" hidden="1" customWidth="1" outlineLevel="1"/>
    <col min="19" max="19" width="14.375" hidden="1" customWidth="1" outlineLevel="1"/>
    <col min="20" max="20" width="10.25" hidden="1" customWidth="1" outlineLevel="1"/>
    <col min="21" max="21" width="9.75" hidden="1" customWidth="1" outlineLevel="1"/>
    <col min="22" max="22" width="14.375" hidden="1" customWidth="1" outlineLevel="1"/>
    <col min="23" max="23" width="14.375" customWidth="1" collapsed="1"/>
    <col min="24" max="26" width="14.375" customWidth="1"/>
    <col min="27" max="27" width="29.875" customWidth="1"/>
    <col min="28" max="29" width="6.75" customWidth="1"/>
    <col min="30" max="32" width="11" customWidth="1"/>
  </cols>
  <sheetData>
    <row r="1" spans="1:29" ht="15.75">
      <c r="A1" s="48" t="s">
        <v>43</v>
      </c>
      <c r="B1" s="48"/>
      <c r="C1" s="48"/>
      <c r="D1" s="48"/>
      <c r="E1" s="4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1"/>
      <c r="X1" s="11"/>
      <c r="Y1" s="11"/>
      <c r="Z1" s="11"/>
      <c r="AA1" s="49"/>
    </row>
    <row r="2" spans="1:29" ht="15.75">
      <c r="A2" s="324" t="s">
        <v>194</v>
      </c>
      <c r="B2" s="48"/>
      <c r="C2" s="325" t="s">
        <v>4</v>
      </c>
      <c r="D2" s="48"/>
      <c r="E2" s="4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1"/>
      <c r="X2" s="11"/>
      <c r="Y2" s="11"/>
      <c r="Z2" s="11"/>
      <c r="AA2" s="11"/>
      <c r="AB2" s="47"/>
      <c r="AC2" s="47"/>
    </row>
    <row r="3" spans="1:29" ht="15">
      <c r="A3" s="324" t="s">
        <v>189</v>
      </c>
      <c r="B3" s="50"/>
      <c r="C3" s="324" t="s">
        <v>185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  <c r="X3" s="52"/>
      <c r="Y3" s="52"/>
      <c r="Z3" s="52"/>
      <c r="AA3" s="52"/>
      <c r="AB3" s="47"/>
      <c r="AC3" s="47"/>
    </row>
    <row r="4" spans="1:29" ht="15">
      <c r="A4" s="326" t="s">
        <v>190</v>
      </c>
      <c r="B4" s="50"/>
      <c r="C4" s="324" t="s">
        <v>192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  <c r="X4" s="54"/>
      <c r="Y4" s="54"/>
      <c r="Z4" s="54"/>
      <c r="AA4" s="54"/>
      <c r="AB4" s="47"/>
      <c r="AC4" s="47"/>
    </row>
    <row r="5" spans="1:29" ht="15" thickBot="1">
      <c r="A5" s="326" t="s">
        <v>191</v>
      </c>
      <c r="B5" s="50"/>
      <c r="C5" s="327" t="s">
        <v>385</v>
      </c>
      <c r="D5" s="51"/>
      <c r="E5" s="51"/>
      <c r="F5" s="51"/>
      <c r="G5" s="51"/>
      <c r="H5" s="51"/>
      <c r="I5" s="51"/>
      <c r="J5" s="51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56"/>
      <c r="Y5" s="56"/>
      <c r="Z5" s="56"/>
      <c r="AA5" s="56"/>
    </row>
    <row r="6" spans="1:29" ht="15" thickBot="1">
      <c r="A6" s="498" t="s">
        <v>349</v>
      </c>
      <c r="B6" s="500" t="s">
        <v>44</v>
      </c>
      <c r="C6" s="503" t="s">
        <v>45</v>
      </c>
      <c r="D6" s="506" t="s">
        <v>46</v>
      </c>
      <c r="E6" s="490" t="s">
        <v>47</v>
      </c>
      <c r="F6" s="488"/>
      <c r="G6" s="488"/>
      <c r="H6" s="488"/>
      <c r="I6" s="488"/>
      <c r="J6" s="489"/>
      <c r="K6" s="490" t="s">
        <v>48</v>
      </c>
      <c r="L6" s="488"/>
      <c r="M6" s="488"/>
      <c r="N6" s="488"/>
      <c r="O6" s="488"/>
      <c r="P6" s="489"/>
      <c r="Q6" s="517" t="s">
        <v>197</v>
      </c>
      <c r="R6" s="488"/>
      <c r="S6" s="488"/>
      <c r="T6" s="488"/>
      <c r="U6" s="488"/>
      <c r="V6" s="489"/>
      <c r="W6" s="514" t="s">
        <v>49</v>
      </c>
      <c r="X6" s="488"/>
      <c r="Y6" s="488"/>
      <c r="Z6" s="497"/>
      <c r="AA6" s="498" t="s">
        <v>50</v>
      </c>
    </row>
    <row r="7" spans="1:29" ht="15" thickBot="1">
      <c r="A7" s="474"/>
      <c r="B7" s="501"/>
      <c r="C7" s="504"/>
      <c r="D7" s="504"/>
      <c r="E7" s="491" t="s">
        <v>195</v>
      </c>
      <c r="F7" s="488"/>
      <c r="G7" s="489"/>
      <c r="H7" s="491" t="s">
        <v>196</v>
      </c>
      <c r="I7" s="488"/>
      <c r="J7" s="489"/>
      <c r="K7" s="491" t="s">
        <v>195</v>
      </c>
      <c r="L7" s="488"/>
      <c r="M7" s="489"/>
      <c r="N7" s="491" t="s">
        <v>196</v>
      </c>
      <c r="O7" s="488"/>
      <c r="P7" s="489"/>
      <c r="Q7" s="491" t="s">
        <v>195</v>
      </c>
      <c r="R7" s="488"/>
      <c r="S7" s="489"/>
      <c r="T7" s="491" t="s">
        <v>196</v>
      </c>
      <c r="U7" s="488"/>
      <c r="V7" s="489"/>
      <c r="W7" s="516" t="s">
        <v>208</v>
      </c>
      <c r="X7" s="516" t="s">
        <v>209</v>
      </c>
      <c r="Y7" s="514" t="s">
        <v>51</v>
      </c>
      <c r="Z7" s="497"/>
      <c r="AA7" s="474"/>
    </row>
    <row r="8" spans="1:29" ht="51.75" thickBot="1">
      <c r="A8" s="499"/>
      <c r="B8" s="502"/>
      <c r="C8" s="505"/>
      <c r="D8" s="505"/>
      <c r="E8" s="57" t="s">
        <v>52</v>
      </c>
      <c r="F8" s="58" t="s">
        <v>53</v>
      </c>
      <c r="G8" s="332" t="s">
        <v>202</v>
      </c>
      <c r="H8" s="57" t="s">
        <v>52</v>
      </c>
      <c r="I8" s="58" t="s">
        <v>53</v>
      </c>
      <c r="J8" s="332" t="s">
        <v>203</v>
      </c>
      <c r="K8" s="57" t="s">
        <v>52</v>
      </c>
      <c r="L8" s="58" t="s">
        <v>54</v>
      </c>
      <c r="M8" s="332" t="s">
        <v>204</v>
      </c>
      <c r="N8" s="57" t="s">
        <v>52</v>
      </c>
      <c r="O8" s="58" t="s">
        <v>54</v>
      </c>
      <c r="P8" s="332" t="s">
        <v>205</v>
      </c>
      <c r="Q8" s="57" t="s">
        <v>52</v>
      </c>
      <c r="R8" s="58" t="s">
        <v>54</v>
      </c>
      <c r="S8" s="332" t="s">
        <v>206</v>
      </c>
      <c r="T8" s="57" t="s">
        <v>52</v>
      </c>
      <c r="U8" s="58" t="s">
        <v>54</v>
      </c>
      <c r="V8" s="332" t="s">
        <v>207</v>
      </c>
      <c r="W8" s="513"/>
      <c r="X8" s="513"/>
      <c r="Y8" s="59" t="s">
        <v>55</v>
      </c>
      <c r="Z8" s="333" t="s">
        <v>16</v>
      </c>
      <c r="AA8" s="513"/>
    </row>
    <row r="9" spans="1:29" ht="15" thickBot="1">
      <c r="A9" s="62">
        <v>1</v>
      </c>
      <c r="B9" s="60">
        <v>2</v>
      </c>
      <c r="C9" s="61">
        <v>3</v>
      </c>
      <c r="D9" s="62">
        <v>4</v>
      </c>
      <c r="E9" s="60">
        <v>5</v>
      </c>
      <c r="F9" s="61">
        <v>6</v>
      </c>
      <c r="G9" s="62">
        <v>7</v>
      </c>
      <c r="H9" s="60">
        <v>8</v>
      </c>
      <c r="I9" s="61">
        <v>9</v>
      </c>
      <c r="J9" s="62">
        <v>10</v>
      </c>
      <c r="K9" s="60">
        <v>11</v>
      </c>
      <c r="L9" s="61">
        <v>12</v>
      </c>
      <c r="M9" s="62">
        <v>13</v>
      </c>
      <c r="N9" s="60">
        <v>14</v>
      </c>
      <c r="O9" s="61">
        <v>15</v>
      </c>
      <c r="P9" s="62">
        <v>16</v>
      </c>
      <c r="Q9" s="60">
        <v>17</v>
      </c>
      <c r="R9" s="61">
        <v>18</v>
      </c>
      <c r="S9" s="62">
        <v>19</v>
      </c>
      <c r="T9" s="60">
        <v>20</v>
      </c>
      <c r="U9" s="61">
        <v>21</v>
      </c>
      <c r="V9" s="62">
        <v>22</v>
      </c>
      <c r="W9" s="60">
        <v>23</v>
      </c>
      <c r="X9" s="61">
        <v>24</v>
      </c>
      <c r="Y9" s="62">
        <v>25</v>
      </c>
      <c r="Z9" s="60">
        <v>26</v>
      </c>
      <c r="AA9" s="61">
        <v>27</v>
      </c>
    </row>
    <row r="10" spans="1:29" s="509" customFormat="1" ht="16.5" thickBot="1">
      <c r="A10" s="507" t="s">
        <v>198</v>
      </c>
      <c r="B10" s="508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</row>
    <row r="11" spans="1:29" ht="15.75" thickBot="1">
      <c r="A11" s="328" t="s">
        <v>56</v>
      </c>
      <c r="B11" s="63">
        <v>1</v>
      </c>
      <c r="C11" s="330" t="s">
        <v>200</v>
      </c>
      <c r="D11" s="64"/>
      <c r="E11" s="65"/>
      <c r="F11" s="66"/>
      <c r="G11" s="66"/>
      <c r="H11" s="67"/>
      <c r="I11" s="68"/>
      <c r="J11" s="69"/>
      <c r="K11" s="66"/>
      <c r="L11" s="66"/>
      <c r="M11" s="70"/>
      <c r="N11" s="65"/>
      <c r="O11" s="66"/>
      <c r="P11" s="70"/>
      <c r="Q11" s="66"/>
      <c r="R11" s="66"/>
      <c r="S11" s="70"/>
      <c r="T11" s="65"/>
      <c r="U11" s="66"/>
      <c r="V11" s="70"/>
      <c r="W11" s="71"/>
      <c r="X11" s="72"/>
      <c r="Y11" s="72"/>
      <c r="Z11" s="73"/>
      <c r="AA11" s="74"/>
      <c r="AB11" s="75"/>
      <c r="AC11" s="75"/>
    </row>
    <row r="12" spans="1:29" ht="15">
      <c r="A12" s="329" t="s">
        <v>199</v>
      </c>
      <c r="B12" s="77" t="s">
        <v>57</v>
      </c>
      <c r="C12" s="331" t="s">
        <v>201</v>
      </c>
      <c r="D12" s="79"/>
      <c r="E12" s="80"/>
      <c r="F12" s="81"/>
      <c r="G12" s="82">
        <f>SUM(G13:G15)</f>
        <v>14949.5</v>
      </c>
      <c r="H12" s="80"/>
      <c r="I12" s="81"/>
      <c r="J12" s="82">
        <f>SUM(J13:J15)</f>
        <v>14949.5</v>
      </c>
      <c r="K12" s="80"/>
      <c r="L12" s="81"/>
      <c r="M12" s="82">
        <f>SUM(M13:M15)</f>
        <v>0</v>
      </c>
      <c r="N12" s="80"/>
      <c r="O12" s="81"/>
      <c r="P12" s="82">
        <f>SUM(P13:P15)</f>
        <v>0</v>
      </c>
      <c r="Q12" s="80"/>
      <c r="R12" s="81"/>
      <c r="S12" s="82">
        <f>SUM(S13:S15)</f>
        <v>0</v>
      </c>
      <c r="T12" s="80"/>
      <c r="U12" s="81"/>
      <c r="V12" s="82">
        <f>SUM(V13:V15)</f>
        <v>0</v>
      </c>
      <c r="W12" s="83">
        <f t="shared" ref="W12:W22" si="0">G12+S12</f>
        <v>14949.5</v>
      </c>
      <c r="X12" s="84">
        <f t="shared" ref="X12:X22" si="1">J12+V12</f>
        <v>14949.5</v>
      </c>
      <c r="Y12" s="85">
        <f t="shared" ref="Y12:Y29" si="2">W12-X12</f>
        <v>0</v>
      </c>
      <c r="Z12" s="86">
        <f t="shared" ref="Z12" si="3">Y12/W12</f>
        <v>0</v>
      </c>
      <c r="AA12" s="87"/>
      <c r="AB12" s="88"/>
      <c r="AC12" s="88"/>
    </row>
    <row r="13" spans="1:29" ht="15">
      <c r="A13" s="89" t="s">
        <v>59</v>
      </c>
      <c r="B13" s="334" t="s">
        <v>210</v>
      </c>
      <c r="C13" s="90" t="s">
        <v>61</v>
      </c>
      <c r="D13" s="91" t="s">
        <v>62</v>
      </c>
      <c r="E13" s="92">
        <v>5</v>
      </c>
      <c r="F13" s="93">
        <v>2989.9</v>
      </c>
      <c r="G13" s="94">
        <f>E13*F13</f>
        <v>14949.5</v>
      </c>
      <c r="H13" s="92">
        <v>5</v>
      </c>
      <c r="I13" s="93">
        <v>2989.9</v>
      </c>
      <c r="J13" s="94">
        <f>H13*I13</f>
        <v>14949.5</v>
      </c>
      <c r="K13" s="92"/>
      <c r="L13" s="93"/>
      <c r="M13" s="94">
        <f t="shared" ref="M13:M15" si="4">K13*L13</f>
        <v>0</v>
      </c>
      <c r="N13" s="92"/>
      <c r="O13" s="93"/>
      <c r="P13" s="94">
        <f>N13*O13</f>
        <v>0</v>
      </c>
      <c r="Q13" s="92"/>
      <c r="R13" s="93"/>
      <c r="S13" s="94">
        <f>Q13*R13</f>
        <v>0</v>
      </c>
      <c r="T13" s="92"/>
      <c r="U13" s="93"/>
      <c r="V13" s="94">
        <f t="shared" ref="V13:V15" si="5">T13*U13</f>
        <v>0</v>
      </c>
      <c r="W13" s="95">
        <f t="shared" si="0"/>
        <v>14949.5</v>
      </c>
      <c r="X13" s="96">
        <f t="shared" si="1"/>
        <v>14949.5</v>
      </c>
      <c r="Y13" s="97">
        <f t="shared" si="2"/>
        <v>0</v>
      </c>
      <c r="Z13" s="98">
        <f>Y13/W13</f>
        <v>0</v>
      </c>
      <c r="AA13" s="99"/>
      <c r="AB13" s="75"/>
      <c r="AC13" s="75"/>
    </row>
    <row r="14" spans="1:29" ht="15">
      <c r="A14" s="89" t="s">
        <v>59</v>
      </c>
      <c r="B14" s="334" t="s">
        <v>211</v>
      </c>
      <c r="C14" s="90" t="s">
        <v>64</v>
      </c>
      <c r="D14" s="91" t="s">
        <v>62</v>
      </c>
      <c r="E14" s="92"/>
      <c r="F14" s="93"/>
      <c r="G14" s="94">
        <f t="shared" ref="G14:G15" si="6">E14*F14</f>
        <v>0</v>
      </c>
      <c r="H14" s="92"/>
      <c r="I14" s="93"/>
      <c r="J14" s="94">
        <f t="shared" ref="J14:J15" si="7">H14*I14</f>
        <v>0</v>
      </c>
      <c r="K14" s="92"/>
      <c r="L14" s="93"/>
      <c r="M14" s="94">
        <f t="shared" si="4"/>
        <v>0</v>
      </c>
      <c r="N14" s="92"/>
      <c r="O14" s="93"/>
      <c r="P14" s="94">
        <f t="shared" ref="P14:P15" si="8">N14*O14</f>
        <v>0</v>
      </c>
      <c r="Q14" s="92"/>
      <c r="R14" s="93"/>
      <c r="S14" s="94">
        <f t="shared" ref="S14:S15" si="9">Q14*R14</f>
        <v>0</v>
      </c>
      <c r="T14" s="92"/>
      <c r="U14" s="93"/>
      <c r="V14" s="94">
        <f t="shared" si="5"/>
        <v>0</v>
      </c>
      <c r="W14" s="95">
        <f t="shared" si="0"/>
        <v>0</v>
      </c>
      <c r="X14" s="96">
        <f t="shared" si="1"/>
        <v>0</v>
      </c>
      <c r="Y14" s="97">
        <f t="shared" si="2"/>
        <v>0</v>
      </c>
      <c r="Z14" s="98">
        <f t="shared" ref="Z14:Z19" si="10">0</f>
        <v>0</v>
      </c>
      <c r="AA14" s="99"/>
      <c r="AB14" s="75"/>
      <c r="AC14" s="75"/>
    </row>
    <row r="15" spans="1:29" ht="15.75" thickBot="1">
      <c r="A15" s="100" t="s">
        <v>59</v>
      </c>
      <c r="B15" s="334" t="s">
        <v>212</v>
      </c>
      <c r="C15" s="101" t="s">
        <v>64</v>
      </c>
      <c r="D15" s="102" t="s">
        <v>62</v>
      </c>
      <c r="E15" s="103"/>
      <c r="F15" s="104"/>
      <c r="G15" s="105">
        <f t="shared" si="6"/>
        <v>0</v>
      </c>
      <c r="H15" s="103"/>
      <c r="I15" s="104"/>
      <c r="J15" s="105">
        <f t="shared" si="7"/>
        <v>0</v>
      </c>
      <c r="K15" s="103"/>
      <c r="L15" s="104"/>
      <c r="M15" s="105">
        <f t="shared" si="4"/>
        <v>0</v>
      </c>
      <c r="N15" s="103"/>
      <c r="O15" s="104"/>
      <c r="P15" s="105">
        <f t="shared" si="8"/>
        <v>0</v>
      </c>
      <c r="Q15" s="103"/>
      <c r="R15" s="104"/>
      <c r="S15" s="105">
        <f t="shared" si="9"/>
        <v>0</v>
      </c>
      <c r="T15" s="103"/>
      <c r="U15" s="104"/>
      <c r="V15" s="105">
        <f t="shared" si="5"/>
        <v>0</v>
      </c>
      <c r="W15" s="106">
        <f t="shared" si="0"/>
        <v>0</v>
      </c>
      <c r="X15" s="107">
        <f t="shared" si="1"/>
        <v>0</v>
      </c>
      <c r="Y15" s="108">
        <f t="shared" si="2"/>
        <v>0</v>
      </c>
      <c r="Z15" s="109">
        <f t="shared" si="10"/>
        <v>0</v>
      </c>
      <c r="AA15" s="110"/>
      <c r="AB15" s="75"/>
      <c r="AC15" s="75"/>
    </row>
    <row r="16" spans="1:29" ht="15">
      <c r="A16" s="76" t="s">
        <v>56</v>
      </c>
      <c r="B16" s="77" t="s">
        <v>66</v>
      </c>
      <c r="C16" s="78" t="s">
        <v>67</v>
      </c>
      <c r="D16" s="79"/>
      <c r="E16" s="80"/>
      <c r="F16" s="81"/>
      <c r="G16" s="82">
        <f>SUM(G17:G19)</f>
        <v>0</v>
      </c>
      <c r="H16" s="80"/>
      <c r="I16" s="81"/>
      <c r="J16" s="82">
        <f>SUM(J17:J19)</f>
        <v>0</v>
      </c>
      <c r="K16" s="80"/>
      <c r="L16" s="81"/>
      <c r="M16" s="82">
        <f>SUM(M17:M19)</f>
        <v>0</v>
      </c>
      <c r="N16" s="80"/>
      <c r="O16" s="81"/>
      <c r="P16" s="111">
        <v>0</v>
      </c>
      <c r="Q16" s="80"/>
      <c r="R16" s="81"/>
      <c r="S16" s="82">
        <f>SUM(S17:S19)</f>
        <v>0</v>
      </c>
      <c r="T16" s="80"/>
      <c r="U16" s="81"/>
      <c r="V16" s="111">
        <v>0</v>
      </c>
      <c r="W16" s="83">
        <f t="shared" si="0"/>
        <v>0</v>
      </c>
      <c r="X16" s="84">
        <f t="shared" si="1"/>
        <v>0</v>
      </c>
      <c r="Y16" s="85">
        <f t="shared" si="2"/>
        <v>0</v>
      </c>
      <c r="Z16" s="86">
        <f t="shared" si="10"/>
        <v>0</v>
      </c>
      <c r="AA16" s="87"/>
      <c r="AB16" s="88"/>
      <c r="AC16" s="88"/>
    </row>
    <row r="17" spans="1:29" ht="15">
      <c r="A17" s="89" t="s">
        <v>59</v>
      </c>
      <c r="B17" s="334" t="s">
        <v>213</v>
      </c>
      <c r="C17" s="90" t="s">
        <v>64</v>
      </c>
      <c r="D17" s="91" t="s">
        <v>62</v>
      </c>
      <c r="E17" s="92"/>
      <c r="F17" s="93"/>
      <c r="G17" s="94">
        <f t="shared" ref="G17:G19" si="11">E17*F17</f>
        <v>0</v>
      </c>
      <c r="H17" s="92"/>
      <c r="I17" s="93"/>
      <c r="J17" s="94">
        <f t="shared" ref="J17:J19" si="12">H17*I17</f>
        <v>0</v>
      </c>
      <c r="K17" s="92"/>
      <c r="L17" s="93"/>
      <c r="M17" s="94">
        <f t="shared" ref="M17:M19" si="13">K17*L17</f>
        <v>0</v>
      </c>
      <c r="N17" s="92"/>
      <c r="O17" s="93"/>
      <c r="P17" s="112">
        <v>0</v>
      </c>
      <c r="Q17" s="92"/>
      <c r="R17" s="93"/>
      <c r="S17" s="94">
        <f t="shared" ref="S17:S19" si="14">Q17*R17</f>
        <v>0</v>
      </c>
      <c r="T17" s="92"/>
      <c r="U17" s="93"/>
      <c r="V17" s="112">
        <v>0</v>
      </c>
      <c r="W17" s="95">
        <f t="shared" si="0"/>
        <v>0</v>
      </c>
      <c r="X17" s="96">
        <f t="shared" si="1"/>
        <v>0</v>
      </c>
      <c r="Y17" s="97">
        <f t="shared" si="2"/>
        <v>0</v>
      </c>
      <c r="Z17" s="98">
        <f t="shared" si="10"/>
        <v>0</v>
      </c>
      <c r="AA17" s="99"/>
      <c r="AB17" s="75"/>
      <c r="AC17" s="75"/>
    </row>
    <row r="18" spans="1:29" ht="15">
      <c r="A18" s="89" t="s">
        <v>59</v>
      </c>
      <c r="B18" s="334" t="s">
        <v>214</v>
      </c>
      <c r="C18" s="90" t="s">
        <v>64</v>
      </c>
      <c r="D18" s="91" t="s">
        <v>62</v>
      </c>
      <c r="E18" s="92"/>
      <c r="F18" s="93"/>
      <c r="G18" s="94">
        <f t="shared" si="11"/>
        <v>0</v>
      </c>
      <c r="H18" s="92"/>
      <c r="I18" s="93"/>
      <c r="J18" s="94">
        <f t="shared" si="12"/>
        <v>0</v>
      </c>
      <c r="K18" s="92"/>
      <c r="L18" s="93"/>
      <c r="M18" s="94">
        <f t="shared" si="13"/>
        <v>0</v>
      </c>
      <c r="N18" s="92"/>
      <c r="O18" s="93"/>
      <c r="P18" s="112">
        <v>0</v>
      </c>
      <c r="Q18" s="92"/>
      <c r="R18" s="93"/>
      <c r="S18" s="94">
        <f t="shared" si="14"/>
        <v>0</v>
      </c>
      <c r="T18" s="92"/>
      <c r="U18" s="93"/>
      <c r="V18" s="112">
        <v>0</v>
      </c>
      <c r="W18" s="95">
        <f t="shared" si="0"/>
        <v>0</v>
      </c>
      <c r="X18" s="96">
        <f t="shared" si="1"/>
        <v>0</v>
      </c>
      <c r="Y18" s="97">
        <f t="shared" si="2"/>
        <v>0</v>
      </c>
      <c r="Z18" s="98">
        <f t="shared" si="10"/>
        <v>0</v>
      </c>
      <c r="AA18" s="99"/>
      <c r="AB18" s="75"/>
      <c r="AC18" s="75"/>
    </row>
    <row r="19" spans="1:29" ht="15.75" thickBot="1">
      <c r="A19" s="113" t="s">
        <v>59</v>
      </c>
      <c r="B19" s="334" t="s">
        <v>215</v>
      </c>
      <c r="C19" s="114" t="s">
        <v>64</v>
      </c>
      <c r="D19" s="115" t="s">
        <v>62</v>
      </c>
      <c r="E19" s="116"/>
      <c r="F19" s="117"/>
      <c r="G19" s="118">
        <f t="shared" si="11"/>
        <v>0</v>
      </c>
      <c r="H19" s="116"/>
      <c r="I19" s="117"/>
      <c r="J19" s="118">
        <f t="shared" si="12"/>
        <v>0</v>
      </c>
      <c r="K19" s="116"/>
      <c r="L19" s="117"/>
      <c r="M19" s="118">
        <f t="shared" si="13"/>
        <v>0</v>
      </c>
      <c r="N19" s="116"/>
      <c r="O19" s="117"/>
      <c r="P19" s="119">
        <v>0</v>
      </c>
      <c r="Q19" s="116"/>
      <c r="R19" s="117"/>
      <c r="S19" s="118">
        <f t="shared" si="14"/>
        <v>0</v>
      </c>
      <c r="T19" s="116"/>
      <c r="U19" s="117"/>
      <c r="V19" s="119">
        <v>0</v>
      </c>
      <c r="W19" s="106">
        <f t="shared" si="0"/>
        <v>0</v>
      </c>
      <c r="X19" s="107">
        <f t="shared" si="1"/>
        <v>0</v>
      </c>
      <c r="Y19" s="108">
        <f t="shared" si="2"/>
        <v>0</v>
      </c>
      <c r="Z19" s="98">
        <f t="shared" si="10"/>
        <v>0</v>
      </c>
      <c r="AA19" s="99"/>
      <c r="AB19" s="75"/>
      <c r="AC19" s="75"/>
    </row>
    <row r="20" spans="1:29" ht="15">
      <c r="A20" s="76" t="s">
        <v>56</v>
      </c>
      <c r="B20" s="77" t="s">
        <v>68</v>
      </c>
      <c r="C20" s="78" t="s">
        <v>69</v>
      </c>
      <c r="D20" s="79"/>
      <c r="E20" s="80"/>
      <c r="F20" s="81"/>
      <c r="G20" s="82">
        <f>SUM(G21:G29)</f>
        <v>464000</v>
      </c>
      <c r="H20" s="80"/>
      <c r="I20" s="81"/>
      <c r="J20" s="82">
        <f>SUM(J21:J29)</f>
        <v>464000</v>
      </c>
      <c r="K20" s="80"/>
      <c r="L20" s="81"/>
      <c r="M20" s="82">
        <f>SUM(M21:M29)</f>
        <v>0</v>
      </c>
      <c r="N20" s="80"/>
      <c r="O20" s="81"/>
      <c r="P20" s="111">
        <f>SUM(P21:P29)</f>
        <v>0</v>
      </c>
      <c r="Q20" s="80"/>
      <c r="R20" s="81"/>
      <c r="S20" s="82">
        <f>SUM(S21:S29)</f>
        <v>0</v>
      </c>
      <c r="T20" s="80"/>
      <c r="U20" s="81"/>
      <c r="V20" s="111">
        <f>SUM(V21:V29)</f>
        <v>0</v>
      </c>
      <c r="W20" s="83">
        <f t="shared" si="0"/>
        <v>464000</v>
      </c>
      <c r="X20" s="84">
        <f t="shared" si="1"/>
        <v>464000</v>
      </c>
      <c r="Y20" s="85">
        <f t="shared" si="2"/>
        <v>0</v>
      </c>
      <c r="Z20" s="86">
        <f t="shared" ref="Z20:Z29" si="15">Y20/W20</f>
        <v>0</v>
      </c>
      <c r="AA20" s="121"/>
      <c r="AB20" s="88"/>
      <c r="AC20" s="88"/>
    </row>
    <row r="21" spans="1:29" ht="15">
      <c r="A21" s="89" t="s">
        <v>59</v>
      </c>
      <c r="B21" s="334" t="s">
        <v>216</v>
      </c>
      <c r="C21" s="90" t="s">
        <v>70</v>
      </c>
      <c r="D21" s="91" t="s">
        <v>62</v>
      </c>
      <c r="E21" s="92">
        <v>5</v>
      </c>
      <c r="F21" s="93">
        <v>30000</v>
      </c>
      <c r="G21" s="94">
        <f t="shared" ref="G21:G29" si="16">E21*F21</f>
        <v>150000</v>
      </c>
      <c r="H21" s="92">
        <v>5</v>
      </c>
      <c r="I21" s="93">
        <v>30000</v>
      </c>
      <c r="J21" s="94">
        <f t="shared" ref="J21:J26" si="17">H21*I21</f>
        <v>150000</v>
      </c>
      <c r="K21" s="92"/>
      <c r="L21" s="93"/>
      <c r="M21" s="94">
        <f t="shared" ref="M21:M22" si="18">K21*L21</f>
        <v>0</v>
      </c>
      <c r="N21" s="92"/>
      <c r="O21" s="93"/>
      <c r="P21" s="112">
        <f t="shared" ref="P21:P22" si="19">N21*O21</f>
        <v>0</v>
      </c>
      <c r="Q21" s="92"/>
      <c r="R21" s="93"/>
      <c r="S21" s="94">
        <f t="shared" ref="S21:S22" si="20">Q21*R21</f>
        <v>0</v>
      </c>
      <c r="T21" s="92"/>
      <c r="U21" s="93"/>
      <c r="V21" s="112">
        <f t="shared" ref="V21:V22" si="21">T21*U21</f>
        <v>0</v>
      </c>
      <c r="W21" s="95">
        <f t="shared" si="0"/>
        <v>150000</v>
      </c>
      <c r="X21" s="96">
        <f t="shared" si="1"/>
        <v>150000</v>
      </c>
      <c r="Y21" s="97">
        <f t="shared" si="2"/>
        <v>0</v>
      </c>
      <c r="Z21" s="98">
        <f t="shared" si="15"/>
        <v>0</v>
      </c>
      <c r="AA21" s="99"/>
      <c r="AB21" s="75"/>
      <c r="AC21" s="75"/>
    </row>
    <row r="22" spans="1:29" ht="15">
      <c r="A22" s="89" t="s">
        <v>59</v>
      </c>
      <c r="B22" s="334" t="s">
        <v>217</v>
      </c>
      <c r="C22" s="90" t="s">
        <v>71</v>
      </c>
      <c r="D22" s="91" t="s">
        <v>62</v>
      </c>
      <c r="E22" s="92">
        <v>5</v>
      </c>
      <c r="F22" s="93">
        <v>25000</v>
      </c>
      <c r="G22" s="94">
        <f t="shared" si="16"/>
        <v>125000</v>
      </c>
      <c r="H22" s="92">
        <v>5</v>
      </c>
      <c r="I22" s="93">
        <v>25000</v>
      </c>
      <c r="J22" s="94">
        <f t="shared" si="17"/>
        <v>125000</v>
      </c>
      <c r="K22" s="92"/>
      <c r="L22" s="93"/>
      <c r="M22" s="94">
        <f t="shared" si="18"/>
        <v>0</v>
      </c>
      <c r="N22" s="92"/>
      <c r="O22" s="93"/>
      <c r="P22" s="112">
        <f t="shared" si="19"/>
        <v>0</v>
      </c>
      <c r="Q22" s="92"/>
      <c r="R22" s="93"/>
      <c r="S22" s="94">
        <f t="shared" si="20"/>
        <v>0</v>
      </c>
      <c r="T22" s="92"/>
      <c r="U22" s="93"/>
      <c r="V22" s="112">
        <f t="shared" si="21"/>
        <v>0</v>
      </c>
      <c r="W22" s="95">
        <f t="shared" si="0"/>
        <v>125000</v>
      </c>
      <c r="X22" s="96">
        <f t="shared" si="1"/>
        <v>125000</v>
      </c>
      <c r="Y22" s="97">
        <f t="shared" si="2"/>
        <v>0</v>
      </c>
      <c r="Z22" s="98">
        <f t="shared" si="15"/>
        <v>0</v>
      </c>
      <c r="AA22" s="99"/>
      <c r="AB22" s="75"/>
      <c r="AC22" s="75"/>
    </row>
    <row r="23" spans="1:29" ht="15">
      <c r="A23" s="100" t="s">
        <v>59</v>
      </c>
      <c r="B23" s="334" t="s">
        <v>218</v>
      </c>
      <c r="C23" s="335" t="s">
        <v>73</v>
      </c>
      <c r="D23" s="102" t="s">
        <v>72</v>
      </c>
      <c r="E23" s="103">
        <v>10</v>
      </c>
      <c r="F23" s="104">
        <v>2000</v>
      </c>
      <c r="G23" s="105">
        <f t="shared" si="16"/>
        <v>20000</v>
      </c>
      <c r="H23" s="103">
        <v>10</v>
      </c>
      <c r="I23" s="104">
        <v>2000</v>
      </c>
      <c r="J23" s="105">
        <f t="shared" si="17"/>
        <v>20000</v>
      </c>
      <c r="K23" s="103"/>
      <c r="L23" s="104"/>
      <c r="M23" s="105">
        <v>0</v>
      </c>
      <c r="N23" s="103"/>
      <c r="O23" s="104"/>
      <c r="P23" s="122">
        <v>0</v>
      </c>
      <c r="Q23" s="103"/>
      <c r="R23" s="104"/>
      <c r="S23" s="105">
        <v>0</v>
      </c>
      <c r="T23" s="103"/>
      <c r="U23" s="104"/>
      <c r="V23" s="122">
        <v>0</v>
      </c>
      <c r="W23" s="95">
        <f t="shared" ref="W23:W29" si="22">G23+S23</f>
        <v>20000</v>
      </c>
      <c r="X23" s="96">
        <f t="shared" ref="X23:X29" si="23">J23+V23</f>
        <v>20000</v>
      </c>
      <c r="Y23" s="97">
        <f t="shared" si="2"/>
        <v>0</v>
      </c>
      <c r="Z23" s="98">
        <f t="shared" si="15"/>
        <v>0</v>
      </c>
      <c r="AA23" s="123"/>
      <c r="AB23" s="75"/>
      <c r="AC23" s="75"/>
    </row>
    <row r="24" spans="1:29" ht="15">
      <c r="A24" s="89" t="s">
        <v>59</v>
      </c>
      <c r="B24" s="334" t="s">
        <v>219</v>
      </c>
      <c r="C24" s="336" t="s">
        <v>75</v>
      </c>
      <c r="D24" s="337" t="s">
        <v>62</v>
      </c>
      <c r="E24" s="92">
        <v>4</v>
      </c>
      <c r="F24" s="93">
        <v>12600</v>
      </c>
      <c r="G24" s="94">
        <f t="shared" si="16"/>
        <v>50400</v>
      </c>
      <c r="H24" s="92">
        <v>4</v>
      </c>
      <c r="I24" s="104">
        <v>12600</v>
      </c>
      <c r="J24" s="105">
        <f>H24*I24</f>
        <v>50400</v>
      </c>
      <c r="K24" s="103"/>
      <c r="L24" s="104"/>
      <c r="M24" s="105">
        <v>0</v>
      </c>
      <c r="N24" s="103"/>
      <c r="O24" s="104"/>
      <c r="P24" s="122">
        <v>0</v>
      </c>
      <c r="Q24" s="103"/>
      <c r="R24" s="104"/>
      <c r="S24" s="105">
        <v>0</v>
      </c>
      <c r="T24" s="103"/>
      <c r="U24" s="104"/>
      <c r="V24" s="122">
        <v>0</v>
      </c>
      <c r="W24" s="95">
        <f t="shared" si="22"/>
        <v>50400</v>
      </c>
      <c r="X24" s="96">
        <f t="shared" si="23"/>
        <v>50400</v>
      </c>
      <c r="Y24" s="97">
        <f t="shared" si="2"/>
        <v>0</v>
      </c>
      <c r="Z24" s="98">
        <f t="shared" si="15"/>
        <v>0</v>
      </c>
      <c r="AA24" s="123"/>
      <c r="AB24" s="75"/>
      <c r="AC24" s="75"/>
    </row>
    <row r="25" spans="1:29" ht="15">
      <c r="A25" s="124" t="s">
        <v>59</v>
      </c>
      <c r="B25" s="334" t="s">
        <v>220</v>
      </c>
      <c r="C25" s="338" t="s">
        <v>76</v>
      </c>
      <c r="D25" s="339" t="s">
        <v>62</v>
      </c>
      <c r="E25" s="125">
        <v>3</v>
      </c>
      <c r="F25" s="126">
        <v>8000</v>
      </c>
      <c r="G25" s="127">
        <f t="shared" si="16"/>
        <v>24000</v>
      </c>
      <c r="H25" s="103">
        <v>3</v>
      </c>
      <c r="I25" s="104">
        <v>8000</v>
      </c>
      <c r="J25" s="105">
        <f t="shared" si="17"/>
        <v>24000</v>
      </c>
      <c r="K25" s="103"/>
      <c r="L25" s="104"/>
      <c r="M25" s="105">
        <v>0</v>
      </c>
      <c r="N25" s="103"/>
      <c r="O25" s="104"/>
      <c r="P25" s="122">
        <v>0</v>
      </c>
      <c r="Q25" s="103"/>
      <c r="R25" s="104"/>
      <c r="S25" s="105">
        <v>0</v>
      </c>
      <c r="T25" s="103"/>
      <c r="U25" s="104"/>
      <c r="V25" s="122">
        <v>0</v>
      </c>
      <c r="W25" s="95">
        <f t="shared" si="22"/>
        <v>24000</v>
      </c>
      <c r="X25" s="96">
        <f t="shared" si="23"/>
        <v>24000</v>
      </c>
      <c r="Y25" s="97">
        <f t="shared" si="2"/>
        <v>0</v>
      </c>
      <c r="Z25" s="98">
        <f t="shared" si="15"/>
        <v>0</v>
      </c>
      <c r="AA25" s="123"/>
      <c r="AB25" s="75"/>
      <c r="AC25" s="75"/>
    </row>
    <row r="26" spans="1:29" ht="15">
      <c r="A26" s="100" t="s">
        <v>59</v>
      </c>
      <c r="B26" s="334" t="s">
        <v>221</v>
      </c>
      <c r="C26" s="335" t="s">
        <v>223</v>
      </c>
      <c r="D26" s="102" t="s">
        <v>62</v>
      </c>
      <c r="E26" s="103">
        <v>4</v>
      </c>
      <c r="F26" s="104">
        <v>8000</v>
      </c>
      <c r="G26" s="105">
        <f t="shared" si="16"/>
        <v>32000</v>
      </c>
      <c r="H26" s="103">
        <v>4</v>
      </c>
      <c r="I26" s="104">
        <v>8000</v>
      </c>
      <c r="J26" s="105">
        <f t="shared" si="17"/>
        <v>32000</v>
      </c>
      <c r="K26" s="103"/>
      <c r="L26" s="104"/>
      <c r="M26" s="105">
        <v>0</v>
      </c>
      <c r="N26" s="103"/>
      <c r="O26" s="104"/>
      <c r="P26" s="122">
        <v>0</v>
      </c>
      <c r="Q26" s="103"/>
      <c r="R26" s="104"/>
      <c r="S26" s="105">
        <v>0</v>
      </c>
      <c r="T26" s="103"/>
      <c r="U26" s="104"/>
      <c r="V26" s="122">
        <v>0</v>
      </c>
      <c r="W26" s="95">
        <f t="shared" si="22"/>
        <v>32000</v>
      </c>
      <c r="X26" s="96">
        <f t="shared" si="23"/>
        <v>32000</v>
      </c>
      <c r="Y26" s="97">
        <f t="shared" si="2"/>
        <v>0</v>
      </c>
      <c r="Z26" s="98">
        <f t="shared" si="15"/>
        <v>0</v>
      </c>
      <c r="AA26" s="123"/>
      <c r="AB26" s="75"/>
      <c r="AC26" s="75"/>
    </row>
    <row r="27" spans="1:29" s="322" customFormat="1" ht="15">
      <c r="A27" s="100" t="s">
        <v>59</v>
      </c>
      <c r="B27" s="334" t="s">
        <v>222</v>
      </c>
      <c r="C27" s="335" t="s">
        <v>224</v>
      </c>
      <c r="D27" s="102" t="s">
        <v>62</v>
      </c>
      <c r="E27" s="103">
        <v>3</v>
      </c>
      <c r="F27" s="104">
        <v>4200</v>
      </c>
      <c r="G27" s="105">
        <f t="shared" ref="G27:G28" si="24">E27*F27</f>
        <v>12600</v>
      </c>
      <c r="H27" s="103">
        <v>3</v>
      </c>
      <c r="I27" s="104">
        <v>4200</v>
      </c>
      <c r="J27" s="105">
        <f t="shared" ref="J27" si="25">H27*I27</f>
        <v>12600</v>
      </c>
      <c r="K27" s="103"/>
      <c r="L27" s="104"/>
      <c r="M27" s="105">
        <v>0</v>
      </c>
      <c r="N27" s="103"/>
      <c r="O27" s="104"/>
      <c r="P27" s="122">
        <v>0</v>
      </c>
      <c r="Q27" s="103"/>
      <c r="R27" s="104"/>
      <c r="S27" s="105">
        <v>0</v>
      </c>
      <c r="T27" s="103"/>
      <c r="U27" s="104"/>
      <c r="V27" s="122">
        <v>0</v>
      </c>
      <c r="W27" s="95">
        <f t="shared" si="22"/>
        <v>12600</v>
      </c>
      <c r="X27" s="96">
        <f t="shared" si="23"/>
        <v>12600</v>
      </c>
      <c r="Y27" s="97">
        <f t="shared" ref="Y27:Y28" si="26">W27-X27</f>
        <v>0</v>
      </c>
      <c r="Z27" s="98">
        <f t="shared" ref="Z27:Z28" si="27">Y27/W27</f>
        <v>0</v>
      </c>
      <c r="AA27" s="342"/>
      <c r="AB27" s="75"/>
      <c r="AC27" s="75"/>
    </row>
    <row r="28" spans="1:29" s="322" customFormat="1" ht="15">
      <c r="A28" s="100" t="s">
        <v>59</v>
      </c>
      <c r="B28" s="334" t="s">
        <v>225</v>
      </c>
      <c r="C28" s="335" t="s">
        <v>74</v>
      </c>
      <c r="D28" s="343" t="s">
        <v>72</v>
      </c>
      <c r="E28" s="103">
        <v>10</v>
      </c>
      <c r="F28" s="104">
        <v>2000</v>
      </c>
      <c r="G28" s="105">
        <f t="shared" si="24"/>
        <v>20000</v>
      </c>
      <c r="H28" s="103">
        <v>10</v>
      </c>
      <c r="I28" s="104">
        <v>2000</v>
      </c>
      <c r="J28" s="105">
        <f t="shared" ref="J28" si="28">H28*I28</f>
        <v>20000</v>
      </c>
      <c r="K28" s="103"/>
      <c r="L28" s="104"/>
      <c r="M28" s="105">
        <v>0</v>
      </c>
      <c r="N28" s="103"/>
      <c r="O28" s="104"/>
      <c r="P28" s="122">
        <v>0</v>
      </c>
      <c r="Q28" s="103"/>
      <c r="R28" s="104"/>
      <c r="S28" s="105">
        <v>0</v>
      </c>
      <c r="T28" s="103"/>
      <c r="U28" s="104"/>
      <c r="V28" s="122">
        <v>0</v>
      </c>
      <c r="W28" s="95">
        <f t="shared" si="22"/>
        <v>20000</v>
      </c>
      <c r="X28" s="96">
        <f t="shared" si="23"/>
        <v>20000</v>
      </c>
      <c r="Y28" s="97">
        <f t="shared" si="26"/>
        <v>0</v>
      </c>
      <c r="Z28" s="98">
        <f t="shared" si="27"/>
        <v>0</v>
      </c>
      <c r="AA28" s="342"/>
      <c r="AB28" s="75"/>
      <c r="AC28" s="75"/>
    </row>
    <row r="29" spans="1:29" ht="15.75" thickBot="1">
      <c r="A29" s="100" t="s">
        <v>59</v>
      </c>
      <c r="B29" s="334" t="s">
        <v>226</v>
      </c>
      <c r="C29" s="335" t="s">
        <v>227</v>
      </c>
      <c r="D29" s="343" t="s">
        <v>72</v>
      </c>
      <c r="E29" s="103">
        <v>10</v>
      </c>
      <c r="F29" s="104">
        <v>3000</v>
      </c>
      <c r="G29" s="105">
        <f t="shared" si="16"/>
        <v>30000</v>
      </c>
      <c r="H29" s="103">
        <v>10</v>
      </c>
      <c r="I29" s="104">
        <v>3000</v>
      </c>
      <c r="J29" s="105">
        <f t="shared" ref="J29" si="29">H29*I29</f>
        <v>30000</v>
      </c>
      <c r="K29" s="116"/>
      <c r="L29" s="117"/>
      <c r="M29" s="118">
        <f>K29*L29</f>
        <v>0</v>
      </c>
      <c r="N29" s="116"/>
      <c r="O29" s="117"/>
      <c r="P29" s="119">
        <f>N29*O29</f>
        <v>0</v>
      </c>
      <c r="Q29" s="116"/>
      <c r="R29" s="117"/>
      <c r="S29" s="118">
        <f>Q29*R29</f>
        <v>0</v>
      </c>
      <c r="T29" s="116"/>
      <c r="U29" s="117"/>
      <c r="V29" s="119">
        <f>T29*U29</f>
        <v>0</v>
      </c>
      <c r="W29" s="95">
        <f t="shared" si="22"/>
        <v>30000</v>
      </c>
      <c r="X29" s="96">
        <f t="shared" si="23"/>
        <v>30000</v>
      </c>
      <c r="Y29" s="108">
        <f t="shared" si="2"/>
        <v>0</v>
      </c>
      <c r="Z29" s="128">
        <f t="shared" si="15"/>
        <v>0</v>
      </c>
      <c r="AA29" s="123"/>
      <c r="AB29" s="75"/>
      <c r="AC29" s="75"/>
    </row>
    <row r="30" spans="1:29" ht="15">
      <c r="A30" s="76" t="s">
        <v>56</v>
      </c>
      <c r="B30" s="345" t="s">
        <v>228</v>
      </c>
      <c r="C30" s="346" t="s">
        <v>229</v>
      </c>
      <c r="D30" s="79"/>
      <c r="E30" s="80"/>
      <c r="F30" s="81"/>
      <c r="G30" s="82">
        <f>SUM(G31:G33)</f>
        <v>105368.89</v>
      </c>
      <c r="H30" s="80"/>
      <c r="I30" s="81"/>
      <c r="J30" s="82">
        <f>SUM(J31:J33)</f>
        <v>105368.89</v>
      </c>
      <c r="K30" s="80"/>
      <c r="L30" s="81"/>
      <c r="M30" s="82">
        <f>M31</f>
        <v>0</v>
      </c>
      <c r="N30" s="80"/>
      <c r="O30" s="81"/>
      <c r="P30" s="111">
        <f>P31</f>
        <v>0</v>
      </c>
      <c r="Q30" s="80"/>
      <c r="R30" s="81"/>
      <c r="S30" s="82">
        <f>S31</f>
        <v>0</v>
      </c>
      <c r="T30" s="80"/>
      <c r="U30" s="81"/>
      <c r="V30" s="111">
        <f>V31</f>
        <v>0</v>
      </c>
      <c r="W30" s="83">
        <f>G30+S30</f>
        <v>105368.89</v>
      </c>
      <c r="X30" s="84">
        <f t="shared" ref="X30:X37" si="30">J30+V30</f>
        <v>105368.89</v>
      </c>
      <c r="Y30" s="85">
        <f t="shared" ref="Y30:Y34" si="31">W30-X30</f>
        <v>0</v>
      </c>
      <c r="Z30" s="151">
        <f t="shared" ref="Z30:Z38" si="32">Y30/W30</f>
        <v>0</v>
      </c>
      <c r="AA30" s="87"/>
      <c r="AB30" s="88"/>
      <c r="AC30" s="88"/>
    </row>
    <row r="31" spans="1:29" ht="15">
      <c r="A31" s="100" t="s">
        <v>59</v>
      </c>
      <c r="B31" s="347" t="s">
        <v>230</v>
      </c>
      <c r="C31" s="335" t="s">
        <v>58</v>
      </c>
      <c r="D31" s="343"/>
      <c r="E31" s="103">
        <v>14949.5</v>
      </c>
      <c r="F31" s="104">
        <v>0.22</v>
      </c>
      <c r="G31" s="105">
        <f>F31*E31</f>
        <v>3288.89</v>
      </c>
      <c r="H31" s="103">
        <v>14949.5</v>
      </c>
      <c r="I31" s="104">
        <v>0.22</v>
      </c>
      <c r="J31" s="104">
        <v>3288.89</v>
      </c>
      <c r="K31" s="103"/>
      <c r="L31" s="104"/>
      <c r="M31" s="105">
        <v>0</v>
      </c>
      <c r="N31" s="103"/>
      <c r="O31" s="104"/>
      <c r="P31" s="105">
        <v>0</v>
      </c>
      <c r="Q31" s="103"/>
      <c r="R31" s="104"/>
      <c r="S31" s="105">
        <v>0</v>
      </c>
      <c r="T31" s="103"/>
      <c r="U31" s="104"/>
      <c r="V31" s="105">
        <v>0</v>
      </c>
      <c r="W31" s="106">
        <f>G31+S31</f>
        <v>3288.89</v>
      </c>
      <c r="X31" s="107">
        <f t="shared" si="30"/>
        <v>3288.89</v>
      </c>
      <c r="Y31" s="108">
        <f t="shared" si="31"/>
        <v>0</v>
      </c>
      <c r="Z31" s="348">
        <f t="shared" si="32"/>
        <v>0</v>
      </c>
      <c r="AA31" s="123"/>
      <c r="AB31" s="75"/>
      <c r="AC31" s="75"/>
    </row>
    <row r="32" spans="1:29" s="322" customFormat="1" ht="15">
      <c r="A32" s="100" t="s">
        <v>59</v>
      </c>
      <c r="B32" s="347" t="s">
        <v>231</v>
      </c>
      <c r="C32" s="335" t="s">
        <v>233</v>
      </c>
      <c r="D32" s="102"/>
      <c r="E32" s="103">
        <v>0</v>
      </c>
      <c r="F32" s="104">
        <v>0.22</v>
      </c>
      <c r="G32" s="105">
        <f>F32*E32</f>
        <v>0</v>
      </c>
      <c r="H32" s="103">
        <v>0</v>
      </c>
      <c r="I32" s="104">
        <v>0.22</v>
      </c>
      <c r="J32" s="104">
        <v>0</v>
      </c>
      <c r="K32" s="103"/>
      <c r="L32" s="104"/>
      <c r="M32" s="105">
        <v>0</v>
      </c>
      <c r="N32" s="103"/>
      <c r="O32" s="104"/>
      <c r="P32" s="105">
        <v>0</v>
      </c>
      <c r="Q32" s="103"/>
      <c r="R32" s="104"/>
      <c r="S32" s="105">
        <v>0</v>
      </c>
      <c r="T32" s="103"/>
      <c r="U32" s="104"/>
      <c r="V32" s="105">
        <v>0</v>
      </c>
      <c r="W32" s="106">
        <f t="shared" ref="W32:W33" si="33">G32+S32</f>
        <v>0</v>
      </c>
      <c r="X32" s="96">
        <f t="shared" si="30"/>
        <v>0</v>
      </c>
      <c r="Y32" s="108">
        <f t="shared" si="31"/>
        <v>0</v>
      </c>
      <c r="Z32" s="128">
        <v>0</v>
      </c>
      <c r="AA32" s="349"/>
      <c r="AB32" s="75"/>
      <c r="AC32" s="75"/>
    </row>
    <row r="33" spans="1:29" s="322" customFormat="1" ht="15.75" thickBot="1">
      <c r="A33" s="100" t="s">
        <v>59</v>
      </c>
      <c r="B33" s="347" t="s">
        <v>232</v>
      </c>
      <c r="C33" s="335" t="s">
        <v>69</v>
      </c>
      <c r="D33" s="102"/>
      <c r="E33" s="103">
        <v>464000</v>
      </c>
      <c r="F33" s="104">
        <v>0.22</v>
      </c>
      <c r="G33" s="105">
        <f>F33*E33</f>
        <v>102080</v>
      </c>
      <c r="H33" s="103">
        <v>464000</v>
      </c>
      <c r="I33" s="104">
        <v>0.22</v>
      </c>
      <c r="J33" s="104">
        <v>102080</v>
      </c>
      <c r="K33" s="103"/>
      <c r="L33" s="104"/>
      <c r="M33" s="105">
        <v>0</v>
      </c>
      <c r="N33" s="103"/>
      <c r="O33" s="104"/>
      <c r="P33" s="105">
        <v>0</v>
      </c>
      <c r="Q33" s="103"/>
      <c r="R33" s="104"/>
      <c r="S33" s="105">
        <v>0</v>
      </c>
      <c r="T33" s="103"/>
      <c r="U33" s="104"/>
      <c r="V33" s="105">
        <v>0</v>
      </c>
      <c r="W33" s="106">
        <f t="shared" si="33"/>
        <v>102080</v>
      </c>
      <c r="X33" s="96">
        <f t="shared" si="30"/>
        <v>102080</v>
      </c>
      <c r="Y33" s="108">
        <f t="shared" si="31"/>
        <v>0</v>
      </c>
      <c r="Z33" s="128">
        <f t="shared" si="32"/>
        <v>0</v>
      </c>
      <c r="AA33" s="349"/>
      <c r="AB33" s="75"/>
      <c r="AC33" s="75"/>
    </row>
    <row r="34" spans="1:29" s="322" customFormat="1" ht="15">
      <c r="A34" s="76" t="s">
        <v>199</v>
      </c>
      <c r="B34" s="345" t="s">
        <v>234</v>
      </c>
      <c r="C34" s="346" t="s">
        <v>235</v>
      </c>
      <c r="D34" s="79"/>
      <c r="E34" s="82">
        <v>0</v>
      </c>
      <c r="F34" s="81"/>
      <c r="G34" s="82">
        <v>0</v>
      </c>
      <c r="H34" s="82">
        <v>0</v>
      </c>
      <c r="I34" s="81"/>
      <c r="J34" s="82">
        <v>0</v>
      </c>
      <c r="K34" s="80"/>
      <c r="L34" s="81"/>
      <c r="M34" s="82" t="s">
        <v>236</v>
      </c>
      <c r="N34" s="80"/>
      <c r="O34" s="81"/>
      <c r="P34" s="111">
        <v>0</v>
      </c>
      <c r="Q34" s="80"/>
      <c r="R34" s="81"/>
      <c r="S34" s="82"/>
      <c r="T34" s="80"/>
      <c r="U34" s="81"/>
      <c r="V34" s="111"/>
      <c r="W34" s="83">
        <f>G34+S34</f>
        <v>0</v>
      </c>
      <c r="X34" s="84">
        <f t="shared" si="30"/>
        <v>0</v>
      </c>
      <c r="Y34" s="84">
        <f t="shared" si="31"/>
        <v>0</v>
      </c>
      <c r="Z34" s="411">
        <f t="shared" ref="Z34" si="34">0</f>
        <v>0</v>
      </c>
      <c r="AA34" s="406"/>
      <c r="AB34" s="88"/>
      <c r="AC34" s="88"/>
    </row>
    <row r="35" spans="1:29" s="322" customFormat="1" ht="15">
      <c r="A35" s="100" t="s">
        <v>59</v>
      </c>
      <c r="B35" s="347" t="s">
        <v>237</v>
      </c>
      <c r="C35" s="335" t="s">
        <v>238</v>
      </c>
      <c r="D35" s="343" t="s">
        <v>62</v>
      </c>
      <c r="E35" s="103"/>
      <c r="F35" s="104"/>
      <c r="G35" s="105">
        <v>0</v>
      </c>
      <c r="H35" s="103"/>
      <c r="I35" s="104"/>
      <c r="J35" s="104">
        <v>0</v>
      </c>
      <c r="K35" s="103"/>
      <c r="L35" s="104"/>
      <c r="M35" s="105">
        <v>0</v>
      </c>
      <c r="N35" s="103"/>
      <c r="O35" s="104"/>
      <c r="P35" s="105">
        <v>0</v>
      </c>
      <c r="Q35" s="103"/>
      <c r="R35" s="104"/>
      <c r="S35" s="105">
        <v>0</v>
      </c>
      <c r="T35" s="103"/>
      <c r="U35" s="104"/>
      <c r="V35" s="105">
        <v>0</v>
      </c>
      <c r="W35" s="95">
        <f>G35+S35</f>
        <v>0</v>
      </c>
      <c r="X35" s="96">
        <f t="shared" si="30"/>
        <v>0</v>
      </c>
      <c r="Y35" s="408">
        <f t="shared" ref="Y35:Y37" si="35">W35-X35</f>
        <v>0</v>
      </c>
      <c r="Z35" s="410">
        <f t="shared" ref="Z35:Z37" si="36">0</f>
        <v>0</v>
      </c>
      <c r="AA35" s="409"/>
      <c r="AB35" s="75"/>
      <c r="AC35" s="75"/>
    </row>
    <row r="36" spans="1:29" s="322" customFormat="1" ht="15">
      <c r="A36" s="100" t="s">
        <v>59</v>
      </c>
      <c r="B36" s="347" t="s">
        <v>239</v>
      </c>
      <c r="C36" s="335" t="s">
        <v>238</v>
      </c>
      <c r="D36" s="102" t="s">
        <v>62</v>
      </c>
      <c r="E36" s="103"/>
      <c r="F36" s="104"/>
      <c r="G36" s="105">
        <v>0</v>
      </c>
      <c r="H36" s="103"/>
      <c r="I36" s="104"/>
      <c r="J36" s="104">
        <v>0</v>
      </c>
      <c r="K36" s="103"/>
      <c r="L36" s="104"/>
      <c r="M36" s="105">
        <v>0</v>
      </c>
      <c r="N36" s="103"/>
      <c r="O36" s="104"/>
      <c r="P36" s="105">
        <v>0</v>
      </c>
      <c r="Q36" s="103"/>
      <c r="R36" s="104"/>
      <c r="S36" s="105">
        <v>0</v>
      </c>
      <c r="T36" s="103"/>
      <c r="U36" s="104"/>
      <c r="V36" s="105">
        <v>0</v>
      </c>
      <c r="W36" s="95">
        <f>G36+S36</f>
        <v>0</v>
      </c>
      <c r="X36" s="96">
        <f t="shared" si="30"/>
        <v>0</v>
      </c>
      <c r="Y36" s="148">
        <f t="shared" si="35"/>
        <v>0</v>
      </c>
      <c r="Z36" s="407">
        <f t="shared" si="36"/>
        <v>0</v>
      </c>
      <c r="AA36" s="349"/>
      <c r="AB36" s="75"/>
      <c r="AC36" s="75"/>
    </row>
    <row r="37" spans="1:29" s="322" customFormat="1" ht="15.75" thickBot="1">
      <c r="A37" s="100" t="s">
        <v>59</v>
      </c>
      <c r="B37" s="347" t="s">
        <v>240</v>
      </c>
      <c r="C37" s="335" t="s">
        <v>238</v>
      </c>
      <c r="D37" s="102" t="s">
        <v>62</v>
      </c>
      <c r="E37" s="103"/>
      <c r="F37" s="104"/>
      <c r="G37" s="105">
        <v>0</v>
      </c>
      <c r="H37" s="103"/>
      <c r="I37" s="104"/>
      <c r="J37" s="104">
        <v>0</v>
      </c>
      <c r="K37" s="103"/>
      <c r="L37" s="104"/>
      <c r="M37" s="105">
        <v>0</v>
      </c>
      <c r="N37" s="103"/>
      <c r="O37" s="104"/>
      <c r="P37" s="105">
        <v>0</v>
      </c>
      <c r="Q37" s="103"/>
      <c r="R37" s="104"/>
      <c r="S37" s="105">
        <v>0</v>
      </c>
      <c r="T37" s="103"/>
      <c r="U37" s="104"/>
      <c r="V37" s="105">
        <v>0</v>
      </c>
      <c r="W37" s="106">
        <f>G37+S37</f>
        <v>0</v>
      </c>
      <c r="X37" s="107">
        <f t="shared" si="30"/>
        <v>0</v>
      </c>
      <c r="Y37" s="150">
        <f t="shared" si="35"/>
        <v>0</v>
      </c>
      <c r="Z37" s="149">
        <f t="shared" si="36"/>
        <v>0</v>
      </c>
      <c r="AA37" s="349"/>
      <c r="AB37" s="75"/>
      <c r="AC37" s="75"/>
    </row>
    <row r="38" spans="1:29" ht="15.75" thickBot="1">
      <c r="A38" s="350" t="s">
        <v>241</v>
      </c>
      <c r="B38" s="129"/>
      <c r="C38" s="140"/>
      <c r="D38" s="141"/>
      <c r="E38" s="130"/>
      <c r="F38" s="130"/>
      <c r="G38" s="133">
        <f>G34+G30+G20+G16+G12</f>
        <v>584318.39</v>
      </c>
      <c r="H38" s="130"/>
      <c r="I38" s="132"/>
      <c r="J38" s="133">
        <f>J34+J20+J16+J12+J30</f>
        <v>584318.39</v>
      </c>
      <c r="K38" s="134"/>
      <c r="L38" s="130"/>
      <c r="M38" s="131">
        <f>M30</f>
        <v>0</v>
      </c>
      <c r="N38" s="130"/>
      <c r="O38" s="130"/>
      <c r="P38" s="133">
        <f>P30</f>
        <v>0</v>
      </c>
      <c r="Q38" s="134"/>
      <c r="R38" s="130"/>
      <c r="S38" s="131">
        <f>S30</f>
        <v>0</v>
      </c>
      <c r="T38" s="130"/>
      <c r="U38" s="130"/>
      <c r="V38" s="133">
        <f>V30</f>
        <v>0</v>
      </c>
      <c r="W38" s="133">
        <f>W34+W30+W20+W12+W16</f>
        <v>584318.39</v>
      </c>
      <c r="X38" s="135">
        <f>X34+X30+X20+X16+X12</f>
        <v>584318.39</v>
      </c>
      <c r="Y38" s="132">
        <f t="shared" ref="Y38" si="37">Y31</f>
        <v>0</v>
      </c>
      <c r="Z38" s="136">
        <f t="shared" si="32"/>
        <v>0</v>
      </c>
      <c r="AA38" s="137"/>
      <c r="AB38" s="75"/>
      <c r="AC38" s="75"/>
    </row>
    <row r="39" spans="1:29" ht="26.25" thickBot="1">
      <c r="A39" s="344" t="s">
        <v>56</v>
      </c>
      <c r="B39" s="351" t="s">
        <v>21</v>
      </c>
      <c r="C39" s="142" t="s">
        <v>78</v>
      </c>
      <c r="D39" s="143"/>
      <c r="E39" s="144"/>
      <c r="F39" s="145"/>
      <c r="G39" s="145"/>
      <c r="H39" s="65"/>
      <c r="I39" s="66"/>
      <c r="J39" s="70"/>
      <c r="K39" s="66"/>
      <c r="L39" s="66"/>
      <c r="M39" s="70"/>
      <c r="N39" s="65"/>
      <c r="O39" s="66"/>
      <c r="P39" s="70"/>
      <c r="Q39" s="66"/>
      <c r="R39" s="66"/>
      <c r="S39" s="70"/>
      <c r="T39" s="65"/>
      <c r="U39" s="66"/>
      <c r="V39" s="70"/>
      <c r="W39" s="71"/>
      <c r="X39" s="72"/>
      <c r="Y39" s="72"/>
      <c r="Z39" s="73"/>
      <c r="AA39" s="74"/>
      <c r="AB39" s="75"/>
      <c r="AC39" s="75"/>
    </row>
    <row r="40" spans="1:29" ht="15">
      <c r="A40" s="329" t="s">
        <v>199</v>
      </c>
      <c r="B40" s="345" t="s">
        <v>77</v>
      </c>
      <c r="C40" s="139" t="s">
        <v>80</v>
      </c>
      <c r="D40" s="146"/>
      <c r="E40" s="80"/>
      <c r="F40" s="81"/>
      <c r="G40" s="111">
        <f>SUM(G41:G43)</f>
        <v>0</v>
      </c>
      <c r="H40" s="80"/>
      <c r="I40" s="81"/>
      <c r="J40" s="82">
        <f>SUM(J41:J43)</f>
        <v>0</v>
      </c>
      <c r="K40" s="80"/>
      <c r="L40" s="81"/>
      <c r="M40" s="82">
        <f>SUM(M41:M43)</f>
        <v>0</v>
      </c>
      <c r="N40" s="80"/>
      <c r="O40" s="81"/>
      <c r="P40" s="111">
        <f>SUM(P41:P43)</f>
        <v>0</v>
      </c>
      <c r="Q40" s="80"/>
      <c r="R40" s="81"/>
      <c r="S40" s="82">
        <f>SUM(S41:S43)</f>
        <v>0</v>
      </c>
      <c r="T40" s="80"/>
      <c r="U40" s="81"/>
      <c r="V40" s="111">
        <f>SUM(V41:V43)</f>
        <v>0</v>
      </c>
      <c r="W40" s="83">
        <f t="shared" ref="W40:W51" si="38">G40+S40</f>
        <v>0</v>
      </c>
      <c r="X40" s="84">
        <f t="shared" ref="X40:X51" si="39">J40+V40</f>
        <v>0</v>
      </c>
      <c r="Y40" s="84">
        <f t="shared" ref="Y40:Y52" si="40">W40-X40</f>
        <v>0</v>
      </c>
      <c r="Z40" s="147">
        <f t="shared" ref="Z40:Z52" si="41">0</f>
        <v>0</v>
      </c>
      <c r="AA40" s="87"/>
      <c r="AB40" s="88"/>
      <c r="AC40" s="88"/>
    </row>
    <row r="41" spans="1:29" ht="25.5">
      <c r="A41" s="89" t="s">
        <v>59</v>
      </c>
      <c r="B41" s="334" t="s">
        <v>245</v>
      </c>
      <c r="C41" s="90" t="s">
        <v>81</v>
      </c>
      <c r="D41" s="91" t="s">
        <v>82</v>
      </c>
      <c r="E41" s="92"/>
      <c r="F41" s="93"/>
      <c r="G41" s="112">
        <f t="shared" ref="G41:G43" si="42">E41*F41</f>
        <v>0</v>
      </c>
      <c r="H41" s="92"/>
      <c r="I41" s="93"/>
      <c r="J41" s="94">
        <f t="shared" ref="J41:J43" si="43">H41*I41</f>
        <v>0</v>
      </c>
      <c r="K41" s="92"/>
      <c r="L41" s="93"/>
      <c r="M41" s="94">
        <f t="shared" ref="M41:M43" si="44">K41*L41</f>
        <v>0</v>
      </c>
      <c r="N41" s="92"/>
      <c r="O41" s="93"/>
      <c r="P41" s="112">
        <f t="shared" ref="P41:P43" si="45">N41*O41</f>
        <v>0</v>
      </c>
      <c r="Q41" s="92"/>
      <c r="R41" s="93"/>
      <c r="S41" s="94">
        <f t="shared" ref="S41:S43" si="46">Q41*R41</f>
        <v>0</v>
      </c>
      <c r="T41" s="92"/>
      <c r="U41" s="93"/>
      <c r="V41" s="112">
        <f t="shared" ref="V41:V43" si="47">T41*U41</f>
        <v>0</v>
      </c>
      <c r="W41" s="95">
        <f t="shared" si="38"/>
        <v>0</v>
      </c>
      <c r="X41" s="96">
        <f t="shared" si="39"/>
        <v>0</v>
      </c>
      <c r="Y41" s="148">
        <f t="shared" si="40"/>
        <v>0</v>
      </c>
      <c r="Z41" s="149">
        <f t="shared" si="41"/>
        <v>0</v>
      </c>
      <c r="AA41" s="99"/>
      <c r="AB41" s="75"/>
      <c r="AC41" s="75"/>
    </row>
    <row r="42" spans="1:29" ht="25.5">
      <c r="A42" s="89" t="s">
        <v>59</v>
      </c>
      <c r="B42" s="334" t="s">
        <v>246</v>
      </c>
      <c r="C42" s="90" t="s">
        <v>81</v>
      </c>
      <c r="D42" s="91" t="s">
        <v>82</v>
      </c>
      <c r="E42" s="92"/>
      <c r="F42" s="93"/>
      <c r="G42" s="112">
        <f t="shared" si="42"/>
        <v>0</v>
      </c>
      <c r="H42" s="92"/>
      <c r="I42" s="93"/>
      <c r="J42" s="94">
        <f t="shared" si="43"/>
        <v>0</v>
      </c>
      <c r="K42" s="92"/>
      <c r="L42" s="93"/>
      <c r="M42" s="94">
        <f t="shared" si="44"/>
        <v>0</v>
      </c>
      <c r="N42" s="92"/>
      <c r="O42" s="93"/>
      <c r="P42" s="112">
        <f t="shared" si="45"/>
        <v>0</v>
      </c>
      <c r="Q42" s="92"/>
      <c r="R42" s="93"/>
      <c r="S42" s="94">
        <f t="shared" si="46"/>
        <v>0</v>
      </c>
      <c r="T42" s="92"/>
      <c r="U42" s="93"/>
      <c r="V42" s="112">
        <f t="shared" si="47"/>
        <v>0</v>
      </c>
      <c r="W42" s="95">
        <f t="shared" si="38"/>
        <v>0</v>
      </c>
      <c r="X42" s="96">
        <f t="shared" si="39"/>
        <v>0</v>
      </c>
      <c r="Y42" s="148">
        <f t="shared" si="40"/>
        <v>0</v>
      </c>
      <c r="Z42" s="149">
        <f t="shared" si="41"/>
        <v>0</v>
      </c>
      <c r="AA42" s="99"/>
      <c r="AB42" s="75"/>
      <c r="AC42" s="75"/>
    </row>
    <row r="43" spans="1:29" ht="26.25" thickBot="1">
      <c r="A43" s="113" t="s">
        <v>59</v>
      </c>
      <c r="B43" s="334" t="s">
        <v>247</v>
      </c>
      <c r="C43" s="114" t="s">
        <v>81</v>
      </c>
      <c r="D43" s="115" t="s">
        <v>82</v>
      </c>
      <c r="E43" s="116"/>
      <c r="F43" s="117"/>
      <c r="G43" s="119">
        <f t="shared" si="42"/>
        <v>0</v>
      </c>
      <c r="H43" s="116"/>
      <c r="I43" s="117"/>
      <c r="J43" s="118">
        <f t="shared" si="43"/>
        <v>0</v>
      </c>
      <c r="K43" s="116"/>
      <c r="L43" s="117"/>
      <c r="M43" s="118">
        <f t="shared" si="44"/>
        <v>0</v>
      </c>
      <c r="N43" s="116"/>
      <c r="O43" s="117"/>
      <c r="P43" s="119">
        <f t="shared" si="45"/>
        <v>0</v>
      </c>
      <c r="Q43" s="116"/>
      <c r="R43" s="117"/>
      <c r="S43" s="118">
        <f t="shared" si="46"/>
        <v>0</v>
      </c>
      <c r="T43" s="116"/>
      <c r="U43" s="117"/>
      <c r="V43" s="119">
        <f t="shared" si="47"/>
        <v>0</v>
      </c>
      <c r="W43" s="106">
        <f t="shared" si="38"/>
        <v>0</v>
      </c>
      <c r="X43" s="107">
        <f t="shared" si="39"/>
        <v>0</v>
      </c>
      <c r="Y43" s="150">
        <f t="shared" si="40"/>
        <v>0</v>
      </c>
      <c r="Z43" s="149">
        <f t="shared" si="41"/>
        <v>0</v>
      </c>
      <c r="AA43" s="99"/>
      <c r="AB43" s="75"/>
      <c r="AC43" s="75"/>
    </row>
    <row r="44" spans="1:29" ht="15">
      <c r="A44" s="329" t="s">
        <v>199</v>
      </c>
      <c r="B44" s="345" t="s">
        <v>179</v>
      </c>
      <c r="C44" s="78" t="s">
        <v>84</v>
      </c>
      <c r="D44" s="79"/>
      <c r="E44" s="80">
        <f t="shared" ref="E44:V44" si="48">SUM(E45:E47)</f>
        <v>0</v>
      </c>
      <c r="F44" s="81">
        <f t="shared" si="48"/>
        <v>0</v>
      </c>
      <c r="G44" s="82">
        <f t="shared" si="48"/>
        <v>0</v>
      </c>
      <c r="H44" s="80">
        <f t="shared" si="48"/>
        <v>0</v>
      </c>
      <c r="I44" s="81">
        <f t="shared" si="48"/>
        <v>0</v>
      </c>
      <c r="J44" s="82">
        <f t="shared" si="48"/>
        <v>0</v>
      </c>
      <c r="K44" s="80">
        <f t="shared" ref="K44:P44" si="49">SUM(K45:K47)</f>
        <v>0</v>
      </c>
      <c r="L44" s="81">
        <f t="shared" si="49"/>
        <v>0</v>
      </c>
      <c r="M44" s="82">
        <f t="shared" si="49"/>
        <v>0</v>
      </c>
      <c r="N44" s="80">
        <f t="shared" si="49"/>
        <v>0</v>
      </c>
      <c r="O44" s="81">
        <f t="shared" si="49"/>
        <v>0</v>
      </c>
      <c r="P44" s="111">
        <f t="shared" si="49"/>
        <v>0</v>
      </c>
      <c r="Q44" s="80">
        <f t="shared" si="48"/>
        <v>0</v>
      </c>
      <c r="R44" s="81">
        <f t="shared" si="48"/>
        <v>0</v>
      </c>
      <c r="S44" s="82">
        <f t="shared" si="48"/>
        <v>0</v>
      </c>
      <c r="T44" s="80">
        <f t="shared" si="48"/>
        <v>0</v>
      </c>
      <c r="U44" s="81">
        <f t="shared" si="48"/>
        <v>0</v>
      </c>
      <c r="V44" s="111">
        <f t="shared" si="48"/>
        <v>0</v>
      </c>
      <c r="W44" s="83">
        <f t="shared" si="38"/>
        <v>0</v>
      </c>
      <c r="X44" s="84">
        <f t="shared" si="39"/>
        <v>0</v>
      </c>
      <c r="Y44" s="84">
        <f t="shared" si="40"/>
        <v>0</v>
      </c>
      <c r="Z44" s="151">
        <f t="shared" si="41"/>
        <v>0</v>
      </c>
      <c r="AA44" s="121"/>
      <c r="AB44" s="88"/>
      <c r="AC44" s="88"/>
    </row>
    <row r="45" spans="1:29" ht="15">
      <c r="A45" s="89" t="s">
        <v>59</v>
      </c>
      <c r="B45" s="334" t="s">
        <v>248</v>
      </c>
      <c r="C45" s="90" t="s">
        <v>85</v>
      </c>
      <c r="D45" s="91" t="s">
        <v>86</v>
      </c>
      <c r="E45" s="92"/>
      <c r="F45" s="93"/>
      <c r="G45" s="94">
        <f t="shared" ref="G45:G47" si="50">E45*F45</f>
        <v>0</v>
      </c>
      <c r="H45" s="92"/>
      <c r="I45" s="93"/>
      <c r="J45" s="94">
        <f t="shared" ref="J45:J47" si="51">H45*I45</f>
        <v>0</v>
      </c>
      <c r="K45" s="92"/>
      <c r="L45" s="93"/>
      <c r="M45" s="94">
        <f t="shared" ref="M45:M47" si="52">K45*L45</f>
        <v>0</v>
      </c>
      <c r="N45" s="92"/>
      <c r="O45" s="93"/>
      <c r="P45" s="112">
        <f t="shared" ref="P45:P47" si="53">N45*O45</f>
        <v>0</v>
      </c>
      <c r="Q45" s="92"/>
      <c r="R45" s="93"/>
      <c r="S45" s="94">
        <f t="shared" ref="S45:S47" si="54">Q45*R45</f>
        <v>0</v>
      </c>
      <c r="T45" s="92"/>
      <c r="U45" s="93"/>
      <c r="V45" s="112">
        <f t="shared" ref="V45:V47" si="55">T45*U45</f>
        <v>0</v>
      </c>
      <c r="W45" s="95">
        <f t="shared" si="38"/>
        <v>0</v>
      </c>
      <c r="X45" s="96">
        <f t="shared" si="39"/>
        <v>0</v>
      </c>
      <c r="Y45" s="148">
        <f t="shared" si="40"/>
        <v>0</v>
      </c>
      <c r="Z45" s="149">
        <f t="shared" si="41"/>
        <v>0</v>
      </c>
      <c r="AA45" s="99"/>
      <c r="AB45" s="75"/>
      <c r="AC45" s="75"/>
    </row>
    <row r="46" spans="1:29" ht="15">
      <c r="A46" s="89" t="s">
        <v>59</v>
      </c>
      <c r="B46" s="334" t="s">
        <v>249</v>
      </c>
      <c r="C46" s="90" t="s">
        <v>85</v>
      </c>
      <c r="D46" s="91" t="s">
        <v>86</v>
      </c>
      <c r="E46" s="92"/>
      <c r="F46" s="93"/>
      <c r="G46" s="94">
        <f t="shared" si="50"/>
        <v>0</v>
      </c>
      <c r="H46" s="92"/>
      <c r="I46" s="93"/>
      <c r="J46" s="94">
        <f t="shared" si="51"/>
        <v>0</v>
      </c>
      <c r="K46" s="92"/>
      <c r="L46" s="93"/>
      <c r="M46" s="94">
        <f t="shared" si="52"/>
        <v>0</v>
      </c>
      <c r="N46" s="92"/>
      <c r="O46" s="93"/>
      <c r="P46" s="112">
        <f t="shared" si="53"/>
        <v>0</v>
      </c>
      <c r="Q46" s="92"/>
      <c r="R46" s="93"/>
      <c r="S46" s="94">
        <f t="shared" si="54"/>
        <v>0</v>
      </c>
      <c r="T46" s="92"/>
      <c r="U46" s="93"/>
      <c r="V46" s="112">
        <f t="shared" si="55"/>
        <v>0</v>
      </c>
      <c r="W46" s="95">
        <f t="shared" si="38"/>
        <v>0</v>
      </c>
      <c r="X46" s="96">
        <f t="shared" si="39"/>
        <v>0</v>
      </c>
      <c r="Y46" s="148">
        <f t="shared" si="40"/>
        <v>0</v>
      </c>
      <c r="Z46" s="149">
        <f t="shared" si="41"/>
        <v>0</v>
      </c>
      <c r="AA46" s="99"/>
      <c r="AB46" s="75"/>
      <c r="AC46" s="75"/>
    </row>
    <row r="47" spans="1:29" ht="15.75" thickBot="1">
      <c r="A47" s="113" t="s">
        <v>59</v>
      </c>
      <c r="B47" s="334" t="s">
        <v>250</v>
      </c>
      <c r="C47" s="114" t="s">
        <v>85</v>
      </c>
      <c r="D47" s="115" t="s">
        <v>86</v>
      </c>
      <c r="E47" s="116"/>
      <c r="F47" s="117"/>
      <c r="G47" s="118">
        <f t="shared" si="50"/>
        <v>0</v>
      </c>
      <c r="H47" s="116"/>
      <c r="I47" s="117"/>
      <c r="J47" s="118">
        <f t="shared" si="51"/>
        <v>0</v>
      </c>
      <c r="K47" s="116"/>
      <c r="L47" s="117"/>
      <c r="M47" s="118">
        <f t="shared" si="52"/>
        <v>0</v>
      </c>
      <c r="N47" s="116"/>
      <c r="O47" s="117"/>
      <c r="P47" s="119">
        <f t="shared" si="53"/>
        <v>0</v>
      </c>
      <c r="Q47" s="116"/>
      <c r="R47" s="117"/>
      <c r="S47" s="118">
        <f t="shared" si="54"/>
        <v>0</v>
      </c>
      <c r="T47" s="116"/>
      <c r="U47" s="117"/>
      <c r="V47" s="119">
        <f t="shared" si="55"/>
        <v>0</v>
      </c>
      <c r="W47" s="106">
        <f t="shared" si="38"/>
        <v>0</v>
      </c>
      <c r="X47" s="107">
        <f t="shared" si="39"/>
        <v>0</v>
      </c>
      <c r="Y47" s="150">
        <f t="shared" si="40"/>
        <v>0</v>
      </c>
      <c r="Z47" s="149">
        <f t="shared" si="41"/>
        <v>0</v>
      </c>
      <c r="AA47" s="99"/>
      <c r="AB47" s="75"/>
      <c r="AC47" s="75"/>
    </row>
    <row r="48" spans="1:29" ht="15">
      <c r="A48" s="329" t="s">
        <v>199</v>
      </c>
      <c r="B48" s="345" t="s">
        <v>251</v>
      </c>
      <c r="C48" s="78" t="s">
        <v>87</v>
      </c>
      <c r="D48" s="79"/>
      <c r="E48" s="80">
        <f t="shared" ref="E48:V48" si="56">SUM(E49:E51)</f>
        <v>0</v>
      </c>
      <c r="F48" s="81">
        <f t="shared" si="56"/>
        <v>0</v>
      </c>
      <c r="G48" s="82">
        <f t="shared" si="56"/>
        <v>0</v>
      </c>
      <c r="H48" s="80">
        <f t="shared" si="56"/>
        <v>0</v>
      </c>
      <c r="I48" s="81">
        <f t="shared" si="56"/>
        <v>0</v>
      </c>
      <c r="J48" s="111">
        <f t="shared" si="56"/>
        <v>0</v>
      </c>
      <c r="K48" s="80">
        <f t="shared" ref="K48:P48" si="57">SUM(K49:K51)</f>
        <v>0</v>
      </c>
      <c r="L48" s="81">
        <f t="shared" si="57"/>
        <v>0</v>
      </c>
      <c r="M48" s="82">
        <f t="shared" si="57"/>
        <v>0</v>
      </c>
      <c r="N48" s="80">
        <f t="shared" si="57"/>
        <v>0</v>
      </c>
      <c r="O48" s="81">
        <f t="shared" si="57"/>
        <v>0</v>
      </c>
      <c r="P48" s="111">
        <f t="shared" si="57"/>
        <v>0</v>
      </c>
      <c r="Q48" s="80">
        <f t="shared" si="56"/>
        <v>0</v>
      </c>
      <c r="R48" s="81">
        <f t="shared" si="56"/>
        <v>0</v>
      </c>
      <c r="S48" s="82">
        <f t="shared" si="56"/>
        <v>0</v>
      </c>
      <c r="T48" s="80">
        <f t="shared" si="56"/>
        <v>0</v>
      </c>
      <c r="U48" s="81">
        <f t="shared" si="56"/>
        <v>0</v>
      </c>
      <c r="V48" s="111">
        <f t="shared" si="56"/>
        <v>0</v>
      </c>
      <c r="W48" s="83">
        <f t="shared" si="38"/>
        <v>0</v>
      </c>
      <c r="X48" s="84">
        <f t="shared" si="39"/>
        <v>0</v>
      </c>
      <c r="Y48" s="84">
        <f t="shared" si="40"/>
        <v>0</v>
      </c>
      <c r="Z48" s="151">
        <f t="shared" si="41"/>
        <v>0</v>
      </c>
      <c r="AA48" s="121"/>
      <c r="AB48" s="88"/>
      <c r="AC48" s="88"/>
    </row>
    <row r="49" spans="1:29" ht="15">
      <c r="A49" s="89" t="s">
        <v>59</v>
      </c>
      <c r="B49" s="334" t="s">
        <v>252</v>
      </c>
      <c r="C49" s="90" t="s">
        <v>88</v>
      </c>
      <c r="D49" s="91" t="s">
        <v>86</v>
      </c>
      <c r="E49" s="92"/>
      <c r="F49" s="93"/>
      <c r="G49" s="94">
        <f t="shared" ref="G49:G51" si="58">E49*F49</f>
        <v>0</v>
      </c>
      <c r="H49" s="92"/>
      <c r="I49" s="93"/>
      <c r="J49" s="112">
        <f t="shared" ref="J49:J51" si="59">H49*I49</f>
        <v>0</v>
      </c>
      <c r="K49" s="92"/>
      <c r="L49" s="93"/>
      <c r="M49" s="94">
        <f t="shared" ref="M49:M51" si="60">K49*L49</f>
        <v>0</v>
      </c>
      <c r="N49" s="92"/>
      <c r="O49" s="93"/>
      <c r="P49" s="112">
        <f t="shared" ref="P49:P51" si="61">N49*O49</f>
        <v>0</v>
      </c>
      <c r="Q49" s="92"/>
      <c r="R49" s="93"/>
      <c r="S49" s="94">
        <f t="shared" ref="S49:S51" si="62">Q49*R49</f>
        <v>0</v>
      </c>
      <c r="T49" s="92"/>
      <c r="U49" s="93"/>
      <c r="V49" s="112">
        <f t="shared" ref="V49:V51" si="63">T49*U49</f>
        <v>0</v>
      </c>
      <c r="W49" s="95">
        <f t="shared" si="38"/>
        <v>0</v>
      </c>
      <c r="X49" s="96">
        <f t="shared" si="39"/>
        <v>0</v>
      </c>
      <c r="Y49" s="148">
        <f t="shared" si="40"/>
        <v>0</v>
      </c>
      <c r="Z49" s="149">
        <f t="shared" si="41"/>
        <v>0</v>
      </c>
      <c r="AA49" s="99"/>
      <c r="AB49" s="75"/>
      <c r="AC49" s="75"/>
    </row>
    <row r="50" spans="1:29" ht="15">
      <c r="A50" s="89" t="s">
        <v>59</v>
      </c>
      <c r="B50" s="334" t="s">
        <v>253</v>
      </c>
      <c r="C50" s="90" t="s">
        <v>88</v>
      </c>
      <c r="D50" s="91" t="s">
        <v>86</v>
      </c>
      <c r="E50" s="92"/>
      <c r="F50" s="93"/>
      <c r="G50" s="94">
        <f t="shared" si="58"/>
        <v>0</v>
      </c>
      <c r="H50" s="92"/>
      <c r="I50" s="93"/>
      <c r="J50" s="112">
        <f t="shared" si="59"/>
        <v>0</v>
      </c>
      <c r="K50" s="92"/>
      <c r="L50" s="93"/>
      <c r="M50" s="94">
        <f t="shared" si="60"/>
        <v>0</v>
      </c>
      <c r="N50" s="92"/>
      <c r="O50" s="93"/>
      <c r="P50" s="112">
        <f t="shared" si="61"/>
        <v>0</v>
      </c>
      <c r="Q50" s="92"/>
      <c r="R50" s="93"/>
      <c r="S50" s="94">
        <f t="shared" si="62"/>
        <v>0</v>
      </c>
      <c r="T50" s="92"/>
      <c r="U50" s="93"/>
      <c r="V50" s="112">
        <f t="shared" si="63"/>
        <v>0</v>
      </c>
      <c r="W50" s="95">
        <f t="shared" si="38"/>
        <v>0</v>
      </c>
      <c r="X50" s="96">
        <f t="shared" si="39"/>
        <v>0</v>
      </c>
      <c r="Y50" s="148">
        <f t="shared" si="40"/>
        <v>0</v>
      </c>
      <c r="Z50" s="149">
        <f t="shared" si="41"/>
        <v>0</v>
      </c>
      <c r="AA50" s="99"/>
      <c r="AB50" s="75"/>
      <c r="AC50" s="75"/>
    </row>
    <row r="51" spans="1:29" ht="15.75" thickBot="1">
      <c r="A51" s="113" t="s">
        <v>59</v>
      </c>
      <c r="B51" s="334" t="s">
        <v>254</v>
      </c>
      <c r="C51" s="114" t="s">
        <v>88</v>
      </c>
      <c r="D51" s="115" t="s">
        <v>86</v>
      </c>
      <c r="E51" s="116"/>
      <c r="F51" s="117"/>
      <c r="G51" s="118">
        <f t="shared" si="58"/>
        <v>0</v>
      </c>
      <c r="H51" s="116"/>
      <c r="I51" s="117"/>
      <c r="J51" s="119">
        <f t="shared" si="59"/>
        <v>0</v>
      </c>
      <c r="K51" s="116"/>
      <c r="L51" s="117"/>
      <c r="M51" s="118">
        <f t="shared" si="60"/>
        <v>0</v>
      </c>
      <c r="N51" s="116"/>
      <c r="O51" s="117"/>
      <c r="P51" s="119">
        <f t="shared" si="61"/>
        <v>0</v>
      </c>
      <c r="Q51" s="116"/>
      <c r="R51" s="117"/>
      <c r="S51" s="118">
        <f t="shared" si="62"/>
        <v>0</v>
      </c>
      <c r="T51" s="116"/>
      <c r="U51" s="117"/>
      <c r="V51" s="119">
        <f t="shared" si="63"/>
        <v>0</v>
      </c>
      <c r="W51" s="106">
        <f t="shared" si="38"/>
        <v>0</v>
      </c>
      <c r="X51" s="107">
        <f t="shared" si="39"/>
        <v>0</v>
      </c>
      <c r="Y51" s="150">
        <f t="shared" si="40"/>
        <v>0</v>
      </c>
      <c r="Z51" s="149">
        <f t="shared" si="41"/>
        <v>0</v>
      </c>
      <c r="AA51" s="99"/>
      <c r="AB51" s="75"/>
      <c r="AC51" s="75"/>
    </row>
    <row r="52" spans="1:29" ht="15.75" thickBot="1">
      <c r="A52" s="352" t="s">
        <v>255</v>
      </c>
      <c r="B52" s="152"/>
      <c r="C52" s="153"/>
      <c r="D52" s="154"/>
      <c r="E52" s="155"/>
      <c r="F52" s="156"/>
      <c r="G52" s="157">
        <f>G48+G44+G40</f>
        <v>0</v>
      </c>
      <c r="H52" s="130"/>
      <c r="I52" s="132"/>
      <c r="J52" s="157">
        <f>J48+J44+J40</f>
        <v>0</v>
      </c>
      <c r="K52" s="158"/>
      <c r="L52" s="156"/>
      <c r="M52" s="159">
        <f>M48+M44+M40</f>
        <v>0</v>
      </c>
      <c r="N52" s="155"/>
      <c r="O52" s="156"/>
      <c r="P52" s="159">
        <f>P48+P44+P40</f>
        <v>0</v>
      </c>
      <c r="Q52" s="158"/>
      <c r="R52" s="156"/>
      <c r="S52" s="159">
        <f>S48+S44+S40</f>
        <v>0</v>
      </c>
      <c r="T52" s="155"/>
      <c r="U52" s="156"/>
      <c r="V52" s="159">
        <f>V48+V44+V40</f>
        <v>0</v>
      </c>
      <c r="W52" s="155">
        <f t="shared" ref="W52:X52" si="64">W40+W44+W48</f>
        <v>0</v>
      </c>
      <c r="X52" s="160">
        <f t="shared" si="64"/>
        <v>0</v>
      </c>
      <c r="Y52" s="159">
        <f t="shared" si="40"/>
        <v>0</v>
      </c>
      <c r="Z52" s="161">
        <f t="shared" si="41"/>
        <v>0</v>
      </c>
      <c r="AA52" s="162"/>
      <c r="AB52" s="75"/>
      <c r="AC52" s="75"/>
    </row>
    <row r="53" spans="1:29" ht="15.75" thickBot="1">
      <c r="A53" s="353" t="s">
        <v>56</v>
      </c>
      <c r="B53" s="354" t="s">
        <v>22</v>
      </c>
      <c r="C53" s="138" t="s">
        <v>89</v>
      </c>
      <c r="D53" s="163"/>
      <c r="E53" s="65"/>
      <c r="F53" s="66"/>
      <c r="G53" s="66"/>
      <c r="H53" s="65"/>
      <c r="I53" s="66"/>
      <c r="J53" s="70"/>
      <c r="K53" s="66"/>
      <c r="L53" s="66"/>
      <c r="M53" s="70"/>
      <c r="N53" s="65"/>
      <c r="O53" s="66"/>
      <c r="P53" s="70"/>
      <c r="Q53" s="66"/>
      <c r="R53" s="66"/>
      <c r="S53" s="70"/>
      <c r="T53" s="65"/>
      <c r="U53" s="66"/>
      <c r="V53" s="70"/>
      <c r="W53" s="71"/>
      <c r="X53" s="72"/>
      <c r="Y53" s="72"/>
      <c r="Z53" s="73"/>
      <c r="AA53" s="74"/>
      <c r="AB53" s="75"/>
      <c r="AC53" s="75"/>
    </row>
    <row r="54" spans="1:29" ht="38.25">
      <c r="A54" s="329" t="s">
        <v>199</v>
      </c>
      <c r="B54" s="345" t="s">
        <v>79</v>
      </c>
      <c r="C54" s="361" t="s">
        <v>91</v>
      </c>
      <c r="D54" s="146"/>
      <c r="E54" s="164">
        <f t="shared" ref="E54:V54" si="65">SUM(E55:E57)</f>
        <v>0</v>
      </c>
      <c r="F54" s="165">
        <f t="shared" si="65"/>
        <v>0</v>
      </c>
      <c r="G54" s="166">
        <f t="shared" si="65"/>
        <v>0</v>
      </c>
      <c r="H54" s="80">
        <f t="shared" si="65"/>
        <v>0</v>
      </c>
      <c r="I54" s="81">
        <f t="shared" si="65"/>
        <v>0</v>
      </c>
      <c r="J54" s="111">
        <f t="shared" si="65"/>
        <v>0</v>
      </c>
      <c r="K54" s="164">
        <f t="shared" ref="K54:P54" si="66">SUM(K55:K57)</f>
        <v>0</v>
      </c>
      <c r="L54" s="165">
        <f t="shared" si="66"/>
        <v>0</v>
      </c>
      <c r="M54" s="166">
        <f t="shared" si="66"/>
        <v>0</v>
      </c>
      <c r="N54" s="80">
        <f t="shared" si="66"/>
        <v>0</v>
      </c>
      <c r="O54" s="81">
        <f t="shared" si="66"/>
        <v>0</v>
      </c>
      <c r="P54" s="111">
        <f t="shared" si="66"/>
        <v>0</v>
      </c>
      <c r="Q54" s="164">
        <f t="shared" si="65"/>
        <v>0</v>
      </c>
      <c r="R54" s="165">
        <f t="shared" si="65"/>
        <v>0</v>
      </c>
      <c r="S54" s="166">
        <f t="shared" si="65"/>
        <v>0</v>
      </c>
      <c r="T54" s="80">
        <f t="shared" si="65"/>
        <v>0</v>
      </c>
      <c r="U54" s="81">
        <f t="shared" si="65"/>
        <v>0</v>
      </c>
      <c r="V54" s="111">
        <f t="shared" si="65"/>
        <v>0</v>
      </c>
      <c r="W54" s="83">
        <f t="shared" ref="W54:W60" si="67">G54+S54</f>
        <v>0</v>
      </c>
      <c r="X54" s="84">
        <f t="shared" ref="X54:X60" si="68">J54+V54</f>
        <v>0</v>
      </c>
      <c r="Y54" s="84">
        <f t="shared" ref="Y54:Y61" si="69">W54-X54</f>
        <v>0</v>
      </c>
      <c r="Z54" s="86">
        <v>0</v>
      </c>
      <c r="AA54" s="87"/>
      <c r="AB54" s="88"/>
      <c r="AC54" s="88"/>
    </row>
    <row r="55" spans="1:29" ht="25.5">
      <c r="A55" s="89" t="s">
        <v>59</v>
      </c>
      <c r="B55" s="334" t="s">
        <v>242</v>
      </c>
      <c r="C55" s="90" t="s">
        <v>92</v>
      </c>
      <c r="D55" s="91" t="s">
        <v>82</v>
      </c>
      <c r="E55" s="92"/>
      <c r="F55" s="93"/>
      <c r="G55" s="94">
        <f t="shared" ref="G55:G57" si="70">E55*F55</f>
        <v>0</v>
      </c>
      <c r="H55" s="92"/>
      <c r="I55" s="93"/>
      <c r="J55" s="112">
        <f t="shared" ref="J55:J57" si="71">H55*I55</f>
        <v>0</v>
      </c>
      <c r="K55" s="92"/>
      <c r="L55" s="93"/>
      <c r="M55" s="94">
        <f t="shared" ref="M55:M57" si="72">K55*L55</f>
        <v>0</v>
      </c>
      <c r="N55" s="92"/>
      <c r="O55" s="93"/>
      <c r="P55" s="112">
        <f t="shared" ref="P55:P57" si="73">N55*O55</f>
        <v>0</v>
      </c>
      <c r="Q55" s="92"/>
      <c r="R55" s="93"/>
      <c r="S55" s="94">
        <f t="shared" ref="S55:S57" si="74">Q55*R55</f>
        <v>0</v>
      </c>
      <c r="T55" s="92"/>
      <c r="U55" s="93"/>
      <c r="V55" s="112">
        <f t="shared" ref="V55:V57" si="75">T55*U55</f>
        <v>0</v>
      </c>
      <c r="W55" s="95">
        <f t="shared" si="67"/>
        <v>0</v>
      </c>
      <c r="X55" s="96">
        <f t="shared" si="68"/>
        <v>0</v>
      </c>
      <c r="Y55" s="148">
        <f t="shared" si="69"/>
        <v>0</v>
      </c>
      <c r="Z55" s="98">
        <f t="shared" ref="Z55:Z57" si="76">0</f>
        <v>0</v>
      </c>
      <c r="AA55" s="99"/>
      <c r="AB55" s="75"/>
      <c r="AC55" s="75"/>
    </row>
    <row r="56" spans="1:29" ht="25.5">
      <c r="A56" s="89" t="s">
        <v>59</v>
      </c>
      <c r="B56" s="334" t="s">
        <v>243</v>
      </c>
      <c r="C56" s="90" t="s">
        <v>93</v>
      </c>
      <c r="D56" s="91" t="s">
        <v>82</v>
      </c>
      <c r="E56" s="92"/>
      <c r="F56" s="93"/>
      <c r="G56" s="94">
        <f t="shared" si="70"/>
        <v>0</v>
      </c>
      <c r="H56" s="92"/>
      <c r="I56" s="93"/>
      <c r="J56" s="112">
        <f t="shared" si="71"/>
        <v>0</v>
      </c>
      <c r="K56" s="92"/>
      <c r="L56" s="93"/>
      <c r="M56" s="94">
        <f t="shared" si="72"/>
        <v>0</v>
      </c>
      <c r="N56" s="92"/>
      <c r="O56" s="93"/>
      <c r="P56" s="112">
        <f t="shared" si="73"/>
        <v>0</v>
      </c>
      <c r="Q56" s="92"/>
      <c r="R56" s="93"/>
      <c r="S56" s="94">
        <f t="shared" si="74"/>
        <v>0</v>
      </c>
      <c r="T56" s="92"/>
      <c r="U56" s="93"/>
      <c r="V56" s="112">
        <f t="shared" si="75"/>
        <v>0</v>
      </c>
      <c r="W56" s="95">
        <f t="shared" si="67"/>
        <v>0</v>
      </c>
      <c r="X56" s="96">
        <f t="shared" si="68"/>
        <v>0</v>
      </c>
      <c r="Y56" s="148">
        <f t="shared" si="69"/>
        <v>0</v>
      </c>
      <c r="Z56" s="98">
        <f t="shared" si="76"/>
        <v>0</v>
      </c>
      <c r="AA56" s="99"/>
      <c r="AB56" s="75"/>
      <c r="AC56" s="75"/>
    </row>
    <row r="57" spans="1:29" ht="15.75" thickBot="1">
      <c r="A57" s="100" t="s">
        <v>59</v>
      </c>
      <c r="B57" s="334" t="s">
        <v>244</v>
      </c>
      <c r="C57" s="101" t="s">
        <v>94</v>
      </c>
      <c r="D57" s="102" t="s">
        <v>82</v>
      </c>
      <c r="E57" s="103"/>
      <c r="F57" s="104"/>
      <c r="G57" s="105">
        <f t="shared" si="70"/>
        <v>0</v>
      </c>
      <c r="H57" s="116"/>
      <c r="I57" s="117"/>
      <c r="J57" s="119">
        <f t="shared" si="71"/>
        <v>0</v>
      </c>
      <c r="K57" s="103"/>
      <c r="L57" s="104"/>
      <c r="M57" s="105">
        <f t="shared" si="72"/>
        <v>0</v>
      </c>
      <c r="N57" s="116"/>
      <c r="O57" s="117"/>
      <c r="P57" s="119">
        <f t="shared" si="73"/>
        <v>0</v>
      </c>
      <c r="Q57" s="103"/>
      <c r="R57" s="104"/>
      <c r="S57" s="105">
        <f t="shared" si="74"/>
        <v>0</v>
      </c>
      <c r="T57" s="116"/>
      <c r="U57" s="117"/>
      <c r="V57" s="119">
        <f t="shared" si="75"/>
        <v>0</v>
      </c>
      <c r="W57" s="106">
        <f t="shared" si="67"/>
        <v>0</v>
      </c>
      <c r="X57" s="107">
        <f t="shared" si="68"/>
        <v>0</v>
      </c>
      <c r="Y57" s="150">
        <f t="shared" si="69"/>
        <v>0</v>
      </c>
      <c r="Z57" s="98">
        <f t="shared" si="76"/>
        <v>0</v>
      </c>
      <c r="AA57" s="99"/>
      <c r="AB57" s="75"/>
      <c r="AC57" s="75"/>
    </row>
    <row r="58" spans="1:29" ht="38.25">
      <c r="A58" s="329" t="s">
        <v>199</v>
      </c>
      <c r="B58" s="345" t="s">
        <v>83</v>
      </c>
      <c r="C58" s="331" t="s">
        <v>258</v>
      </c>
      <c r="D58" s="79"/>
      <c r="E58" s="80">
        <f t="shared" ref="E58:V58" si="77">SUM(E59:E60)</f>
        <v>0</v>
      </c>
      <c r="F58" s="81">
        <f t="shared" si="77"/>
        <v>0</v>
      </c>
      <c r="G58" s="82">
        <f t="shared" si="77"/>
        <v>0</v>
      </c>
      <c r="H58" s="80">
        <f t="shared" si="77"/>
        <v>0</v>
      </c>
      <c r="I58" s="81">
        <f t="shared" si="77"/>
        <v>0</v>
      </c>
      <c r="J58" s="111">
        <f t="shared" si="77"/>
        <v>0</v>
      </c>
      <c r="K58" s="167">
        <f t="shared" si="77"/>
        <v>0</v>
      </c>
      <c r="L58" s="81">
        <f t="shared" si="77"/>
        <v>0</v>
      </c>
      <c r="M58" s="111">
        <f t="shared" si="77"/>
        <v>0</v>
      </c>
      <c r="N58" s="80">
        <f t="shared" si="77"/>
        <v>0</v>
      </c>
      <c r="O58" s="81">
        <f t="shared" si="77"/>
        <v>0</v>
      </c>
      <c r="P58" s="111">
        <f t="shared" si="77"/>
        <v>0</v>
      </c>
      <c r="Q58" s="167">
        <f t="shared" si="77"/>
        <v>0</v>
      </c>
      <c r="R58" s="81">
        <f t="shared" si="77"/>
        <v>0</v>
      </c>
      <c r="S58" s="111">
        <f t="shared" si="77"/>
        <v>0</v>
      </c>
      <c r="T58" s="80">
        <f t="shared" si="77"/>
        <v>0</v>
      </c>
      <c r="U58" s="81">
        <f t="shared" si="77"/>
        <v>0</v>
      </c>
      <c r="V58" s="111">
        <f t="shared" si="77"/>
        <v>0</v>
      </c>
      <c r="W58" s="83">
        <f t="shared" si="67"/>
        <v>0</v>
      </c>
      <c r="X58" s="84">
        <f t="shared" si="68"/>
        <v>0</v>
      </c>
      <c r="Y58" s="84">
        <f t="shared" si="69"/>
        <v>0</v>
      </c>
      <c r="Z58" s="120">
        <v>0</v>
      </c>
      <c r="AA58" s="121"/>
      <c r="AB58" s="88"/>
      <c r="AC58" s="88"/>
    </row>
    <row r="59" spans="1:29" ht="15">
      <c r="A59" s="89" t="s">
        <v>59</v>
      </c>
      <c r="B59" s="334" t="s">
        <v>256</v>
      </c>
      <c r="C59" s="336" t="s">
        <v>259</v>
      </c>
      <c r="D59" s="355" t="s">
        <v>72</v>
      </c>
      <c r="E59" s="92">
        <v>0</v>
      </c>
      <c r="F59" s="93"/>
      <c r="G59" s="94">
        <f>E59*F59</f>
        <v>0</v>
      </c>
      <c r="H59" s="92"/>
      <c r="I59" s="93"/>
      <c r="J59" s="112">
        <f>H59*I59</f>
        <v>0</v>
      </c>
      <c r="K59" s="168">
        <v>0</v>
      </c>
      <c r="L59" s="93"/>
      <c r="M59" s="112">
        <f t="shared" ref="M59:M60" si="78">K59*L59</f>
        <v>0</v>
      </c>
      <c r="N59" s="92">
        <v>0</v>
      </c>
      <c r="O59" s="93"/>
      <c r="P59" s="112">
        <f t="shared" ref="P59:P60" si="79">N59*O59</f>
        <v>0</v>
      </c>
      <c r="Q59" s="168">
        <v>0</v>
      </c>
      <c r="R59" s="93"/>
      <c r="S59" s="112">
        <f t="shared" ref="S59:S60" si="80">Q59*R59</f>
        <v>0</v>
      </c>
      <c r="T59" s="92">
        <v>0</v>
      </c>
      <c r="U59" s="93"/>
      <c r="V59" s="112">
        <f t="shared" ref="V59:V60" si="81">T59*U59</f>
        <v>0</v>
      </c>
      <c r="W59" s="95">
        <f t="shared" si="67"/>
        <v>0</v>
      </c>
      <c r="X59" s="96">
        <f t="shared" si="68"/>
        <v>0</v>
      </c>
      <c r="Y59" s="148">
        <f t="shared" si="69"/>
        <v>0</v>
      </c>
      <c r="Z59" s="98">
        <v>0</v>
      </c>
      <c r="AA59" s="99"/>
      <c r="AB59" s="75"/>
      <c r="AC59" s="75"/>
    </row>
    <row r="60" spans="1:29" ht="15.75" thickBot="1">
      <c r="A60" s="89" t="s">
        <v>59</v>
      </c>
      <c r="B60" s="334" t="s">
        <v>257</v>
      </c>
      <c r="C60" s="336" t="s">
        <v>260</v>
      </c>
      <c r="D60" s="355" t="s">
        <v>72</v>
      </c>
      <c r="E60" s="92">
        <v>0</v>
      </c>
      <c r="F60" s="93"/>
      <c r="G60" s="94">
        <v>0</v>
      </c>
      <c r="H60" s="92"/>
      <c r="I60" s="93"/>
      <c r="J60" s="112">
        <v>0</v>
      </c>
      <c r="K60" s="168">
        <v>0</v>
      </c>
      <c r="L60" s="93"/>
      <c r="M60" s="112">
        <f t="shared" si="78"/>
        <v>0</v>
      </c>
      <c r="N60" s="92">
        <v>0</v>
      </c>
      <c r="O60" s="93"/>
      <c r="P60" s="112">
        <f t="shared" si="79"/>
        <v>0</v>
      </c>
      <c r="Q60" s="168">
        <v>0</v>
      </c>
      <c r="R60" s="93"/>
      <c r="S60" s="112">
        <f t="shared" si="80"/>
        <v>0</v>
      </c>
      <c r="T60" s="92">
        <v>0</v>
      </c>
      <c r="U60" s="93"/>
      <c r="V60" s="112">
        <f t="shared" si="81"/>
        <v>0</v>
      </c>
      <c r="W60" s="95">
        <f t="shared" si="67"/>
        <v>0</v>
      </c>
      <c r="X60" s="96">
        <f t="shared" si="68"/>
        <v>0</v>
      </c>
      <c r="Y60" s="148">
        <f t="shared" si="69"/>
        <v>0</v>
      </c>
      <c r="Z60" s="98">
        <v>0</v>
      </c>
      <c r="AA60" s="99"/>
      <c r="AB60" s="75"/>
      <c r="AC60" s="75"/>
    </row>
    <row r="61" spans="1:29" ht="15.75" thickBot="1">
      <c r="A61" s="352" t="s">
        <v>261</v>
      </c>
      <c r="B61" s="152"/>
      <c r="C61" s="153"/>
      <c r="D61" s="154"/>
      <c r="E61" s="155">
        <f t="shared" ref="E61:V61" si="82">E58+E54</f>
        <v>0</v>
      </c>
      <c r="F61" s="156">
        <f t="shared" si="82"/>
        <v>0</v>
      </c>
      <c r="G61" s="157">
        <f t="shared" si="82"/>
        <v>0</v>
      </c>
      <c r="H61" s="130">
        <f t="shared" si="82"/>
        <v>0</v>
      </c>
      <c r="I61" s="132">
        <f t="shared" si="82"/>
        <v>0</v>
      </c>
      <c r="J61" s="170">
        <f t="shared" si="82"/>
        <v>0</v>
      </c>
      <c r="K61" s="158">
        <f t="shared" si="82"/>
        <v>0</v>
      </c>
      <c r="L61" s="156">
        <f t="shared" si="82"/>
        <v>0</v>
      </c>
      <c r="M61" s="159">
        <f t="shared" si="82"/>
        <v>0</v>
      </c>
      <c r="N61" s="155">
        <f t="shared" si="82"/>
        <v>0</v>
      </c>
      <c r="O61" s="156">
        <f t="shared" si="82"/>
        <v>0</v>
      </c>
      <c r="P61" s="159">
        <f t="shared" si="82"/>
        <v>0</v>
      </c>
      <c r="Q61" s="158">
        <f t="shared" si="82"/>
        <v>0</v>
      </c>
      <c r="R61" s="156">
        <f t="shared" si="82"/>
        <v>0</v>
      </c>
      <c r="S61" s="159">
        <f t="shared" si="82"/>
        <v>0</v>
      </c>
      <c r="T61" s="155">
        <f t="shared" si="82"/>
        <v>0</v>
      </c>
      <c r="U61" s="156">
        <f t="shared" si="82"/>
        <v>0</v>
      </c>
      <c r="V61" s="159">
        <f t="shared" si="82"/>
        <v>0</v>
      </c>
      <c r="W61" s="158">
        <f>W54+W58</f>
        <v>0</v>
      </c>
      <c r="X61" s="160">
        <f>X54+X58</f>
        <v>0</v>
      </c>
      <c r="Y61" s="155">
        <f t="shared" si="69"/>
        <v>0</v>
      </c>
      <c r="Z61" s="171">
        <v>0</v>
      </c>
      <c r="AA61" s="172"/>
      <c r="AB61" s="75"/>
      <c r="AC61" s="75"/>
    </row>
    <row r="62" spans="1:29" ht="15.75" thickBot="1">
      <c r="A62" s="356" t="s">
        <v>56</v>
      </c>
      <c r="B62" s="357" t="s">
        <v>23</v>
      </c>
      <c r="C62" s="138" t="s">
        <v>96</v>
      </c>
      <c r="D62" s="163"/>
      <c r="E62" s="65"/>
      <c r="F62" s="66"/>
      <c r="G62" s="66"/>
      <c r="H62" s="65"/>
      <c r="I62" s="66"/>
      <c r="J62" s="70"/>
      <c r="K62" s="66"/>
      <c r="L62" s="66"/>
      <c r="M62" s="70"/>
      <c r="N62" s="65"/>
      <c r="O62" s="66"/>
      <c r="P62" s="70"/>
      <c r="Q62" s="66"/>
      <c r="R62" s="66"/>
      <c r="S62" s="70"/>
      <c r="T62" s="65"/>
      <c r="U62" s="66"/>
      <c r="V62" s="70"/>
      <c r="W62" s="71"/>
      <c r="X62" s="72"/>
      <c r="Y62" s="72"/>
      <c r="Z62" s="73"/>
      <c r="AA62" s="74"/>
      <c r="AB62" s="75"/>
      <c r="AC62" s="75"/>
    </row>
    <row r="63" spans="1:29" ht="15">
      <c r="A63" s="329" t="s">
        <v>199</v>
      </c>
      <c r="B63" s="345" t="s">
        <v>90</v>
      </c>
      <c r="C63" s="139" t="s">
        <v>98</v>
      </c>
      <c r="D63" s="146"/>
      <c r="E63" s="164">
        <f t="shared" ref="E63:V63" si="83">SUM(E64:E66)</f>
        <v>0</v>
      </c>
      <c r="F63" s="165">
        <f t="shared" si="83"/>
        <v>0</v>
      </c>
      <c r="G63" s="166">
        <f t="shared" si="83"/>
        <v>0</v>
      </c>
      <c r="H63" s="80">
        <f t="shared" si="83"/>
        <v>0</v>
      </c>
      <c r="I63" s="81">
        <f t="shared" si="83"/>
        <v>0</v>
      </c>
      <c r="J63" s="111">
        <f t="shared" si="83"/>
        <v>0</v>
      </c>
      <c r="K63" s="173">
        <f t="shared" ref="K63:P63" si="84">SUM(K64:K66)</f>
        <v>0</v>
      </c>
      <c r="L63" s="165">
        <f t="shared" si="84"/>
        <v>0</v>
      </c>
      <c r="M63" s="174">
        <f t="shared" si="84"/>
        <v>0</v>
      </c>
      <c r="N63" s="164">
        <f t="shared" si="84"/>
        <v>0</v>
      </c>
      <c r="O63" s="165">
        <f t="shared" si="84"/>
        <v>0</v>
      </c>
      <c r="P63" s="174">
        <f t="shared" si="84"/>
        <v>0</v>
      </c>
      <c r="Q63" s="173">
        <f t="shared" si="83"/>
        <v>0</v>
      </c>
      <c r="R63" s="165">
        <f t="shared" si="83"/>
        <v>0</v>
      </c>
      <c r="S63" s="174">
        <f t="shared" si="83"/>
        <v>0</v>
      </c>
      <c r="T63" s="164">
        <f t="shared" si="83"/>
        <v>0</v>
      </c>
      <c r="U63" s="165">
        <f t="shared" si="83"/>
        <v>0</v>
      </c>
      <c r="V63" s="174">
        <f t="shared" si="83"/>
        <v>0</v>
      </c>
      <c r="W63" s="83">
        <f t="shared" ref="W63:W82" si="85">G63+S63</f>
        <v>0</v>
      </c>
      <c r="X63" s="84">
        <f t="shared" ref="X63:X83" si="86">J63+V63</f>
        <v>0</v>
      </c>
      <c r="Y63" s="84">
        <f t="shared" ref="Y63:Y83" si="87">W63-X63</f>
        <v>0</v>
      </c>
      <c r="Z63" s="86">
        <v>0</v>
      </c>
      <c r="AA63" s="87"/>
      <c r="AB63" s="88"/>
      <c r="AC63" s="88"/>
    </row>
    <row r="64" spans="1:29" ht="25.5">
      <c r="A64" s="89" t="s">
        <v>59</v>
      </c>
      <c r="B64" s="334" t="s">
        <v>262</v>
      </c>
      <c r="C64" s="90" t="s">
        <v>99</v>
      </c>
      <c r="D64" s="175" t="s">
        <v>100</v>
      </c>
      <c r="E64" s="176"/>
      <c r="F64" s="177"/>
      <c r="G64" s="178">
        <f t="shared" ref="G64:G66" si="88">E64*F64</f>
        <v>0</v>
      </c>
      <c r="H64" s="176"/>
      <c r="I64" s="177"/>
      <c r="J64" s="179">
        <f t="shared" ref="J64:J66" si="89">H64*I64</f>
        <v>0</v>
      </c>
      <c r="K64" s="168">
        <v>0</v>
      </c>
      <c r="L64" s="177">
        <v>0</v>
      </c>
      <c r="M64" s="112">
        <f t="shared" ref="M64:M66" si="90">K64*L64</f>
        <v>0</v>
      </c>
      <c r="N64" s="92">
        <v>0</v>
      </c>
      <c r="O64" s="177">
        <v>0</v>
      </c>
      <c r="P64" s="112">
        <f>O64*N64</f>
        <v>0</v>
      </c>
      <c r="Q64" s="168">
        <v>0</v>
      </c>
      <c r="R64" s="177">
        <v>0</v>
      </c>
      <c r="S64" s="112">
        <f t="shared" ref="S64:S66" si="91">Q64*R64</f>
        <v>0</v>
      </c>
      <c r="T64" s="92">
        <v>0</v>
      </c>
      <c r="U64" s="177">
        <v>0</v>
      </c>
      <c r="V64" s="112">
        <v>0</v>
      </c>
      <c r="W64" s="148">
        <f t="shared" si="85"/>
        <v>0</v>
      </c>
      <c r="X64" s="148">
        <f t="shared" si="86"/>
        <v>0</v>
      </c>
      <c r="Y64" s="148">
        <f t="shared" si="87"/>
        <v>0</v>
      </c>
      <c r="Z64" s="98">
        <v>0</v>
      </c>
      <c r="AA64" s="99"/>
      <c r="AB64" s="75"/>
      <c r="AC64" s="75"/>
    </row>
    <row r="65" spans="1:29" ht="25.5">
      <c r="A65" s="89" t="s">
        <v>59</v>
      </c>
      <c r="B65" s="334" t="s">
        <v>263</v>
      </c>
      <c r="C65" s="90" t="s">
        <v>99</v>
      </c>
      <c r="D65" s="175" t="s">
        <v>100</v>
      </c>
      <c r="E65" s="176"/>
      <c r="F65" s="177"/>
      <c r="G65" s="178">
        <f t="shared" si="88"/>
        <v>0</v>
      </c>
      <c r="H65" s="176"/>
      <c r="I65" s="177"/>
      <c r="J65" s="179">
        <f t="shared" si="89"/>
        <v>0</v>
      </c>
      <c r="K65" s="168"/>
      <c r="L65" s="177"/>
      <c r="M65" s="112">
        <f t="shared" si="90"/>
        <v>0</v>
      </c>
      <c r="N65" s="92"/>
      <c r="O65" s="177"/>
      <c r="P65" s="112">
        <f t="shared" ref="P65:P66" si="92">N65*O65</f>
        <v>0</v>
      </c>
      <c r="Q65" s="168"/>
      <c r="R65" s="177"/>
      <c r="S65" s="112">
        <f t="shared" si="91"/>
        <v>0</v>
      </c>
      <c r="T65" s="92"/>
      <c r="U65" s="177"/>
      <c r="V65" s="112">
        <f t="shared" ref="V65:V66" si="93">T65*U65</f>
        <v>0</v>
      </c>
      <c r="W65" s="148">
        <f t="shared" si="85"/>
        <v>0</v>
      </c>
      <c r="X65" s="148">
        <f t="shared" si="86"/>
        <v>0</v>
      </c>
      <c r="Y65" s="148">
        <f t="shared" si="87"/>
        <v>0</v>
      </c>
      <c r="Z65" s="98">
        <f t="shared" ref="Z65:Z82" si="94">0</f>
        <v>0</v>
      </c>
      <c r="AA65" s="99"/>
      <c r="AB65" s="75"/>
      <c r="AC65" s="75"/>
    </row>
    <row r="66" spans="1:29" ht="26.25" thickBot="1">
      <c r="A66" s="113" t="s">
        <v>59</v>
      </c>
      <c r="B66" s="334" t="s">
        <v>264</v>
      </c>
      <c r="C66" s="101" t="s">
        <v>99</v>
      </c>
      <c r="D66" s="180" t="s">
        <v>100</v>
      </c>
      <c r="E66" s="181"/>
      <c r="F66" s="182"/>
      <c r="G66" s="183">
        <f t="shared" si="88"/>
        <v>0</v>
      </c>
      <c r="H66" s="184"/>
      <c r="I66" s="185"/>
      <c r="J66" s="186">
        <f t="shared" si="89"/>
        <v>0</v>
      </c>
      <c r="K66" s="187"/>
      <c r="L66" s="182"/>
      <c r="M66" s="122">
        <f t="shared" si="90"/>
        <v>0</v>
      </c>
      <c r="N66" s="103"/>
      <c r="O66" s="182"/>
      <c r="P66" s="122">
        <f t="shared" si="92"/>
        <v>0</v>
      </c>
      <c r="Q66" s="187"/>
      <c r="R66" s="182"/>
      <c r="S66" s="122">
        <f t="shared" si="91"/>
        <v>0</v>
      </c>
      <c r="T66" s="103"/>
      <c r="U66" s="182"/>
      <c r="V66" s="122">
        <f t="shared" si="93"/>
        <v>0</v>
      </c>
      <c r="W66" s="150">
        <f t="shared" si="85"/>
        <v>0</v>
      </c>
      <c r="X66" s="150">
        <f t="shared" si="86"/>
        <v>0</v>
      </c>
      <c r="Y66" s="150">
        <f t="shared" si="87"/>
        <v>0</v>
      </c>
      <c r="Z66" s="98">
        <f t="shared" si="94"/>
        <v>0</v>
      </c>
      <c r="AA66" s="99"/>
      <c r="AB66" s="75"/>
      <c r="AC66" s="75"/>
    </row>
    <row r="67" spans="1:29" ht="15">
      <c r="A67" s="329" t="s">
        <v>199</v>
      </c>
      <c r="B67" s="345" t="s">
        <v>95</v>
      </c>
      <c r="C67" s="78" t="s">
        <v>102</v>
      </c>
      <c r="D67" s="79"/>
      <c r="E67" s="80">
        <f t="shared" ref="E67:V67" si="95">SUM(E68:E70)</f>
        <v>0</v>
      </c>
      <c r="F67" s="81">
        <f t="shared" si="95"/>
        <v>0</v>
      </c>
      <c r="G67" s="82">
        <f t="shared" si="95"/>
        <v>0</v>
      </c>
      <c r="H67" s="80">
        <f t="shared" si="95"/>
        <v>0</v>
      </c>
      <c r="I67" s="81">
        <f t="shared" si="95"/>
        <v>0</v>
      </c>
      <c r="J67" s="111">
        <f t="shared" si="95"/>
        <v>0</v>
      </c>
      <c r="K67" s="167">
        <f t="shared" ref="K67:P67" si="96">SUM(K68:K70)</f>
        <v>0</v>
      </c>
      <c r="L67" s="81">
        <f t="shared" si="96"/>
        <v>0</v>
      </c>
      <c r="M67" s="111">
        <f t="shared" si="96"/>
        <v>0</v>
      </c>
      <c r="N67" s="80">
        <f t="shared" si="96"/>
        <v>0</v>
      </c>
      <c r="O67" s="81">
        <f t="shared" si="96"/>
        <v>0</v>
      </c>
      <c r="P67" s="111">
        <f t="shared" si="96"/>
        <v>0</v>
      </c>
      <c r="Q67" s="167">
        <f t="shared" si="95"/>
        <v>0</v>
      </c>
      <c r="R67" s="81">
        <f t="shared" si="95"/>
        <v>0</v>
      </c>
      <c r="S67" s="111">
        <f t="shared" si="95"/>
        <v>0</v>
      </c>
      <c r="T67" s="80">
        <f t="shared" si="95"/>
        <v>0</v>
      </c>
      <c r="U67" s="81">
        <f t="shared" si="95"/>
        <v>0</v>
      </c>
      <c r="V67" s="111">
        <f t="shared" si="95"/>
        <v>0</v>
      </c>
      <c r="W67" s="83">
        <f t="shared" si="85"/>
        <v>0</v>
      </c>
      <c r="X67" s="84">
        <f t="shared" si="86"/>
        <v>0</v>
      </c>
      <c r="Y67" s="84">
        <f t="shared" si="87"/>
        <v>0</v>
      </c>
      <c r="Z67" s="120">
        <f t="shared" si="94"/>
        <v>0</v>
      </c>
      <c r="AA67" s="121"/>
      <c r="AB67" s="88"/>
      <c r="AC67" s="88"/>
    </row>
    <row r="68" spans="1:29" ht="15">
      <c r="A68" s="89" t="s">
        <v>59</v>
      </c>
      <c r="B68" s="334" t="s">
        <v>265</v>
      </c>
      <c r="C68" s="188" t="s">
        <v>103</v>
      </c>
      <c r="D68" s="91" t="s">
        <v>104</v>
      </c>
      <c r="E68" s="92"/>
      <c r="F68" s="93"/>
      <c r="G68" s="94">
        <f t="shared" ref="G68:G70" si="97">E68*F68</f>
        <v>0</v>
      </c>
      <c r="H68" s="92"/>
      <c r="I68" s="93"/>
      <c r="J68" s="112">
        <f t="shared" ref="J68:J70" si="98">H68*I68</f>
        <v>0</v>
      </c>
      <c r="K68" s="168"/>
      <c r="L68" s="93"/>
      <c r="M68" s="112">
        <f t="shared" ref="M68:M70" si="99">K68*L68</f>
        <v>0</v>
      </c>
      <c r="N68" s="92"/>
      <c r="O68" s="93"/>
      <c r="P68" s="112">
        <f t="shared" ref="P68:P70" si="100">N68*O68</f>
        <v>0</v>
      </c>
      <c r="Q68" s="168"/>
      <c r="R68" s="93"/>
      <c r="S68" s="112">
        <f t="shared" ref="S68:S70" si="101">Q68*R68</f>
        <v>0</v>
      </c>
      <c r="T68" s="92"/>
      <c r="U68" s="93"/>
      <c r="V68" s="112">
        <f t="shared" ref="V68:V70" si="102">T68*U68</f>
        <v>0</v>
      </c>
      <c r="W68" s="148">
        <f t="shared" si="85"/>
        <v>0</v>
      </c>
      <c r="X68" s="148">
        <f t="shared" si="86"/>
        <v>0</v>
      </c>
      <c r="Y68" s="148">
        <f t="shared" si="87"/>
        <v>0</v>
      </c>
      <c r="Z68" s="98">
        <f t="shared" si="94"/>
        <v>0</v>
      </c>
      <c r="AA68" s="99"/>
      <c r="AB68" s="75"/>
      <c r="AC68" s="75"/>
    </row>
    <row r="69" spans="1:29" ht="25.5">
      <c r="A69" s="89" t="s">
        <v>59</v>
      </c>
      <c r="B69" s="334" t="s">
        <v>266</v>
      </c>
      <c r="C69" s="188" t="s">
        <v>92</v>
      </c>
      <c r="D69" s="91" t="s">
        <v>104</v>
      </c>
      <c r="E69" s="92"/>
      <c r="F69" s="93"/>
      <c r="G69" s="94">
        <f t="shared" si="97"/>
        <v>0</v>
      </c>
      <c r="H69" s="92"/>
      <c r="I69" s="93"/>
      <c r="J69" s="112">
        <f t="shared" si="98"/>
        <v>0</v>
      </c>
      <c r="K69" s="168"/>
      <c r="L69" s="93"/>
      <c r="M69" s="112">
        <f t="shared" si="99"/>
        <v>0</v>
      </c>
      <c r="N69" s="92"/>
      <c r="O69" s="93"/>
      <c r="P69" s="112">
        <f t="shared" si="100"/>
        <v>0</v>
      </c>
      <c r="Q69" s="168"/>
      <c r="R69" s="93"/>
      <c r="S69" s="112">
        <f t="shared" si="101"/>
        <v>0</v>
      </c>
      <c r="T69" s="92"/>
      <c r="U69" s="93"/>
      <c r="V69" s="112">
        <f t="shared" si="102"/>
        <v>0</v>
      </c>
      <c r="W69" s="148">
        <f t="shared" si="85"/>
        <v>0</v>
      </c>
      <c r="X69" s="148">
        <f t="shared" si="86"/>
        <v>0</v>
      </c>
      <c r="Y69" s="148">
        <f t="shared" si="87"/>
        <v>0</v>
      </c>
      <c r="Z69" s="98">
        <f t="shared" si="94"/>
        <v>0</v>
      </c>
      <c r="AA69" s="99"/>
      <c r="AB69" s="75"/>
      <c r="AC69" s="75"/>
    </row>
    <row r="70" spans="1:29" ht="26.25" thickBot="1">
      <c r="A70" s="100" t="s">
        <v>59</v>
      </c>
      <c r="B70" s="334" t="s">
        <v>267</v>
      </c>
      <c r="C70" s="189" t="s">
        <v>93</v>
      </c>
      <c r="D70" s="102" t="s">
        <v>104</v>
      </c>
      <c r="E70" s="103"/>
      <c r="F70" s="104"/>
      <c r="G70" s="105">
        <f t="shared" si="97"/>
        <v>0</v>
      </c>
      <c r="H70" s="116"/>
      <c r="I70" s="117"/>
      <c r="J70" s="119">
        <f t="shared" si="98"/>
        <v>0</v>
      </c>
      <c r="K70" s="187"/>
      <c r="L70" s="104"/>
      <c r="M70" s="122">
        <f t="shared" si="99"/>
        <v>0</v>
      </c>
      <c r="N70" s="103"/>
      <c r="O70" s="104"/>
      <c r="P70" s="122">
        <f t="shared" si="100"/>
        <v>0</v>
      </c>
      <c r="Q70" s="187"/>
      <c r="R70" s="104"/>
      <c r="S70" s="122">
        <f t="shared" si="101"/>
        <v>0</v>
      </c>
      <c r="T70" s="103"/>
      <c r="U70" s="104"/>
      <c r="V70" s="122">
        <f t="shared" si="102"/>
        <v>0</v>
      </c>
      <c r="W70" s="150">
        <f t="shared" si="85"/>
        <v>0</v>
      </c>
      <c r="X70" s="150">
        <f t="shared" si="86"/>
        <v>0</v>
      </c>
      <c r="Y70" s="150">
        <f t="shared" si="87"/>
        <v>0</v>
      </c>
      <c r="Z70" s="98">
        <f t="shared" si="94"/>
        <v>0</v>
      </c>
      <c r="AA70" s="99"/>
      <c r="AB70" s="75"/>
      <c r="AC70" s="75"/>
    </row>
    <row r="71" spans="1:29" ht="15">
      <c r="A71" s="329" t="s">
        <v>199</v>
      </c>
      <c r="B71" s="345" t="s">
        <v>268</v>
      </c>
      <c r="C71" s="78" t="s">
        <v>106</v>
      </c>
      <c r="D71" s="79"/>
      <c r="E71" s="80">
        <f t="shared" ref="E71:V71" si="103">SUM(E72:E74)</f>
        <v>0</v>
      </c>
      <c r="F71" s="81">
        <f t="shared" si="103"/>
        <v>0</v>
      </c>
      <c r="G71" s="82">
        <f t="shared" si="103"/>
        <v>0</v>
      </c>
      <c r="H71" s="80">
        <f t="shared" si="103"/>
        <v>0</v>
      </c>
      <c r="I71" s="81">
        <f t="shared" si="103"/>
        <v>0</v>
      </c>
      <c r="J71" s="111">
        <f t="shared" si="103"/>
        <v>0</v>
      </c>
      <c r="K71" s="167">
        <f t="shared" ref="K71:P71" si="104">SUM(K72:K74)</f>
        <v>0</v>
      </c>
      <c r="L71" s="81">
        <f t="shared" si="104"/>
        <v>0</v>
      </c>
      <c r="M71" s="111">
        <f t="shared" si="104"/>
        <v>0</v>
      </c>
      <c r="N71" s="80">
        <f t="shared" si="104"/>
        <v>0</v>
      </c>
      <c r="O71" s="81">
        <f t="shared" si="104"/>
        <v>0</v>
      </c>
      <c r="P71" s="111">
        <f t="shared" si="104"/>
        <v>0</v>
      </c>
      <c r="Q71" s="167">
        <f t="shared" si="103"/>
        <v>0</v>
      </c>
      <c r="R71" s="81">
        <f t="shared" si="103"/>
        <v>0</v>
      </c>
      <c r="S71" s="111">
        <f t="shared" si="103"/>
        <v>0</v>
      </c>
      <c r="T71" s="80">
        <f t="shared" si="103"/>
        <v>0</v>
      </c>
      <c r="U71" s="81">
        <f t="shared" si="103"/>
        <v>0</v>
      </c>
      <c r="V71" s="111">
        <f t="shared" si="103"/>
        <v>0</v>
      </c>
      <c r="W71" s="83">
        <f t="shared" si="85"/>
        <v>0</v>
      </c>
      <c r="X71" s="84">
        <f t="shared" si="86"/>
        <v>0</v>
      </c>
      <c r="Y71" s="84">
        <f t="shared" si="87"/>
        <v>0</v>
      </c>
      <c r="Z71" s="120">
        <f t="shared" si="94"/>
        <v>0</v>
      </c>
      <c r="AA71" s="121"/>
      <c r="AB71" s="88"/>
      <c r="AC71" s="88"/>
    </row>
    <row r="72" spans="1:29" ht="25.5">
      <c r="A72" s="89" t="s">
        <v>59</v>
      </c>
      <c r="B72" s="334" t="s">
        <v>269</v>
      </c>
      <c r="C72" s="188" t="s">
        <v>107</v>
      </c>
      <c r="D72" s="91" t="s">
        <v>108</v>
      </c>
      <c r="E72" s="92"/>
      <c r="F72" s="93"/>
      <c r="G72" s="94">
        <f t="shared" ref="G72:G74" si="105">E72*F72</f>
        <v>0</v>
      </c>
      <c r="H72" s="92"/>
      <c r="I72" s="93"/>
      <c r="J72" s="112">
        <f t="shared" ref="J72:J74" si="106">H72*I72</f>
        <v>0</v>
      </c>
      <c r="K72" s="168"/>
      <c r="L72" s="93"/>
      <c r="M72" s="112">
        <f t="shared" ref="M72:M74" si="107">K72*L72</f>
        <v>0</v>
      </c>
      <c r="N72" s="92"/>
      <c r="O72" s="93"/>
      <c r="P72" s="112">
        <f t="shared" ref="P72:P74" si="108">N72*O72</f>
        <v>0</v>
      </c>
      <c r="Q72" s="168"/>
      <c r="R72" s="93"/>
      <c r="S72" s="112">
        <f t="shared" ref="S72:S74" si="109">Q72*R72</f>
        <v>0</v>
      </c>
      <c r="T72" s="92"/>
      <c r="U72" s="93"/>
      <c r="V72" s="112">
        <f t="shared" ref="V72:V74" si="110">T72*U72</f>
        <v>0</v>
      </c>
      <c r="W72" s="148">
        <f t="shared" si="85"/>
        <v>0</v>
      </c>
      <c r="X72" s="148">
        <f t="shared" si="86"/>
        <v>0</v>
      </c>
      <c r="Y72" s="148">
        <f t="shared" si="87"/>
        <v>0</v>
      </c>
      <c r="Z72" s="98">
        <f t="shared" si="94"/>
        <v>0</v>
      </c>
      <c r="AA72" s="99"/>
      <c r="AB72" s="75"/>
      <c r="AC72" s="75"/>
    </row>
    <row r="73" spans="1:29" ht="25.5">
      <c r="A73" s="89" t="s">
        <v>59</v>
      </c>
      <c r="B73" s="334" t="s">
        <v>270</v>
      </c>
      <c r="C73" s="188" t="s">
        <v>109</v>
      </c>
      <c r="D73" s="91" t="s">
        <v>108</v>
      </c>
      <c r="E73" s="92"/>
      <c r="F73" s="93"/>
      <c r="G73" s="94">
        <f t="shared" si="105"/>
        <v>0</v>
      </c>
      <c r="H73" s="92"/>
      <c r="I73" s="93"/>
      <c r="J73" s="112">
        <f t="shared" si="106"/>
        <v>0</v>
      </c>
      <c r="K73" s="168"/>
      <c r="L73" s="93"/>
      <c r="M73" s="112">
        <f t="shared" si="107"/>
        <v>0</v>
      </c>
      <c r="N73" s="92"/>
      <c r="O73" s="93"/>
      <c r="P73" s="112">
        <f t="shared" si="108"/>
        <v>0</v>
      </c>
      <c r="Q73" s="168"/>
      <c r="R73" s="93"/>
      <c r="S73" s="112">
        <f t="shared" si="109"/>
        <v>0</v>
      </c>
      <c r="T73" s="92"/>
      <c r="U73" s="93"/>
      <c r="V73" s="112">
        <f t="shared" si="110"/>
        <v>0</v>
      </c>
      <c r="W73" s="148">
        <f t="shared" si="85"/>
        <v>0</v>
      </c>
      <c r="X73" s="148">
        <f t="shared" si="86"/>
        <v>0</v>
      </c>
      <c r="Y73" s="148">
        <f t="shared" si="87"/>
        <v>0</v>
      </c>
      <c r="Z73" s="98">
        <f t="shared" si="94"/>
        <v>0</v>
      </c>
      <c r="AA73" s="99"/>
      <c r="AB73" s="75"/>
      <c r="AC73" s="75"/>
    </row>
    <row r="74" spans="1:29" ht="15.75" thickBot="1">
      <c r="A74" s="100" t="s">
        <v>59</v>
      </c>
      <c r="B74" s="334" t="s">
        <v>271</v>
      </c>
      <c r="C74" s="189" t="s">
        <v>110</v>
      </c>
      <c r="D74" s="102" t="s">
        <v>108</v>
      </c>
      <c r="E74" s="103"/>
      <c r="F74" s="104"/>
      <c r="G74" s="105">
        <f t="shared" si="105"/>
        <v>0</v>
      </c>
      <c r="H74" s="116"/>
      <c r="I74" s="117"/>
      <c r="J74" s="119">
        <f t="shared" si="106"/>
        <v>0</v>
      </c>
      <c r="K74" s="187"/>
      <c r="L74" s="104"/>
      <c r="M74" s="122">
        <f t="shared" si="107"/>
        <v>0</v>
      </c>
      <c r="N74" s="103"/>
      <c r="O74" s="104"/>
      <c r="P74" s="122">
        <f t="shared" si="108"/>
        <v>0</v>
      </c>
      <c r="Q74" s="187"/>
      <c r="R74" s="104"/>
      <c r="S74" s="122">
        <f t="shared" si="109"/>
        <v>0</v>
      </c>
      <c r="T74" s="103"/>
      <c r="U74" s="104"/>
      <c r="V74" s="122">
        <f t="shared" si="110"/>
        <v>0</v>
      </c>
      <c r="W74" s="150">
        <f t="shared" si="85"/>
        <v>0</v>
      </c>
      <c r="X74" s="150">
        <f t="shared" si="86"/>
        <v>0</v>
      </c>
      <c r="Y74" s="150">
        <f t="shared" si="87"/>
        <v>0</v>
      </c>
      <c r="Z74" s="98">
        <f t="shared" si="94"/>
        <v>0</v>
      </c>
      <c r="AA74" s="99"/>
      <c r="AB74" s="75"/>
      <c r="AC74" s="75"/>
    </row>
    <row r="75" spans="1:29" ht="15">
      <c r="A75" s="329" t="s">
        <v>199</v>
      </c>
      <c r="B75" s="345" t="s">
        <v>272</v>
      </c>
      <c r="C75" s="78" t="s">
        <v>111</v>
      </c>
      <c r="D75" s="79"/>
      <c r="E75" s="80">
        <f t="shared" ref="E75:V75" si="111">SUM(E76:E78)</f>
        <v>0</v>
      </c>
      <c r="F75" s="81">
        <f t="shared" si="111"/>
        <v>0</v>
      </c>
      <c r="G75" s="82">
        <f t="shared" si="111"/>
        <v>0</v>
      </c>
      <c r="H75" s="80">
        <f t="shared" si="111"/>
        <v>0</v>
      </c>
      <c r="I75" s="81">
        <f t="shared" si="111"/>
        <v>0</v>
      </c>
      <c r="J75" s="111">
        <f t="shared" si="111"/>
        <v>0</v>
      </c>
      <c r="K75" s="167">
        <f t="shared" ref="K75:P75" si="112">SUM(K76:K78)</f>
        <v>0</v>
      </c>
      <c r="L75" s="81">
        <f t="shared" si="112"/>
        <v>0</v>
      </c>
      <c r="M75" s="111">
        <f t="shared" si="112"/>
        <v>0</v>
      </c>
      <c r="N75" s="80">
        <f t="shared" si="112"/>
        <v>0</v>
      </c>
      <c r="O75" s="81">
        <f t="shared" si="112"/>
        <v>0</v>
      </c>
      <c r="P75" s="111">
        <f t="shared" si="112"/>
        <v>0</v>
      </c>
      <c r="Q75" s="167">
        <f t="shared" si="111"/>
        <v>0</v>
      </c>
      <c r="R75" s="81">
        <f t="shared" si="111"/>
        <v>0</v>
      </c>
      <c r="S75" s="111">
        <f t="shared" si="111"/>
        <v>0</v>
      </c>
      <c r="T75" s="80">
        <f t="shared" si="111"/>
        <v>0</v>
      </c>
      <c r="U75" s="81">
        <f t="shared" si="111"/>
        <v>0</v>
      </c>
      <c r="V75" s="111">
        <f t="shared" si="111"/>
        <v>0</v>
      </c>
      <c r="W75" s="83">
        <f t="shared" si="85"/>
        <v>0</v>
      </c>
      <c r="X75" s="84">
        <f t="shared" si="86"/>
        <v>0</v>
      </c>
      <c r="Y75" s="84">
        <f t="shared" si="87"/>
        <v>0</v>
      </c>
      <c r="Z75" s="120">
        <f t="shared" si="94"/>
        <v>0</v>
      </c>
      <c r="AA75" s="121"/>
      <c r="AB75" s="88"/>
      <c r="AC75" s="88"/>
    </row>
    <row r="76" spans="1:29" ht="15">
      <c r="A76" s="89" t="s">
        <v>59</v>
      </c>
      <c r="B76" s="334" t="s">
        <v>273</v>
      </c>
      <c r="C76" s="90" t="s">
        <v>112</v>
      </c>
      <c r="D76" s="337" t="s">
        <v>82</v>
      </c>
      <c r="E76" s="92"/>
      <c r="F76" s="93"/>
      <c r="G76" s="94">
        <f t="shared" ref="G76:G78" si="113">E76*F76</f>
        <v>0</v>
      </c>
      <c r="H76" s="92"/>
      <c r="I76" s="93"/>
      <c r="J76" s="112">
        <f t="shared" ref="J76:J78" si="114">H76*I76</f>
        <v>0</v>
      </c>
      <c r="K76" s="168"/>
      <c r="L76" s="93"/>
      <c r="M76" s="112">
        <f t="shared" ref="M76:M78" si="115">K76*L76</f>
        <v>0</v>
      </c>
      <c r="N76" s="92"/>
      <c r="O76" s="93"/>
      <c r="P76" s="112">
        <f t="shared" ref="P76:P78" si="116">N76*O76</f>
        <v>0</v>
      </c>
      <c r="Q76" s="168"/>
      <c r="R76" s="93"/>
      <c r="S76" s="112">
        <f t="shared" ref="S76:S78" si="117">Q76*R76</f>
        <v>0</v>
      </c>
      <c r="T76" s="92"/>
      <c r="U76" s="93"/>
      <c r="V76" s="112">
        <f t="shared" ref="V76:V78" si="118">T76*U76</f>
        <v>0</v>
      </c>
      <c r="W76" s="148">
        <f t="shared" si="85"/>
        <v>0</v>
      </c>
      <c r="X76" s="148">
        <f t="shared" si="86"/>
        <v>0</v>
      </c>
      <c r="Y76" s="148">
        <f t="shared" si="87"/>
        <v>0</v>
      </c>
      <c r="Z76" s="98">
        <f t="shared" si="94"/>
        <v>0</v>
      </c>
      <c r="AA76" s="99"/>
      <c r="AB76" s="75"/>
      <c r="AC76" s="75"/>
    </row>
    <row r="77" spans="1:29" ht="15">
      <c r="A77" s="89" t="s">
        <v>59</v>
      </c>
      <c r="B77" s="334" t="s">
        <v>274</v>
      </c>
      <c r="C77" s="90" t="s">
        <v>112</v>
      </c>
      <c r="D77" s="337" t="s">
        <v>82</v>
      </c>
      <c r="E77" s="92"/>
      <c r="F77" s="93"/>
      <c r="G77" s="94">
        <f t="shared" si="113"/>
        <v>0</v>
      </c>
      <c r="H77" s="92"/>
      <c r="I77" s="93"/>
      <c r="J77" s="112">
        <f t="shared" si="114"/>
        <v>0</v>
      </c>
      <c r="K77" s="168"/>
      <c r="L77" s="93"/>
      <c r="M77" s="112">
        <f t="shared" si="115"/>
        <v>0</v>
      </c>
      <c r="N77" s="92"/>
      <c r="O77" s="93"/>
      <c r="P77" s="112">
        <f t="shared" si="116"/>
        <v>0</v>
      </c>
      <c r="Q77" s="168"/>
      <c r="R77" s="93"/>
      <c r="S77" s="112">
        <f t="shared" si="117"/>
        <v>0</v>
      </c>
      <c r="T77" s="92"/>
      <c r="U77" s="93"/>
      <c r="V77" s="112">
        <f t="shared" si="118"/>
        <v>0</v>
      </c>
      <c r="W77" s="148">
        <f t="shared" si="85"/>
        <v>0</v>
      </c>
      <c r="X77" s="148">
        <f t="shared" si="86"/>
        <v>0</v>
      </c>
      <c r="Y77" s="148">
        <f t="shared" si="87"/>
        <v>0</v>
      </c>
      <c r="Z77" s="98">
        <f t="shared" si="94"/>
        <v>0</v>
      </c>
      <c r="AA77" s="99"/>
      <c r="AB77" s="75"/>
      <c r="AC77" s="75"/>
    </row>
    <row r="78" spans="1:29" ht="15.75" thickBot="1">
      <c r="A78" s="100" t="s">
        <v>59</v>
      </c>
      <c r="B78" s="334" t="s">
        <v>275</v>
      </c>
      <c r="C78" s="101" t="s">
        <v>112</v>
      </c>
      <c r="D78" s="337" t="s">
        <v>82</v>
      </c>
      <c r="E78" s="103"/>
      <c r="F78" s="104"/>
      <c r="G78" s="105">
        <f t="shared" si="113"/>
        <v>0</v>
      </c>
      <c r="H78" s="116"/>
      <c r="I78" s="117"/>
      <c r="J78" s="119">
        <f t="shared" si="114"/>
        <v>0</v>
      </c>
      <c r="K78" s="187"/>
      <c r="L78" s="104"/>
      <c r="M78" s="122">
        <f t="shared" si="115"/>
        <v>0</v>
      </c>
      <c r="N78" s="103"/>
      <c r="O78" s="104"/>
      <c r="P78" s="122">
        <f t="shared" si="116"/>
        <v>0</v>
      </c>
      <c r="Q78" s="187"/>
      <c r="R78" s="104"/>
      <c r="S78" s="122">
        <f t="shared" si="117"/>
        <v>0</v>
      </c>
      <c r="T78" s="103"/>
      <c r="U78" s="104"/>
      <c r="V78" s="122">
        <f t="shared" si="118"/>
        <v>0</v>
      </c>
      <c r="W78" s="150">
        <f t="shared" si="85"/>
        <v>0</v>
      </c>
      <c r="X78" s="150">
        <f t="shared" si="86"/>
        <v>0</v>
      </c>
      <c r="Y78" s="150">
        <f t="shared" si="87"/>
        <v>0</v>
      </c>
      <c r="Z78" s="98">
        <f t="shared" si="94"/>
        <v>0</v>
      </c>
      <c r="AA78" s="99"/>
      <c r="AB78" s="75"/>
      <c r="AC78" s="75"/>
    </row>
    <row r="79" spans="1:29" ht="15">
      <c r="A79" s="329" t="s">
        <v>199</v>
      </c>
      <c r="B79" s="345" t="s">
        <v>276</v>
      </c>
      <c r="C79" s="78" t="s">
        <v>113</v>
      </c>
      <c r="D79" s="79"/>
      <c r="E79" s="80">
        <f t="shared" ref="E79:V79" si="119">SUM(E80:E82)</f>
        <v>0</v>
      </c>
      <c r="F79" s="81">
        <f t="shared" si="119"/>
        <v>0</v>
      </c>
      <c r="G79" s="82">
        <f t="shared" si="119"/>
        <v>0</v>
      </c>
      <c r="H79" s="80">
        <f t="shared" si="119"/>
        <v>0</v>
      </c>
      <c r="I79" s="81">
        <f t="shared" si="119"/>
        <v>0</v>
      </c>
      <c r="J79" s="111">
        <f t="shared" si="119"/>
        <v>0</v>
      </c>
      <c r="K79" s="167">
        <f t="shared" ref="K79:P79" si="120">SUM(K80:K82)</f>
        <v>0</v>
      </c>
      <c r="L79" s="81">
        <f t="shared" si="120"/>
        <v>0</v>
      </c>
      <c r="M79" s="111">
        <f t="shared" si="120"/>
        <v>0</v>
      </c>
      <c r="N79" s="80">
        <f t="shared" si="120"/>
        <v>0</v>
      </c>
      <c r="O79" s="81">
        <f t="shared" si="120"/>
        <v>0</v>
      </c>
      <c r="P79" s="111">
        <f t="shared" si="120"/>
        <v>0</v>
      </c>
      <c r="Q79" s="167">
        <f t="shared" si="119"/>
        <v>0</v>
      </c>
      <c r="R79" s="81">
        <f t="shared" si="119"/>
        <v>0</v>
      </c>
      <c r="S79" s="111">
        <f t="shared" si="119"/>
        <v>0</v>
      </c>
      <c r="T79" s="80">
        <f t="shared" si="119"/>
        <v>0</v>
      </c>
      <c r="U79" s="81">
        <f t="shared" si="119"/>
        <v>0</v>
      </c>
      <c r="V79" s="111">
        <f t="shared" si="119"/>
        <v>0</v>
      </c>
      <c r="W79" s="83">
        <f t="shared" si="85"/>
        <v>0</v>
      </c>
      <c r="X79" s="84">
        <f t="shared" si="86"/>
        <v>0</v>
      </c>
      <c r="Y79" s="84">
        <f t="shared" si="87"/>
        <v>0</v>
      </c>
      <c r="Z79" s="120">
        <f t="shared" si="94"/>
        <v>0</v>
      </c>
      <c r="AA79" s="121"/>
      <c r="AB79" s="88"/>
      <c r="AC79" s="88"/>
    </row>
    <row r="80" spans="1:29" ht="15">
      <c r="A80" s="89" t="s">
        <v>59</v>
      </c>
      <c r="B80" s="334" t="s">
        <v>277</v>
      </c>
      <c r="C80" s="90" t="s">
        <v>112</v>
      </c>
      <c r="D80" s="337" t="s">
        <v>82</v>
      </c>
      <c r="E80" s="92"/>
      <c r="F80" s="93"/>
      <c r="G80" s="94">
        <f t="shared" ref="G80:G82" si="121">E80*F80</f>
        <v>0</v>
      </c>
      <c r="H80" s="92"/>
      <c r="I80" s="93"/>
      <c r="J80" s="112">
        <f t="shared" ref="J80:J82" si="122">H80*I80</f>
        <v>0</v>
      </c>
      <c r="K80" s="168"/>
      <c r="L80" s="93"/>
      <c r="M80" s="112">
        <f t="shared" ref="M80:M82" si="123">K80*L80</f>
        <v>0</v>
      </c>
      <c r="N80" s="92"/>
      <c r="O80" s="93"/>
      <c r="P80" s="112">
        <f t="shared" ref="P80:P82" si="124">N80*O80</f>
        <v>0</v>
      </c>
      <c r="Q80" s="168"/>
      <c r="R80" s="93"/>
      <c r="S80" s="112">
        <f t="shared" ref="S80:S82" si="125">Q80*R80</f>
        <v>0</v>
      </c>
      <c r="T80" s="92"/>
      <c r="U80" s="93"/>
      <c r="V80" s="112">
        <f t="shared" ref="V80:V82" si="126">T80*U80</f>
        <v>0</v>
      </c>
      <c r="W80" s="148">
        <f t="shared" si="85"/>
        <v>0</v>
      </c>
      <c r="X80" s="148">
        <f t="shared" si="86"/>
        <v>0</v>
      </c>
      <c r="Y80" s="148">
        <f t="shared" si="87"/>
        <v>0</v>
      </c>
      <c r="Z80" s="98">
        <f t="shared" si="94"/>
        <v>0</v>
      </c>
      <c r="AA80" s="99"/>
      <c r="AB80" s="75"/>
      <c r="AC80" s="75"/>
    </row>
    <row r="81" spans="1:29" ht="15">
      <c r="A81" s="89" t="s">
        <v>59</v>
      </c>
      <c r="B81" s="334" t="s">
        <v>278</v>
      </c>
      <c r="C81" s="90" t="s">
        <v>112</v>
      </c>
      <c r="D81" s="337" t="s">
        <v>82</v>
      </c>
      <c r="E81" s="92"/>
      <c r="F81" s="93"/>
      <c r="G81" s="94">
        <f t="shared" si="121"/>
        <v>0</v>
      </c>
      <c r="H81" s="92"/>
      <c r="I81" s="93"/>
      <c r="J81" s="112">
        <f t="shared" si="122"/>
        <v>0</v>
      </c>
      <c r="K81" s="168"/>
      <c r="L81" s="93"/>
      <c r="M81" s="112">
        <f t="shared" si="123"/>
        <v>0</v>
      </c>
      <c r="N81" s="92"/>
      <c r="O81" s="93"/>
      <c r="P81" s="112">
        <f t="shared" si="124"/>
        <v>0</v>
      </c>
      <c r="Q81" s="168"/>
      <c r="R81" s="93"/>
      <c r="S81" s="112">
        <f t="shared" si="125"/>
        <v>0</v>
      </c>
      <c r="T81" s="92"/>
      <c r="U81" s="93"/>
      <c r="V81" s="112">
        <f t="shared" si="126"/>
        <v>0</v>
      </c>
      <c r="W81" s="148">
        <f t="shared" si="85"/>
        <v>0</v>
      </c>
      <c r="X81" s="148">
        <f t="shared" si="86"/>
        <v>0</v>
      </c>
      <c r="Y81" s="148">
        <f t="shared" si="87"/>
        <v>0</v>
      </c>
      <c r="Z81" s="98">
        <f t="shared" si="94"/>
        <v>0</v>
      </c>
      <c r="AA81" s="99"/>
      <c r="AB81" s="75"/>
      <c r="AC81" s="75"/>
    </row>
    <row r="82" spans="1:29" ht="15.75" thickBot="1">
      <c r="A82" s="100" t="s">
        <v>59</v>
      </c>
      <c r="B82" s="334" t="s">
        <v>279</v>
      </c>
      <c r="C82" s="101" t="s">
        <v>112</v>
      </c>
      <c r="D82" s="337" t="s">
        <v>82</v>
      </c>
      <c r="E82" s="103"/>
      <c r="F82" s="104"/>
      <c r="G82" s="105">
        <f t="shared" si="121"/>
        <v>0</v>
      </c>
      <c r="H82" s="116"/>
      <c r="I82" s="117"/>
      <c r="J82" s="119">
        <f t="shared" si="122"/>
        <v>0</v>
      </c>
      <c r="K82" s="187"/>
      <c r="L82" s="104"/>
      <c r="M82" s="122">
        <f t="shared" si="123"/>
        <v>0</v>
      </c>
      <c r="N82" s="103"/>
      <c r="O82" s="104"/>
      <c r="P82" s="122">
        <f t="shared" si="124"/>
        <v>0</v>
      </c>
      <c r="Q82" s="187"/>
      <c r="R82" s="104"/>
      <c r="S82" s="122">
        <f t="shared" si="125"/>
        <v>0</v>
      </c>
      <c r="T82" s="103"/>
      <c r="U82" s="104"/>
      <c r="V82" s="122">
        <f t="shared" si="126"/>
        <v>0</v>
      </c>
      <c r="W82" s="150">
        <f t="shared" si="85"/>
        <v>0</v>
      </c>
      <c r="X82" s="150">
        <f t="shared" si="86"/>
        <v>0</v>
      </c>
      <c r="Y82" s="150">
        <f t="shared" si="87"/>
        <v>0</v>
      </c>
      <c r="Z82" s="128">
        <f t="shared" si="94"/>
        <v>0</v>
      </c>
      <c r="AA82" s="123"/>
      <c r="AB82" s="75"/>
      <c r="AC82" s="75"/>
    </row>
    <row r="83" spans="1:29" ht="15.75" thickBot="1">
      <c r="A83" s="352" t="s">
        <v>280</v>
      </c>
      <c r="B83" s="152"/>
      <c r="C83" s="153"/>
      <c r="D83" s="154"/>
      <c r="E83" s="155">
        <f t="shared" ref="E83:W83" si="127">E79+E75+E71+E67+E63</f>
        <v>0</v>
      </c>
      <c r="F83" s="156">
        <f t="shared" si="127"/>
        <v>0</v>
      </c>
      <c r="G83" s="157">
        <f t="shared" si="127"/>
        <v>0</v>
      </c>
      <c r="H83" s="130">
        <f t="shared" si="127"/>
        <v>0</v>
      </c>
      <c r="I83" s="132">
        <f t="shared" si="127"/>
        <v>0</v>
      </c>
      <c r="J83" s="170">
        <f t="shared" si="127"/>
        <v>0</v>
      </c>
      <c r="K83" s="158">
        <f t="shared" ref="K83:P83" si="128">K79+K75+K71+K67+K63</f>
        <v>0</v>
      </c>
      <c r="L83" s="156">
        <f t="shared" si="128"/>
        <v>0</v>
      </c>
      <c r="M83" s="159">
        <f t="shared" si="128"/>
        <v>0</v>
      </c>
      <c r="N83" s="155">
        <f t="shared" si="128"/>
        <v>0</v>
      </c>
      <c r="O83" s="156">
        <f t="shared" si="128"/>
        <v>0</v>
      </c>
      <c r="P83" s="159">
        <f t="shared" si="128"/>
        <v>0</v>
      </c>
      <c r="Q83" s="158">
        <f t="shared" si="127"/>
        <v>0</v>
      </c>
      <c r="R83" s="156">
        <f t="shared" si="127"/>
        <v>0</v>
      </c>
      <c r="S83" s="159">
        <f t="shared" si="127"/>
        <v>0</v>
      </c>
      <c r="T83" s="155">
        <f t="shared" si="127"/>
        <v>0</v>
      </c>
      <c r="U83" s="156">
        <f t="shared" si="127"/>
        <v>0</v>
      </c>
      <c r="V83" s="159">
        <f t="shared" si="127"/>
        <v>0</v>
      </c>
      <c r="W83" s="130">
        <f t="shared" si="127"/>
        <v>0</v>
      </c>
      <c r="X83" s="84">
        <f t="shared" si="86"/>
        <v>0</v>
      </c>
      <c r="Y83" s="130">
        <f t="shared" si="87"/>
        <v>0</v>
      </c>
      <c r="Z83" s="136">
        <v>0</v>
      </c>
      <c r="AA83" s="137"/>
      <c r="AB83" s="75"/>
      <c r="AC83" s="75"/>
    </row>
    <row r="84" spans="1:29" ht="15.75" thickBot="1">
      <c r="A84" s="356" t="s">
        <v>56</v>
      </c>
      <c r="B84" s="358" t="s">
        <v>24</v>
      </c>
      <c r="C84" s="360" t="s">
        <v>281</v>
      </c>
      <c r="D84" s="163"/>
      <c r="E84" s="65"/>
      <c r="F84" s="66"/>
      <c r="G84" s="66"/>
      <c r="H84" s="65"/>
      <c r="I84" s="66"/>
      <c r="J84" s="70"/>
      <c r="K84" s="66"/>
      <c r="L84" s="66"/>
      <c r="M84" s="70"/>
      <c r="N84" s="65"/>
      <c r="O84" s="66"/>
      <c r="P84" s="70"/>
      <c r="Q84" s="66"/>
      <c r="R84" s="66"/>
      <c r="S84" s="70"/>
      <c r="T84" s="65"/>
      <c r="U84" s="66"/>
      <c r="V84" s="70"/>
      <c r="W84" s="190"/>
      <c r="X84" s="191"/>
      <c r="Y84" s="192"/>
      <c r="Z84" s="193"/>
      <c r="AA84" s="194"/>
      <c r="AB84" s="75"/>
      <c r="AC84" s="75"/>
    </row>
    <row r="85" spans="1:29" ht="15">
      <c r="A85" s="329" t="s">
        <v>199</v>
      </c>
      <c r="B85" s="345" t="s">
        <v>97</v>
      </c>
      <c r="C85" s="361" t="s">
        <v>282</v>
      </c>
      <c r="D85" s="146"/>
      <c r="E85" s="164">
        <f t="shared" ref="E85:V85" si="129">SUM(E86:E88)</f>
        <v>0</v>
      </c>
      <c r="F85" s="165">
        <f t="shared" si="129"/>
        <v>0</v>
      </c>
      <c r="G85" s="166">
        <f t="shared" si="129"/>
        <v>0</v>
      </c>
      <c r="H85" s="80">
        <f t="shared" si="129"/>
        <v>0</v>
      </c>
      <c r="I85" s="81">
        <f t="shared" si="129"/>
        <v>0</v>
      </c>
      <c r="J85" s="111">
        <f t="shared" si="129"/>
        <v>0</v>
      </c>
      <c r="K85" s="173">
        <f t="shared" ref="K85:P85" si="130">SUM(K86:K88)</f>
        <v>0</v>
      </c>
      <c r="L85" s="165">
        <f t="shared" si="130"/>
        <v>0</v>
      </c>
      <c r="M85" s="174">
        <f t="shared" si="130"/>
        <v>0</v>
      </c>
      <c r="N85" s="164">
        <f t="shared" si="130"/>
        <v>0</v>
      </c>
      <c r="O85" s="165">
        <f t="shared" si="130"/>
        <v>0</v>
      </c>
      <c r="P85" s="174">
        <f t="shared" si="130"/>
        <v>0</v>
      </c>
      <c r="Q85" s="173">
        <f t="shared" si="129"/>
        <v>0</v>
      </c>
      <c r="R85" s="165">
        <f t="shared" si="129"/>
        <v>0</v>
      </c>
      <c r="S85" s="174">
        <f t="shared" si="129"/>
        <v>0</v>
      </c>
      <c r="T85" s="164">
        <f t="shared" si="129"/>
        <v>0</v>
      </c>
      <c r="U85" s="165">
        <f t="shared" si="129"/>
        <v>0</v>
      </c>
      <c r="V85" s="174">
        <f t="shared" si="129"/>
        <v>0</v>
      </c>
      <c r="W85" s="83">
        <f t="shared" ref="W85:W97" si="131">G85+S85</f>
        <v>0</v>
      </c>
      <c r="X85" s="195">
        <f t="shared" ref="X85:X97" si="132">J85+V85</f>
        <v>0</v>
      </c>
      <c r="Y85" s="84">
        <f t="shared" ref="Y85:Y97" si="133">W85-X85</f>
        <v>0</v>
      </c>
      <c r="Z85" s="120">
        <f t="shared" ref="Z85:Z97" si="134">0</f>
        <v>0</v>
      </c>
      <c r="AA85" s="121"/>
      <c r="AB85" s="88"/>
      <c r="AC85" s="88"/>
    </row>
    <row r="86" spans="1:29" ht="15">
      <c r="A86" s="89" t="s">
        <v>59</v>
      </c>
      <c r="B86" s="334" t="s">
        <v>285</v>
      </c>
      <c r="C86" s="336" t="s">
        <v>283</v>
      </c>
      <c r="D86" s="337" t="s">
        <v>288</v>
      </c>
      <c r="E86" s="92"/>
      <c r="F86" s="93"/>
      <c r="G86" s="94">
        <f t="shared" ref="G86:G88" si="135">E86*F86</f>
        <v>0</v>
      </c>
      <c r="H86" s="92"/>
      <c r="I86" s="93"/>
      <c r="J86" s="112">
        <f t="shared" ref="J86:J88" si="136">H86*I86</f>
        <v>0</v>
      </c>
      <c r="K86" s="168"/>
      <c r="L86" s="93"/>
      <c r="M86" s="112">
        <f t="shared" ref="M86:M88" si="137">K86*L86</f>
        <v>0</v>
      </c>
      <c r="N86" s="92"/>
      <c r="O86" s="93"/>
      <c r="P86" s="112">
        <f t="shared" ref="P86:P88" si="138">N86*O86</f>
        <v>0</v>
      </c>
      <c r="Q86" s="168"/>
      <c r="R86" s="93"/>
      <c r="S86" s="112">
        <f t="shared" ref="S86:S88" si="139">Q86*R86</f>
        <v>0</v>
      </c>
      <c r="T86" s="92"/>
      <c r="U86" s="93"/>
      <c r="V86" s="112">
        <f t="shared" ref="V86:V88" si="140">T86*U86</f>
        <v>0</v>
      </c>
      <c r="W86" s="95">
        <f t="shared" si="131"/>
        <v>0</v>
      </c>
      <c r="X86" s="96">
        <f t="shared" si="132"/>
        <v>0</v>
      </c>
      <c r="Y86" s="148">
        <f t="shared" si="133"/>
        <v>0</v>
      </c>
      <c r="Z86" s="98">
        <f t="shared" si="134"/>
        <v>0</v>
      </c>
      <c r="AA86" s="99"/>
      <c r="AB86" s="75"/>
      <c r="AC86" s="75"/>
    </row>
    <row r="87" spans="1:29" ht="15">
      <c r="A87" s="89" t="s">
        <v>59</v>
      </c>
      <c r="B87" s="334" t="s">
        <v>286</v>
      </c>
      <c r="C87" s="336" t="s">
        <v>283</v>
      </c>
      <c r="D87" s="337" t="s">
        <v>288</v>
      </c>
      <c r="E87" s="92"/>
      <c r="F87" s="93"/>
      <c r="G87" s="94">
        <f t="shared" si="135"/>
        <v>0</v>
      </c>
      <c r="H87" s="92"/>
      <c r="I87" s="93"/>
      <c r="J87" s="112">
        <f t="shared" si="136"/>
        <v>0</v>
      </c>
      <c r="K87" s="168"/>
      <c r="L87" s="93"/>
      <c r="M87" s="112">
        <f t="shared" si="137"/>
        <v>0</v>
      </c>
      <c r="N87" s="92"/>
      <c r="O87" s="93"/>
      <c r="P87" s="112">
        <f t="shared" si="138"/>
        <v>0</v>
      </c>
      <c r="Q87" s="168"/>
      <c r="R87" s="93"/>
      <c r="S87" s="112">
        <f t="shared" si="139"/>
        <v>0</v>
      </c>
      <c r="T87" s="92"/>
      <c r="U87" s="93"/>
      <c r="V87" s="112">
        <f t="shared" si="140"/>
        <v>0</v>
      </c>
      <c r="W87" s="95">
        <f t="shared" si="131"/>
        <v>0</v>
      </c>
      <c r="X87" s="96">
        <f t="shared" si="132"/>
        <v>0</v>
      </c>
      <c r="Y87" s="148">
        <f t="shared" si="133"/>
        <v>0</v>
      </c>
      <c r="Z87" s="98">
        <f t="shared" si="134"/>
        <v>0</v>
      </c>
      <c r="AA87" s="99"/>
      <c r="AB87" s="75"/>
      <c r="AC87" s="75"/>
    </row>
    <row r="88" spans="1:29" ht="15.75" thickBot="1">
      <c r="A88" s="113" t="s">
        <v>59</v>
      </c>
      <c r="B88" s="334" t="s">
        <v>287</v>
      </c>
      <c r="C88" s="336" t="s">
        <v>283</v>
      </c>
      <c r="D88" s="337" t="s">
        <v>288</v>
      </c>
      <c r="E88" s="116"/>
      <c r="F88" s="117"/>
      <c r="G88" s="118">
        <f t="shared" si="135"/>
        <v>0</v>
      </c>
      <c r="H88" s="116"/>
      <c r="I88" s="117"/>
      <c r="J88" s="119">
        <f t="shared" si="136"/>
        <v>0</v>
      </c>
      <c r="K88" s="169"/>
      <c r="L88" s="117"/>
      <c r="M88" s="119">
        <f t="shared" si="137"/>
        <v>0</v>
      </c>
      <c r="N88" s="116"/>
      <c r="O88" s="117"/>
      <c r="P88" s="119">
        <f t="shared" si="138"/>
        <v>0</v>
      </c>
      <c r="Q88" s="169"/>
      <c r="R88" s="117"/>
      <c r="S88" s="119">
        <f t="shared" si="139"/>
        <v>0</v>
      </c>
      <c r="T88" s="116"/>
      <c r="U88" s="117"/>
      <c r="V88" s="119">
        <f t="shared" si="140"/>
        <v>0</v>
      </c>
      <c r="W88" s="95">
        <f t="shared" si="131"/>
        <v>0</v>
      </c>
      <c r="X88" s="96">
        <f t="shared" si="132"/>
        <v>0</v>
      </c>
      <c r="Y88" s="196">
        <f t="shared" si="133"/>
        <v>0</v>
      </c>
      <c r="Z88" s="98">
        <f t="shared" si="134"/>
        <v>0</v>
      </c>
      <c r="AA88" s="99"/>
      <c r="AB88" s="75"/>
      <c r="AC88" s="75"/>
    </row>
    <row r="89" spans="1:29" s="322" customFormat="1" ht="15">
      <c r="A89" s="329" t="s">
        <v>199</v>
      </c>
      <c r="B89" s="345" t="s">
        <v>101</v>
      </c>
      <c r="C89" s="361" t="s">
        <v>289</v>
      </c>
      <c r="D89" s="146"/>
      <c r="E89" s="164">
        <f t="shared" ref="E89:V89" si="141">SUM(E97:E99)</f>
        <v>0</v>
      </c>
      <c r="F89" s="165">
        <f t="shared" si="141"/>
        <v>0</v>
      </c>
      <c r="G89" s="166">
        <f t="shared" si="141"/>
        <v>0</v>
      </c>
      <c r="H89" s="80">
        <f t="shared" si="141"/>
        <v>0</v>
      </c>
      <c r="I89" s="81">
        <f t="shared" si="141"/>
        <v>0</v>
      </c>
      <c r="J89" s="111">
        <f t="shared" si="141"/>
        <v>0</v>
      </c>
      <c r="K89" s="173">
        <f t="shared" si="141"/>
        <v>0</v>
      </c>
      <c r="L89" s="165">
        <f t="shared" si="141"/>
        <v>0</v>
      </c>
      <c r="M89" s="174">
        <f t="shared" si="141"/>
        <v>0</v>
      </c>
      <c r="N89" s="164">
        <f t="shared" si="141"/>
        <v>0</v>
      </c>
      <c r="O89" s="165">
        <f t="shared" si="141"/>
        <v>0</v>
      </c>
      <c r="P89" s="174">
        <f t="shared" si="141"/>
        <v>0</v>
      </c>
      <c r="Q89" s="173">
        <f t="shared" si="141"/>
        <v>0</v>
      </c>
      <c r="R89" s="165">
        <f t="shared" si="141"/>
        <v>0</v>
      </c>
      <c r="S89" s="174">
        <f t="shared" si="141"/>
        <v>0</v>
      </c>
      <c r="T89" s="164">
        <f t="shared" si="141"/>
        <v>0</v>
      </c>
      <c r="U89" s="165">
        <f t="shared" si="141"/>
        <v>0</v>
      </c>
      <c r="V89" s="174">
        <f t="shared" si="141"/>
        <v>0</v>
      </c>
      <c r="W89" s="83">
        <f t="shared" si="131"/>
        <v>0</v>
      </c>
      <c r="X89" s="195">
        <f t="shared" si="132"/>
        <v>0</v>
      </c>
      <c r="Y89" s="84">
        <f t="shared" ref="Y89:Y92" si="142">W89-X89</f>
        <v>0</v>
      </c>
      <c r="Z89" s="120">
        <f t="shared" si="134"/>
        <v>0</v>
      </c>
      <c r="AA89" s="121"/>
      <c r="AB89" s="88"/>
      <c r="AC89" s="88"/>
    </row>
    <row r="90" spans="1:29" s="322" customFormat="1" ht="25.5">
      <c r="A90" s="89" t="s">
        <v>59</v>
      </c>
      <c r="B90" s="334" t="s">
        <v>290</v>
      </c>
      <c r="C90" s="336" t="s">
        <v>293</v>
      </c>
      <c r="D90" s="337" t="s">
        <v>82</v>
      </c>
      <c r="E90" s="92"/>
      <c r="F90" s="93"/>
      <c r="G90" s="94">
        <f t="shared" ref="G90:G92" si="143">E90*F90</f>
        <v>0</v>
      </c>
      <c r="H90" s="92"/>
      <c r="I90" s="93"/>
      <c r="J90" s="112">
        <f t="shared" ref="J90:J92" si="144">H90*I90</f>
        <v>0</v>
      </c>
      <c r="K90" s="168"/>
      <c r="L90" s="93"/>
      <c r="M90" s="112">
        <f t="shared" ref="M90:M92" si="145">K90*L90</f>
        <v>0</v>
      </c>
      <c r="N90" s="92"/>
      <c r="O90" s="93"/>
      <c r="P90" s="112">
        <f t="shared" ref="P90:P92" si="146">N90*O90</f>
        <v>0</v>
      </c>
      <c r="Q90" s="168"/>
      <c r="R90" s="93"/>
      <c r="S90" s="112">
        <f t="shared" ref="S90:S92" si="147">Q90*R90</f>
        <v>0</v>
      </c>
      <c r="T90" s="92"/>
      <c r="U90" s="93"/>
      <c r="V90" s="112">
        <f t="shared" ref="V90:V92" si="148">T90*U90</f>
        <v>0</v>
      </c>
      <c r="W90" s="95">
        <f t="shared" si="131"/>
        <v>0</v>
      </c>
      <c r="X90" s="96">
        <f t="shared" si="132"/>
        <v>0</v>
      </c>
      <c r="Y90" s="148">
        <f t="shared" si="142"/>
        <v>0</v>
      </c>
      <c r="Z90" s="98">
        <f t="shared" si="134"/>
        <v>0</v>
      </c>
      <c r="AA90" s="99"/>
      <c r="AB90" s="75"/>
      <c r="AC90" s="75"/>
    </row>
    <row r="91" spans="1:29" s="322" customFormat="1" ht="25.5">
      <c r="A91" s="89" t="s">
        <v>59</v>
      </c>
      <c r="B91" s="334" t="s">
        <v>291</v>
      </c>
      <c r="C91" s="336" t="s">
        <v>293</v>
      </c>
      <c r="D91" s="337" t="s">
        <v>82</v>
      </c>
      <c r="E91" s="92"/>
      <c r="F91" s="93"/>
      <c r="G91" s="94">
        <f t="shared" si="143"/>
        <v>0</v>
      </c>
      <c r="H91" s="92"/>
      <c r="I91" s="93"/>
      <c r="J91" s="112">
        <f t="shared" si="144"/>
        <v>0</v>
      </c>
      <c r="K91" s="168"/>
      <c r="L91" s="93"/>
      <c r="M91" s="112">
        <f t="shared" si="145"/>
        <v>0</v>
      </c>
      <c r="N91" s="92"/>
      <c r="O91" s="93"/>
      <c r="P91" s="112">
        <f t="shared" si="146"/>
        <v>0</v>
      </c>
      <c r="Q91" s="168"/>
      <c r="R91" s="93"/>
      <c r="S91" s="112">
        <f t="shared" si="147"/>
        <v>0</v>
      </c>
      <c r="T91" s="92"/>
      <c r="U91" s="93"/>
      <c r="V91" s="112">
        <f t="shared" si="148"/>
        <v>0</v>
      </c>
      <c r="W91" s="95">
        <f t="shared" si="131"/>
        <v>0</v>
      </c>
      <c r="X91" s="96">
        <f t="shared" si="132"/>
        <v>0</v>
      </c>
      <c r="Y91" s="148">
        <f t="shared" si="142"/>
        <v>0</v>
      </c>
      <c r="Z91" s="98">
        <f t="shared" si="134"/>
        <v>0</v>
      </c>
      <c r="AA91" s="99"/>
      <c r="AB91" s="75"/>
      <c r="AC91" s="75"/>
    </row>
    <row r="92" spans="1:29" s="322" customFormat="1" ht="26.25" thickBot="1">
      <c r="A92" s="113" t="s">
        <v>59</v>
      </c>
      <c r="B92" s="334" t="s">
        <v>292</v>
      </c>
      <c r="C92" s="336" t="s">
        <v>293</v>
      </c>
      <c r="D92" s="337" t="s">
        <v>82</v>
      </c>
      <c r="E92" s="116"/>
      <c r="F92" s="117"/>
      <c r="G92" s="118">
        <f t="shared" si="143"/>
        <v>0</v>
      </c>
      <c r="H92" s="116"/>
      <c r="I92" s="117"/>
      <c r="J92" s="119">
        <f t="shared" si="144"/>
        <v>0</v>
      </c>
      <c r="K92" s="169"/>
      <c r="L92" s="117"/>
      <c r="M92" s="119">
        <f t="shared" si="145"/>
        <v>0</v>
      </c>
      <c r="N92" s="116"/>
      <c r="O92" s="117"/>
      <c r="P92" s="119">
        <f t="shared" si="146"/>
        <v>0</v>
      </c>
      <c r="Q92" s="169"/>
      <c r="R92" s="117"/>
      <c r="S92" s="119">
        <f t="shared" si="147"/>
        <v>0</v>
      </c>
      <c r="T92" s="116"/>
      <c r="U92" s="117"/>
      <c r="V92" s="119">
        <f t="shared" si="148"/>
        <v>0</v>
      </c>
      <c r="W92" s="95">
        <f t="shared" si="131"/>
        <v>0</v>
      </c>
      <c r="X92" s="96">
        <f t="shared" si="132"/>
        <v>0</v>
      </c>
      <c r="Y92" s="196">
        <f t="shared" si="142"/>
        <v>0</v>
      </c>
      <c r="Z92" s="98">
        <f t="shared" si="134"/>
        <v>0</v>
      </c>
      <c r="AA92" s="99"/>
      <c r="AB92" s="75"/>
      <c r="AC92" s="75"/>
    </row>
    <row r="93" spans="1:29" s="322" customFormat="1" ht="15">
      <c r="A93" s="329" t="s">
        <v>199</v>
      </c>
      <c r="B93" s="345" t="s">
        <v>105</v>
      </c>
      <c r="C93" s="361" t="s">
        <v>297</v>
      </c>
      <c r="D93" s="146"/>
      <c r="E93" s="164">
        <f t="shared" ref="E93:V93" si="149">SUM(E101:E103)</f>
        <v>0</v>
      </c>
      <c r="F93" s="165">
        <f t="shared" si="149"/>
        <v>0</v>
      </c>
      <c r="G93" s="166">
        <f t="shared" si="149"/>
        <v>0</v>
      </c>
      <c r="H93" s="80">
        <f t="shared" si="149"/>
        <v>0</v>
      </c>
      <c r="I93" s="81">
        <f t="shared" si="149"/>
        <v>0</v>
      </c>
      <c r="J93" s="111">
        <f t="shared" si="149"/>
        <v>0</v>
      </c>
      <c r="K93" s="173">
        <f t="shared" si="149"/>
        <v>0</v>
      </c>
      <c r="L93" s="165">
        <f t="shared" si="149"/>
        <v>0</v>
      </c>
      <c r="M93" s="174">
        <f t="shared" si="149"/>
        <v>0</v>
      </c>
      <c r="N93" s="164">
        <f t="shared" si="149"/>
        <v>0</v>
      </c>
      <c r="O93" s="165">
        <f t="shared" si="149"/>
        <v>0</v>
      </c>
      <c r="P93" s="174">
        <f t="shared" si="149"/>
        <v>0</v>
      </c>
      <c r="Q93" s="173">
        <f t="shared" si="149"/>
        <v>0</v>
      </c>
      <c r="R93" s="165">
        <f t="shared" si="149"/>
        <v>0</v>
      </c>
      <c r="S93" s="174">
        <f t="shared" si="149"/>
        <v>0</v>
      </c>
      <c r="T93" s="164">
        <f t="shared" si="149"/>
        <v>0</v>
      </c>
      <c r="U93" s="165">
        <f t="shared" si="149"/>
        <v>0</v>
      </c>
      <c r="V93" s="174">
        <f t="shared" si="149"/>
        <v>0</v>
      </c>
      <c r="W93" s="83">
        <f t="shared" si="131"/>
        <v>0</v>
      </c>
      <c r="X93" s="195">
        <f t="shared" si="132"/>
        <v>0</v>
      </c>
      <c r="Y93" s="84">
        <f t="shared" ref="Y93:Y96" si="150">W93-X93</f>
        <v>0</v>
      </c>
      <c r="Z93" s="120">
        <f t="shared" si="134"/>
        <v>0</v>
      </c>
      <c r="AA93" s="121"/>
      <c r="AB93" s="88"/>
      <c r="AC93" s="88"/>
    </row>
    <row r="94" spans="1:29" s="322" customFormat="1" ht="25.5">
      <c r="A94" s="89" t="s">
        <v>59</v>
      </c>
      <c r="B94" s="334" t="s">
        <v>294</v>
      </c>
      <c r="C94" s="336" t="s">
        <v>298</v>
      </c>
      <c r="D94" s="337" t="s">
        <v>82</v>
      </c>
      <c r="E94" s="92"/>
      <c r="F94" s="93"/>
      <c r="G94" s="94">
        <f t="shared" ref="G94:G96" si="151">E94*F94</f>
        <v>0</v>
      </c>
      <c r="H94" s="92"/>
      <c r="I94" s="93"/>
      <c r="J94" s="112">
        <f t="shared" ref="J94:J96" si="152">H94*I94</f>
        <v>0</v>
      </c>
      <c r="K94" s="168"/>
      <c r="L94" s="93"/>
      <c r="M94" s="112">
        <f t="shared" ref="M94:M96" si="153">K94*L94</f>
        <v>0</v>
      </c>
      <c r="N94" s="92"/>
      <c r="O94" s="93"/>
      <c r="P94" s="112">
        <f t="shared" ref="P94:P96" si="154">N94*O94</f>
        <v>0</v>
      </c>
      <c r="Q94" s="168"/>
      <c r="R94" s="93"/>
      <c r="S94" s="112">
        <f t="shared" ref="S94:S96" si="155">Q94*R94</f>
        <v>0</v>
      </c>
      <c r="T94" s="92"/>
      <c r="U94" s="93"/>
      <c r="V94" s="112">
        <f t="shared" ref="V94:V96" si="156">T94*U94</f>
        <v>0</v>
      </c>
      <c r="W94" s="95">
        <f t="shared" si="131"/>
        <v>0</v>
      </c>
      <c r="X94" s="96">
        <f t="shared" si="132"/>
        <v>0</v>
      </c>
      <c r="Y94" s="148">
        <f t="shared" si="150"/>
        <v>0</v>
      </c>
      <c r="Z94" s="98">
        <f t="shared" si="134"/>
        <v>0</v>
      </c>
      <c r="AA94" s="99"/>
      <c r="AB94" s="75"/>
      <c r="AC94" s="75"/>
    </row>
    <row r="95" spans="1:29" s="322" customFormat="1" ht="25.5">
      <c r="A95" s="89" t="s">
        <v>59</v>
      </c>
      <c r="B95" s="334" t="s">
        <v>295</v>
      </c>
      <c r="C95" s="336" t="s">
        <v>298</v>
      </c>
      <c r="D95" s="337" t="s">
        <v>82</v>
      </c>
      <c r="E95" s="92"/>
      <c r="F95" s="93"/>
      <c r="G95" s="94">
        <f t="shared" si="151"/>
        <v>0</v>
      </c>
      <c r="H95" s="92"/>
      <c r="I95" s="93"/>
      <c r="J95" s="112">
        <f t="shared" si="152"/>
        <v>0</v>
      </c>
      <c r="K95" s="168"/>
      <c r="L95" s="93"/>
      <c r="M95" s="112">
        <f t="shared" si="153"/>
        <v>0</v>
      </c>
      <c r="N95" s="92"/>
      <c r="O95" s="93"/>
      <c r="P95" s="112">
        <f t="shared" si="154"/>
        <v>0</v>
      </c>
      <c r="Q95" s="168"/>
      <c r="R95" s="93"/>
      <c r="S95" s="112">
        <f t="shared" si="155"/>
        <v>0</v>
      </c>
      <c r="T95" s="92"/>
      <c r="U95" s="93"/>
      <c r="V95" s="112">
        <f t="shared" si="156"/>
        <v>0</v>
      </c>
      <c r="W95" s="95">
        <f t="shared" si="131"/>
        <v>0</v>
      </c>
      <c r="X95" s="96">
        <f t="shared" si="132"/>
        <v>0</v>
      </c>
      <c r="Y95" s="148">
        <f t="shared" si="150"/>
        <v>0</v>
      </c>
      <c r="Z95" s="98">
        <f t="shared" si="134"/>
        <v>0</v>
      </c>
      <c r="AA95" s="99"/>
      <c r="AB95" s="75"/>
      <c r="AC95" s="75"/>
    </row>
    <row r="96" spans="1:29" s="322" customFormat="1" ht="26.25" thickBot="1">
      <c r="A96" s="113" t="s">
        <v>59</v>
      </c>
      <c r="B96" s="334" t="s">
        <v>296</v>
      </c>
      <c r="C96" s="336" t="s">
        <v>298</v>
      </c>
      <c r="D96" s="337" t="s">
        <v>82</v>
      </c>
      <c r="E96" s="116"/>
      <c r="F96" s="117"/>
      <c r="G96" s="118">
        <f t="shared" si="151"/>
        <v>0</v>
      </c>
      <c r="H96" s="116"/>
      <c r="I96" s="117"/>
      <c r="J96" s="119">
        <f t="shared" si="152"/>
        <v>0</v>
      </c>
      <c r="K96" s="169"/>
      <c r="L96" s="117"/>
      <c r="M96" s="119">
        <f t="shared" si="153"/>
        <v>0</v>
      </c>
      <c r="N96" s="116"/>
      <c r="O96" s="117"/>
      <c r="P96" s="119">
        <f t="shared" si="154"/>
        <v>0</v>
      </c>
      <c r="Q96" s="169"/>
      <c r="R96" s="117"/>
      <c r="S96" s="119">
        <f t="shared" si="155"/>
        <v>0</v>
      </c>
      <c r="T96" s="116"/>
      <c r="U96" s="117"/>
      <c r="V96" s="119">
        <f t="shared" si="156"/>
        <v>0</v>
      </c>
      <c r="W96" s="95">
        <f t="shared" si="131"/>
        <v>0</v>
      </c>
      <c r="X96" s="96">
        <f t="shared" si="132"/>
        <v>0</v>
      </c>
      <c r="Y96" s="196">
        <f t="shared" si="150"/>
        <v>0</v>
      </c>
      <c r="Z96" s="98">
        <f t="shared" si="134"/>
        <v>0</v>
      </c>
      <c r="AA96" s="99"/>
      <c r="AB96" s="75"/>
      <c r="AC96" s="75"/>
    </row>
    <row r="97" spans="1:29" ht="15.75" thickBot="1">
      <c r="A97" s="510" t="s">
        <v>299</v>
      </c>
      <c r="B97" s="511"/>
      <c r="C97" s="512"/>
      <c r="D97" s="154"/>
      <c r="E97" s="155">
        <f t="shared" ref="E97:V97" si="157">E85</f>
        <v>0</v>
      </c>
      <c r="F97" s="156">
        <f t="shared" si="157"/>
        <v>0</v>
      </c>
      <c r="G97" s="157">
        <f t="shared" si="157"/>
        <v>0</v>
      </c>
      <c r="H97" s="130">
        <f t="shared" si="157"/>
        <v>0</v>
      </c>
      <c r="I97" s="132">
        <f t="shared" si="157"/>
        <v>0</v>
      </c>
      <c r="J97" s="170">
        <f t="shared" si="157"/>
        <v>0</v>
      </c>
      <c r="K97" s="158">
        <f t="shared" ref="K97:P97" si="158">K85</f>
        <v>0</v>
      </c>
      <c r="L97" s="156">
        <f t="shared" si="158"/>
        <v>0</v>
      </c>
      <c r="M97" s="159">
        <f t="shared" si="158"/>
        <v>0</v>
      </c>
      <c r="N97" s="155">
        <f t="shared" si="158"/>
        <v>0</v>
      </c>
      <c r="O97" s="156">
        <f t="shared" si="158"/>
        <v>0</v>
      </c>
      <c r="P97" s="159">
        <f t="shared" si="158"/>
        <v>0</v>
      </c>
      <c r="Q97" s="158">
        <f t="shared" si="157"/>
        <v>0</v>
      </c>
      <c r="R97" s="156">
        <f t="shared" si="157"/>
        <v>0</v>
      </c>
      <c r="S97" s="159">
        <f t="shared" si="157"/>
        <v>0</v>
      </c>
      <c r="T97" s="155">
        <f t="shared" si="157"/>
        <v>0</v>
      </c>
      <c r="U97" s="156">
        <f t="shared" si="157"/>
        <v>0</v>
      </c>
      <c r="V97" s="159">
        <f t="shared" si="157"/>
        <v>0</v>
      </c>
      <c r="W97" s="155">
        <f t="shared" si="131"/>
        <v>0</v>
      </c>
      <c r="X97" s="160">
        <f t="shared" si="132"/>
        <v>0</v>
      </c>
      <c r="Y97" s="159">
        <f t="shared" si="133"/>
        <v>0</v>
      </c>
      <c r="Z97" s="161">
        <f t="shared" si="134"/>
        <v>0</v>
      </c>
      <c r="AA97" s="162"/>
      <c r="AB97" s="75"/>
      <c r="AC97" s="75"/>
    </row>
    <row r="98" spans="1:29" ht="15.75" thickBot="1">
      <c r="A98" s="356" t="s">
        <v>56</v>
      </c>
      <c r="B98" s="358" t="s">
        <v>25</v>
      </c>
      <c r="C98" s="138" t="s">
        <v>115</v>
      </c>
      <c r="D98" s="197"/>
      <c r="E98" s="198"/>
      <c r="F98" s="199"/>
      <c r="G98" s="199"/>
      <c r="H98" s="65"/>
      <c r="I98" s="66"/>
      <c r="J98" s="70"/>
      <c r="K98" s="199"/>
      <c r="L98" s="199"/>
      <c r="M98" s="200"/>
      <c r="N98" s="198"/>
      <c r="O98" s="199"/>
      <c r="P98" s="200"/>
      <c r="Q98" s="199"/>
      <c r="R98" s="199"/>
      <c r="S98" s="200"/>
      <c r="T98" s="198"/>
      <c r="U98" s="199"/>
      <c r="V98" s="200"/>
      <c r="W98" s="71"/>
      <c r="X98" s="72"/>
      <c r="Y98" s="72"/>
      <c r="Z98" s="73"/>
      <c r="AA98" s="74"/>
      <c r="AB98" s="75"/>
      <c r="AC98" s="75"/>
    </row>
    <row r="99" spans="1:29" ht="15">
      <c r="A99" s="329" t="s">
        <v>199</v>
      </c>
      <c r="B99" s="345" t="s">
        <v>114</v>
      </c>
      <c r="C99" s="201" t="s">
        <v>117</v>
      </c>
      <c r="D99" s="146"/>
      <c r="E99" s="164">
        <f t="shared" ref="E99:V99" si="159">SUM(E100:E102)</f>
        <v>0</v>
      </c>
      <c r="F99" s="165">
        <f t="shared" si="159"/>
        <v>0</v>
      </c>
      <c r="G99" s="166">
        <f t="shared" si="159"/>
        <v>0</v>
      </c>
      <c r="H99" s="80">
        <f t="shared" si="159"/>
        <v>0</v>
      </c>
      <c r="I99" s="81">
        <f t="shared" si="159"/>
        <v>0</v>
      </c>
      <c r="J99" s="111">
        <f t="shared" si="159"/>
        <v>0</v>
      </c>
      <c r="K99" s="173">
        <f t="shared" ref="K99:P99" si="160">SUM(K100:K102)</f>
        <v>0</v>
      </c>
      <c r="L99" s="165">
        <f t="shared" si="160"/>
        <v>0</v>
      </c>
      <c r="M99" s="174">
        <f t="shared" si="160"/>
        <v>0</v>
      </c>
      <c r="N99" s="164">
        <f t="shared" si="160"/>
        <v>0</v>
      </c>
      <c r="O99" s="165">
        <f t="shared" si="160"/>
        <v>0</v>
      </c>
      <c r="P99" s="174">
        <f t="shared" si="160"/>
        <v>0</v>
      </c>
      <c r="Q99" s="173">
        <f t="shared" si="159"/>
        <v>0</v>
      </c>
      <c r="R99" s="165">
        <f t="shared" si="159"/>
        <v>0</v>
      </c>
      <c r="S99" s="174">
        <f t="shared" si="159"/>
        <v>0</v>
      </c>
      <c r="T99" s="164">
        <f t="shared" si="159"/>
        <v>0</v>
      </c>
      <c r="U99" s="165">
        <f t="shared" si="159"/>
        <v>0</v>
      </c>
      <c r="V99" s="174">
        <f t="shared" si="159"/>
        <v>0</v>
      </c>
      <c r="W99" s="83">
        <f t="shared" ref="W99:W111" si="161">G99+S99</f>
        <v>0</v>
      </c>
      <c r="X99" s="84">
        <f t="shared" ref="X99:X111" si="162">J99+V99</f>
        <v>0</v>
      </c>
      <c r="Y99" s="84">
        <f t="shared" ref="Y99:Y111" si="163">W99-X99</f>
        <v>0</v>
      </c>
      <c r="Z99" s="86">
        <f t="shared" ref="Z99:Z111" si="164">0</f>
        <v>0</v>
      </c>
      <c r="AA99" s="87"/>
      <c r="AB99" s="88"/>
      <c r="AC99" s="88"/>
    </row>
    <row r="100" spans="1:29" ht="15">
      <c r="A100" s="89" t="s">
        <v>59</v>
      </c>
      <c r="B100" s="334" t="s">
        <v>284</v>
      </c>
      <c r="C100" s="90" t="s">
        <v>118</v>
      </c>
      <c r="D100" s="91" t="s">
        <v>82</v>
      </c>
      <c r="E100" s="92"/>
      <c r="F100" s="93"/>
      <c r="G100" s="94">
        <f t="shared" ref="G100:G102" si="165">E100*F100</f>
        <v>0</v>
      </c>
      <c r="H100" s="92"/>
      <c r="I100" s="93"/>
      <c r="J100" s="112">
        <f t="shared" ref="J100:J102" si="166">H100*I100</f>
        <v>0</v>
      </c>
      <c r="K100" s="168"/>
      <c r="L100" s="93"/>
      <c r="M100" s="112">
        <f t="shared" ref="M100:M102" si="167">K100*L100</f>
        <v>0</v>
      </c>
      <c r="N100" s="92"/>
      <c r="O100" s="93"/>
      <c r="P100" s="112">
        <f t="shared" ref="P100:P102" si="168">N100*O100</f>
        <v>0</v>
      </c>
      <c r="Q100" s="168"/>
      <c r="R100" s="93"/>
      <c r="S100" s="112">
        <f t="shared" ref="S100:S102" si="169">Q100*R100</f>
        <v>0</v>
      </c>
      <c r="T100" s="92"/>
      <c r="U100" s="93"/>
      <c r="V100" s="112">
        <f t="shared" ref="V100:V102" si="170">T100*U100</f>
        <v>0</v>
      </c>
      <c r="W100" s="95">
        <f t="shared" si="161"/>
        <v>0</v>
      </c>
      <c r="X100" s="96">
        <f t="shared" si="162"/>
        <v>0</v>
      </c>
      <c r="Y100" s="148">
        <f t="shared" si="163"/>
        <v>0</v>
      </c>
      <c r="Z100" s="98">
        <f t="shared" si="164"/>
        <v>0</v>
      </c>
      <c r="AA100" s="99"/>
      <c r="AB100" s="75"/>
      <c r="AC100" s="75"/>
    </row>
    <row r="101" spans="1:29" ht="15">
      <c r="A101" s="89" t="s">
        <v>59</v>
      </c>
      <c r="B101" s="334" t="s">
        <v>300</v>
      </c>
      <c r="C101" s="90" t="s">
        <v>118</v>
      </c>
      <c r="D101" s="91" t="s">
        <v>82</v>
      </c>
      <c r="E101" s="92"/>
      <c r="F101" s="93"/>
      <c r="G101" s="94">
        <f t="shared" si="165"/>
        <v>0</v>
      </c>
      <c r="H101" s="92"/>
      <c r="I101" s="93"/>
      <c r="J101" s="112">
        <f t="shared" si="166"/>
        <v>0</v>
      </c>
      <c r="K101" s="168"/>
      <c r="L101" s="93"/>
      <c r="M101" s="112">
        <f t="shared" si="167"/>
        <v>0</v>
      </c>
      <c r="N101" s="92"/>
      <c r="O101" s="93"/>
      <c r="P101" s="112">
        <f t="shared" si="168"/>
        <v>0</v>
      </c>
      <c r="Q101" s="168"/>
      <c r="R101" s="93"/>
      <c r="S101" s="112">
        <f t="shared" si="169"/>
        <v>0</v>
      </c>
      <c r="T101" s="92"/>
      <c r="U101" s="93"/>
      <c r="V101" s="112">
        <f t="shared" si="170"/>
        <v>0</v>
      </c>
      <c r="W101" s="95">
        <f t="shared" si="161"/>
        <v>0</v>
      </c>
      <c r="X101" s="96">
        <f t="shared" si="162"/>
        <v>0</v>
      </c>
      <c r="Y101" s="148">
        <f t="shared" si="163"/>
        <v>0</v>
      </c>
      <c r="Z101" s="98">
        <f t="shared" si="164"/>
        <v>0</v>
      </c>
      <c r="AA101" s="99"/>
      <c r="AB101" s="75"/>
      <c r="AC101" s="75"/>
    </row>
    <row r="102" spans="1:29" ht="15.75" thickBot="1">
      <c r="A102" s="100" t="s">
        <v>59</v>
      </c>
      <c r="B102" s="334" t="s">
        <v>301</v>
      </c>
      <c r="C102" s="101" t="s">
        <v>118</v>
      </c>
      <c r="D102" s="102" t="s">
        <v>82</v>
      </c>
      <c r="E102" s="103"/>
      <c r="F102" s="104"/>
      <c r="G102" s="105">
        <f t="shared" si="165"/>
        <v>0</v>
      </c>
      <c r="H102" s="116"/>
      <c r="I102" s="117"/>
      <c r="J102" s="119">
        <f t="shared" si="166"/>
        <v>0</v>
      </c>
      <c r="K102" s="187"/>
      <c r="L102" s="104"/>
      <c r="M102" s="122">
        <f t="shared" si="167"/>
        <v>0</v>
      </c>
      <c r="N102" s="103"/>
      <c r="O102" s="104"/>
      <c r="P102" s="122">
        <f t="shared" si="168"/>
        <v>0</v>
      </c>
      <c r="Q102" s="187"/>
      <c r="R102" s="104"/>
      <c r="S102" s="122">
        <f t="shared" si="169"/>
        <v>0</v>
      </c>
      <c r="T102" s="103"/>
      <c r="U102" s="104"/>
      <c r="V102" s="122">
        <f t="shared" si="170"/>
        <v>0</v>
      </c>
      <c r="W102" s="95">
        <f t="shared" si="161"/>
        <v>0</v>
      </c>
      <c r="X102" s="96">
        <f t="shared" si="162"/>
        <v>0</v>
      </c>
      <c r="Y102" s="196">
        <f t="shared" si="163"/>
        <v>0</v>
      </c>
      <c r="Z102" s="98">
        <f t="shared" si="164"/>
        <v>0</v>
      </c>
      <c r="AA102" s="99"/>
      <c r="AB102" s="75"/>
      <c r="AC102" s="75"/>
    </row>
    <row r="103" spans="1:29" ht="15">
      <c r="A103" s="329" t="s">
        <v>199</v>
      </c>
      <c r="B103" s="345" t="s">
        <v>302</v>
      </c>
      <c r="C103" s="202" t="s">
        <v>120</v>
      </c>
      <c r="D103" s="79"/>
      <c r="E103" s="80">
        <f t="shared" ref="E103:V103" si="171">SUM(E104:E106)</f>
        <v>0</v>
      </c>
      <c r="F103" s="81">
        <f t="shared" si="171"/>
        <v>0</v>
      </c>
      <c r="G103" s="82">
        <f t="shared" si="171"/>
        <v>0</v>
      </c>
      <c r="H103" s="80">
        <f t="shared" si="171"/>
        <v>0</v>
      </c>
      <c r="I103" s="81">
        <f t="shared" si="171"/>
        <v>0</v>
      </c>
      <c r="J103" s="111">
        <f t="shared" si="171"/>
        <v>0</v>
      </c>
      <c r="K103" s="167">
        <f t="shared" ref="K103:P103" si="172">SUM(K104:K106)</f>
        <v>0</v>
      </c>
      <c r="L103" s="81">
        <f t="shared" si="172"/>
        <v>0</v>
      </c>
      <c r="M103" s="111">
        <f t="shared" si="172"/>
        <v>0</v>
      </c>
      <c r="N103" s="80">
        <f t="shared" si="172"/>
        <v>0</v>
      </c>
      <c r="O103" s="81">
        <f t="shared" si="172"/>
        <v>0</v>
      </c>
      <c r="P103" s="111">
        <f t="shared" si="172"/>
        <v>0</v>
      </c>
      <c r="Q103" s="167">
        <f t="shared" si="171"/>
        <v>0</v>
      </c>
      <c r="R103" s="81">
        <f t="shared" si="171"/>
        <v>0</v>
      </c>
      <c r="S103" s="111">
        <f t="shared" si="171"/>
        <v>0</v>
      </c>
      <c r="T103" s="80">
        <f t="shared" si="171"/>
        <v>0</v>
      </c>
      <c r="U103" s="81">
        <f t="shared" si="171"/>
        <v>0</v>
      </c>
      <c r="V103" s="111">
        <f t="shared" si="171"/>
        <v>0</v>
      </c>
      <c r="W103" s="83">
        <f t="shared" si="161"/>
        <v>0</v>
      </c>
      <c r="X103" s="84">
        <f t="shared" si="162"/>
        <v>0</v>
      </c>
      <c r="Y103" s="84">
        <f t="shared" si="163"/>
        <v>0</v>
      </c>
      <c r="Z103" s="120">
        <f t="shared" si="164"/>
        <v>0</v>
      </c>
      <c r="AA103" s="121"/>
      <c r="AB103" s="88"/>
      <c r="AC103" s="88"/>
    </row>
    <row r="104" spans="1:29" ht="15">
      <c r="A104" s="89" t="s">
        <v>59</v>
      </c>
      <c r="B104" s="334" t="s">
        <v>303</v>
      </c>
      <c r="C104" s="90" t="s">
        <v>118</v>
      </c>
      <c r="D104" s="91" t="s">
        <v>82</v>
      </c>
      <c r="E104" s="92"/>
      <c r="F104" s="93"/>
      <c r="G104" s="94">
        <f t="shared" ref="G104:G106" si="173">E104*F104</f>
        <v>0</v>
      </c>
      <c r="H104" s="92"/>
      <c r="I104" s="93"/>
      <c r="J104" s="112">
        <f t="shared" ref="J104:J106" si="174">H104*I104</f>
        <v>0</v>
      </c>
      <c r="K104" s="168"/>
      <c r="L104" s="93"/>
      <c r="M104" s="112">
        <f t="shared" ref="M104:M106" si="175">K104*L104</f>
        <v>0</v>
      </c>
      <c r="N104" s="92"/>
      <c r="O104" s="93"/>
      <c r="P104" s="112">
        <f t="shared" ref="P104:P106" si="176">N104*O104</f>
        <v>0</v>
      </c>
      <c r="Q104" s="168"/>
      <c r="R104" s="93"/>
      <c r="S104" s="112">
        <f t="shared" ref="S104:S106" si="177">Q104*R104</f>
        <v>0</v>
      </c>
      <c r="T104" s="92"/>
      <c r="U104" s="93"/>
      <c r="V104" s="112">
        <f t="shared" ref="V104:V106" si="178">T104*U104</f>
        <v>0</v>
      </c>
      <c r="W104" s="95">
        <f t="shared" si="161"/>
        <v>0</v>
      </c>
      <c r="X104" s="96">
        <f t="shared" si="162"/>
        <v>0</v>
      </c>
      <c r="Y104" s="148">
        <f t="shared" si="163"/>
        <v>0</v>
      </c>
      <c r="Z104" s="98">
        <f t="shared" si="164"/>
        <v>0</v>
      </c>
      <c r="AA104" s="99"/>
      <c r="AB104" s="75"/>
      <c r="AC104" s="75"/>
    </row>
    <row r="105" spans="1:29" ht="15">
      <c r="A105" s="89" t="s">
        <v>59</v>
      </c>
      <c r="B105" s="334" t="s">
        <v>304</v>
      </c>
      <c r="C105" s="90" t="s">
        <v>118</v>
      </c>
      <c r="D105" s="91" t="s">
        <v>82</v>
      </c>
      <c r="E105" s="92"/>
      <c r="F105" s="93"/>
      <c r="G105" s="94">
        <f t="shared" si="173"/>
        <v>0</v>
      </c>
      <c r="H105" s="92"/>
      <c r="I105" s="93"/>
      <c r="J105" s="112">
        <f t="shared" si="174"/>
        <v>0</v>
      </c>
      <c r="K105" s="168"/>
      <c r="L105" s="93"/>
      <c r="M105" s="112">
        <f t="shared" si="175"/>
        <v>0</v>
      </c>
      <c r="N105" s="92"/>
      <c r="O105" s="93"/>
      <c r="P105" s="112">
        <f t="shared" si="176"/>
        <v>0</v>
      </c>
      <c r="Q105" s="168"/>
      <c r="R105" s="93"/>
      <c r="S105" s="112">
        <f t="shared" si="177"/>
        <v>0</v>
      </c>
      <c r="T105" s="92"/>
      <c r="U105" s="93"/>
      <c r="V105" s="112">
        <f t="shared" si="178"/>
        <v>0</v>
      </c>
      <c r="W105" s="95">
        <f t="shared" si="161"/>
        <v>0</v>
      </c>
      <c r="X105" s="96">
        <f t="shared" si="162"/>
        <v>0</v>
      </c>
      <c r="Y105" s="148">
        <f t="shared" si="163"/>
        <v>0</v>
      </c>
      <c r="Z105" s="98">
        <f t="shared" si="164"/>
        <v>0</v>
      </c>
      <c r="AA105" s="99"/>
      <c r="AB105" s="75"/>
      <c r="AC105" s="75"/>
    </row>
    <row r="106" spans="1:29" ht="15.75" thickBot="1">
      <c r="A106" s="100" t="s">
        <v>59</v>
      </c>
      <c r="B106" s="334" t="s">
        <v>305</v>
      </c>
      <c r="C106" s="101" t="s">
        <v>118</v>
      </c>
      <c r="D106" s="102" t="s">
        <v>82</v>
      </c>
      <c r="E106" s="103"/>
      <c r="F106" s="104"/>
      <c r="G106" s="105">
        <f t="shared" si="173"/>
        <v>0</v>
      </c>
      <c r="H106" s="116"/>
      <c r="I106" s="117"/>
      <c r="J106" s="119">
        <f t="shared" si="174"/>
        <v>0</v>
      </c>
      <c r="K106" s="187"/>
      <c r="L106" s="104"/>
      <c r="M106" s="122">
        <f t="shared" si="175"/>
        <v>0</v>
      </c>
      <c r="N106" s="103"/>
      <c r="O106" s="104"/>
      <c r="P106" s="122">
        <f t="shared" si="176"/>
        <v>0</v>
      </c>
      <c r="Q106" s="187"/>
      <c r="R106" s="104"/>
      <c r="S106" s="122">
        <f t="shared" si="177"/>
        <v>0</v>
      </c>
      <c r="T106" s="103"/>
      <c r="U106" s="104"/>
      <c r="V106" s="122">
        <f t="shared" si="178"/>
        <v>0</v>
      </c>
      <c r="W106" s="95">
        <f t="shared" si="161"/>
        <v>0</v>
      </c>
      <c r="X106" s="96">
        <f t="shared" si="162"/>
        <v>0</v>
      </c>
      <c r="Y106" s="196">
        <f t="shared" si="163"/>
        <v>0</v>
      </c>
      <c r="Z106" s="98">
        <f t="shared" si="164"/>
        <v>0</v>
      </c>
      <c r="AA106" s="99"/>
      <c r="AB106" s="75"/>
      <c r="AC106" s="75"/>
    </row>
    <row r="107" spans="1:29" ht="15">
      <c r="A107" s="329" t="s">
        <v>199</v>
      </c>
      <c r="B107" s="345" t="s">
        <v>306</v>
      </c>
      <c r="C107" s="202" t="s">
        <v>122</v>
      </c>
      <c r="D107" s="79"/>
      <c r="E107" s="80">
        <f t="shared" ref="E107:V107" si="179">SUM(E108:E110)</f>
        <v>0</v>
      </c>
      <c r="F107" s="81">
        <f t="shared" si="179"/>
        <v>0</v>
      </c>
      <c r="G107" s="82">
        <f t="shared" si="179"/>
        <v>0</v>
      </c>
      <c r="H107" s="80">
        <f t="shared" si="179"/>
        <v>0</v>
      </c>
      <c r="I107" s="81">
        <f t="shared" si="179"/>
        <v>0</v>
      </c>
      <c r="J107" s="111">
        <f t="shared" si="179"/>
        <v>0</v>
      </c>
      <c r="K107" s="167">
        <f t="shared" ref="K107:P107" si="180">SUM(K108:K110)</f>
        <v>0</v>
      </c>
      <c r="L107" s="81">
        <f t="shared" si="180"/>
        <v>0</v>
      </c>
      <c r="M107" s="111">
        <f t="shared" si="180"/>
        <v>0</v>
      </c>
      <c r="N107" s="80">
        <f t="shared" si="180"/>
        <v>0</v>
      </c>
      <c r="O107" s="81">
        <f t="shared" si="180"/>
        <v>0</v>
      </c>
      <c r="P107" s="111">
        <f t="shared" si="180"/>
        <v>0</v>
      </c>
      <c r="Q107" s="167">
        <f t="shared" si="179"/>
        <v>0</v>
      </c>
      <c r="R107" s="81">
        <f t="shared" si="179"/>
        <v>0</v>
      </c>
      <c r="S107" s="111">
        <f t="shared" si="179"/>
        <v>0</v>
      </c>
      <c r="T107" s="80">
        <f t="shared" si="179"/>
        <v>0</v>
      </c>
      <c r="U107" s="81">
        <f t="shared" si="179"/>
        <v>0</v>
      </c>
      <c r="V107" s="111">
        <f t="shared" si="179"/>
        <v>0</v>
      </c>
      <c r="W107" s="83">
        <f t="shared" si="161"/>
        <v>0</v>
      </c>
      <c r="X107" s="84">
        <f t="shared" si="162"/>
        <v>0</v>
      </c>
      <c r="Y107" s="84">
        <f t="shared" si="163"/>
        <v>0</v>
      </c>
      <c r="Z107" s="120">
        <f t="shared" si="164"/>
        <v>0</v>
      </c>
      <c r="AA107" s="121"/>
      <c r="AB107" s="88"/>
      <c r="AC107" s="88"/>
    </row>
    <row r="108" spans="1:29" ht="15">
      <c r="A108" s="89" t="s">
        <v>59</v>
      </c>
      <c r="B108" s="334" t="s">
        <v>307</v>
      </c>
      <c r="C108" s="90" t="s">
        <v>118</v>
      </c>
      <c r="D108" s="91" t="s">
        <v>82</v>
      </c>
      <c r="E108" s="92"/>
      <c r="F108" s="93"/>
      <c r="G108" s="94">
        <f t="shared" ref="G108:G110" si="181">E108*F108</f>
        <v>0</v>
      </c>
      <c r="H108" s="92"/>
      <c r="I108" s="93"/>
      <c r="J108" s="112">
        <f t="shared" ref="J108:J110" si="182">H108*I108</f>
        <v>0</v>
      </c>
      <c r="K108" s="168"/>
      <c r="L108" s="93"/>
      <c r="M108" s="112">
        <f t="shared" ref="M108:M110" si="183">K108*L108</f>
        <v>0</v>
      </c>
      <c r="N108" s="92"/>
      <c r="O108" s="93"/>
      <c r="P108" s="112">
        <f t="shared" ref="P108:P110" si="184">N108*O108</f>
        <v>0</v>
      </c>
      <c r="Q108" s="168"/>
      <c r="R108" s="93"/>
      <c r="S108" s="112">
        <f t="shared" ref="S108:S110" si="185">Q108*R108</f>
        <v>0</v>
      </c>
      <c r="T108" s="92"/>
      <c r="U108" s="93"/>
      <c r="V108" s="112">
        <f t="shared" ref="V108:V110" si="186">T108*U108</f>
        <v>0</v>
      </c>
      <c r="W108" s="95">
        <f t="shared" si="161"/>
        <v>0</v>
      </c>
      <c r="X108" s="96">
        <f t="shared" si="162"/>
        <v>0</v>
      </c>
      <c r="Y108" s="148">
        <f t="shared" si="163"/>
        <v>0</v>
      </c>
      <c r="Z108" s="98">
        <f t="shared" si="164"/>
        <v>0</v>
      </c>
      <c r="AA108" s="99"/>
      <c r="AB108" s="75"/>
      <c r="AC108" s="75"/>
    </row>
    <row r="109" spans="1:29" ht="15">
      <c r="A109" s="89" t="s">
        <v>59</v>
      </c>
      <c r="B109" s="334" t="s">
        <v>308</v>
      </c>
      <c r="C109" s="90" t="s">
        <v>118</v>
      </c>
      <c r="D109" s="91" t="s">
        <v>82</v>
      </c>
      <c r="E109" s="92"/>
      <c r="F109" s="93"/>
      <c r="G109" s="94">
        <f t="shared" si="181"/>
        <v>0</v>
      </c>
      <c r="H109" s="92"/>
      <c r="I109" s="93"/>
      <c r="J109" s="112">
        <f t="shared" si="182"/>
        <v>0</v>
      </c>
      <c r="K109" s="168"/>
      <c r="L109" s="93"/>
      <c r="M109" s="112">
        <f t="shared" si="183"/>
        <v>0</v>
      </c>
      <c r="N109" s="92"/>
      <c r="O109" s="93"/>
      <c r="P109" s="112">
        <f t="shared" si="184"/>
        <v>0</v>
      </c>
      <c r="Q109" s="168"/>
      <c r="R109" s="93"/>
      <c r="S109" s="112">
        <f t="shared" si="185"/>
        <v>0</v>
      </c>
      <c r="T109" s="92"/>
      <c r="U109" s="93"/>
      <c r="V109" s="112">
        <f t="shared" si="186"/>
        <v>0</v>
      </c>
      <c r="W109" s="95">
        <f t="shared" si="161"/>
        <v>0</v>
      </c>
      <c r="X109" s="96">
        <f t="shared" si="162"/>
        <v>0</v>
      </c>
      <c r="Y109" s="148">
        <f t="shared" si="163"/>
        <v>0</v>
      </c>
      <c r="Z109" s="98">
        <f t="shared" si="164"/>
        <v>0</v>
      </c>
      <c r="AA109" s="99"/>
      <c r="AB109" s="75"/>
      <c r="AC109" s="75"/>
    </row>
    <row r="110" spans="1:29" ht="15.75" thickBot="1">
      <c r="A110" s="113" t="s">
        <v>59</v>
      </c>
      <c r="B110" s="334" t="s">
        <v>309</v>
      </c>
      <c r="C110" s="114" t="s">
        <v>118</v>
      </c>
      <c r="D110" s="115" t="s">
        <v>82</v>
      </c>
      <c r="E110" s="116"/>
      <c r="F110" s="117"/>
      <c r="G110" s="118">
        <f t="shared" si="181"/>
        <v>0</v>
      </c>
      <c r="H110" s="116"/>
      <c r="I110" s="117"/>
      <c r="J110" s="119">
        <f t="shared" si="182"/>
        <v>0</v>
      </c>
      <c r="K110" s="169"/>
      <c r="L110" s="117"/>
      <c r="M110" s="119">
        <f t="shared" si="183"/>
        <v>0</v>
      </c>
      <c r="N110" s="116"/>
      <c r="O110" s="117"/>
      <c r="P110" s="119">
        <f t="shared" si="184"/>
        <v>0</v>
      </c>
      <c r="Q110" s="169"/>
      <c r="R110" s="117"/>
      <c r="S110" s="119">
        <f t="shared" si="185"/>
        <v>0</v>
      </c>
      <c r="T110" s="116"/>
      <c r="U110" s="117"/>
      <c r="V110" s="119">
        <f t="shared" si="186"/>
        <v>0</v>
      </c>
      <c r="W110" s="95">
        <f t="shared" si="161"/>
        <v>0</v>
      </c>
      <c r="X110" s="96">
        <f t="shared" si="162"/>
        <v>0</v>
      </c>
      <c r="Y110" s="150">
        <f t="shared" si="163"/>
        <v>0</v>
      </c>
      <c r="Z110" s="128">
        <f t="shared" si="164"/>
        <v>0</v>
      </c>
      <c r="AA110" s="123"/>
      <c r="AB110" s="75"/>
      <c r="AC110" s="75"/>
    </row>
    <row r="111" spans="1:29" ht="15.75" thickBot="1">
      <c r="A111" s="352" t="s">
        <v>310</v>
      </c>
      <c r="B111" s="152"/>
      <c r="C111" s="153"/>
      <c r="D111" s="154"/>
      <c r="E111" s="155">
        <f t="shared" ref="E111:V111" si="187">E107+E103+E99</f>
        <v>0</v>
      </c>
      <c r="F111" s="156">
        <f t="shared" si="187"/>
        <v>0</v>
      </c>
      <c r="G111" s="157">
        <f t="shared" si="187"/>
        <v>0</v>
      </c>
      <c r="H111" s="155">
        <f t="shared" si="187"/>
        <v>0</v>
      </c>
      <c r="I111" s="156">
        <f t="shared" si="187"/>
        <v>0</v>
      </c>
      <c r="J111" s="159">
        <f t="shared" si="187"/>
        <v>0</v>
      </c>
      <c r="K111" s="158">
        <f t="shared" ref="K111:P111" si="188">K107+K103+K99</f>
        <v>0</v>
      </c>
      <c r="L111" s="156">
        <f t="shared" si="188"/>
        <v>0</v>
      </c>
      <c r="M111" s="159">
        <f t="shared" si="188"/>
        <v>0</v>
      </c>
      <c r="N111" s="155">
        <f t="shared" si="188"/>
        <v>0</v>
      </c>
      <c r="O111" s="156">
        <f t="shared" si="188"/>
        <v>0</v>
      </c>
      <c r="P111" s="159">
        <f t="shared" si="188"/>
        <v>0</v>
      </c>
      <c r="Q111" s="158">
        <f t="shared" si="187"/>
        <v>0</v>
      </c>
      <c r="R111" s="156">
        <f t="shared" si="187"/>
        <v>0</v>
      </c>
      <c r="S111" s="159">
        <f t="shared" si="187"/>
        <v>0</v>
      </c>
      <c r="T111" s="155">
        <f t="shared" si="187"/>
        <v>0</v>
      </c>
      <c r="U111" s="156">
        <f t="shared" si="187"/>
        <v>0</v>
      </c>
      <c r="V111" s="159">
        <f t="shared" si="187"/>
        <v>0</v>
      </c>
      <c r="W111" s="130">
        <f t="shared" si="161"/>
        <v>0</v>
      </c>
      <c r="X111" s="135">
        <f t="shared" si="162"/>
        <v>0</v>
      </c>
      <c r="Y111" s="170">
        <f t="shared" si="163"/>
        <v>0</v>
      </c>
      <c r="Z111" s="203">
        <f t="shared" si="164"/>
        <v>0</v>
      </c>
      <c r="AA111" s="172"/>
      <c r="AB111" s="75"/>
      <c r="AC111" s="75"/>
    </row>
    <row r="112" spans="1:29" ht="15.75" thickBot="1">
      <c r="A112" s="362" t="s">
        <v>56</v>
      </c>
      <c r="B112" s="363" t="s">
        <v>26</v>
      </c>
      <c r="C112" s="138" t="s">
        <v>123</v>
      </c>
      <c r="D112" s="163"/>
      <c r="E112" s="65"/>
      <c r="F112" s="66"/>
      <c r="G112" s="66"/>
      <c r="H112" s="65"/>
      <c r="I112" s="66"/>
      <c r="J112" s="70"/>
      <c r="K112" s="66"/>
      <c r="L112" s="66"/>
      <c r="M112" s="70"/>
      <c r="N112" s="65"/>
      <c r="O112" s="66"/>
      <c r="P112" s="70"/>
      <c r="Q112" s="66"/>
      <c r="R112" s="66"/>
      <c r="S112" s="70"/>
      <c r="T112" s="65"/>
      <c r="U112" s="66"/>
      <c r="V112" s="70"/>
      <c r="W112" s="71"/>
      <c r="X112" s="72"/>
      <c r="Y112" s="72"/>
      <c r="Z112" s="73"/>
      <c r="AA112" s="74"/>
      <c r="AB112" s="75"/>
      <c r="AC112" s="75"/>
    </row>
    <row r="113" spans="1:29" ht="15">
      <c r="A113" s="89" t="s">
        <v>59</v>
      </c>
      <c r="B113" s="334" t="s">
        <v>116</v>
      </c>
      <c r="C113" s="90" t="s">
        <v>125</v>
      </c>
      <c r="D113" s="91" t="s">
        <v>82</v>
      </c>
      <c r="E113" s="92"/>
      <c r="F113" s="93"/>
      <c r="G113" s="94">
        <f t="shared" ref="G113:G123" si="189">E113*F113</f>
        <v>0</v>
      </c>
      <c r="H113" s="92"/>
      <c r="I113" s="93"/>
      <c r="J113" s="112">
        <f t="shared" ref="J113:J123" si="190">H113*I113</f>
        <v>0</v>
      </c>
      <c r="K113" s="168"/>
      <c r="L113" s="93"/>
      <c r="M113" s="112">
        <f t="shared" ref="M113:M123" si="191">K113*L113</f>
        <v>0</v>
      </c>
      <c r="N113" s="92"/>
      <c r="O113" s="93"/>
      <c r="P113" s="112">
        <f t="shared" ref="P113:P123" si="192">N113*O113</f>
        <v>0</v>
      </c>
      <c r="Q113" s="168"/>
      <c r="R113" s="93"/>
      <c r="S113" s="112">
        <f t="shared" ref="S113:S123" si="193">Q113*R113</f>
        <v>0</v>
      </c>
      <c r="T113" s="92"/>
      <c r="U113" s="93"/>
      <c r="V113" s="112">
        <f t="shared" ref="V113:V123" si="194">T113*U113</f>
        <v>0</v>
      </c>
      <c r="W113" s="95">
        <f t="shared" ref="W113:W124" si="195">G113+S113</f>
        <v>0</v>
      </c>
      <c r="X113" s="96">
        <f t="shared" ref="X113:X124" si="196">J113+V113</f>
        <v>0</v>
      </c>
      <c r="Y113" s="148">
        <f t="shared" ref="Y113:Y124" si="197">W113-X113</f>
        <v>0</v>
      </c>
      <c r="Z113" s="98">
        <f t="shared" ref="Z113:Z132" si="198">0</f>
        <v>0</v>
      </c>
      <c r="AA113" s="99"/>
      <c r="AB113" s="75"/>
      <c r="AC113" s="75"/>
    </row>
    <row r="114" spans="1:29" ht="15">
      <c r="A114" s="89" t="s">
        <v>59</v>
      </c>
      <c r="B114" s="334" t="s">
        <v>119</v>
      </c>
      <c r="C114" s="90" t="s">
        <v>126</v>
      </c>
      <c r="D114" s="91" t="s">
        <v>82</v>
      </c>
      <c r="E114" s="92"/>
      <c r="F114" s="93"/>
      <c r="G114" s="94">
        <f t="shared" si="189"/>
        <v>0</v>
      </c>
      <c r="H114" s="92"/>
      <c r="I114" s="93"/>
      <c r="J114" s="112">
        <f t="shared" si="190"/>
        <v>0</v>
      </c>
      <c r="K114" s="168"/>
      <c r="L114" s="93"/>
      <c r="M114" s="112">
        <f t="shared" si="191"/>
        <v>0</v>
      </c>
      <c r="N114" s="92"/>
      <c r="O114" s="93"/>
      <c r="P114" s="112">
        <f t="shared" si="192"/>
        <v>0</v>
      </c>
      <c r="Q114" s="168"/>
      <c r="R114" s="93"/>
      <c r="S114" s="112">
        <f t="shared" si="193"/>
        <v>0</v>
      </c>
      <c r="T114" s="92"/>
      <c r="U114" s="93"/>
      <c r="V114" s="112">
        <f t="shared" si="194"/>
        <v>0</v>
      </c>
      <c r="W114" s="95">
        <f t="shared" si="195"/>
        <v>0</v>
      </c>
      <c r="X114" s="96">
        <f t="shared" si="196"/>
        <v>0</v>
      </c>
      <c r="Y114" s="148">
        <f t="shared" si="197"/>
        <v>0</v>
      </c>
      <c r="Z114" s="98">
        <f t="shared" si="198"/>
        <v>0</v>
      </c>
      <c r="AA114" s="99"/>
      <c r="AB114" s="75"/>
      <c r="AC114" s="75"/>
    </row>
    <row r="115" spans="1:29" ht="15">
      <c r="A115" s="89" t="s">
        <v>59</v>
      </c>
      <c r="B115" s="334" t="s">
        <v>121</v>
      </c>
      <c r="C115" s="90" t="s">
        <v>127</v>
      </c>
      <c r="D115" s="91" t="s">
        <v>82</v>
      </c>
      <c r="E115" s="92"/>
      <c r="F115" s="93"/>
      <c r="G115" s="94">
        <f t="shared" si="189"/>
        <v>0</v>
      </c>
      <c r="H115" s="92"/>
      <c r="I115" s="93"/>
      <c r="J115" s="112">
        <f t="shared" si="190"/>
        <v>0</v>
      </c>
      <c r="K115" s="168"/>
      <c r="L115" s="93"/>
      <c r="M115" s="112">
        <f t="shared" si="191"/>
        <v>0</v>
      </c>
      <c r="N115" s="92"/>
      <c r="O115" s="93"/>
      <c r="P115" s="112">
        <f t="shared" si="192"/>
        <v>0</v>
      </c>
      <c r="Q115" s="168"/>
      <c r="R115" s="93"/>
      <c r="S115" s="112">
        <f t="shared" si="193"/>
        <v>0</v>
      </c>
      <c r="T115" s="92"/>
      <c r="U115" s="93"/>
      <c r="V115" s="112">
        <f t="shared" si="194"/>
        <v>0</v>
      </c>
      <c r="W115" s="95">
        <f t="shared" si="195"/>
        <v>0</v>
      </c>
      <c r="X115" s="96">
        <f t="shared" si="196"/>
        <v>0</v>
      </c>
      <c r="Y115" s="148">
        <f t="shared" si="197"/>
        <v>0</v>
      </c>
      <c r="Z115" s="98">
        <f t="shared" si="198"/>
        <v>0</v>
      </c>
      <c r="AA115" s="99"/>
      <c r="AB115" s="75"/>
      <c r="AC115" s="75"/>
    </row>
    <row r="116" spans="1:29" ht="15">
      <c r="A116" s="89" t="s">
        <v>59</v>
      </c>
      <c r="B116" s="334" t="s">
        <v>311</v>
      </c>
      <c r="C116" s="90" t="s">
        <v>128</v>
      </c>
      <c r="D116" s="91" t="s">
        <v>82</v>
      </c>
      <c r="E116" s="92"/>
      <c r="F116" s="93"/>
      <c r="G116" s="94">
        <f t="shared" si="189"/>
        <v>0</v>
      </c>
      <c r="H116" s="92"/>
      <c r="I116" s="93"/>
      <c r="J116" s="112">
        <f t="shared" si="190"/>
        <v>0</v>
      </c>
      <c r="K116" s="168"/>
      <c r="L116" s="93"/>
      <c r="M116" s="112">
        <f t="shared" si="191"/>
        <v>0</v>
      </c>
      <c r="N116" s="92"/>
      <c r="O116" s="93"/>
      <c r="P116" s="112">
        <f t="shared" si="192"/>
        <v>0</v>
      </c>
      <c r="Q116" s="168"/>
      <c r="R116" s="93"/>
      <c r="S116" s="112">
        <f t="shared" si="193"/>
        <v>0</v>
      </c>
      <c r="T116" s="92"/>
      <c r="U116" s="93"/>
      <c r="V116" s="112">
        <f t="shared" si="194"/>
        <v>0</v>
      </c>
      <c r="W116" s="95">
        <f t="shared" si="195"/>
        <v>0</v>
      </c>
      <c r="X116" s="96">
        <f t="shared" si="196"/>
        <v>0</v>
      </c>
      <c r="Y116" s="148">
        <f t="shared" si="197"/>
        <v>0</v>
      </c>
      <c r="Z116" s="98">
        <f t="shared" si="198"/>
        <v>0</v>
      </c>
      <c r="AA116" s="99"/>
      <c r="AB116" s="75"/>
      <c r="AC116" s="75"/>
    </row>
    <row r="117" spans="1:29" ht="15">
      <c r="A117" s="89" t="s">
        <v>59</v>
      </c>
      <c r="B117" s="334" t="s">
        <v>312</v>
      </c>
      <c r="C117" s="90" t="s">
        <v>129</v>
      </c>
      <c r="D117" s="91" t="s">
        <v>82</v>
      </c>
      <c r="E117" s="92"/>
      <c r="F117" s="93"/>
      <c r="G117" s="94">
        <f t="shared" si="189"/>
        <v>0</v>
      </c>
      <c r="H117" s="92"/>
      <c r="I117" s="93"/>
      <c r="J117" s="112">
        <f t="shared" si="190"/>
        <v>0</v>
      </c>
      <c r="K117" s="168"/>
      <c r="L117" s="93"/>
      <c r="M117" s="112">
        <f t="shared" si="191"/>
        <v>0</v>
      </c>
      <c r="N117" s="92"/>
      <c r="O117" s="93"/>
      <c r="P117" s="112">
        <f t="shared" si="192"/>
        <v>0</v>
      </c>
      <c r="Q117" s="168"/>
      <c r="R117" s="93"/>
      <c r="S117" s="112">
        <f t="shared" si="193"/>
        <v>0</v>
      </c>
      <c r="T117" s="92"/>
      <c r="U117" s="93"/>
      <c r="V117" s="112">
        <f t="shared" si="194"/>
        <v>0</v>
      </c>
      <c r="W117" s="95">
        <f t="shared" si="195"/>
        <v>0</v>
      </c>
      <c r="X117" s="96">
        <f t="shared" si="196"/>
        <v>0</v>
      </c>
      <c r="Y117" s="148">
        <f t="shared" si="197"/>
        <v>0</v>
      </c>
      <c r="Z117" s="98">
        <f t="shared" si="198"/>
        <v>0</v>
      </c>
      <c r="AA117" s="99"/>
      <c r="AB117" s="75"/>
      <c r="AC117" s="75"/>
    </row>
    <row r="118" spans="1:29" ht="15">
      <c r="A118" s="89" t="s">
        <v>59</v>
      </c>
      <c r="B118" s="334" t="s">
        <v>313</v>
      </c>
      <c r="C118" s="90" t="s">
        <v>130</v>
      </c>
      <c r="D118" s="91" t="s">
        <v>82</v>
      </c>
      <c r="E118" s="92"/>
      <c r="F118" s="93"/>
      <c r="G118" s="94">
        <f t="shared" si="189"/>
        <v>0</v>
      </c>
      <c r="H118" s="92"/>
      <c r="I118" s="93"/>
      <c r="J118" s="112">
        <f t="shared" si="190"/>
        <v>0</v>
      </c>
      <c r="K118" s="168"/>
      <c r="L118" s="93"/>
      <c r="M118" s="112">
        <f t="shared" si="191"/>
        <v>0</v>
      </c>
      <c r="N118" s="92"/>
      <c r="O118" s="93"/>
      <c r="P118" s="112">
        <f t="shared" si="192"/>
        <v>0</v>
      </c>
      <c r="Q118" s="168"/>
      <c r="R118" s="93"/>
      <c r="S118" s="112">
        <f t="shared" si="193"/>
        <v>0</v>
      </c>
      <c r="T118" s="92"/>
      <c r="U118" s="93"/>
      <c r="V118" s="112">
        <f t="shared" si="194"/>
        <v>0</v>
      </c>
      <c r="W118" s="95">
        <f t="shared" si="195"/>
        <v>0</v>
      </c>
      <c r="X118" s="96">
        <f t="shared" si="196"/>
        <v>0</v>
      </c>
      <c r="Y118" s="148">
        <f t="shared" si="197"/>
        <v>0</v>
      </c>
      <c r="Z118" s="98">
        <f t="shared" si="198"/>
        <v>0</v>
      </c>
      <c r="AA118" s="99"/>
      <c r="AB118" s="75"/>
      <c r="AC118" s="75"/>
    </row>
    <row r="119" spans="1:29" ht="15">
      <c r="A119" s="89" t="s">
        <v>59</v>
      </c>
      <c r="B119" s="334" t="s">
        <v>314</v>
      </c>
      <c r="C119" s="90" t="s">
        <v>131</v>
      </c>
      <c r="D119" s="91" t="s">
        <v>82</v>
      </c>
      <c r="E119" s="92"/>
      <c r="F119" s="93"/>
      <c r="G119" s="94">
        <f t="shared" si="189"/>
        <v>0</v>
      </c>
      <c r="H119" s="92"/>
      <c r="I119" s="93"/>
      <c r="J119" s="112">
        <f t="shared" si="190"/>
        <v>0</v>
      </c>
      <c r="K119" s="168"/>
      <c r="L119" s="93"/>
      <c r="M119" s="112">
        <f t="shared" si="191"/>
        <v>0</v>
      </c>
      <c r="N119" s="92"/>
      <c r="O119" s="93"/>
      <c r="P119" s="112">
        <f t="shared" si="192"/>
        <v>0</v>
      </c>
      <c r="Q119" s="168"/>
      <c r="R119" s="93"/>
      <c r="S119" s="112">
        <f t="shared" si="193"/>
        <v>0</v>
      </c>
      <c r="T119" s="92"/>
      <c r="U119" s="93"/>
      <c r="V119" s="112">
        <f t="shared" si="194"/>
        <v>0</v>
      </c>
      <c r="W119" s="95">
        <f t="shared" si="195"/>
        <v>0</v>
      </c>
      <c r="X119" s="96">
        <f t="shared" si="196"/>
        <v>0</v>
      </c>
      <c r="Y119" s="148">
        <f t="shared" si="197"/>
        <v>0</v>
      </c>
      <c r="Z119" s="98">
        <f t="shared" si="198"/>
        <v>0</v>
      </c>
      <c r="AA119" s="99"/>
      <c r="AB119" s="75"/>
      <c r="AC119" s="75"/>
    </row>
    <row r="120" spans="1:29" ht="15">
      <c r="A120" s="89" t="s">
        <v>59</v>
      </c>
      <c r="B120" s="334" t="s">
        <v>315</v>
      </c>
      <c r="C120" s="90" t="s">
        <v>132</v>
      </c>
      <c r="D120" s="91" t="s">
        <v>82</v>
      </c>
      <c r="E120" s="92"/>
      <c r="F120" s="93"/>
      <c r="G120" s="94">
        <f t="shared" si="189"/>
        <v>0</v>
      </c>
      <c r="H120" s="92"/>
      <c r="I120" s="93"/>
      <c r="J120" s="112">
        <f t="shared" si="190"/>
        <v>0</v>
      </c>
      <c r="K120" s="168"/>
      <c r="L120" s="93"/>
      <c r="M120" s="112">
        <f t="shared" si="191"/>
        <v>0</v>
      </c>
      <c r="N120" s="92"/>
      <c r="O120" s="93"/>
      <c r="P120" s="112">
        <f t="shared" si="192"/>
        <v>0</v>
      </c>
      <c r="Q120" s="168"/>
      <c r="R120" s="93"/>
      <c r="S120" s="112">
        <f t="shared" si="193"/>
        <v>0</v>
      </c>
      <c r="T120" s="92"/>
      <c r="U120" s="93"/>
      <c r="V120" s="112">
        <f t="shared" si="194"/>
        <v>0</v>
      </c>
      <c r="W120" s="95">
        <f t="shared" si="195"/>
        <v>0</v>
      </c>
      <c r="X120" s="96">
        <f t="shared" si="196"/>
        <v>0</v>
      </c>
      <c r="Y120" s="148">
        <f t="shared" si="197"/>
        <v>0</v>
      </c>
      <c r="Z120" s="98">
        <f t="shared" si="198"/>
        <v>0</v>
      </c>
      <c r="AA120" s="99"/>
      <c r="AB120" s="75"/>
      <c r="AC120" s="75"/>
    </row>
    <row r="121" spans="1:29" ht="15">
      <c r="A121" s="100" t="s">
        <v>59</v>
      </c>
      <c r="B121" s="334" t="s">
        <v>316</v>
      </c>
      <c r="C121" s="101" t="s">
        <v>133</v>
      </c>
      <c r="D121" s="91" t="s">
        <v>82</v>
      </c>
      <c r="E121" s="103"/>
      <c r="F121" s="104"/>
      <c r="G121" s="94">
        <f t="shared" si="189"/>
        <v>0</v>
      </c>
      <c r="H121" s="103"/>
      <c r="I121" s="104"/>
      <c r="J121" s="112">
        <f t="shared" si="190"/>
        <v>0</v>
      </c>
      <c r="K121" s="168"/>
      <c r="L121" s="93"/>
      <c r="M121" s="112">
        <f t="shared" si="191"/>
        <v>0</v>
      </c>
      <c r="N121" s="92"/>
      <c r="O121" s="93"/>
      <c r="P121" s="112">
        <f t="shared" si="192"/>
        <v>0</v>
      </c>
      <c r="Q121" s="168"/>
      <c r="R121" s="93"/>
      <c r="S121" s="112">
        <f t="shared" si="193"/>
        <v>0</v>
      </c>
      <c r="T121" s="92"/>
      <c r="U121" s="93"/>
      <c r="V121" s="112">
        <f t="shared" si="194"/>
        <v>0</v>
      </c>
      <c r="W121" s="95">
        <f t="shared" si="195"/>
        <v>0</v>
      </c>
      <c r="X121" s="96">
        <f t="shared" si="196"/>
        <v>0</v>
      </c>
      <c r="Y121" s="148">
        <f t="shared" si="197"/>
        <v>0</v>
      </c>
      <c r="Z121" s="98">
        <f t="shared" si="198"/>
        <v>0</v>
      </c>
      <c r="AA121" s="99"/>
      <c r="AB121" s="75"/>
      <c r="AC121" s="75"/>
    </row>
    <row r="122" spans="1:29" s="322" customFormat="1" ht="15">
      <c r="A122" s="89" t="s">
        <v>59</v>
      </c>
      <c r="B122" s="334" t="s">
        <v>317</v>
      </c>
      <c r="C122" s="90" t="s">
        <v>134</v>
      </c>
      <c r="D122" s="91" t="s">
        <v>82</v>
      </c>
      <c r="E122" s="92"/>
      <c r="F122" s="93"/>
      <c r="G122" s="94">
        <f t="shared" ref="G122" si="199">E122*F122</f>
        <v>0</v>
      </c>
      <c r="H122" s="92"/>
      <c r="I122" s="93"/>
      <c r="J122" s="112">
        <f t="shared" ref="J122" si="200">H122*I122</f>
        <v>0</v>
      </c>
      <c r="K122" s="168"/>
      <c r="L122" s="93"/>
      <c r="M122" s="112">
        <f t="shared" ref="M122" si="201">K122*L122</f>
        <v>0</v>
      </c>
      <c r="N122" s="92"/>
      <c r="O122" s="93"/>
      <c r="P122" s="112">
        <f t="shared" ref="P122" si="202">N122*O122</f>
        <v>0</v>
      </c>
      <c r="Q122" s="168"/>
      <c r="R122" s="93"/>
      <c r="S122" s="112">
        <f t="shared" ref="S122" si="203">Q122*R122</f>
        <v>0</v>
      </c>
      <c r="T122" s="92"/>
      <c r="U122" s="93"/>
      <c r="V122" s="112">
        <f t="shared" ref="V122" si="204">T122*U122</f>
        <v>0</v>
      </c>
      <c r="W122" s="95">
        <f t="shared" si="195"/>
        <v>0</v>
      </c>
      <c r="X122" s="96">
        <f t="shared" si="196"/>
        <v>0</v>
      </c>
      <c r="Y122" s="148">
        <f t="shared" ref="Y122" si="205">W122-X122</f>
        <v>0</v>
      </c>
      <c r="Z122" s="98">
        <f t="shared" si="198"/>
        <v>0</v>
      </c>
      <c r="AA122" s="99"/>
      <c r="AB122" s="75"/>
      <c r="AC122" s="75"/>
    </row>
    <row r="123" spans="1:29" s="322" customFormat="1" ht="26.25" thickBot="1">
      <c r="A123" s="89" t="s">
        <v>59</v>
      </c>
      <c r="B123" s="334" t="s">
        <v>318</v>
      </c>
      <c r="C123" s="336" t="s">
        <v>319</v>
      </c>
      <c r="D123" s="91"/>
      <c r="E123" s="92"/>
      <c r="F123" s="93">
        <v>0.22</v>
      </c>
      <c r="G123" s="94">
        <f t="shared" si="189"/>
        <v>0</v>
      </c>
      <c r="H123" s="92"/>
      <c r="I123" s="93">
        <v>0.22</v>
      </c>
      <c r="J123" s="112">
        <f t="shared" si="190"/>
        <v>0</v>
      </c>
      <c r="K123" s="168"/>
      <c r="L123" s="93">
        <v>0.22</v>
      </c>
      <c r="M123" s="112">
        <f t="shared" si="191"/>
        <v>0</v>
      </c>
      <c r="N123" s="92"/>
      <c r="O123" s="93">
        <v>0.22</v>
      </c>
      <c r="P123" s="112">
        <f t="shared" si="192"/>
        <v>0</v>
      </c>
      <c r="Q123" s="168"/>
      <c r="R123" s="93">
        <v>0.22</v>
      </c>
      <c r="S123" s="112">
        <f t="shared" si="193"/>
        <v>0</v>
      </c>
      <c r="T123" s="92"/>
      <c r="U123" s="93">
        <v>0.22</v>
      </c>
      <c r="V123" s="112">
        <f t="shared" si="194"/>
        <v>0</v>
      </c>
      <c r="W123" s="95">
        <f t="shared" si="195"/>
        <v>0</v>
      </c>
      <c r="X123" s="96">
        <f t="shared" si="196"/>
        <v>0</v>
      </c>
      <c r="Y123" s="148">
        <f t="shared" si="197"/>
        <v>0</v>
      </c>
      <c r="Z123" s="98">
        <f t="shared" si="198"/>
        <v>0</v>
      </c>
      <c r="AA123" s="99"/>
      <c r="AB123" s="75"/>
      <c r="AC123" s="75"/>
    </row>
    <row r="124" spans="1:29" ht="15.75" thickBot="1">
      <c r="A124" s="352" t="s">
        <v>320</v>
      </c>
      <c r="B124" s="152"/>
      <c r="C124" s="153"/>
      <c r="D124" s="154"/>
      <c r="E124" s="155"/>
      <c r="F124" s="156"/>
      <c r="G124" s="157">
        <v>0</v>
      </c>
      <c r="H124" s="155"/>
      <c r="I124" s="156"/>
      <c r="J124" s="157">
        <v>0</v>
      </c>
      <c r="K124" s="155"/>
      <c r="L124" s="156"/>
      <c r="M124" s="157">
        <v>0</v>
      </c>
      <c r="N124" s="155"/>
      <c r="O124" s="156"/>
      <c r="P124" s="157">
        <v>0</v>
      </c>
      <c r="Q124" s="155"/>
      <c r="R124" s="156"/>
      <c r="S124" s="157">
        <v>0</v>
      </c>
      <c r="T124" s="155"/>
      <c r="U124" s="156"/>
      <c r="V124" s="157">
        <v>0</v>
      </c>
      <c r="W124" s="155">
        <f t="shared" si="195"/>
        <v>0</v>
      </c>
      <c r="X124" s="160">
        <f t="shared" si="196"/>
        <v>0</v>
      </c>
      <c r="Y124" s="159">
        <f t="shared" si="197"/>
        <v>0</v>
      </c>
      <c r="Z124" s="205">
        <f t="shared" si="198"/>
        <v>0</v>
      </c>
      <c r="AA124" s="162"/>
      <c r="AB124" s="75"/>
      <c r="AC124" s="75"/>
    </row>
    <row r="125" spans="1:29" s="322" customFormat="1" ht="15.75" thickBot="1">
      <c r="A125" s="362" t="s">
        <v>56</v>
      </c>
      <c r="B125" s="363" t="s">
        <v>27</v>
      </c>
      <c r="C125" s="359" t="s">
        <v>156</v>
      </c>
      <c r="D125" s="163"/>
      <c r="E125" s="65"/>
      <c r="F125" s="66"/>
      <c r="G125" s="66"/>
      <c r="H125" s="65"/>
      <c r="I125" s="66"/>
      <c r="J125" s="70"/>
      <c r="K125" s="66"/>
      <c r="L125" s="66"/>
      <c r="M125" s="70"/>
      <c r="N125" s="65"/>
      <c r="O125" s="66"/>
      <c r="P125" s="70"/>
      <c r="Q125" s="66"/>
      <c r="R125" s="66"/>
      <c r="S125" s="70"/>
      <c r="T125" s="65"/>
      <c r="U125" s="66"/>
      <c r="V125" s="70"/>
      <c r="W125" s="71"/>
      <c r="X125" s="72"/>
      <c r="Y125" s="72"/>
      <c r="Z125" s="73"/>
      <c r="AA125" s="74"/>
      <c r="AB125" s="75"/>
      <c r="AC125" s="75"/>
    </row>
    <row r="126" spans="1:29" s="322" customFormat="1" ht="15">
      <c r="A126" s="89" t="s">
        <v>59</v>
      </c>
      <c r="B126" s="334" t="s">
        <v>124</v>
      </c>
      <c r="C126" s="336" t="s">
        <v>157</v>
      </c>
      <c r="D126" s="91" t="s">
        <v>82</v>
      </c>
      <c r="E126" s="92"/>
      <c r="F126" s="93"/>
      <c r="G126" s="94">
        <f t="shared" ref="G126:G131" si="206">E126*F126</f>
        <v>0</v>
      </c>
      <c r="H126" s="92"/>
      <c r="I126" s="93"/>
      <c r="J126" s="112">
        <f t="shared" ref="J126:J131" si="207">H126*I126</f>
        <v>0</v>
      </c>
      <c r="K126" s="168"/>
      <c r="L126" s="93"/>
      <c r="M126" s="112">
        <f t="shared" ref="M126:M131" si="208">K126*L126</f>
        <v>0</v>
      </c>
      <c r="N126" s="92"/>
      <c r="O126" s="93"/>
      <c r="P126" s="112">
        <f t="shared" ref="P126:P131" si="209">N126*O126</f>
        <v>0</v>
      </c>
      <c r="Q126" s="168"/>
      <c r="R126" s="93"/>
      <c r="S126" s="112">
        <f t="shared" ref="S126:S131" si="210">Q126*R126</f>
        <v>0</v>
      </c>
      <c r="T126" s="92"/>
      <c r="U126" s="93"/>
      <c r="V126" s="112">
        <f t="shared" ref="V126:V131" si="211">T126*U126</f>
        <v>0</v>
      </c>
      <c r="W126" s="95">
        <f t="shared" ref="W126:W132" si="212">G126+S126</f>
        <v>0</v>
      </c>
      <c r="X126" s="96">
        <f t="shared" ref="X126:X132" si="213">J126+V126</f>
        <v>0</v>
      </c>
      <c r="Y126" s="148">
        <f t="shared" ref="Y126:Y132" si="214">W126-X126</f>
        <v>0</v>
      </c>
      <c r="Z126" s="98">
        <f t="shared" si="198"/>
        <v>0</v>
      </c>
      <c r="AA126" s="99"/>
      <c r="AB126" s="75"/>
      <c r="AC126" s="75"/>
    </row>
    <row r="127" spans="1:29" s="322" customFormat="1" ht="15">
      <c r="A127" s="89" t="s">
        <v>59</v>
      </c>
      <c r="B127" s="334" t="s">
        <v>322</v>
      </c>
      <c r="C127" s="336" t="s">
        <v>158</v>
      </c>
      <c r="D127" s="91" t="s">
        <v>82</v>
      </c>
      <c r="E127" s="92"/>
      <c r="F127" s="93"/>
      <c r="G127" s="94">
        <f t="shared" si="206"/>
        <v>0</v>
      </c>
      <c r="H127" s="92"/>
      <c r="I127" s="93"/>
      <c r="J127" s="112">
        <f t="shared" si="207"/>
        <v>0</v>
      </c>
      <c r="K127" s="168"/>
      <c r="L127" s="93"/>
      <c r="M127" s="112">
        <f t="shared" si="208"/>
        <v>0</v>
      </c>
      <c r="N127" s="92"/>
      <c r="O127" s="93"/>
      <c r="P127" s="112">
        <f t="shared" si="209"/>
        <v>0</v>
      </c>
      <c r="Q127" s="168"/>
      <c r="R127" s="93"/>
      <c r="S127" s="112">
        <f t="shared" si="210"/>
        <v>0</v>
      </c>
      <c r="T127" s="92"/>
      <c r="U127" s="93"/>
      <c r="V127" s="112">
        <f t="shared" si="211"/>
        <v>0</v>
      </c>
      <c r="W127" s="95">
        <f t="shared" si="212"/>
        <v>0</v>
      </c>
      <c r="X127" s="96">
        <f t="shared" si="213"/>
        <v>0</v>
      </c>
      <c r="Y127" s="148">
        <f t="shared" si="214"/>
        <v>0</v>
      </c>
      <c r="Z127" s="98">
        <f t="shared" si="198"/>
        <v>0</v>
      </c>
      <c r="AA127" s="99"/>
      <c r="AB127" s="75"/>
      <c r="AC127" s="75"/>
    </row>
    <row r="128" spans="1:29" s="322" customFormat="1" ht="15">
      <c r="A128" s="89" t="s">
        <v>59</v>
      </c>
      <c r="B128" s="334" t="s">
        <v>323</v>
      </c>
      <c r="C128" s="336" t="s">
        <v>159</v>
      </c>
      <c r="D128" s="91" t="s">
        <v>82</v>
      </c>
      <c r="E128" s="92"/>
      <c r="F128" s="93"/>
      <c r="G128" s="94">
        <f t="shared" si="206"/>
        <v>0</v>
      </c>
      <c r="H128" s="92"/>
      <c r="I128" s="93"/>
      <c r="J128" s="112">
        <f t="shared" si="207"/>
        <v>0</v>
      </c>
      <c r="K128" s="168"/>
      <c r="L128" s="93"/>
      <c r="M128" s="112">
        <f t="shared" si="208"/>
        <v>0</v>
      </c>
      <c r="N128" s="92"/>
      <c r="O128" s="93"/>
      <c r="P128" s="112">
        <f t="shared" si="209"/>
        <v>0</v>
      </c>
      <c r="Q128" s="168"/>
      <c r="R128" s="93"/>
      <c r="S128" s="112">
        <f t="shared" si="210"/>
        <v>0</v>
      </c>
      <c r="T128" s="92"/>
      <c r="U128" s="93"/>
      <c r="V128" s="112">
        <f t="shared" si="211"/>
        <v>0</v>
      </c>
      <c r="W128" s="95">
        <f t="shared" si="212"/>
        <v>0</v>
      </c>
      <c r="X128" s="96">
        <f t="shared" si="213"/>
        <v>0</v>
      </c>
      <c r="Y128" s="148">
        <f t="shared" si="214"/>
        <v>0</v>
      </c>
      <c r="Z128" s="98">
        <f t="shared" si="198"/>
        <v>0</v>
      </c>
      <c r="AA128" s="99"/>
      <c r="AB128" s="75"/>
      <c r="AC128" s="75"/>
    </row>
    <row r="129" spans="1:29" s="322" customFormat="1" ht="15">
      <c r="A129" s="89" t="s">
        <v>59</v>
      </c>
      <c r="B129" s="334" t="s">
        <v>324</v>
      </c>
      <c r="C129" s="336" t="s">
        <v>160</v>
      </c>
      <c r="D129" s="91" t="s">
        <v>82</v>
      </c>
      <c r="E129" s="92"/>
      <c r="F129" s="93"/>
      <c r="G129" s="94">
        <f t="shared" si="206"/>
        <v>0</v>
      </c>
      <c r="H129" s="92"/>
      <c r="I129" s="93"/>
      <c r="J129" s="112">
        <f t="shared" si="207"/>
        <v>0</v>
      </c>
      <c r="K129" s="168"/>
      <c r="L129" s="93"/>
      <c r="M129" s="112">
        <f t="shared" si="208"/>
        <v>0</v>
      </c>
      <c r="N129" s="92"/>
      <c r="O129" s="93"/>
      <c r="P129" s="112">
        <f t="shared" si="209"/>
        <v>0</v>
      </c>
      <c r="Q129" s="168"/>
      <c r="R129" s="93"/>
      <c r="S129" s="112">
        <f t="shared" si="210"/>
        <v>0</v>
      </c>
      <c r="T129" s="92"/>
      <c r="U129" s="93"/>
      <c r="V129" s="112">
        <f t="shared" si="211"/>
        <v>0</v>
      </c>
      <c r="W129" s="95">
        <f t="shared" si="212"/>
        <v>0</v>
      </c>
      <c r="X129" s="96">
        <f t="shared" si="213"/>
        <v>0</v>
      </c>
      <c r="Y129" s="148">
        <f t="shared" si="214"/>
        <v>0</v>
      </c>
      <c r="Z129" s="98">
        <f t="shared" si="198"/>
        <v>0</v>
      </c>
      <c r="AA129" s="99"/>
      <c r="AB129" s="75"/>
      <c r="AC129" s="75"/>
    </row>
    <row r="130" spans="1:29" s="322" customFormat="1" ht="15">
      <c r="A130" s="89" t="s">
        <v>59</v>
      </c>
      <c r="B130" s="334" t="s">
        <v>325</v>
      </c>
      <c r="C130" s="336" t="s">
        <v>161</v>
      </c>
      <c r="D130" s="91" t="s">
        <v>82</v>
      </c>
      <c r="E130" s="92"/>
      <c r="F130" s="93"/>
      <c r="G130" s="94">
        <f t="shared" si="206"/>
        <v>0</v>
      </c>
      <c r="H130" s="92"/>
      <c r="I130" s="93"/>
      <c r="J130" s="112">
        <f t="shared" si="207"/>
        <v>0</v>
      </c>
      <c r="K130" s="168"/>
      <c r="L130" s="93"/>
      <c r="M130" s="112">
        <f t="shared" si="208"/>
        <v>0</v>
      </c>
      <c r="N130" s="92"/>
      <c r="O130" s="93"/>
      <c r="P130" s="112">
        <f t="shared" si="209"/>
        <v>0</v>
      </c>
      <c r="Q130" s="168"/>
      <c r="R130" s="93"/>
      <c r="S130" s="112">
        <f t="shared" si="210"/>
        <v>0</v>
      </c>
      <c r="T130" s="92"/>
      <c r="U130" s="93"/>
      <c r="V130" s="112">
        <f t="shared" si="211"/>
        <v>0</v>
      </c>
      <c r="W130" s="95">
        <f t="shared" si="212"/>
        <v>0</v>
      </c>
      <c r="X130" s="96">
        <f t="shared" si="213"/>
        <v>0</v>
      </c>
      <c r="Y130" s="148">
        <f t="shared" si="214"/>
        <v>0</v>
      </c>
      <c r="Z130" s="98">
        <f t="shared" si="198"/>
        <v>0</v>
      </c>
      <c r="AA130" s="99"/>
      <c r="AB130" s="75"/>
      <c r="AC130" s="75"/>
    </row>
    <row r="131" spans="1:29" s="322" customFormat="1" ht="26.25" thickBot="1">
      <c r="A131" s="89" t="s">
        <v>59</v>
      </c>
      <c r="B131" s="334" t="s">
        <v>326</v>
      </c>
      <c r="C131" s="336" t="s">
        <v>321</v>
      </c>
      <c r="D131" s="91"/>
      <c r="E131" s="92"/>
      <c r="F131" s="93">
        <v>0.22</v>
      </c>
      <c r="G131" s="94">
        <f t="shared" si="206"/>
        <v>0</v>
      </c>
      <c r="H131" s="92"/>
      <c r="I131" s="93">
        <v>0.22</v>
      </c>
      <c r="J131" s="112">
        <f t="shared" si="207"/>
        <v>0</v>
      </c>
      <c r="K131" s="168"/>
      <c r="L131" s="93">
        <v>0.22</v>
      </c>
      <c r="M131" s="112">
        <f t="shared" si="208"/>
        <v>0</v>
      </c>
      <c r="N131" s="92"/>
      <c r="O131" s="93">
        <v>0.22</v>
      </c>
      <c r="P131" s="112">
        <f t="shared" si="209"/>
        <v>0</v>
      </c>
      <c r="Q131" s="168"/>
      <c r="R131" s="93">
        <v>0.22</v>
      </c>
      <c r="S131" s="112">
        <f t="shared" si="210"/>
        <v>0</v>
      </c>
      <c r="T131" s="92"/>
      <c r="U131" s="93">
        <v>0.22</v>
      </c>
      <c r="V131" s="112">
        <f t="shared" si="211"/>
        <v>0</v>
      </c>
      <c r="W131" s="95">
        <f t="shared" si="212"/>
        <v>0</v>
      </c>
      <c r="X131" s="96">
        <f t="shared" si="213"/>
        <v>0</v>
      </c>
      <c r="Y131" s="148">
        <f t="shared" si="214"/>
        <v>0</v>
      </c>
      <c r="Z131" s="98">
        <f t="shared" si="198"/>
        <v>0</v>
      </c>
      <c r="AA131" s="99"/>
      <c r="AB131" s="75"/>
      <c r="AC131" s="75"/>
    </row>
    <row r="132" spans="1:29" s="322" customFormat="1" ht="15.75" thickBot="1">
      <c r="A132" s="352" t="s">
        <v>327</v>
      </c>
      <c r="B132" s="404"/>
      <c r="C132" s="153"/>
      <c r="D132" s="154"/>
      <c r="E132" s="155"/>
      <c r="F132" s="156"/>
      <c r="G132" s="157">
        <v>0</v>
      </c>
      <c r="H132" s="155"/>
      <c r="I132" s="156"/>
      <c r="J132" s="157">
        <v>0</v>
      </c>
      <c r="K132" s="155"/>
      <c r="L132" s="156"/>
      <c r="M132" s="157">
        <v>0</v>
      </c>
      <c r="N132" s="155"/>
      <c r="O132" s="156"/>
      <c r="P132" s="157">
        <v>0</v>
      </c>
      <c r="Q132" s="155"/>
      <c r="R132" s="156"/>
      <c r="S132" s="157">
        <v>0</v>
      </c>
      <c r="T132" s="155"/>
      <c r="U132" s="156"/>
      <c r="V132" s="157">
        <v>0</v>
      </c>
      <c r="W132" s="155">
        <f t="shared" si="212"/>
        <v>0</v>
      </c>
      <c r="X132" s="160">
        <f t="shared" si="213"/>
        <v>0</v>
      </c>
      <c r="Y132" s="159">
        <f t="shared" si="214"/>
        <v>0</v>
      </c>
      <c r="Z132" s="205">
        <f t="shared" si="198"/>
        <v>0</v>
      </c>
      <c r="AA132" s="162"/>
      <c r="AB132" s="75"/>
      <c r="AC132" s="75"/>
    </row>
    <row r="133" spans="1:29" ht="15.75" thickBot="1">
      <c r="A133" s="372" t="s">
        <v>56</v>
      </c>
      <c r="B133" s="405" t="s">
        <v>28</v>
      </c>
      <c r="C133" s="403" t="s">
        <v>135</v>
      </c>
      <c r="D133" s="207"/>
      <c r="E133" s="208"/>
      <c r="F133" s="209"/>
      <c r="G133" s="209"/>
      <c r="H133" s="208"/>
      <c r="I133" s="209"/>
      <c r="J133" s="209"/>
      <c r="K133" s="209"/>
      <c r="L133" s="209"/>
      <c r="M133" s="210"/>
      <c r="N133" s="208"/>
      <c r="O133" s="209"/>
      <c r="P133" s="210"/>
      <c r="Q133" s="209"/>
      <c r="R133" s="209"/>
      <c r="S133" s="210"/>
      <c r="T133" s="208"/>
      <c r="U133" s="209"/>
      <c r="V133" s="210"/>
      <c r="W133" s="198"/>
      <c r="X133" s="199"/>
      <c r="Y133" s="199"/>
      <c r="Z133" s="211"/>
      <c r="AA133" s="212"/>
      <c r="AB133" s="75"/>
      <c r="AC133" s="75"/>
    </row>
    <row r="134" spans="1:29" ht="15.75" thickBot="1">
      <c r="A134" s="213" t="s">
        <v>59</v>
      </c>
      <c r="B134" s="398">
        <v>9.1</v>
      </c>
      <c r="C134" s="366" t="s">
        <v>333</v>
      </c>
      <c r="D134" s="214"/>
      <c r="E134" s="215"/>
      <c r="F134" s="216"/>
      <c r="G134" s="217">
        <f t="shared" ref="G134:G137" si="215">E134*F134</f>
        <v>0</v>
      </c>
      <c r="H134" s="215"/>
      <c r="I134" s="216"/>
      <c r="J134" s="218">
        <f t="shared" ref="J134:J137" si="216">H134*I134</f>
        <v>0</v>
      </c>
      <c r="K134" s="219"/>
      <c r="L134" s="216"/>
      <c r="M134" s="218">
        <f t="shared" ref="M134:M137" si="217">K134*L134</f>
        <v>0</v>
      </c>
      <c r="N134" s="215"/>
      <c r="O134" s="216"/>
      <c r="P134" s="218">
        <f t="shared" ref="P134:P137" si="218">N134*O134</f>
        <v>0</v>
      </c>
      <c r="Q134" s="219"/>
      <c r="R134" s="216"/>
      <c r="S134" s="218">
        <f t="shared" ref="S134:S137" si="219">Q134*R134</f>
        <v>0</v>
      </c>
      <c r="T134" s="215"/>
      <c r="U134" s="216"/>
      <c r="V134" s="218">
        <f t="shared" ref="V134:V137" si="220">T134*U134</f>
        <v>0</v>
      </c>
      <c r="W134" s="220">
        <f>G134+S134</f>
        <v>0</v>
      </c>
      <c r="X134" s="221">
        <f>J134+V134</f>
        <v>0</v>
      </c>
      <c r="Y134" s="222">
        <f t="shared" ref="Y134:Y140" si="221">W134-X134</f>
        <v>0</v>
      </c>
      <c r="Z134" s="223">
        <f t="shared" ref="Z134:Z135" si="222">0</f>
        <v>0</v>
      </c>
      <c r="AA134" s="224"/>
      <c r="AB134" s="75"/>
      <c r="AC134" s="75"/>
    </row>
    <row r="135" spans="1:29" ht="15.75" thickBot="1">
      <c r="A135" s="89" t="s">
        <v>59</v>
      </c>
      <c r="B135" s="334" t="s">
        <v>328</v>
      </c>
      <c r="C135" s="367" t="s">
        <v>334</v>
      </c>
      <c r="D135" s="225"/>
      <c r="E135" s="92"/>
      <c r="F135" s="93"/>
      <c r="G135" s="94">
        <f t="shared" si="215"/>
        <v>0</v>
      </c>
      <c r="H135" s="92"/>
      <c r="I135" s="93"/>
      <c r="J135" s="112">
        <f t="shared" si="216"/>
        <v>0</v>
      </c>
      <c r="K135" s="168"/>
      <c r="L135" s="93"/>
      <c r="M135" s="112">
        <f t="shared" si="217"/>
        <v>0</v>
      </c>
      <c r="N135" s="92"/>
      <c r="O135" s="93"/>
      <c r="P135" s="112">
        <f t="shared" si="218"/>
        <v>0</v>
      </c>
      <c r="Q135" s="168"/>
      <c r="R135" s="93"/>
      <c r="S135" s="112">
        <f t="shared" si="219"/>
        <v>0</v>
      </c>
      <c r="T135" s="92"/>
      <c r="U135" s="93"/>
      <c r="V135" s="112">
        <f t="shared" si="220"/>
        <v>0</v>
      </c>
      <c r="W135" s="220">
        <f>G135+S135</f>
        <v>0</v>
      </c>
      <c r="X135" s="221">
        <f>J135+V135</f>
        <v>0</v>
      </c>
      <c r="Y135" s="148">
        <f t="shared" si="221"/>
        <v>0</v>
      </c>
      <c r="Z135" s="223">
        <f t="shared" si="222"/>
        <v>0</v>
      </c>
      <c r="AA135" s="226"/>
      <c r="AB135" s="75"/>
      <c r="AC135" s="75"/>
    </row>
    <row r="136" spans="1:29" ht="26.25" thickBot="1">
      <c r="A136" s="89" t="s">
        <v>59</v>
      </c>
      <c r="B136" s="334" t="s">
        <v>329</v>
      </c>
      <c r="C136" s="367" t="s">
        <v>335</v>
      </c>
      <c r="D136" s="225"/>
      <c r="E136" s="92"/>
      <c r="F136" s="93"/>
      <c r="G136" s="94">
        <f t="shared" si="215"/>
        <v>0</v>
      </c>
      <c r="H136" s="92"/>
      <c r="I136" s="93"/>
      <c r="J136" s="112">
        <f t="shared" si="216"/>
        <v>0</v>
      </c>
      <c r="K136" s="168">
        <v>3</v>
      </c>
      <c r="L136" s="93">
        <v>7000</v>
      </c>
      <c r="M136" s="112">
        <f t="shared" si="217"/>
        <v>21000</v>
      </c>
      <c r="N136" s="92">
        <v>3</v>
      </c>
      <c r="O136" s="93">
        <v>7000</v>
      </c>
      <c r="P136" s="112">
        <f t="shared" si="218"/>
        <v>21000</v>
      </c>
      <c r="Q136" s="168"/>
      <c r="R136" s="93"/>
      <c r="S136" s="112"/>
      <c r="T136" s="92"/>
      <c r="U136" s="93"/>
      <c r="V136" s="112"/>
      <c r="W136" s="220">
        <f>G136+S136+M136</f>
        <v>21000</v>
      </c>
      <c r="X136" s="221">
        <f>J136+V136+P136</f>
        <v>21000</v>
      </c>
      <c r="Y136" s="148">
        <f t="shared" si="221"/>
        <v>0</v>
      </c>
      <c r="Z136" s="227">
        <f>0</f>
        <v>0</v>
      </c>
      <c r="AA136" s="226"/>
      <c r="AB136" s="75"/>
      <c r="AC136" s="75"/>
    </row>
    <row r="137" spans="1:29" s="322" customFormat="1" ht="15.75" thickBot="1">
      <c r="A137" s="89" t="s">
        <v>59</v>
      </c>
      <c r="B137" s="334" t="s">
        <v>330</v>
      </c>
      <c r="C137" s="367" t="s">
        <v>336</v>
      </c>
      <c r="D137" s="225"/>
      <c r="E137" s="92"/>
      <c r="F137" s="93"/>
      <c r="G137" s="94">
        <f t="shared" si="215"/>
        <v>0</v>
      </c>
      <c r="H137" s="92"/>
      <c r="I137" s="93"/>
      <c r="J137" s="112">
        <f t="shared" si="216"/>
        <v>0</v>
      </c>
      <c r="K137" s="168"/>
      <c r="L137" s="93"/>
      <c r="M137" s="112">
        <f t="shared" si="217"/>
        <v>0</v>
      </c>
      <c r="N137" s="92"/>
      <c r="O137" s="93"/>
      <c r="P137" s="112">
        <f t="shared" si="218"/>
        <v>0</v>
      </c>
      <c r="Q137" s="168"/>
      <c r="R137" s="93"/>
      <c r="S137" s="112">
        <f t="shared" si="219"/>
        <v>0</v>
      </c>
      <c r="T137" s="92"/>
      <c r="U137" s="93"/>
      <c r="V137" s="112">
        <f t="shared" si="220"/>
        <v>0</v>
      </c>
      <c r="W137" s="220">
        <f>G137+S137</f>
        <v>0</v>
      </c>
      <c r="X137" s="221">
        <f>J137+V137</f>
        <v>0</v>
      </c>
      <c r="Y137" s="148">
        <f t="shared" si="221"/>
        <v>0</v>
      </c>
      <c r="Z137" s="223">
        <f>0</f>
        <v>0</v>
      </c>
      <c r="AA137" s="226"/>
      <c r="AB137" s="75"/>
      <c r="AC137" s="75"/>
    </row>
    <row r="138" spans="1:29" s="322" customFormat="1" ht="15">
      <c r="A138" s="89" t="s">
        <v>59</v>
      </c>
      <c r="B138" s="334" t="s">
        <v>331</v>
      </c>
      <c r="C138" s="367" t="s">
        <v>337</v>
      </c>
      <c r="D138" s="225"/>
      <c r="E138" s="92"/>
      <c r="F138" s="93"/>
      <c r="G138" s="94">
        <f t="shared" ref="G138:G139" si="223">E138*F138</f>
        <v>0</v>
      </c>
      <c r="H138" s="92"/>
      <c r="I138" s="93"/>
      <c r="J138" s="112">
        <f t="shared" ref="J138:J139" si="224">H138*I138</f>
        <v>0</v>
      </c>
      <c r="K138" s="168"/>
      <c r="L138" s="93"/>
      <c r="M138" s="112">
        <f t="shared" ref="M138:M139" si="225">K138*L138</f>
        <v>0</v>
      </c>
      <c r="N138" s="92"/>
      <c r="O138" s="93"/>
      <c r="P138" s="112">
        <f t="shared" ref="P138:P139" si="226">N138*O138</f>
        <v>0</v>
      </c>
      <c r="Q138" s="168"/>
      <c r="R138" s="93"/>
      <c r="S138" s="112">
        <f t="shared" ref="S138:S139" si="227">Q138*R138</f>
        <v>0</v>
      </c>
      <c r="T138" s="92"/>
      <c r="U138" s="93"/>
      <c r="V138" s="112">
        <f t="shared" ref="V138:V139" si="228">T138*U138</f>
        <v>0</v>
      </c>
      <c r="W138" s="220">
        <f>G138+S138</f>
        <v>0</v>
      </c>
      <c r="X138" s="221">
        <f>J138+V138</f>
        <v>0</v>
      </c>
      <c r="Y138" s="148">
        <f t="shared" ref="Y138:Y139" si="229">W138-X138</f>
        <v>0</v>
      </c>
      <c r="Z138" s="227">
        <f t="shared" ref="Z138:Z139" si="230">0</f>
        <v>0</v>
      </c>
      <c r="AA138" s="226"/>
      <c r="AB138" s="75"/>
      <c r="AC138" s="75"/>
    </row>
    <row r="139" spans="1:29" s="322" customFormat="1" ht="26.25" thickBot="1">
      <c r="A139" s="89" t="s">
        <v>59</v>
      </c>
      <c r="B139" s="334" t="s">
        <v>332</v>
      </c>
      <c r="C139" s="367" t="s">
        <v>338</v>
      </c>
      <c r="D139" s="225"/>
      <c r="E139" s="92"/>
      <c r="F139" s="93">
        <v>0.22</v>
      </c>
      <c r="G139" s="94">
        <f t="shared" si="223"/>
        <v>0</v>
      </c>
      <c r="H139" s="92"/>
      <c r="I139" s="93">
        <v>0.22</v>
      </c>
      <c r="J139" s="112">
        <f t="shared" si="224"/>
        <v>0</v>
      </c>
      <c r="K139" s="168"/>
      <c r="L139" s="93">
        <v>0.22</v>
      </c>
      <c r="M139" s="112">
        <f t="shared" si="225"/>
        <v>0</v>
      </c>
      <c r="N139" s="92"/>
      <c r="O139" s="93">
        <v>0.22</v>
      </c>
      <c r="P139" s="112">
        <f t="shared" si="226"/>
        <v>0</v>
      </c>
      <c r="Q139" s="168"/>
      <c r="R139" s="93">
        <v>0.22</v>
      </c>
      <c r="S139" s="112">
        <f t="shared" si="227"/>
        <v>0</v>
      </c>
      <c r="T139" s="92"/>
      <c r="U139" s="93">
        <v>0.22</v>
      </c>
      <c r="V139" s="112">
        <f t="shared" si="228"/>
        <v>0</v>
      </c>
      <c r="W139" s="95">
        <f>G139+S139</f>
        <v>0</v>
      </c>
      <c r="X139" s="96">
        <f>J139+V139</f>
        <v>0</v>
      </c>
      <c r="Y139" s="148">
        <f t="shared" si="229"/>
        <v>0</v>
      </c>
      <c r="Z139" s="98">
        <f t="shared" si="230"/>
        <v>0</v>
      </c>
      <c r="AA139" s="226"/>
      <c r="AB139" s="75"/>
      <c r="AC139" s="75"/>
    </row>
    <row r="140" spans="1:29" ht="15.75" thickBot="1">
      <c r="A140" s="368" t="s">
        <v>339</v>
      </c>
      <c r="B140" s="228"/>
      <c r="C140" s="229"/>
      <c r="D140" s="230"/>
      <c r="E140" s="231">
        <f t="shared" ref="E140:V140" si="231">SUM(E134:E137)</f>
        <v>0</v>
      </c>
      <c r="F140" s="232">
        <f t="shared" si="231"/>
        <v>0</v>
      </c>
      <c r="G140" s="233">
        <f t="shared" si="231"/>
        <v>0</v>
      </c>
      <c r="H140" s="234">
        <f t="shared" si="231"/>
        <v>0</v>
      </c>
      <c r="I140" s="235">
        <f t="shared" si="231"/>
        <v>0</v>
      </c>
      <c r="J140" s="236">
        <f t="shared" si="231"/>
        <v>0</v>
      </c>
      <c r="K140" s="237">
        <f t="shared" ref="K140:P140" si="232">SUM(K134:K137)</f>
        <v>3</v>
      </c>
      <c r="L140" s="232">
        <f t="shared" si="232"/>
        <v>7000</v>
      </c>
      <c r="M140" s="238">
        <f t="shared" si="232"/>
        <v>21000</v>
      </c>
      <c r="N140" s="231">
        <f t="shared" si="232"/>
        <v>3</v>
      </c>
      <c r="O140" s="232">
        <f t="shared" si="232"/>
        <v>7000</v>
      </c>
      <c r="P140" s="238">
        <f t="shared" si="232"/>
        <v>21000</v>
      </c>
      <c r="Q140" s="237">
        <f t="shared" si="231"/>
        <v>0</v>
      </c>
      <c r="R140" s="232">
        <f t="shared" si="231"/>
        <v>0</v>
      </c>
      <c r="S140" s="238">
        <f t="shared" si="231"/>
        <v>0</v>
      </c>
      <c r="T140" s="231">
        <f t="shared" si="231"/>
        <v>0</v>
      </c>
      <c r="U140" s="232">
        <f t="shared" si="231"/>
        <v>0</v>
      </c>
      <c r="V140" s="238">
        <f t="shared" si="231"/>
        <v>0</v>
      </c>
      <c r="W140" s="155">
        <f>G140+S140+M140</f>
        <v>21000</v>
      </c>
      <c r="X140" s="160">
        <f>J140+V140+P140</f>
        <v>21000</v>
      </c>
      <c r="Y140" s="159">
        <f t="shared" si="221"/>
        <v>0</v>
      </c>
      <c r="Z140" s="205">
        <f>0</f>
        <v>0</v>
      </c>
      <c r="AA140" s="162"/>
      <c r="AB140" s="75"/>
      <c r="AC140" s="75"/>
    </row>
    <row r="141" spans="1:29" ht="15.75" thickBot="1">
      <c r="A141" s="362" t="s">
        <v>56</v>
      </c>
      <c r="B141" s="239" t="s">
        <v>29</v>
      </c>
      <c r="C141" s="138" t="s">
        <v>136</v>
      </c>
      <c r="D141" s="240"/>
      <c r="E141" s="65"/>
      <c r="F141" s="66"/>
      <c r="G141" s="66"/>
      <c r="H141" s="65"/>
      <c r="I141" s="66"/>
      <c r="J141" s="70"/>
      <c r="K141" s="66"/>
      <c r="L141" s="66"/>
      <c r="M141" s="70"/>
      <c r="N141" s="65"/>
      <c r="O141" s="66"/>
      <c r="P141" s="70"/>
      <c r="Q141" s="66"/>
      <c r="R141" s="66"/>
      <c r="S141" s="70"/>
      <c r="T141" s="65"/>
      <c r="U141" s="66"/>
      <c r="V141" s="70"/>
      <c r="W141" s="198"/>
      <c r="X141" s="199"/>
      <c r="Y141" s="199"/>
      <c r="Z141" s="211"/>
      <c r="AA141" s="212"/>
      <c r="AB141" s="75"/>
      <c r="AC141" s="75"/>
    </row>
    <row r="142" spans="1:29" s="322" customFormat="1" ht="26.25" thickBot="1">
      <c r="A142" s="89" t="s">
        <v>59</v>
      </c>
      <c r="B142" s="334">
        <v>10.1</v>
      </c>
      <c r="C142" s="367" t="s">
        <v>344</v>
      </c>
      <c r="D142" s="225"/>
      <c r="E142" s="92"/>
      <c r="F142" s="93"/>
      <c r="G142" s="94">
        <f t="shared" ref="G142:G143" si="233">E142*F142</f>
        <v>0</v>
      </c>
      <c r="H142" s="92"/>
      <c r="I142" s="93"/>
      <c r="J142" s="112">
        <f t="shared" ref="J142:J143" si="234">H142*I142</f>
        <v>0</v>
      </c>
      <c r="K142" s="168"/>
      <c r="L142" s="93"/>
      <c r="M142" s="112">
        <f t="shared" ref="M142:M143" si="235">K142*L142</f>
        <v>0</v>
      </c>
      <c r="N142" s="92"/>
      <c r="O142" s="93"/>
      <c r="P142" s="112">
        <f t="shared" ref="P142:P143" si="236">N142*O142</f>
        <v>0</v>
      </c>
      <c r="Q142" s="168"/>
      <c r="R142" s="93"/>
      <c r="S142" s="112">
        <f t="shared" ref="S142:S143" si="237">Q142*R142</f>
        <v>0</v>
      </c>
      <c r="T142" s="92"/>
      <c r="U142" s="93"/>
      <c r="V142" s="112">
        <f t="shared" ref="V142:V143" si="238">T142*U142</f>
        <v>0</v>
      </c>
      <c r="W142" s="220">
        <f t="shared" ref="W142:W147" si="239">G142+S142</f>
        <v>0</v>
      </c>
      <c r="X142" s="221">
        <f t="shared" ref="X142:X147" si="240">J142+V142</f>
        <v>0</v>
      </c>
      <c r="Y142" s="148">
        <f t="shared" ref="Y142:Y147" si="241">W142-X142</f>
        <v>0</v>
      </c>
      <c r="Z142" s="227">
        <f t="shared" ref="Z142:Z147" si="242">0</f>
        <v>0</v>
      </c>
      <c r="AA142" s="226"/>
      <c r="AB142" s="75"/>
      <c r="AC142" s="75"/>
    </row>
    <row r="143" spans="1:29" s="322" customFormat="1" ht="26.25" thickBot="1">
      <c r="A143" s="89" t="s">
        <v>59</v>
      </c>
      <c r="B143" s="334" t="s">
        <v>340</v>
      </c>
      <c r="C143" s="367" t="s">
        <v>344</v>
      </c>
      <c r="D143" s="225"/>
      <c r="E143" s="92"/>
      <c r="F143" s="93"/>
      <c r="G143" s="94">
        <f t="shared" si="233"/>
        <v>0</v>
      </c>
      <c r="H143" s="92"/>
      <c r="I143" s="93"/>
      <c r="J143" s="112">
        <f t="shared" si="234"/>
        <v>0</v>
      </c>
      <c r="K143" s="168"/>
      <c r="L143" s="93"/>
      <c r="M143" s="112">
        <f t="shared" si="235"/>
        <v>0</v>
      </c>
      <c r="N143" s="92"/>
      <c r="O143" s="93"/>
      <c r="P143" s="112">
        <f t="shared" si="236"/>
        <v>0</v>
      </c>
      <c r="Q143" s="168"/>
      <c r="R143" s="93"/>
      <c r="S143" s="112">
        <f t="shared" si="237"/>
        <v>0</v>
      </c>
      <c r="T143" s="92"/>
      <c r="U143" s="93"/>
      <c r="V143" s="112">
        <f t="shared" si="238"/>
        <v>0</v>
      </c>
      <c r="W143" s="220">
        <f t="shared" si="239"/>
        <v>0</v>
      </c>
      <c r="X143" s="221">
        <f t="shared" si="240"/>
        <v>0</v>
      </c>
      <c r="Y143" s="148">
        <f t="shared" si="241"/>
        <v>0</v>
      </c>
      <c r="Z143" s="223">
        <f t="shared" si="242"/>
        <v>0</v>
      </c>
      <c r="AA143" s="226"/>
      <c r="AB143" s="75"/>
      <c r="AC143" s="75"/>
    </row>
    <row r="144" spans="1:29" s="322" customFormat="1" ht="26.25" thickBot="1">
      <c r="A144" s="89" t="s">
        <v>59</v>
      </c>
      <c r="B144" s="334" t="s">
        <v>341</v>
      </c>
      <c r="C144" s="367" t="s">
        <v>344</v>
      </c>
      <c r="D144" s="225"/>
      <c r="E144" s="92"/>
      <c r="F144" s="93"/>
      <c r="G144" s="94">
        <f t="shared" ref="G144:G146" si="243">E144*F144</f>
        <v>0</v>
      </c>
      <c r="H144" s="92"/>
      <c r="I144" s="93"/>
      <c r="J144" s="112">
        <f t="shared" ref="J144:J146" si="244">H144*I144</f>
        <v>0</v>
      </c>
      <c r="K144" s="168"/>
      <c r="L144" s="93"/>
      <c r="M144" s="112">
        <f t="shared" ref="M144:M146" si="245">K144*L144</f>
        <v>0</v>
      </c>
      <c r="N144" s="92"/>
      <c r="O144" s="93"/>
      <c r="P144" s="112">
        <f t="shared" ref="P144:P146" si="246">N144*O144</f>
        <v>0</v>
      </c>
      <c r="Q144" s="168"/>
      <c r="R144" s="93"/>
      <c r="S144" s="112">
        <f t="shared" ref="S144:S146" si="247">Q144*R144</f>
        <v>0</v>
      </c>
      <c r="T144" s="92"/>
      <c r="U144" s="93"/>
      <c r="V144" s="112">
        <f t="shared" ref="V144:V146" si="248">T144*U144</f>
        <v>0</v>
      </c>
      <c r="W144" s="220">
        <f t="shared" si="239"/>
        <v>0</v>
      </c>
      <c r="X144" s="221">
        <f t="shared" si="240"/>
        <v>0</v>
      </c>
      <c r="Y144" s="148">
        <f t="shared" ref="Y144:Y146" si="249">W144-X144</f>
        <v>0</v>
      </c>
      <c r="Z144" s="227">
        <f t="shared" si="242"/>
        <v>0</v>
      </c>
      <c r="AA144" s="226"/>
      <c r="AB144" s="75"/>
      <c r="AC144" s="75"/>
    </row>
    <row r="145" spans="1:29" s="322" customFormat="1" ht="15">
      <c r="A145" s="89" t="s">
        <v>59</v>
      </c>
      <c r="B145" s="334" t="s">
        <v>342</v>
      </c>
      <c r="C145" s="367" t="s">
        <v>137</v>
      </c>
      <c r="D145" s="369" t="s">
        <v>62</v>
      </c>
      <c r="E145" s="92"/>
      <c r="F145" s="93"/>
      <c r="G145" s="94">
        <f t="shared" si="243"/>
        <v>0</v>
      </c>
      <c r="H145" s="92"/>
      <c r="I145" s="93"/>
      <c r="J145" s="112">
        <f t="shared" si="244"/>
        <v>0</v>
      </c>
      <c r="K145" s="168"/>
      <c r="L145" s="93"/>
      <c r="M145" s="112">
        <f t="shared" si="245"/>
        <v>0</v>
      </c>
      <c r="N145" s="92"/>
      <c r="O145" s="93"/>
      <c r="P145" s="112">
        <f t="shared" si="246"/>
        <v>0</v>
      </c>
      <c r="Q145" s="168"/>
      <c r="R145" s="93"/>
      <c r="S145" s="112">
        <f t="shared" si="247"/>
        <v>0</v>
      </c>
      <c r="T145" s="92"/>
      <c r="U145" s="93"/>
      <c r="V145" s="112">
        <f t="shared" si="248"/>
        <v>0</v>
      </c>
      <c r="W145" s="220">
        <f t="shared" si="239"/>
        <v>0</v>
      </c>
      <c r="X145" s="221">
        <f t="shared" si="240"/>
        <v>0</v>
      </c>
      <c r="Y145" s="148">
        <f t="shared" si="249"/>
        <v>0</v>
      </c>
      <c r="Z145" s="223">
        <f t="shared" si="242"/>
        <v>0</v>
      </c>
      <c r="AA145" s="226"/>
      <c r="AB145" s="75"/>
      <c r="AC145" s="75"/>
    </row>
    <row r="146" spans="1:29" s="322" customFormat="1" ht="26.25" thickBot="1">
      <c r="A146" s="89" t="s">
        <v>59</v>
      </c>
      <c r="B146" s="334" t="s">
        <v>343</v>
      </c>
      <c r="C146" s="367" t="s">
        <v>345</v>
      </c>
      <c r="D146" s="225"/>
      <c r="E146" s="92"/>
      <c r="F146" s="93">
        <v>0.22</v>
      </c>
      <c r="G146" s="94">
        <f t="shared" si="243"/>
        <v>0</v>
      </c>
      <c r="H146" s="92"/>
      <c r="I146" s="93">
        <v>0.22</v>
      </c>
      <c r="J146" s="112">
        <f t="shared" si="244"/>
        <v>0</v>
      </c>
      <c r="K146" s="168"/>
      <c r="L146" s="93">
        <v>0.22</v>
      </c>
      <c r="M146" s="112">
        <f t="shared" si="245"/>
        <v>0</v>
      </c>
      <c r="N146" s="92"/>
      <c r="O146" s="93">
        <v>0.22</v>
      </c>
      <c r="P146" s="112">
        <f t="shared" si="246"/>
        <v>0</v>
      </c>
      <c r="Q146" s="168"/>
      <c r="R146" s="93">
        <v>0.22</v>
      </c>
      <c r="S146" s="112">
        <f t="shared" si="247"/>
        <v>0</v>
      </c>
      <c r="T146" s="92"/>
      <c r="U146" s="93">
        <v>0.22</v>
      </c>
      <c r="V146" s="112">
        <f t="shared" si="248"/>
        <v>0</v>
      </c>
      <c r="W146" s="95">
        <f t="shared" si="239"/>
        <v>0</v>
      </c>
      <c r="X146" s="96">
        <f t="shared" si="240"/>
        <v>0</v>
      </c>
      <c r="Y146" s="148">
        <f t="shared" si="249"/>
        <v>0</v>
      </c>
      <c r="Z146" s="98">
        <f t="shared" si="242"/>
        <v>0</v>
      </c>
      <c r="AA146" s="226"/>
      <c r="AB146" s="75"/>
      <c r="AC146" s="75"/>
    </row>
    <row r="147" spans="1:29" ht="15.75" thickBot="1">
      <c r="A147" s="352" t="s">
        <v>346</v>
      </c>
      <c r="B147" s="152"/>
      <c r="C147" s="153"/>
      <c r="D147" s="154"/>
      <c r="E147" s="155">
        <f t="shared" ref="E147:V147" si="250">SUM(E142:E143)</f>
        <v>0</v>
      </c>
      <c r="F147" s="156">
        <f t="shared" si="250"/>
        <v>0</v>
      </c>
      <c r="G147" s="157">
        <f t="shared" si="250"/>
        <v>0</v>
      </c>
      <c r="H147" s="130">
        <f t="shared" si="250"/>
        <v>0</v>
      </c>
      <c r="I147" s="132">
        <f t="shared" si="250"/>
        <v>0</v>
      </c>
      <c r="J147" s="170">
        <f t="shared" si="250"/>
        <v>0</v>
      </c>
      <c r="K147" s="158">
        <f t="shared" ref="K147:P147" si="251">SUM(K142:K143)</f>
        <v>0</v>
      </c>
      <c r="L147" s="156">
        <f t="shared" si="251"/>
        <v>0</v>
      </c>
      <c r="M147" s="159">
        <f t="shared" si="251"/>
        <v>0</v>
      </c>
      <c r="N147" s="155">
        <f t="shared" si="251"/>
        <v>0</v>
      </c>
      <c r="O147" s="156">
        <f t="shared" si="251"/>
        <v>0</v>
      </c>
      <c r="P147" s="159">
        <f t="shared" si="251"/>
        <v>0</v>
      </c>
      <c r="Q147" s="158">
        <f t="shared" si="250"/>
        <v>0</v>
      </c>
      <c r="R147" s="156">
        <f t="shared" si="250"/>
        <v>0</v>
      </c>
      <c r="S147" s="159">
        <f t="shared" si="250"/>
        <v>0</v>
      </c>
      <c r="T147" s="155">
        <f t="shared" si="250"/>
        <v>0</v>
      </c>
      <c r="U147" s="156">
        <f t="shared" si="250"/>
        <v>0</v>
      </c>
      <c r="V147" s="159">
        <f t="shared" si="250"/>
        <v>0</v>
      </c>
      <c r="W147" s="130">
        <f t="shared" si="239"/>
        <v>0</v>
      </c>
      <c r="X147" s="135">
        <f t="shared" si="240"/>
        <v>0</v>
      </c>
      <c r="Y147" s="170">
        <f t="shared" si="241"/>
        <v>0</v>
      </c>
      <c r="Z147" s="251">
        <f t="shared" si="242"/>
        <v>0</v>
      </c>
      <c r="AA147" s="252"/>
      <c r="AB147" s="75"/>
      <c r="AC147" s="75"/>
    </row>
    <row r="148" spans="1:29" ht="26.25" thickBot="1">
      <c r="A148" s="370" t="s">
        <v>56</v>
      </c>
      <c r="B148" s="239" t="s">
        <v>30</v>
      </c>
      <c r="C148" s="138" t="s">
        <v>138</v>
      </c>
      <c r="D148" s="240"/>
      <c r="E148" s="65"/>
      <c r="F148" s="66"/>
      <c r="G148" s="66"/>
      <c r="H148" s="65"/>
      <c r="I148" s="66"/>
      <c r="J148" s="70"/>
      <c r="K148" s="66"/>
      <c r="L148" s="66"/>
      <c r="M148" s="70"/>
      <c r="N148" s="65"/>
      <c r="O148" s="66"/>
      <c r="P148" s="70"/>
      <c r="Q148" s="66"/>
      <c r="R148" s="66"/>
      <c r="S148" s="70"/>
      <c r="T148" s="65"/>
      <c r="U148" s="66"/>
      <c r="V148" s="70"/>
      <c r="W148" s="198"/>
      <c r="X148" s="199"/>
      <c r="Y148" s="199"/>
      <c r="Z148" s="211"/>
      <c r="AA148" s="212"/>
      <c r="AB148" s="75"/>
      <c r="AC148" s="75"/>
    </row>
    <row r="149" spans="1:29" ht="15.75" thickBot="1">
      <c r="A149" s="241" t="s">
        <v>59</v>
      </c>
      <c r="B149" s="334">
        <v>11.1</v>
      </c>
      <c r="C149" s="242" t="s">
        <v>139</v>
      </c>
      <c r="D149" s="243" t="s">
        <v>140</v>
      </c>
      <c r="E149" s="244"/>
      <c r="F149" s="245"/>
      <c r="G149" s="246">
        <f t="shared" ref="G149:G150" si="252">E149*F149</f>
        <v>0</v>
      </c>
      <c r="H149" s="215"/>
      <c r="I149" s="216"/>
      <c r="J149" s="218">
        <f t="shared" ref="J149:J150" si="253">H149*I149</f>
        <v>0</v>
      </c>
      <c r="K149" s="247"/>
      <c r="L149" s="245"/>
      <c r="M149" s="248">
        <f t="shared" ref="M149:M150" si="254">K149*L149</f>
        <v>0</v>
      </c>
      <c r="N149" s="244"/>
      <c r="O149" s="245"/>
      <c r="P149" s="248">
        <f t="shared" ref="P149:P150" si="255">N149*O149</f>
        <v>0</v>
      </c>
      <c r="Q149" s="247"/>
      <c r="R149" s="245"/>
      <c r="S149" s="248">
        <f t="shared" ref="S149:S150" si="256">Q149*R149</f>
        <v>0</v>
      </c>
      <c r="T149" s="244"/>
      <c r="U149" s="245"/>
      <c r="V149" s="248">
        <f t="shared" ref="V149:V150" si="257">T149*U149</f>
        <v>0</v>
      </c>
      <c r="W149" s="220">
        <f>G149+S149</f>
        <v>0</v>
      </c>
      <c r="X149" s="221">
        <f>J149+V149</f>
        <v>0</v>
      </c>
      <c r="Y149" s="222">
        <f t="shared" ref="Y149:Y151" si="258">W149-X149</f>
        <v>0</v>
      </c>
      <c r="Z149" s="227">
        <f t="shared" ref="Z149:Z151" si="259">0</f>
        <v>0</v>
      </c>
      <c r="AA149" s="226"/>
      <c r="AB149" s="75"/>
      <c r="AC149" s="75"/>
    </row>
    <row r="150" spans="1:29" ht="15.75" thickBot="1">
      <c r="A150" s="249" t="s">
        <v>59</v>
      </c>
      <c r="B150" s="334">
        <v>11.2</v>
      </c>
      <c r="C150" s="250" t="s">
        <v>139</v>
      </c>
      <c r="D150" s="102" t="s">
        <v>140</v>
      </c>
      <c r="E150" s="103"/>
      <c r="F150" s="104"/>
      <c r="G150" s="94">
        <f t="shared" si="252"/>
        <v>0</v>
      </c>
      <c r="H150" s="103"/>
      <c r="I150" s="104"/>
      <c r="J150" s="112">
        <f t="shared" si="253"/>
        <v>0</v>
      </c>
      <c r="K150" s="187"/>
      <c r="L150" s="104"/>
      <c r="M150" s="122">
        <f t="shared" si="254"/>
        <v>0</v>
      </c>
      <c r="N150" s="103"/>
      <c r="O150" s="104"/>
      <c r="P150" s="122">
        <f t="shared" si="255"/>
        <v>0</v>
      </c>
      <c r="Q150" s="187"/>
      <c r="R150" s="104"/>
      <c r="S150" s="122">
        <f t="shared" si="256"/>
        <v>0</v>
      </c>
      <c r="T150" s="103"/>
      <c r="U150" s="104"/>
      <c r="V150" s="122">
        <f t="shared" si="257"/>
        <v>0</v>
      </c>
      <c r="W150" s="220">
        <f>G150+S150</f>
        <v>0</v>
      </c>
      <c r="X150" s="221">
        <f>J150+V150</f>
        <v>0</v>
      </c>
      <c r="Y150" s="150">
        <f t="shared" si="258"/>
        <v>0</v>
      </c>
      <c r="Z150" s="227">
        <f t="shared" si="259"/>
        <v>0</v>
      </c>
      <c r="AA150" s="226"/>
      <c r="AB150" s="75"/>
      <c r="AC150" s="75"/>
    </row>
    <row r="151" spans="1:29" ht="15.75" thickBot="1">
      <c r="A151" s="492" t="s">
        <v>347</v>
      </c>
      <c r="B151" s="488"/>
      <c r="C151" s="489"/>
      <c r="D151" s="253"/>
      <c r="E151" s="254">
        <f t="shared" ref="E151:V151" si="260">SUM(E149:E150)</f>
        <v>0</v>
      </c>
      <c r="F151" s="255">
        <f t="shared" si="260"/>
        <v>0</v>
      </c>
      <c r="G151" s="256">
        <f t="shared" si="260"/>
        <v>0</v>
      </c>
      <c r="H151" s="257">
        <f t="shared" si="260"/>
        <v>0</v>
      </c>
      <c r="I151" s="258">
        <f t="shared" si="260"/>
        <v>0</v>
      </c>
      <c r="J151" s="258">
        <f t="shared" si="260"/>
        <v>0</v>
      </c>
      <c r="K151" s="259">
        <f t="shared" ref="K151:P151" si="261">SUM(K149:K150)</f>
        <v>0</v>
      </c>
      <c r="L151" s="255">
        <f t="shared" si="261"/>
        <v>0</v>
      </c>
      <c r="M151" s="255">
        <f t="shared" si="261"/>
        <v>0</v>
      </c>
      <c r="N151" s="254">
        <f t="shared" si="261"/>
        <v>0</v>
      </c>
      <c r="O151" s="255">
        <f t="shared" si="261"/>
        <v>0</v>
      </c>
      <c r="P151" s="255">
        <f t="shared" si="261"/>
        <v>0</v>
      </c>
      <c r="Q151" s="259">
        <f t="shared" si="260"/>
        <v>0</v>
      </c>
      <c r="R151" s="255">
        <f t="shared" si="260"/>
        <v>0</v>
      </c>
      <c r="S151" s="255">
        <f t="shared" si="260"/>
        <v>0</v>
      </c>
      <c r="T151" s="254">
        <f t="shared" si="260"/>
        <v>0</v>
      </c>
      <c r="U151" s="255">
        <f t="shared" si="260"/>
        <v>0</v>
      </c>
      <c r="V151" s="255">
        <f t="shared" si="260"/>
        <v>0</v>
      </c>
      <c r="W151" s="130">
        <f>G151+S151</f>
        <v>0</v>
      </c>
      <c r="X151" s="135">
        <f>J151+V151</f>
        <v>0</v>
      </c>
      <c r="Y151" s="170">
        <f t="shared" si="258"/>
        <v>0</v>
      </c>
      <c r="Z151" s="260">
        <f t="shared" si="259"/>
        <v>0</v>
      </c>
      <c r="AA151" s="261"/>
      <c r="AB151" s="75"/>
      <c r="AC151" s="75"/>
    </row>
    <row r="152" spans="1:29" ht="15.75" thickBot="1">
      <c r="A152" s="353" t="s">
        <v>56</v>
      </c>
      <c r="B152" s="204" t="s">
        <v>31</v>
      </c>
      <c r="C152" s="206" t="s">
        <v>141</v>
      </c>
      <c r="D152" s="262"/>
      <c r="E152" s="263"/>
      <c r="F152" s="264"/>
      <c r="G152" s="264"/>
      <c r="H152" s="263"/>
      <c r="I152" s="264"/>
      <c r="J152" s="264"/>
      <c r="K152" s="264"/>
      <c r="L152" s="264"/>
      <c r="M152" s="265"/>
      <c r="N152" s="263"/>
      <c r="O152" s="264"/>
      <c r="P152" s="265"/>
      <c r="Q152" s="264"/>
      <c r="R152" s="264"/>
      <c r="S152" s="265"/>
      <c r="T152" s="263"/>
      <c r="U152" s="264"/>
      <c r="V152" s="265"/>
      <c r="W152" s="263"/>
      <c r="X152" s="264"/>
      <c r="Y152" s="264"/>
      <c r="Z152" s="211"/>
      <c r="AA152" s="212"/>
      <c r="AB152" s="75"/>
      <c r="AC152" s="75"/>
    </row>
    <row r="153" spans="1:29" s="322" customFormat="1" ht="15.75" thickBot="1">
      <c r="A153" s="89" t="s">
        <v>59</v>
      </c>
      <c r="B153" s="334" t="s">
        <v>60</v>
      </c>
      <c r="C153" s="367" t="s">
        <v>142</v>
      </c>
      <c r="D153" s="225" t="s">
        <v>143</v>
      </c>
      <c r="E153" s="92"/>
      <c r="F153" s="93"/>
      <c r="G153" s="94">
        <f t="shared" ref="G153:G156" si="262">E153*F153</f>
        <v>0</v>
      </c>
      <c r="H153" s="92"/>
      <c r="I153" s="93"/>
      <c r="J153" s="112">
        <f t="shared" ref="J153:J156" si="263">H153*I153</f>
        <v>0</v>
      </c>
      <c r="K153" s="168"/>
      <c r="L153" s="93"/>
      <c r="M153" s="112">
        <f t="shared" ref="M153:M156" si="264">K153*L153</f>
        <v>0</v>
      </c>
      <c r="N153" s="92"/>
      <c r="O153" s="93"/>
      <c r="P153" s="112">
        <f t="shared" ref="P153:P156" si="265">N153*O153</f>
        <v>0</v>
      </c>
      <c r="Q153" s="168"/>
      <c r="R153" s="93"/>
      <c r="S153" s="112">
        <f t="shared" ref="S153:S156" si="266">Q153*R153</f>
        <v>0</v>
      </c>
      <c r="T153" s="92"/>
      <c r="U153" s="93"/>
      <c r="V153" s="112">
        <f t="shared" ref="V153:V156" si="267">T153*U153</f>
        <v>0</v>
      </c>
      <c r="W153" s="220">
        <f>G153+S153</f>
        <v>0</v>
      </c>
      <c r="X153" s="221">
        <f>J153+V153</f>
        <v>0</v>
      </c>
      <c r="Y153" s="148">
        <f t="shared" ref="Y153:Y157" si="268">W153-X153</f>
        <v>0</v>
      </c>
      <c r="Z153" s="223">
        <f t="shared" ref="Z153:Z157" si="269">0</f>
        <v>0</v>
      </c>
      <c r="AA153" s="226"/>
      <c r="AB153" s="75"/>
      <c r="AC153" s="75"/>
    </row>
    <row r="154" spans="1:29" s="322" customFormat="1" ht="15.75" thickBot="1">
      <c r="A154" s="89" t="s">
        <v>59</v>
      </c>
      <c r="B154" s="334" t="s">
        <v>63</v>
      </c>
      <c r="C154" s="367" t="s">
        <v>144</v>
      </c>
      <c r="D154" s="225" t="s">
        <v>145</v>
      </c>
      <c r="E154" s="92"/>
      <c r="F154" s="93"/>
      <c r="G154" s="94">
        <f t="shared" si="262"/>
        <v>0</v>
      </c>
      <c r="H154" s="92"/>
      <c r="I154" s="93"/>
      <c r="J154" s="112">
        <f t="shared" si="263"/>
        <v>0</v>
      </c>
      <c r="K154" s="168"/>
      <c r="L154" s="93"/>
      <c r="M154" s="112">
        <f t="shared" si="264"/>
        <v>0</v>
      </c>
      <c r="N154" s="92"/>
      <c r="O154" s="93"/>
      <c r="P154" s="112">
        <f t="shared" si="265"/>
        <v>0</v>
      </c>
      <c r="Q154" s="168"/>
      <c r="R154" s="93"/>
      <c r="S154" s="112">
        <f t="shared" si="266"/>
        <v>0</v>
      </c>
      <c r="T154" s="92"/>
      <c r="U154" s="93"/>
      <c r="V154" s="112">
        <f t="shared" si="267"/>
        <v>0</v>
      </c>
      <c r="W154" s="220">
        <f>G154+S154</f>
        <v>0</v>
      </c>
      <c r="X154" s="221">
        <f>J154+V154</f>
        <v>0</v>
      </c>
      <c r="Y154" s="148">
        <f t="shared" si="268"/>
        <v>0</v>
      </c>
      <c r="Z154" s="227">
        <f t="shared" si="269"/>
        <v>0</v>
      </c>
      <c r="AA154" s="226"/>
      <c r="AB154" s="75"/>
      <c r="AC154" s="75"/>
    </row>
    <row r="155" spans="1:29" s="322" customFormat="1" ht="15">
      <c r="A155" s="89" t="s">
        <v>59</v>
      </c>
      <c r="B155" s="334" t="s">
        <v>65</v>
      </c>
      <c r="C155" s="367" t="s">
        <v>146</v>
      </c>
      <c r="D155" s="225" t="s">
        <v>145</v>
      </c>
      <c r="E155" s="92"/>
      <c r="F155" s="93"/>
      <c r="G155" s="94">
        <f t="shared" si="262"/>
        <v>0</v>
      </c>
      <c r="H155" s="92"/>
      <c r="I155" s="93"/>
      <c r="J155" s="112">
        <f t="shared" si="263"/>
        <v>0</v>
      </c>
      <c r="K155" s="168"/>
      <c r="L155" s="93"/>
      <c r="M155" s="112">
        <f t="shared" si="264"/>
        <v>0</v>
      </c>
      <c r="N155" s="92"/>
      <c r="O155" s="93"/>
      <c r="P155" s="112">
        <f t="shared" si="265"/>
        <v>0</v>
      </c>
      <c r="Q155" s="168"/>
      <c r="R155" s="93"/>
      <c r="S155" s="112">
        <f t="shared" si="266"/>
        <v>0</v>
      </c>
      <c r="T155" s="92"/>
      <c r="U155" s="93"/>
      <c r="V155" s="112">
        <f t="shared" si="267"/>
        <v>0</v>
      </c>
      <c r="W155" s="220">
        <f>G155+S155</f>
        <v>0</v>
      </c>
      <c r="X155" s="221">
        <f>J155+V155</f>
        <v>0</v>
      </c>
      <c r="Y155" s="148">
        <f t="shared" si="268"/>
        <v>0</v>
      </c>
      <c r="Z155" s="223">
        <f t="shared" si="269"/>
        <v>0</v>
      </c>
      <c r="AA155" s="226"/>
      <c r="AB155" s="75"/>
      <c r="AC155" s="75"/>
    </row>
    <row r="156" spans="1:29" s="322" customFormat="1" ht="25.5">
      <c r="A156" s="89" t="s">
        <v>59</v>
      </c>
      <c r="B156" s="334" t="s">
        <v>63</v>
      </c>
      <c r="C156" s="367" t="s">
        <v>350</v>
      </c>
      <c r="D156" s="225" t="s">
        <v>145</v>
      </c>
      <c r="E156" s="92"/>
      <c r="F156" s="93">
        <v>0.22</v>
      </c>
      <c r="G156" s="94">
        <f t="shared" si="262"/>
        <v>0</v>
      </c>
      <c r="H156" s="92"/>
      <c r="I156" s="93">
        <v>0.22</v>
      </c>
      <c r="J156" s="112">
        <f t="shared" si="263"/>
        <v>0</v>
      </c>
      <c r="K156" s="168"/>
      <c r="L156" s="93">
        <v>0.22</v>
      </c>
      <c r="M156" s="112">
        <f t="shared" si="264"/>
        <v>0</v>
      </c>
      <c r="N156" s="92"/>
      <c r="O156" s="93">
        <v>0.22</v>
      </c>
      <c r="P156" s="112">
        <f t="shared" si="265"/>
        <v>0</v>
      </c>
      <c r="Q156" s="168"/>
      <c r="R156" s="93">
        <v>0.22</v>
      </c>
      <c r="S156" s="112">
        <f t="shared" si="266"/>
        <v>0</v>
      </c>
      <c r="T156" s="92"/>
      <c r="U156" s="93">
        <v>0.22</v>
      </c>
      <c r="V156" s="112">
        <f t="shared" si="267"/>
        <v>0</v>
      </c>
      <c r="W156" s="95">
        <f>G156+S156</f>
        <v>0</v>
      </c>
      <c r="X156" s="96">
        <f>J156+V156</f>
        <v>0</v>
      </c>
      <c r="Y156" s="148">
        <f t="shared" si="268"/>
        <v>0</v>
      </c>
      <c r="Z156" s="98">
        <f t="shared" si="269"/>
        <v>0</v>
      </c>
      <c r="AA156" s="226"/>
      <c r="AB156" s="75"/>
      <c r="AC156" s="75"/>
    </row>
    <row r="157" spans="1:29" ht="15.75" thickBot="1">
      <c r="A157" s="493" t="s">
        <v>348</v>
      </c>
      <c r="B157" s="494"/>
      <c r="C157" s="495"/>
      <c r="D157" s="266"/>
      <c r="E157" s="267">
        <f t="shared" ref="E157:V157" si="270">SUM(E153:E155)</f>
        <v>0</v>
      </c>
      <c r="F157" s="268">
        <f t="shared" si="270"/>
        <v>0</v>
      </c>
      <c r="G157" s="269">
        <f t="shared" si="270"/>
        <v>0</v>
      </c>
      <c r="H157" s="270">
        <f t="shared" si="270"/>
        <v>0</v>
      </c>
      <c r="I157" s="271">
        <f t="shared" si="270"/>
        <v>0</v>
      </c>
      <c r="J157" s="271">
        <f t="shared" si="270"/>
        <v>0</v>
      </c>
      <c r="K157" s="272">
        <f t="shared" ref="K157:P157" si="271">SUM(K153:K155)</f>
        <v>0</v>
      </c>
      <c r="L157" s="268">
        <f t="shared" si="271"/>
        <v>0</v>
      </c>
      <c r="M157" s="268">
        <f t="shared" si="271"/>
        <v>0</v>
      </c>
      <c r="N157" s="267">
        <f t="shared" si="271"/>
        <v>0</v>
      </c>
      <c r="O157" s="268">
        <f t="shared" si="271"/>
        <v>0</v>
      </c>
      <c r="P157" s="268">
        <f t="shared" si="271"/>
        <v>0</v>
      </c>
      <c r="Q157" s="272">
        <f t="shared" si="270"/>
        <v>0</v>
      </c>
      <c r="R157" s="268">
        <f t="shared" si="270"/>
        <v>0</v>
      </c>
      <c r="S157" s="268">
        <f t="shared" si="270"/>
        <v>0</v>
      </c>
      <c r="T157" s="267">
        <f t="shared" si="270"/>
        <v>0</v>
      </c>
      <c r="U157" s="268">
        <f t="shared" si="270"/>
        <v>0</v>
      </c>
      <c r="V157" s="268">
        <f t="shared" si="270"/>
        <v>0</v>
      </c>
      <c r="W157" s="234">
        <f>G157+S157</f>
        <v>0</v>
      </c>
      <c r="X157" s="273">
        <f>J157+V157</f>
        <v>0</v>
      </c>
      <c r="Y157" s="274">
        <f t="shared" si="268"/>
        <v>0</v>
      </c>
      <c r="Z157" s="275">
        <f t="shared" si="269"/>
        <v>0</v>
      </c>
      <c r="AA157" s="261"/>
      <c r="AB157" s="75"/>
      <c r="AC157" s="75"/>
    </row>
    <row r="158" spans="1:29" s="375" customFormat="1" ht="15.75" thickBot="1">
      <c r="A158" s="362" t="s">
        <v>56</v>
      </c>
      <c r="B158" s="363" t="s">
        <v>32</v>
      </c>
      <c r="C158" s="206" t="s">
        <v>151</v>
      </c>
      <c r="D158" s="396"/>
      <c r="E158" s="263"/>
      <c r="F158" s="264"/>
      <c r="G158" s="264"/>
      <c r="H158" s="263"/>
      <c r="I158" s="264"/>
      <c r="J158" s="264"/>
      <c r="K158" s="264"/>
      <c r="L158" s="264"/>
      <c r="M158" s="265"/>
      <c r="N158" s="263"/>
      <c r="O158" s="264"/>
      <c r="P158" s="265"/>
      <c r="Q158" s="264"/>
      <c r="R158" s="264"/>
      <c r="S158" s="265"/>
      <c r="T158" s="263"/>
      <c r="U158" s="264"/>
      <c r="V158" s="265"/>
      <c r="W158" s="263"/>
      <c r="X158" s="264"/>
      <c r="Y158" s="264"/>
      <c r="Z158" s="276"/>
      <c r="AA158" s="277"/>
      <c r="AB158" s="374"/>
      <c r="AC158" s="374"/>
    </row>
    <row r="159" spans="1:29" s="395" customFormat="1" ht="15.75" thickBot="1">
      <c r="A159" s="382" t="s">
        <v>199</v>
      </c>
      <c r="B159" s="383" t="s">
        <v>351</v>
      </c>
      <c r="C159" s="397" t="s">
        <v>147</v>
      </c>
      <c r="D159" s="384"/>
      <c r="E159" s="385">
        <f t="shared" ref="E159:V159" si="272">SUM(E160:E162)</f>
        <v>0</v>
      </c>
      <c r="F159" s="386">
        <f t="shared" si="272"/>
        <v>0</v>
      </c>
      <c r="G159" s="387">
        <f t="shared" si="272"/>
        <v>0</v>
      </c>
      <c r="H159" s="385">
        <f t="shared" si="272"/>
        <v>0</v>
      </c>
      <c r="I159" s="386">
        <f t="shared" si="272"/>
        <v>0</v>
      </c>
      <c r="J159" s="388">
        <f t="shared" si="272"/>
        <v>0</v>
      </c>
      <c r="K159" s="389">
        <f t="shared" si="272"/>
        <v>6</v>
      </c>
      <c r="L159" s="386">
        <f t="shared" si="272"/>
        <v>27000</v>
      </c>
      <c r="M159" s="388">
        <f t="shared" si="272"/>
        <v>55000</v>
      </c>
      <c r="N159" s="385">
        <f t="shared" si="272"/>
        <v>5</v>
      </c>
      <c r="O159" s="386">
        <f t="shared" si="272"/>
        <v>27000</v>
      </c>
      <c r="P159" s="388">
        <f t="shared" si="272"/>
        <v>48000</v>
      </c>
      <c r="Q159" s="389">
        <f t="shared" si="272"/>
        <v>0</v>
      </c>
      <c r="R159" s="386">
        <f t="shared" si="272"/>
        <v>0</v>
      </c>
      <c r="S159" s="388">
        <f t="shared" si="272"/>
        <v>0</v>
      </c>
      <c r="T159" s="385">
        <f t="shared" si="272"/>
        <v>0</v>
      </c>
      <c r="U159" s="386">
        <f t="shared" si="272"/>
        <v>0</v>
      </c>
      <c r="V159" s="388">
        <f t="shared" si="272"/>
        <v>0</v>
      </c>
      <c r="W159" s="390">
        <f>G159+S159+M159</f>
        <v>55000</v>
      </c>
      <c r="X159" s="391">
        <f>J159+V159+P159</f>
        <v>48000</v>
      </c>
      <c r="Y159" s="390">
        <f t="shared" ref="Y159:Y163" si="273">W159-X159</f>
        <v>7000</v>
      </c>
      <c r="Z159" s="392">
        <f t="shared" ref="Z159:Z163" si="274">0</f>
        <v>0</v>
      </c>
      <c r="AA159" s="393"/>
      <c r="AB159" s="394"/>
      <c r="AC159" s="394"/>
    </row>
    <row r="160" spans="1:29" s="375" customFormat="1" ht="15">
      <c r="A160" s="371" t="s">
        <v>59</v>
      </c>
      <c r="B160" s="398" t="s">
        <v>352</v>
      </c>
      <c r="C160" s="399" t="s">
        <v>148</v>
      </c>
      <c r="D160" s="400" t="s">
        <v>72</v>
      </c>
      <c r="E160" s="244"/>
      <c r="F160" s="245"/>
      <c r="G160" s="246">
        <f t="shared" ref="G160:G163" si="275">E160*F160</f>
        <v>0</v>
      </c>
      <c r="H160" s="244"/>
      <c r="I160" s="245"/>
      <c r="J160" s="248">
        <f t="shared" ref="J160:J163" si="276">H160*I160</f>
        <v>0</v>
      </c>
      <c r="K160" s="247">
        <v>5</v>
      </c>
      <c r="L160" s="245">
        <v>7000</v>
      </c>
      <c r="M160" s="248">
        <f t="shared" ref="M160:M163" si="277">K160*L160</f>
        <v>35000</v>
      </c>
      <c r="N160" s="247">
        <v>4</v>
      </c>
      <c r="O160" s="245">
        <v>7000</v>
      </c>
      <c r="P160" s="248">
        <f t="shared" ref="P160:P163" si="278">N160*O160</f>
        <v>28000</v>
      </c>
      <c r="Q160" s="247"/>
      <c r="R160" s="245"/>
      <c r="S160" s="248">
        <f t="shared" ref="S160:S163" si="279">Q160*R160</f>
        <v>0</v>
      </c>
      <c r="T160" s="244"/>
      <c r="U160" s="245"/>
      <c r="V160" s="248">
        <f t="shared" ref="V160:V163" si="280">T160*U160</f>
        <v>0</v>
      </c>
      <c r="W160" s="378">
        <f>G160+S160+M160</f>
        <v>35000</v>
      </c>
      <c r="X160" s="379">
        <f>J160+V160+P160</f>
        <v>28000</v>
      </c>
      <c r="Y160" s="378">
        <f t="shared" si="273"/>
        <v>7000</v>
      </c>
      <c r="Z160" s="380">
        <f>Y160/W160</f>
        <v>0.2</v>
      </c>
      <c r="AA160" s="381"/>
      <c r="AB160" s="374"/>
      <c r="AC160" s="374"/>
    </row>
    <row r="161" spans="1:29" s="322" customFormat="1" ht="15">
      <c r="A161" s="89" t="s">
        <v>59</v>
      </c>
      <c r="B161" s="398" t="s">
        <v>353</v>
      </c>
      <c r="C161" s="336" t="s">
        <v>149</v>
      </c>
      <c r="D161" s="400" t="s">
        <v>72</v>
      </c>
      <c r="E161" s="92"/>
      <c r="F161" s="93"/>
      <c r="G161" s="94">
        <f t="shared" si="275"/>
        <v>0</v>
      </c>
      <c r="H161" s="92"/>
      <c r="I161" s="93"/>
      <c r="J161" s="112">
        <f t="shared" si="276"/>
        <v>0</v>
      </c>
      <c r="K161" s="168"/>
      <c r="L161" s="93"/>
      <c r="M161" s="112">
        <f t="shared" si="277"/>
        <v>0</v>
      </c>
      <c r="N161" s="168"/>
      <c r="O161" s="93"/>
      <c r="P161" s="112">
        <f t="shared" si="278"/>
        <v>0</v>
      </c>
      <c r="Q161" s="168"/>
      <c r="R161" s="93"/>
      <c r="S161" s="112">
        <f t="shared" si="279"/>
        <v>0</v>
      </c>
      <c r="T161" s="92"/>
      <c r="U161" s="93"/>
      <c r="V161" s="112">
        <f t="shared" si="280"/>
        <v>0</v>
      </c>
      <c r="W161" s="95">
        <f>G161+S161</f>
        <v>0</v>
      </c>
      <c r="X161" s="283">
        <f>J161+V161</f>
        <v>0</v>
      </c>
      <c r="Y161" s="95">
        <f t="shared" si="273"/>
        <v>0</v>
      </c>
      <c r="Z161" s="227">
        <f t="shared" si="274"/>
        <v>0</v>
      </c>
      <c r="AA161" s="226"/>
      <c r="AB161" s="75"/>
      <c r="AC161" s="75"/>
    </row>
    <row r="162" spans="1:29" s="375" customFormat="1" ht="15">
      <c r="A162" s="100" t="s">
        <v>59</v>
      </c>
      <c r="B162" s="398" t="s">
        <v>354</v>
      </c>
      <c r="C162" s="340" t="s">
        <v>150</v>
      </c>
      <c r="D162" s="400" t="s">
        <v>72</v>
      </c>
      <c r="E162" s="103"/>
      <c r="F162" s="104"/>
      <c r="G162" s="341">
        <f t="shared" si="275"/>
        <v>0</v>
      </c>
      <c r="H162" s="103"/>
      <c r="I162" s="104"/>
      <c r="J162" s="122">
        <f t="shared" si="276"/>
        <v>0</v>
      </c>
      <c r="K162" s="187">
        <v>1</v>
      </c>
      <c r="L162" s="104">
        <v>20000</v>
      </c>
      <c r="M162" s="122">
        <f t="shared" si="277"/>
        <v>20000</v>
      </c>
      <c r="N162" s="187">
        <v>1</v>
      </c>
      <c r="O162" s="104">
        <v>20000</v>
      </c>
      <c r="P162" s="122">
        <f t="shared" si="278"/>
        <v>20000</v>
      </c>
      <c r="Q162" s="187"/>
      <c r="R162" s="104"/>
      <c r="S162" s="122">
        <f t="shared" si="279"/>
        <v>0</v>
      </c>
      <c r="T162" s="103"/>
      <c r="U162" s="104"/>
      <c r="V162" s="122">
        <f t="shared" si="280"/>
        <v>0</v>
      </c>
      <c r="W162" s="106">
        <f>G162+S162+M162</f>
        <v>20000</v>
      </c>
      <c r="X162" s="373">
        <f>J162+V162+P162</f>
        <v>20000</v>
      </c>
      <c r="Y162" s="106">
        <f t="shared" si="273"/>
        <v>0</v>
      </c>
      <c r="Z162" s="364">
        <f t="shared" si="274"/>
        <v>0</v>
      </c>
      <c r="AA162" s="365"/>
      <c r="AB162" s="374"/>
      <c r="AC162" s="374"/>
    </row>
    <row r="163" spans="1:29" s="322" customFormat="1" ht="26.25" thickBot="1">
      <c r="A163" s="89" t="s">
        <v>59</v>
      </c>
      <c r="B163" s="398" t="s">
        <v>355</v>
      </c>
      <c r="C163" s="336" t="s">
        <v>356</v>
      </c>
      <c r="D163" s="91"/>
      <c r="E163" s="92"/>
      <c r="F163" s="93">
        <v>0.22</v>
      </c>
      <c r="G163" s="94">
        <f t="shared" si="275"/>
        <v>0</v>
      </c>
      <c r="H163" s="92"/>
      <c r="I163" s="93">
        <v>0.22</v>
      </c>
      <c r="J163" s="112">
        <f t="shared" si="276"/>
        <v>0</v>
      </c>
      <c r="K163" s="168"/>
      <c r="L163" s="93">
        <v>0.22</v>
      </c>
      <c r="M163" s="112">
        <f t="shared" si="277"/>
        <v>0</v>
      </c>
      <c r="N163" s="92"/>
      <c r="O163" s="93">
        <v>0.22</v>
      </c>
      <c r="P163" s="112">
        <f t="shared" si="278"/>
        <v>0</v>
      </c>
      <c r="Q163" s="168"/>
      <c r="R163" s="93">
        <v>0.22</v>
      </c>
      <c r="S163" s="112">
        <f t="shared" si="279"/>
        <v>0</v>
      </c>
      <c r="T163" s="92"/>
      <c r="U163" s="93">
        <v>0.22</v>
      </c>
      <c r="V163" s="112">
        <f t="shared" si="280"/>
        <v>0</v>
      </c>
      <c r="W163" s="95">
        <f t="shared" ref="W163:W172" si="281">G163+S163</f>
        <v>0</v>
      </c>
      <c r="X163" s="96">
        <f t="shared" ref="X163:X172" si="282">J163+V163</f>
        <v>0</v>
      </c>
      <c r="Y163" s="148">
        <f t="shared" si="273"/>
        <v>0</v>
      </c>
      <c r="Z163" s="98">
        <f t="shared" si="274"/>
        <v>0</v>
      </c>
      <c r="AA163" s="226"/>
      <c r="AB163" s="75"/>
      <c r="AC163" s="75"/>
    </row>
    <row r="164" spans="1:29" s="395" customFormat="1" ht="15.75" thickBot="1">
      <c r="A164" s="382" t="s">
        <v>199</v>
      </c>
      <c r="B164" s="383" t="s">
        <v>357</v>
      </c>
      <c r="C164" s="397" t="s">
        <v>152</v>
      </c>
      <c r="D164" s="384"/>
      <c r="E164" s="385">
        <f t="shared" ref="E164:V164" si="283">SUM(E165:E167)</f>
        <v>0</v>
      </c>
      <c r="F164" s="386">
        <f t="shared" si="283"/>
        <v>0</v>
      </c>
      <c r="G164" s="387">
        <f t="shared" si="283"/>
        <v>0</v>
      </c>
      <c r="H164" s="385">
        <f t="shared" si="283"/>
        <v>0</v>
      </c>
      <c r="I164" s="386">
        <f t="shared" si="283"/>
        <v>0</v>
      </c>
      <c r="J164" s="388">
        <f t="shared" si="283"/>
        <v>0</v>
      </c>
      <c r="K164" s="389">
        <f t="shared" ref="K164:P164" si="284">SUM(K165:K167)</f>
        <v>0</v>
      </c>
      <c r="L164" s="386">
        <f t="shared" si="284"/>
        <v>0</v>
      </c>
      <c r="M164" s="388">
        <f t="shared" si="284"/>
        <v>0</v>
      </c>
      <c r="N164" s="385">
        <f t="shared" si="284"/>
        <v>0</v>
      </c>
      <c r="O164" s="386">
        <f t="shared" si="284"/>
        <v>0</v>
      </c>
      <c r="P164" s="388">
        <f t="shared" si="284"/>
        <v>0</v>
      </c>
      <c r="Q164" s="389">
        <f t="shared" si="283"/>
        <v>0</v>
      </c>
      <c r="R164" s="386">
        <f t="shared" si="283"/>
        <v>0</v>
      </c>
      <c r="S164" s="388">
        <f t="shared" si="283"/>
        <v>0</v>
      </c>
      <c r="T164" s="385">
        <f t="shared" si="283"/>
        <v>0</v>
      </c>
      <c r="U164" s="386">
        <f t="shared" si="283"/>
        <v>0</v>
      </c>
      <c r="V164" s="388">
        <f t="shared" si="283"/>
        <v>0</v>
      </c>
      <c r="W164" s="390">
        <f t="shared" si="281"/>
        <v>0</v>
      </c>
      <c r="X164" s="391">
        <f t="shared" si="282"/>
        <v>0</v>
      </c>
      <c r="Y164" s="390">
        <f t="shared" ref="Y164:Y183" si="285">W164-X164</f>
        <v>0</v>
      </c>
      <c r="Z164" s="392">
        <f t="shared" ref="Z164:Z178" si="286">0</f>
        <v>0</v>
      </c>
      <c r="AA164" s="393"/>
      <c r="AB164" s="394"/>
      <c r="AC164" s="394"/>
    </row>
    <row r="165" spans="1:29" s="375" customFormat="1" ht="15">
      <c r="A165" s="371" t="s">
        <v>59</v>
      </c>
      <c r="B165" s="398" t="s">
        <v>358</v>
      </c>
      <c r="C165" s="376" t="s">
        <v>153</v>
      </c>
      <c r="D165" s="377"/>
      <c r="E165" s="244"/>
      <c r="F165" s="245"/>
      <c r="G165" s="246">
        <f t="shared" ref="G165:G168" si="287">E165*F165</f>
        <v>0</v>
      </c>
      <c r="H165" s="244"/>
      <c r="I165" s="245"/>
      <c r="J165" s="248">
        <f t="shared" ref="J165:J168" si="288">H165*I165</f>
        <v>0</v>
      </c>
      <c r="K165" s="247"/>
      <c r="L165" s="245"/>
      <c r="M165" s="248">
        <f t="shared" ref="M165:M168" si="289">K165*L165</f>
        <v>0</v>
      </c>
      <c r="N165" s="244"/>
      <c r="O165" s="245"/>
      <c r="P165" s="248">
        <f t="shared" ref="P165:P168" si="290">N165*O165</f>
        <v>0</v>
      </c>
      <c r="Q165" s="247"/>
      <c r="R165" s="245"/>
      <c r="S165" s="248">
        <f t="shared" ref="S165:S168" si="291">Q165*R165</f>
        <v>0</v>
      </c>
      <c r="T165" s="244"/>
      <c r="U165" s="245"/>
      <c r="V165" s="248">
        <f t="shared" ref="V165:V168" si="292">T165*U165</f>
        <v>0</v>
      </c>
      <c r="W165" s="378">
        <f t="shared" si="281"/>
        <v>0</v>
      </c>
      <c r="X165" s="379">
        <f t="shared" si="282"/>
        <v>0</v>
      </c>
      <c r="Y165" s="378">
        <f t="shared" si="285"/>
        <v>0</v>
      </c>
      <c r="Z165" s="380">
        <f t="shared" si="286"/>
        <v>0</v>
      </c>
      <c r="AA165" s="381"/>
      <c r="AB165" s="374"/>
      <c r="AC165" s="374"/>
    </row>
    <row r="166" spans="1:29" ht="15">
      <c r="A166" s="89" t="s">
        <v>59</v>
      </c>
      <c r="B166" s="398" t="s">
        <v>359</v>
      </c>
      <c r="C166" s="90" t="s">
        <v>153</v>
      </c>
      <c r="D166" s="91"/>
      <c r="E166" s="92"/>
      <c r="F166" s="93"/>
      <c r="G166" s="94">
        <f t="shared" si="287"/>
        <v>0</v>
      </c>
      <c r="H166" s="92"/>
      <c r="I166" s="93"/>
      <c r="J166" s="112">
        <f t="shared" si="288"/>
        <v>0</v>
      </c>
      <c r="K166" s="168"/>
      <c r="L166" s="93"/>
      <c r="M166" s="112">
        <f t="shared" si="289"/>
        <v>0</v>
      </c>
      <c r="N166" s="92"/>
      <c r="O166" s="93"/>
      <c r="P166" s="112">
        <f t="shared" si="290"/>
        <v>0</v>
      </c>
      <c r="Q166" s="168"/>
      <c r="R166" s="93"/>
      <c r="S166" s="112">
        <f t="shared" si="291"/>
        <v>0</v>
      </c>
      <c r="T166" s="92"/>
      <c r="U166" s="93"/>
      <c r="V166" s="112">
        <f t="shared" si="292"/>
        <v>0</v>
      </c>
      <c r="W166" s="95">
        <f t="shared" si="281"/>
        <v>0</v>
      </c>
      <c r="X166" s="283">
        <f t="shared" si="282"/>
        <v>0</v>
      </c>
      <c r="Y166" s="95">
        <f t="shared" si="285"/>
        <v>0</v>
      </c>
      <c r="Z166" s="227">
        <f t="shared" si="286"/>
        <v>0</v>
      </c>
      <c r="AA166" s="226"/>
      <c r="AB166" s="75"/>
      <c r="AC166" s="75"/>
    </row>
    <row r="167" spans="1:29" ht="15">
      <c r="A167" s="100" t="s">
        <v>59</v>
      </c>
      <c r="B167" s="398" t="s">
        <v>360</v>
      </c>
      <c r="C167" s="101" t="s">
        <v>153</v>
      </c>
      <c r="D167" s="102"/>
      <c r="E167" s="103"/>
      <c r="F167" s="104"/>
      <c r="G167" s="105">
        <f t="shared" si="287"/>
        <v>0</v>
      </c>
      <c r="H167" s="103"/>
      <c r="I167" s="104"/>
      <c r="J167" s="122">
        <f t="shared" si="288"/>
        <v>0</v>
      </c>
      <c r="K167" s="187"/>
      <c r="L167" s="104"/>
      <c r="M167" s="122">
        <f t="shared" si="289"/>
        <v>0</v>
      </c>
      <c r="N167" s="103"/>
      <c r="O167" s="104"/>
      <c r="P167" s="122">
        <f t="shared" si="290"/>
        <v>0</v>
      </c>
      <c r="Q167" s="187"/>
      <c r="R167" s="104"/>
      <c r="S167" s="122">
        <f t="shared" si="291"/>
        <v>0</v>
      </c>
      <c r="T167" s="103"/>
      <c r="U167" s="104"/>
      <c r="V167" s="122">
        <f t="shared" si="292"/>
        <v>0</v>
      </c>
      <c r="W167" s="95">
        <f t="shared" si="281"/>
        <v>0</v>
      </c>
      <c r="X167" s="283">
        <f t="shared" si="282"/>
        <v>0</v>
      </c>
      <c r="Y167" s="106">
        <f t="shared" si="285"/>
        <v>0</v>
      </c>
      <c r="Z167" s="227">
        <f t="shared" si="286"/>
        <v>0</v>
      </c>
      <c r="AA167" s="284"/>
      <c r="AB167" s="75"/>
      <c r="AC167" s="75"/>
    </row>
    <row r="168" spans="1:29" s="322" customFormat="1" ht="26.25" thickBot="1">
      <c r="A168" s="89" t="s">
        <v>59</v>
      </c>
      <c r="B168" s="398" t="s">
        <v>361</v>
      </c>
      <c r="C168" s="336" t="s">
        <v>362</v>
      </c>
      <c r="D168" s="91"/>
      <c r="E168" s="92"/>
      <c r="F168" s="93">
        <v>0.22</v>
      </c>
      <c r="G168" s="94">
        <f t="shared" si="287"/>
        <v>0</v>
      </c>
      <c r="H168" s="92"/>
      <c r="I168" s="93">
        <v>0.22</v>
      </c>
      <c r="J168" s="112">
        <f t="shared" si="288"/>
        <v>0</v>
      </c>
      <c r="K168" s="168"/>
      <c r="L168" s="93">
        <v>0.22</v>
      </c>
      <c r="M168" s="112">
        <f t="shared" si="289"/>
        <v>0</v>
      </c>
      <c r="N168" s="92"/>
      <c r="O168" s="93">
        <v>0.22</v>
      </c>
      <c r="P168" s="112">
        <f t="shared" si="290"/>
        <v>0</v>
      </c>
      <c r="Q168" s="168"/>
      <c r="R168" s="93">
        <v>0.22</v>
      </c>
      <c r="S168" s="112">
        <f t="shared" si="291"/>
        <v>0</v>
      </c>
      <c r="T168" s="92"/>
      <c r="U168" s="93">
        <v>0.22</v>
      </c>
      <c r="V168" s="112">
        <f t="shared" si="292"/>
        <v>0</v>
      </c>
      <c r="W168" s="95">
        <f t="shared" si="281"/>
        <v>0</v>
      </c>
      <c r="X168" s="96">
        <f t="shared" si="282"/>
        <v>0</v>
      </c>
      <c r="Y168" s="148">
        <f t="shared" si="285"/>
        <v>0</v>
      </c>
      <c r="Z168" s="98">
        <f t="shared" si="286"/>
        <v>0</v>
      </c>
      <c r="AA168" s="226"/>
      <c r="AB168" s="75"/>
      <c r="AC168" s="75"/>
    </row>
    <row r="169" spans="1:29" ht="15">
      <c r="A169" s="329" t="s">
        <v>199</v>
      </c>
      <c r="B169" s="345" t="s">
        <v>363</v>
      </c>
      <c r="C169" s="202" t="s">
        <v>154</v>
      </c>
      <c r="D169" s="79"/>
      <c r="E169" s="80">
        <f t="shared" ref="E169:V169" si="293">SUM(E170:E172)</f>
        <v>0</v>
      </c>
      <c r="F169" s="81">
        <f t="shared" si="293"/>
        <v>0</v>
      </c>
      <c r="G169" s="82">
        <f t="shared" si="293"/>
        <v>0</v>
      </c>
      <c r="H169" s="80">
        <f t="shared" si="293"/>
        <v>0</v>
      </c>
      <c r="I169" s="81">
        <f t="shared" si="293"/>
        <v>0</v>
      </c>
      <c r="J169" s="111">
        <f t="shared" si="293"/>
        <v>0</v>
      </c>
      <c r="K169" s="167">
        <f t="shared" ref="K169:P169" si="294">SUM(K170:K172)</f>
        <v>0</v>
      </c>
      <c r="L169" s="81">
        <f t="shared" si="294"/>
        <v>0</v>
      </c>
      <c r="M169" s="111">
        <f t="shared" si="294"/>
        <v>0</v>
      </c>
      <c r="N169" s="80">
        <f t="shared" si="294"/>
        <v>0</v>
      </c>
      <c r="O169" s="81">
        <f t="shared" si="294"/>
        <v>0</v>
      </c>
      <c r="P169" s="111">
        <f t="shared" si="294"/>
        <v>0</v>
      </c>
      <c r="Q169" s="167">
        <f t="shared" si="293"/>
        <v>0</v>
      </c>
      <c r="R169" s="81">
        <f t="shared" si="293"/>
        <v>0</v>
      </c>
      <c r="S169" s="111">
        <f t="shared" si="293"/>
        <v>0</v>
      </c>
      <c r="T169" s="80">
        <f t="shared" si="293"/>
        <v>0</v>
      </c>
      <c r="U169" s="81">
        <f t="shared" si="293"/>
        <v>0</v>
      </c>
      <c r="V169" s="111">
        <f t="shared" si="293"/>
        <v>0</v>
      </c>
      <c r="W169" s="83">
        <f t="shared" si="281"/>
        <v>0</v>
      </c>
      <c r="X169" s="279">
        <f t="shared" si="282"/>
        <v>0</v>
      </c>
      <c r="Y169" s="280">
        <f t="shared" si="285"/>
        <v>0</v>
      </c>
      <c r="Z169" s="281">
        <f t="shared" si="286"/>
        <v>0</v>
      </c>
      <c r="AA169" s="282"/>
      <c r="AB169" s="88"/>
      <c r="AC169" s="88"/>
    </row>
    <row r="170" spans="1:29" ht="15">
      <c r="A170" s="89" t="s">
        <v>59</v>
      </c>
      <c r="B170" s="398" t="s">
        <v>364</v>
      </c>
      <c r="C170" s="90" t="s">
        <v>155</v>
      </c>
      <c r="D170" s="91"/>
      <c r="E170" s="92"/>
      <c r="F170" s="93"/>
      <c r="G170" s="94">
        <f t="shared" ref="G170:G172" si="295">E170*F170</f>
        <v>0</v>
      </c>
      <c r="H170" s="92"/>
      <c r="I170" s="93"/>
      <c r="J170" s="112">
        <f t="shared" ref="J170:J172" si="296">H170*I170</f>
        <v>0</v>
      </c>
      <c r="K170" s="168"/>
      <c r="L170" s="93"/>
      <c r="M170" s="112">
        <f t="shared" ref="M170:M172" si="297">K170*L170</f>
        <v>0</v>
      </c>
      <c r="N170" s="92"/>
      <c r="O170" s="93"/>
      <c r="P170" s="112">
        <f t="shared" ref="P170:P172" si="298">N170*O170</f>
        <v>0</v>
      </c>
      <c r="Q170" s="168"/>
      <c r="R170" s="93"/>
      <c r="S170" s="112">
        <f t="shared" ref="S170:S172" si="299">Q170*R170</f>
        <v>0</v>
      </c>
      <c r="T170" s="92"/>
      <c r="U170" s="93"/>
      <c r="V170" s="112">
        <f t="shared" ref="V170:V172" si="300">T170*U170</f>
        <v>0</v>
      </c>
      <c r="W170" s="95">
        <f t="shared" si="281"/>
        <v>0</v>
      </c>
      <c r="X170" s="283">
        <f t="shared" si="282"/>
        <v>0</v>
      </c>
      <c r="Y170" s="95">
        <f t="shared" si="285"/>
        <v>0</v>
      </c>
      <c r="Z170" s="227">
        <f t="shared" si="286"/>
        <v>0</v>
      </c>
      <c r="AA170" s="226"/>
      <c r="AB170" s="75"/>
      <c r="AC170" s="75"/>
    </row>
    <row r="171" spans="1:29" ht="15">
      <c r="A171" s="89" t="s">
        <v>59</v>
      </c>
      <c r="B171" s="398" t="s">
        <v>365</v>
      </c>
      <c r="C171" s="90" t="s">
        <v>155</v>
      </c>
      <c r="D171" s="91"/>
      <c r="E171" s="92"/>
      <c r="F171" s="93"/>
      <c r="G171" s="94">
        <f t="shared" si="295"/>
        <v>0</v>
      </c>
      <c r="H171" s="92"/>
      <c r="I171" s="93"/>
      <c r="J171" s="112">
        <f t="shared" si="296"/>
        <v>0</v>
      </c>
      <c r="K171" s="168"/>
      <c r="L171" s="93"/>
      <c r="M171" s="112">
        <f t="shared" si="297"/>
        <v>0</v>
      </c>
      <c r="N171" s="92"/>
      <c r="O171" s="93"/>
      <c r="P171" s="112">
        <f t="shared" si="298"/>
        <v>0</v>
      </c>
      <c r="Q171" s="168"/>
      <c r="R171" s="93"/>
      <c r="S171" s="112">
        <f t="shared" si="299"/>
        <v>0</v>
      </c>
      <c r="T171" s="92"/>
      <c r="U171" s="93"/>
      <c r="V171" s="112">
        <f t="shared" si="300"/>
        <v>0</v>
      </c>
      <c r="W171" s="95">
        <f t="shared" si="281"/>
        <v>0</v>
      </c>
      <c r="X171" s="283">
        <f t="shared" si="282"/>
        <v>0</v>
      </c>
      <c r="Y171" s="95">
        <f t="shared" si="285"/>
        <v>0</v>
      </c>
      <c r="Z171" s="227">
        <f t="shared" si="286"/>
        <v>0</v>
      </c>
      <c r="AA171" s="226"/>
      <c r="AB171" s="75"/>
      <c r="AC171" s="75"/>
    </row>
    <row r="172" spans="1:29" ht="15.75" thickBot="1">
      <c r="A172" s="100" t="s">
        <v>59</v>
      </c>
      <c r="B172" s="398" t="s">
        <v>366</v>
      </c>
      <c r="C172" s="101" t="s">
        <v>155</v>
      </c>
      <c r="D172" s="102"/>
      <c r="E172" s="103"/>
      <c r="F172" s="104"/>
      <c r="G172" s="105">
        <f t="shared" si="295"/>
        <v>0</v>
      </c>
      <c r="H172" s="103"/>
      <c r="I172" s="104"/>
      <c r="J172" s="122">
        <f t="shared" si="296"/>
        <v>0</v>
      </c>
      <c r="K172" s="187"/>
      <c r="L172" s="104"/>
      <c r="M172" s="122">
        <f t="shared" si="297"/>
        <v>0</v>
      </c>
      <c r="N172" s="103"/>
      <c r="O172" s="104"/>
      <c r="P172" s="122">
        <f t="shared" si="298"/>
        <v>0</v>
      </c>
      <c r="Q172" s="187"/>
      <c r="R172" s="104"/>
      <c r="S172" s="122">
        <f t="shared" si="299"/>
        <v>0</v>
      </c>
      <c r="T172" s="103"/>
      <c r="U172" s="104"/>
      <c r="V172" s="122">
        <f t="shared" si="300"/>
        <v>0</v>
      </c>
      <c r="W172" s="95">
        <f t="shared" si="281"/>
        <v>0</v>
      </c>
      <c r="X172" s="283">
        <f t="shared" si="282"/>
        <v>0</v>
      </c>
      <c r="Y172" s="106">
        <f t="shared" si="285"/>
        <v>0</v>
      </c>
      <c r="Z172" s="227">
        <f t="shared" si="286"/>
        <v>0</v>
      </c>
      <c r="AA172" s="284"/>
      <c r="AB172" s="75"/>
      <c r="AC172" s="75"/>
    </row>
    <row r="173" spans="1:29" ht="15">
      <c r="A173" s="329" t="s">
        <v>199</v>
      </c>
      <c r="B173" s="345" t="s">
        <v>367</v>
      </c>
      <c r="C173" s="401" t="s">
        <v>151</v>
      </c>
      <c r="D173" s="79"/>
      <c r="E173" s="80">
        <f t="shared" ref="E173:V173" si="301">SUM(E174:E178)</f>
        <v>1</v>
      </c>
      <c r="F173" s="81">
        <f t="shared" si="301"/>
        <v>25000</v>
      </c>
      <c r="G173" s="82">
        <f t="shared" si="301"/>
        <v>25000</v>
      </c>
      <c r="H173" s="80">
        <f t="shared" si="301"/>
        <v>1</v>
      </c>
      <c r="I173" s="81">
        <f t="shared" si="301"/>
        <v>25000</v>
      </c>
      <c r="J173" s="111">
        <f t="shared" si="301"/>
        <v>25000</v>
      </c>
      <c r="K173" s="167">
        <f t="shared" ref="K173:P173" si="302">SUM(K174:K181)</f>
        <v>1</v>
      </c>
      <c r="L173" s="81">
        <f t="shared" si="302"/>
        <v>14500</v>
      </c>
      <c r="M173" s="111">
        <f t="shared" si="302"/>
        <v>14500</v>
      </c>
      <c r="N173" s="80">
        <f t="shared" si="302"/>
        <v>1</v>
      </c>
      <c r="O173" s="81">
        <f t="shared" si="302"/>
        <v>14500</v>
      </c>
      <c r="P173" s="111">
        <f t="shared" si="302"/>
        <v>14500</v>
      </c>
      <c r="Q173" s="167">
        <f t="shared" si="301"/>
        <v>0</v>
      </c>
      <c r="R173" s="81">
        <f t="shared" si="301"/>
        <v>0</v>
      </c>
      <c r="S173" s="111">
        <f t="shared" si="301"/>
        <v>0</v>
      </c>
      <c r="T173" s="80">
        <f t="shared" si="301"/>
        <v>0</v>
      </c>
      <c r="U173" s="81">
        <f t="shared" si="301"/>
        <v>0</v>
      </c>
      <c r="V173" s="111">
        <f t="shared" si="301"/>
        <v>0</v>
      </c>
      <c r="W173" s="280">
        <f>G173+S173+M173</f>
        <v>39500</v>
      </c>
      <c r="X173" s="285">
        <f>J173+V173+P173</f>
        <v>39500</v>
      </c>
      <c r="Y173" s="280">
        <f t="shared" si="285"/>
        <v>0</v>
      </c>
      <c r="Z173" s="281">
        <f t="shared" si="286"/>
        <v>0</v>
      </c>
      <c r="AA173" s="282"/>
      <c r="AB173" s="88"/>
      <c r="AC173" s="88"/>
    </row>
    <row r="174" spans="1:29" ht="15">
      <c r="A174" s="89" t="s">
        <v>59</v>
      </c>
      <c r="B174" s="334" t="s">
        <v>368</v>
      </c>
      <c r="C174" s="90" t="s">
        <v>377</v>
      </c>
      <c r="D174" s="91"/>
      <c r="E174" s="92"/>
      <c r="F174" s="93"/>
      <c r="G174" s="94">
        <f t="shared" ref="G174:G178" si="303">E174*F174</f>
        <v>0</v>
      </c>
      <c r="H174" s="92"/>
      <c r="I174" s="93"/>
      <c r="J174" s="112">
        <f t="shared" ref="J174:J178" si="304">H174*I174</f>
        <v>0</v>
      </c>
      <c r="K174" s="168"/>
      <c r="L174" s="93"/>
      <c r="M174" s="112">
        <f t="shared" ref="M174:M178" si="305">K174*L174</f>
        <v>0</v>
      </c>
      <c r="N174" s="92"/>
      <c r="O174" s="93"/>
      <c r="P174" s="112">
        <f t="shared" ref="P174:P178" si="306">N174*O174</f>
        <v>0</v>
      </c>
      <c r="Q174" s="168"/>
      <c r="R174" s="93"/>
      <c r="S174" s="112">
        <f t="shared" ref="S174:S178" si="307">Q174*R174</f>
        <v>0</v>
      </c>
      <c r="T174" s="92"/>
      <c r="U174" s="93"/>
      <c r="V174" s="112">
        <f t="shared" ref="V174:V178" si="308">T174*U174</f>
        <v>0</v>
      </c>
      <c r="W174" s="95">
        <f>G174+S174</f>
        <v>0</v>
      </c>
      <c r="X174" s="283">
        <f>J174+V174</f>
        <v>0</v>
      </c>
      <c r="Y174" s="95">
        <f t="shared" si="285"/>
        <v>0</v>
      </c>
      <c r="Z174" s="227">
        <f t="shared" si="286"/>
        <v>0</v>
      </c>
      <c r="AA174" s="226"/>
      <c r="AB174" s="75"/>
      <c r="AC174" s="75"/>
    </row>
    <row r="175" spans="1:29" ht="25.5">
      <c r="A175" s="89" t="s">
        <v>59</v>
      </c>
      <c r="B175" s="334" t="s">
        <v>369</v>
      </c>
      <c r="C175" s="90" t="s">
        <v>378</v>
      </c>
      <c r="D175" s="91"/>
      <c r="E175" s="92"/>
      <c r="F175" s="93"/>
      <c r="G175" s="94">
        <f t="shared" si="303"/>
        <v>0</v>
      </c>
      <c r="H175" s="92"/>
      <c r="I175" s="93"/>
      <c r="J175" s="112">
        <f t="shared" si="304"/>
        <v>0</v>
      </c>
      <c r="K175" s="168"/>
      <c r="L175" s="93"/>
      <c r="M175" s="112">
        <f t="shared" si="305"/>
        <v>0</v>
      </c>
      <c r="N175" s="92"/>
      <c r="O175" s="93"/>
      <c r="P175" s="112">
        <f t="shared" si="306"/>
        <v>0</v>
      </c>
      <c r="Q175" s="168"/>
      <c r="R175" s="93"/>
      <c r="S175" s="112">
        <f t="shared" si="307"/>
        <v>0</v>
      </c>
      <c r="T175" s="92"/>
      <c r="U175" s="93"/>
      <c r="V175" s="112">
        <f t="shared" si="308"/>
        <v>0</v>
      </c>
      <c r="W175" s="95">
        <f>G175+S175</f>
        <v>0</v>
      </c>
      <c r="X175" s="283">
        <f>J175+V175</f>
        <v>0</v>
      </c>
      <c r="Y175" s="95">
        <f t="shared" si="285"/>
        <v>0</v>
      </c>
      <c r="Z175" s="227">
        <f t="shared" si="286"/>
        <v>0</v>
      </c>
      <c r="AA175" s="226"/>
      <c r="AB175" s="75"/>
      <c r="AC175" s="75"/>
    </row>
    <row r="176" spans="1:29" ht="25.5">
      <c r="A176" s="89" t="s">
        <v>59</v>
      </c>
      <c r="B176" s="334" t="s">
        <v>370</v>
      </c>
      <c r="C176" s="336" t="s">
        <v>379</v>
      </c>
      <c r="D176" s="91"/>
      <c r="E176" s="92"/>
      <c r="F176" s="93"/>
      <c r="G176" s="94">
        <f t="shared" si="303"/>
        <v>0</v>
      </c>
      <c r="H176" s="92"/>
      <c r="I176" s="93"/>
      <c r="J176" s="112">
        <f t="shared" si="304"/>
        <v>0</v>
      </c>
      <c r="K176" s="168"/>
      <c r="L176" s="93"/>
      <c r="M176" s="112">
        <f t="shared" si="305"/>
        <v>0</v>
      </c>
      <c r="N176" s="92"/>
      <c r="O176" s="93"/>
      <c r="P176" s="112">
        <f t="shared" si="306"/>
        <v>0</v>
      </c>
      <c r="Q176" s="168"/>
      <c r="R176" s="93"/>
      <c r="S176" s="112">
        <f t="shared" si="307"/>
        <v>0</v>
      </c>
      <c r="T176" s="92"/>
      <c r="U176" s="93"/>
      <c r="V176" s="112">
        <f t="shared" si="308"/>
        <v>0</v>
      </c>
      <c r="W176" s="95">
        <f>G176+S176</f>
        <v>0</v>
      </c>
      <c r="X176" s="283">
        <f>J176+V176</f>
        <v>0</v>
      </c>
      <c r="Y176" s="95">
        <f t="shared" si="285"/>
        <v>0</v>
      </c>
      <c r="Z176" s="227">
        <f t="shared" si="286"/>
        <v>0</v>
      </c>
      <c r="AA176" s="226"/>
      <c r="AB176" s="75"/>
      <c r="AC176" s="75"/>
    </row>
    <row r="177" spans="1:29" ht="15">
      <c r="A177" s="89" t="s">
        <v>59</v>
      </c>
      <c r="B177" s="334" t="s">
        <v>371</v>
      </c>
      <c r="C177" s="90" t="s">
        <v>380</v>
      </c>
      <c r="D177" s="91"/>
      <c r="E177" s="92"/>
      <c r="F177" s="93"/>
      <c r="G177" s="94">
        <f t="shared" si="303"/>
        <v>0</v>
      </c>
      <c r="H177" s="92"/>
      <c r="I177" s="93"/>
      <c r="J177" s="112">
        <f t="shared" si="304"/>
        <v>0</v>
      </c>
      <c r="K177" s="168"/>
      <c r="L177" s="93"/>
      <c r="M177" s="112">
        <f t="shared" si="305"/>
        <v>0</v>
      </c>
      <c r="N177" s="92"/>
      <c r="O177" s="93"/>
      <c r="P177" s="112">
        <f t="shared" si="306"/>
        <v>0</v>
      </c>
      <c r="Q177" s="168"/>
      <c r="R177" s="93"/>
      <c r="S177" s="112">
        <f t="shared" si="307"/>
        <v>0</v>
      </c>
      <c r="T177" s="92"/>
      <c r="U177" s="93"/>
      <c r="V177" s="112">
        <f t="shared" si="308"/>
        <v>0</v>
      </c>
      <c r="W177" s="95">
        <f>G177+S177</f>
        <v>0</v>
      </c>
      <c r="X177" s="283">
        <f>J177+V177</f>
        <v>0</v>
      </c>
      <c r="Y177" s="95">
        <f t="shared" si="285"/>
        <v>0</v>
      </c>
      <c r="Z177" s="227">
        <f t="shared" si="286"/>
        <v>0</v>
      </c>
      <c r="AA177" s="226"/>
      <c r="AB177" s="75"/>
      <c r="AC177" s="75"/>
    </row>
    <row r="178" spans="1:29" s="322" customFormat="1" ht="25.5">
      <c r="A178" s="89" t="s">
        <v>59</v>
      </c>
      <c r="B178" s="334" t="s">
        <v>372</v>
      </c>
      <c r="C178" s="90" t="s">
        <v>381</v>
      </c>
      <c r="D178" s="337" t="s">
        <v>72</v>
      </c>
      <c r="E178" s="92">
        <v>1</v>
      </c>
      <c r="F178" s="93">
        <v>25000</v>
      </c>
      <c r="G178" s="94">
        <f t="shared" si="303"/>
        <v>25000</v>
      </c>
      <c r="H178" s="92">
        <v>1</v>
      </c>
      <c r="I178" s="93">
        <v>25000</v>
      </c>
      <c r="J178" s="112">
        <f t="shared" si="304"/>
        <v>25000</v>
      </c>
      <c r="K178" s="168"/>
      <c r="L178" s="93"/>
      <c r="M178" s="112">
        <f t="shared" si="305"/>
        <v>0</v>
      </c>
      <c r="N178" s="92"/>
      <c r="O178" s="93"/>
      <c r="P178" s="112">
        <f t="shared" si="306"/>
        <v>0</v>
      </c>
      <c r="Q178" s="168"/>
      <c r="R178" s="93"/>
      <c r="S178" s="112">
        <f t="shared" si="307"/>
        <v>0</v>
      </c>
      <c r="T178" s="92"/>
      <c r="U178" s="93"/>
      <c r="V178" s="112">
        <f t="shared" si="308"/>
        <v>0</v>
      </c>
      <c r="W178" s="95">
        <f>G178+S178</f>
        <v>25000</v>
      </c>
      <c r="X178" s="283">
        <f>J178+V178</f>
        <v>25000</v>
      </c>
      <c r="Y178" s="95">
        <f t="shared" si="285"/>
        <v>0</v>
      </c>
      <c r="Z178" s="227">
        <f t="shared" si="286"/>
        <v>0</v>
      </c>
      <c r="AA178" s="226"/>
      <c r="AB178" s="75"/>
      <c r="AC178" s="75"/>
    </row>
    <row r="179" spans="1:29" s="322" customFormat="1" ht="25.5">
      <c r="A179" s="89" t="s">
        <v>59</v>
      </c>
      <c r="B179" s="334" t="s">
        <v>373</v>
      </c>
      <c r="C179" s="336" t="s">
        <v>382</v>
      </c>
      <c r="D179" s="337" t="s">
        <v>72</v>
      </c>
      <c r="E179" s="92"/>
      <c r="F179" s="93"/>
      <c r="G179" s="94">
        <f t="shared" ref="G179:G181" si="309">E179*F179</f>
        <v>0</v>
      </c>
      <c r="H179" s="92"/>
      <c r="I179" s="93"/>
      <c r="J179" s="112">
        <f t="shared" ref="J179:J181" si="310">H179*I179</f>
        <v>0</v>
      </c>
      <c r="K179" s="168">
        <v>1</v>
      </c>
      <c r="L179" s="93">
        <v>14500</v>
      </c>
      <c r="M179" s="112">
        <f t="shared" ref="M179:M181" si="311">K179*L179</f>
        <v>14500</v>
      </c>
      <c r="N179" s="92">
        <v>1</v>
      </c>
      <c r="O179" s="93">
        <v>14500</v>
      </c>
      <c r="P179" s="112">
        <f t="shared" ref="P179:P181" si="312">N179*O179</f>
        <v>14500</v>
      </c>
      <c r="Q179" s="168"/>
      <c r="R179" s="93"/>
      <c r="S179" s="112">
        <f>Q179*R179</f>
        <v>0</v>
      </c>
      <c r="T179" s="92"/>
      <c r="U179" s="93"/>
      <c r="V179" s="112">
        <f t="shared" ref="V179:V181" si="313">T179*U179</f>
        <v>0</v>
      </c>
      <c r="W179" s="95">
        <f>L179+S179</f>
        <v>14500</v>
      </c>
      <c r="X179" s="283">
        <f>P179+V179</f>
        <v>14500</v>
      </c>
      <c r="Y179" s="95">
        <f t="shared" si="285"/>
        <v>0</v>
      </c>
      <c r="Z179" s="227">
        <f t="shared" ref="Z179:Z180" si="314">0</f>
        <v>0</v>
      </c>
      <c r="AA179" s="226"/>
      <c r="AB179" s="75"/>
      <c r="AC179" s="75"/>
    </row>
    <row r="180" spans="1:29" s="322" customFormat="1" ht="15">
      <c r="A180" s="89" t="s">
        <v>59</v>
      </c>
      <c r="B180" s="334" t="s">
        <v>374</v>
      </c>
      <c r="C180" s="90" t="s">
        <v>383</v>
      </c>
      <c r="D180" s="91"/>
      <c r="E180" s="92"/>
      <c r="F180" s="93"/>
      <c r="G180" s="94">
        <f t="shared" si="309"/>
        <v>0</v>
      </c>
      <c r="H180" s="92"/>
      <c r="I180" s="93"/>
      <c r="J180" s="112">
        <f t="shared" si="310"/>
        <v>0</v>
      </c>
      <c r="K180" s="168"/>
      <c r="L180" s="93"/>
      <c r="M180" s="112">
        <f t="shared" si="311"/>
        <v>0</v>
      </c>
      <c r="N180" s="92"/>
      <c r="O180" s="93"/>
      <c r="P180" s="112">
        <f t="shared" si="312"/>
        <v>0</v>
      </c>
      <c r="Q180" s="168"/>
      <c r="R180" s="93"/>
      <c r="S180" s="112">
        <f t="shared" ref="S180:S181" si="315">Q180*R180</f>
        <v>0</v>
      </c>
      <c r="T180" s="92"/>
      <c r="U180" s="93"/>
      <c r="V180" s="112">
        <f t="shared" si="313"/>
        <v>0</v>
      </c>
      <c r="W180" s="95">
        <f>G180+S180</f>
        <v>0</v>
      </c>
      <c r="X180" s="283">
        <f>J180+V180</f>
        <v>0</v>
      </c>
      <c r="Y180" s="95">
        <f t="shared" si="285"/>
        <v>0</v>
      </c>
      <c r="Z180" s="227">
        <f t="shared" si="314"/>
        <v>0</v>
      </c>
      <c r="AA180" s="226"/>
      <c r="AB180" s="75"/>
      <c r="AC180" s="75"/>
    </row>
    <row r="181" spans="1:29" s="322" customFormat="1" ht="26.25" thickBot="1">
      <c r="A181" s="89" t="s">
        <v>59</v>
      </c>
      <c r="B181" s="334" t="s">
        <v>375</v>
      </c>
      <c r="C181" s="90" t="s">
        <v>384</v>
      </c>
      <c r="D181" s="91"/>
      <c r="E181" s="92"/>
      <c r="F181" s="93"/>
      <c r="G181" s="94">
        <f t="shared" si="309"/>
        <v>0</v>
      </c>
      <c r="H181" s="92"/>
      <c r="I181" s="93"/>
      <c r="J181" s="112">
        <f t="shared" si="310"/>
        <v>0</v>
      </c>
      <c r="K181" s="168"/>
      <c r="L181" s="93"/>
      <c r="M181" s="112">
        <f t="shared" si="311"/>
        <v>0</v>
      </c>
      <c r="N181" s="92"/>
      <c r="O181" s="93"/>
      <c r="P181" s="112">
        <f t="shared" si="312"/>
        <v>0</v>
      </c>
      <c r="Q181" s="168"/>
      <c r="R181" s="93"/>
      <c r="S181" s="112">
        <f t="shared" si="315"/>
        <v>0</v>
      </c>
      <c r="T181" s="92"/>
      <c r="U181" s="93"/>
      <c r="V181" s="112">
        <f t="shared" si="313"/>
        <v>0</v>
      </c>
      <c r="W181" s="95">
        <f>G181+S181</f>
        <v>0</v>
      </c>
      <c r="X181" s="283">
        <f>J181+V181</f>
        <v>0</v>
      </c>
      <c r="Y181" s="95">
        <f t="shared" si="285"/>
        <v>0</v>
      </c>
      <c r="Z181" s="227">
        <v>0</v>
      </c>
      <c r="AA181" s="226"/>
      <c r="AB181" s="75"/>
      <c r="AC181" s="75"/>
    </row>
    <row r="182" spans="1:29" ht="15.75" thickBot="1">
      <c r="A182" s="496" t="s">
        <v>376</v>
      </c>
      <c r="B182" s="488"/>
      <c r="C182" s="497"/>
      <c r="D182" s="286"/>
      <c r="E182" s="257">
        <f>E173+E169+E164+E159</f>
        <v>1</v>
      </c>
      <c r="F182" s="257">
        <f>F173+F169+F164+F159</f>
        <v>25000</v>
      </c>
      <c r="G182" s="257">
        <f>G173+G169+G164</f>
        <v>25000</v>
      </c>
      <c r="H182" s="402">
        <f>H173+H169+H164+H159</f>
        <v>1</v>
      </c>
      <c r="I182" s="257">
        <f>I173+I169+I164+I159</f>
        <v>25000</v>
      </c>
      <c r="J182" s="257">
        <f>J173+J169+J164</f>
        <v>25000</v>
      </c>
      <c r="K182" s="287">
        <f>K173+K169+K164</f>
        <v>1</v>
      </c>
      <c r="L182" s="257">
        <f>L173+L169+L164</f>
        <v>14500</v>
      </c>
      <c r="M182" s="257">
        <f>M173+M169+M164+M159</f>
        <v>69500</v>
      </c>
      <c r="N182" s="257">
        <f>N173+N169+N164</f>
        <v>1</v>
      </c>
      <c r="O182" s="257">
        <f>O173+O169+O164</f>
        <v>14500</v>
      </c>
      <c r="P182" s="257">
        <f>P173+P169+P164+P159</f>
        <v>62500</v>
      </c>
      <c r="Q182" s="287">
        <f t="shared" ref="Q182:V182" si="316">Q173+Q169+Q164</f>
        <v>0</v>
      </c>
      <c r="R182" s="257">
        <f t="shared" si="316"/>
        <v>0</v>
      </c>
      <c r="S182" s="257">
        <f t="shared" si="316"/>
        <v>0</v>
      </c>
      <c r="T182" s="257">
        <f t="shared" si="316"/>
        <v>0</v>
      </c>
      <c r="U182" s="257">
        <f t="shared" si="316"/>
        <v>0</v>
      </c>
      <c r="V182" s="257">
        <f t="shared" si="316"/>
        <v>0</v>
      </c>
      <c r="W182" s="234">
        <f>G182+S182+M182</f>
        <v>94500</v>
      </c>
      <c r="X182" s="273">
        <f>J182+V182+P182</f>
        <v>87500</v>
      </c>
      <c r="Y182" s="278">
        <f t="shared" si="285"/>
        <v>7000</v>
      </c>
      <c r="Z182" s="288">
        <f t="shared" ref="Z182:Z183" si="317">Y182/W182</f>
        <v>7.407407407407407E-2</v>
      </c>
      <c r="AA182" s="289"/>
      <c r="AB182" s="75"/>
      <c r="AC182" s="75"/>
    </row>
    <row r="183" spans="1:29" ht="16.5" thickBot="1">
      <c r="A183" s="290" t="s">
        <v>162</v>
      </c>
      <c r="B183" s="291"/>
      <c r="C183" s="292"/>
      <c r="D183" s="293"/>
      <c r="E183" s="294"/>
      <c r="F183" s="294"/>
      <c r="G183" s="295">
        <f>G38+G52+G61+G83+G97+G111+G124+G140+G147+G151+G157+G182</f>
        <v>609318.39</v>
      </c>
      <c r="H183" s="296"/>
      <c r="I183" s="296"/>
      <c r="J183" s="295">
        <f>J38+J52+J61+J83+J97+J111+J124+J140+J147+J151+J157+J182</f>
        <v>609318.39</v>
      </c>
      <c r="K183" s="294"/>
      <c r="L183" s="294"/>
      <c r="M183" s="295">
        <f>M38+M52+M61+M83+M97+M111+M124+M140+M147+M151+M157+M182</f>
        <v>90500</v>
      </c>
      <c r="N183" s="294"/>
      <c r="O183" s="294"/>
      <c r="P183" s="295">
        <f>P38+P52+P61+P83+P97+P111+P124+P140+P147+P151+P157+P182</f>
        <v>83500</v>
      </c>
      <c r="Q183" s="294"/>
      <c r="R183" s="294"/>
      <c r="S183" s="295">
        <f>S38+S52+S61+S83+S97+S111+S124+S140+S147+S151+S157+S182</f>
        <v>0</v>
      </c>
      <c r="T183" s="294"/>
      <c r="U183" s="294"/>
      <c r="V183" s="295">
        <f>V38+V52+V61+V83+V97+V111+V124+V140+V147+V151+V157+V182</f>
        <v>0</v>
      </c>
      <c r="W183" s="295">
        <f>W38+W52+W61+W83+W97+W111+W124+W140+W147+W151+W157+W182</f>
        <v>699818.39</v>
      </c>
      <c r="X183" s="295">
        <f>X38+X52+X61+X83+X97+X111+X124+X140+X147+X151+X157+X182</f>
        <v>692818.39</v>
      </c>
      <c r="Y183" s="295">
        <f t="shared" si="285"/>
        <v>7000</v>
      </c>
      <c r="Z183" s="297">
        <f t="shared" si="317"/>
        <v>1.0002595101852068E-2</v>
      </c>
      <c r="AA183" s="298"/>
      <c r="AB183" s="299"/>
      <c r="AC183" s="299"/>
    </row>
    <row r="184" spans="1:29" ht="15.75" thickBot="1">
      <c r="A184" s="515"/>
      <c r="B184" s="470"/>
      <c r="C184" s="470"/>
      <c r="D184" s="300"/>
      <c r="E184" s="301"/>
      <c r="F184" s="301"/>
      <c r="G184" s="301"/>
      <c r="H184" s="301"/>
      <c r="I184" s="301"/>
      <c r="J184" s="301"/>
      <c r="K184" s="301"/>
      <c r="L184" s="301"/>
      <c r="M184" s="301"/>
      <c r="N184" s="301"/>
      <c r="O184" s="301"/>
      <c r="P184" s="301"/>
      <c r="Q184" s="301"/>
      <c r="R184" s="301"/>
      <c r="S184" s="301"/>
      <c r="T184" s="301"/>
      <c r="U184" s="301"/>
      <c r="V184" s="301"/>
      <c r="W184" s="302"/>
      <c r="X184" s="302"/>
      <c r="Y184" s="302"/>
      <c r="Z184" s="303"/>
      <c r="AA184" s="304"/>
      <c r="AB184" s="3"/>
      <c r="AC184" s="3"/>
    </row>
    <row r="185" spans="1:29" ht="16.5" thickBot="1">
      <c r="A185" s="487" t="s">
        <v>163</v>
      </c>
      <c r="B185" s="488"/>
      <c r="C185" s="489"/>
      <c r="D185" s="305"/>
      <c r="E185" s="306"/>
      <c r="F185" s="306"/>
      <c r="G185" s="306">
        <f>Фінансування!C20-Витрати!G183</f>
        <v>0</v>
      </c>
      <c r="H185" s="306"/>
      <c r="I185" s="306"/>
      <c r="J185" s="306">
        <f>Фінансування!C21-Витрати!J183</f>
        <v>0</v>
      </c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>
        <f>Фінансування!N20-Витрати!W183</f>
        <v>0</v>
      </c>
      <c r="X185" s="306">
        <f>Фінансування!N21-Витрати!X183</f>
        <v>0</v>
      </c>
      <c r="Y185" s="307"/>
      <c r="Z185" s="308"/>
      <c r="AA185" s="309"/>
      <c r="AB185" s="3"/>
      <c r="AC185" s="3"/>
    </row>
    <row r="186" spans="1:29">
      <c r="A186" s="13"/>
      <c r="B186" s="310"/>
      <c r="C186" s="311"/>
      <c r="D186" s="13"/>
      <c r="E186" s="13"/>
      <c r="F186" s="13"/>
      <c r="G186" s="13"/>
      <c r="H186" s="13"/>
      <c r="I186" s="13"/>
      <c r="J186" s="13"/>
      <c r="K186" s="312"/>
      <c r="L186" s="312"/>
      <c r="M186" s="312"/>
      <c r="N186" s="312"/>
      <c r="O186" s="312"/>
      <c r="P186" s="312"/>
      <c r="Q186" s="312"/>
      <c r="R186" s="312"/>
      <c r="S186" s="312"/>
      <c r="T186" s="312"/>
      <c r="U186" s="312"/>
      <c r="V186" s="312"/>
      <c r="W186" s="313"/>
      <c r="X186" s="313"/>
      <c r="Y186" s="313"/>
      <c r="Z186" s="313"/>
      <c r="AA186" s="314"/>
    </row>
    <row r="187" spans="1:29">
      <c r="A187" s="13"/>
      <c r="B187" s="310"/>
      <c r="C187" s="311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1"/>
      <c r="X187" s="11"/>
      <c r="Y187" s="11"/>
      <c r="Z187" s="11"/>
      <c r="AA187" s="49"/>
    </row>
    <row r="188" spans="1:29">
      <c r="A188" s="13"/>
      <c r="B188" s="310"/>
      <c r="C188" s="311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1"/>
      <c r="X188" s="11"/>
      <c r="Y188" s="11"/>
      <c r="Z188" s="11"/>
      <c r="AA188" s="49"/>
    </row>
    <row r="189" spans="1:29">
      <c r="A189" s="13"/>
      <c r="B189" s="310"/>
      <c r="C189" s="311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1"/>
      <c r="X189" s="11"/>
      <c r="Y189" s="11"/>
      <c r="Z189" s="11"/>
      <c r="AA189" s="49"/>
    </row>
    <row r="190" spans="1:29" ht="15">
      <c r="A190" s="13"/>
      <c r="B190" s="310"/>
      <c r="C190" s="47" t="s">
        <v>164</v>
      </c>
      <c r="D190" s="315"/>
      <c r="E190" s="315"/>
      <c r="G190" s="315"/>
      <c r="H190" s="315" t="s">
        <v>165</v>
      </c>
      <c r="I190" s="315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1"/>
      <c r="X190" s="11"/>
      <c r="Y190" s="11"/>
      <c r="Z190" s="11"/>
      <c r="AA190" s="49"/>
    </row>
    <row r="191" spans="1:29" ht="15">
      <c r="A191" s="13"/>
      <c r="B191" s="310"/>
      <c r="D191" s="47" t="s">
        <v>40</v>
      </c>
      <c r="G191" s="47" t="s">
        <v>41</v>
      </c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1"/>
      <c r="X191" s="11"/>
      <c r="Y191" s="11"/>
      <c r="Z191" s="11"/>
      <c r="AA191" s="49"/>
    </row>
    <row r="192" spans="1:29">
      <c r="A192" s="13"/>
      <c r="B192" s="310"/>
      <c r="C192" s="311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1"/>
      <c r="X192" s="11"/>
      <c r="Y192" s="11"/>
      <c r="Z192" s="11"/>
      <c r="AA192" s="49"/>
    </row>
    <row r="193" spans="1:27">
      <c r="A193" s="13"/>
      <c r="B193" s="310"/>
      <c r="C193" s="311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1"/>
      <c r="X193" s="11"/>
      <c r="Y193" s="11"/>
      <c r="Z193" s="11"/>
      <c r="AA193" s="49"/>
    </row>
    <row r="194" spans="1:27" ht="15">
      <c r="A194" s="47"/>
      <c r="B194" s="316"/>
      <c r="C194" s="317"/>
      <c r="AA194" s="317"/>
    </row>
    <row r="195" spans="1:27" ht="15">
      <c r="A195" s="47"/>
      <c r="B195" s="316"/>
      <c r="C195" s="317"/>
      <c r="AA195" s="317"/>
    </row>
    <row r="196" spans="1:27" ht="15">
      <c r="A196" s="47"/>
      <c r="B196" s="316"/>
      <c r="C196" s="317"/>
      <c r="AA196" s="317"/>
    </row>
    <row r="197" spans="1:27" ht="15">
      <c r="A197" s="47"/>
      <c r="B197" s="316"/>
      <c r="C197" s="317"/>
      <c r="AA197" s="317"/>
    </row>
    <row r="198" spans="1:27" ht="15">
      <c r="A198" s="47"/>
      <c r="B198" s="316"/>
      <c r="C198" s="317"/>
      <c r="AA198" s="317"/>
    </row>
    <row r="199" spans="1:27" ht="15">
      <c r="A199" s="47"/>
      <c r="B199" s="316"/>
      <c r="C199" s="317"/>
      <c r="AA199" s="317"/>
    </row>
    <row r="200" spans="1:27" ht="15">
      <c r="A200" s="47"/>
      <c r="B200" s="316"/>
      <c r="C200" s="317"/>
      <c r="AA200" s="317"/>
    </row>
    <row r="201" spans="1:27" ht="15">
      <c r="A201" s="47"/>
      <c r="B201" s="316"/>
      <c r="C201" s="317"/>
      <c r="AA201" s="317"/>
    </row>
    <row r="202" spans="1:27" ht="15">
      <c r="A202" s="47"/>
      <c r="B202" s="316"/>
      <c r="C202" s="317"/>
      <c r="AA202" s="317"/>
    </row>
    <row r="203" spans="1:27" ht="15">
      <c r="A203" s="47"/>
      <c r="B203" s="316"/>
      <c r="C203" s="317"/>
      <c r="AA203" s="317"/>
    </row>
    <row r="204" spans="1:27" ht="15">
      <c r="A204" s="47"/>
      <c r="B204" s="316"/>
      <c r="C204" s="317"/>
      <c r="AA204" s="317"/>
    </row>
    <row r="205" spans="1:27" ht="15">
      <c r="A205" s="47"/>
      <c r="B205" s="316"/>
      <c r="C205" s="317"/>
      <c r="AA205" s="317"/>
    </row>
    <row r="206" spans="1:27" ht="15">
      <c r="A206" s="47"/>
      <c r="B206" s="316"/>
      <c r="C206" s="317"/>
      <c r="AA206" s="317"/>
    </row>
    <row r="207" spans="1:27" ht="15">
      <c r="A207" s="47"/>
      <c r="B207" s="316"/>
      <c r="C207" s="317"/>
      <c r="AA207" s="317"/>
    </row>
    <row r="208" spans="1:27" ht="15">
      <c r="A208" s="47"/>
      <c r="B208" s="316"/>
      <c r="C208" s="317"/>
      <c r="AA208" s="317"/>
    </row>
    <row r="209" spans="1:27" ht="15">
      <c r="A209" s="47"/>
      <c r="B209" s="316"/>
      <c r="C209" s="317"/>
      <c r="AA209" s="317"/>
    </row>
    <row r="210" spans="1:27" ht="15">
      <c r="A210" s="47"/>
      <c r="B210" s="316"/>
      <c r="C210" s="317"/>
      <c r="AA210" s="317"/>
    </row>
    <row r="211" spans="1:27" ht="15">
      <c r="A211" s="47"/>
      <c r="B211" s="316"/>
      <c r="C211" s="317"/>
      <c r="AA211" s="317"/>
    </row>
    <row r="212" spans="1:27" ht="15">
      <c r="A212" s="47"/>
      <c r="B212" s="316"/>
      <c r="C212" s="317"/>
      <c r="AA212" s="317"/>
    </row>
    <row r="213" spans="1:27" ht="15">
      <c r="A213" s="47"/>
      <c r="B213" s="316"/>
      <c r="C213" s="317"/>
      <c r="AA213" s="317"/>
    </row>
    <row r="214" spans="1:27" ht="15">
      <c r="A214" s="47"/>
      <c r="B214" s="316"/>
      <c r="C214" s="317"/>
      <c r="AA214" s="317"/>
    </row>
    <row r="215" spans="1:27" ht="15">
      <c r="A215" s="47"/>
      <c r="B215" s="316"/>
      <c r="C215" s="317"/>
      <c r="AA215" s="317"/>
    </row>
    <row r="216" spans="1:27" ht="15">
      <c r="A216" s="47"/>
      <c r="B216" s="316"/>
      <c r="C216" s="317"/>
      <c r="AA216" s="317"/>
    </row>
    <row r="217" spans="1:27" ht="15">
      <c r="A217" s="47"/>
      <c r="B217" s="316"/>
      <c r="C217" s="317"/>
      <c r="AA217" s="317"/>
    </row>
    <row r="218" spans="1:27" ht="15">
      <c r="A218" s="47"/>
      <c r="B218" s="316"/>
      <c r="C218" s="317"/>
      <c r="AA218" s="317"/>
    </row>
    <row r="219" spans="1:27" ht="15">
      <c r="A219" s="47"/>
      <c r="B219" s="316"/>
      <c r="C219" s="317"/>
      <c r="AA219" s="317"/>
    </row>
    <row r="220" spans="1:27" ht="15">
      <c r="A220" s="47"/>
      <c r="B220" s="316"/>
      <c r="C220" s="317"/>
      <c r="AA220" s="317"/>
    </row>
    <row r="221" spans="1:27" ht="15">
      <c r="A221" s="47"/>
      <c r="B221" s="316"/>
      <c r="C221" s="317"/>
      <c r="AA221" s="317"/>
    </row>
    <row r="222" spans="1:27" ht="15">
      <c r="A222" s="47"/>
      <c r="B222" s="316"/>
      <c r="C222" s="317"/>
      <c r="AA222" s="317"/>
    </row>
    <row r="223" spans="1:27" ht="15">
      <c r="A223" s="47"/>
      <c r="B223" s="316"/>
      <c r="C223" s="317"/>
      <c r="AA223" s="317"/>
    </row>
    <row r="224" spans="1:27" ht="15">
      <c r="A224" s="47"/>
      <c r="B224" s="316"/>
      <c r="C224" s="317"/>
      <c r="AA224" s="317"/>
    </row>
    <row r="225" spans="1:27" ht="15">
      <c r="A225" s="47"/>
      <c r="B225" s="316"/>
      <c r="C225" s="317"/>
      <c r="AA225" s="317"/>
    </row>
    <row r="226" spans="1:27" ht="15">
      <c r="A226" s="47"/>
      <c r="B226" s="316"/>
      <c r="C226" s="317"/>
      <c r="AA226" s="317"/>
    </row>
    <row r="227" spans="1:27" ht="15">
      <c r="A227" s="47"/>
      <c r="B227" s="316"/>
      <c r="C227" s="317"/>
      <c r="AA227" s="317"/>
    </row>
    <row r="228" spans="1:27" ht="15">
      <c r="A228" s="47"/>
      <c r="B228" s="316"/>
      <c r="C228" s="317"/>
      <c r="AA228" s="317"/>
    </row>
    <row r="229" spans="1:27" ht="15">
      <c r="A229" s="47"/>
      <c r="B229" s="316"/>
      <c r="C229" s="317"/>
      <c r="AA229" s="317"/>
    </row>
    <row r="230" spans="1:27" ht="15">
      <c r="A230" s="47"/>
      <c r="B230" s="316"/>
      <c r="C230" s="317"/>
      <c r="AA230" s="317"/>
    </row>
    <row r="231" spans="1:27" ht="15">
      <c r="A231" s="47"/>
      <c r="B231" s="316"/>
      <c r="C231" s="317"/>
      <c r="AA231" s="317"/>
    </row>
    <row r="232" spans="1:27" ht="15">
      <c r="A232" s="47"/>
      <c r="B232" s="316"/>
      <c r="C232" s="317"/>
      <c r="AA232" s="317"/>
    </row>
    <row r="233" spans="1:27" ht="15">
      <c r="A233" s="47"/>
      <c r="B233" s="316"/>
      <c r="C233" s="317"/>
      <c r="AA233" s="317"/>
    </row>
    <row r="234" spans="1:27" ht="15">
      <c r="A234" s="47"/>
      <c r="B234" s="316"/>
      <c r="C234" s="317"/>
      <c r="AA234" s="317"/>
    </row>
    <row r="235" spans="1:27" ht="15">
      <c r="A235" s="47"/>
      <c r="B235" s="316"/>
      <c r="C235" s="317"/>
      <c r="AA235" s="317"/>
    </row>
    <row r="236" spans="1:27" ht="15">
      <c r="A236" s="47"/>
      <c r="B236" s="316"/>
      <c r="C236" s="317"/>
      <c r="AA236" s="317"/>
    </row>
    <row r="237" spans="1:27" ht="15">
      <c r="A237" s="47"/>
      <c r="B237" s="316"/>
      <c r="C237" s="317"/>
      <c r="AA237" s="317"/>
    </row>
    <row r="238" spans="1:27" ht="15">
      <c r="A238" s="47"/>
      <c r="B238" s="316"/>
      <c r="C238" s="317"/>
      <c r="AA238" s="317"/>
    </row>
    <row r="239" spans="1:27" ht="15">
      <c r="A239" s="47"/>
      <c r="B239" s="316"/>
      <c r="C239" s="317"/>
      <c r="AA239" s="317"/>
    </row>
    <row r="240" spans="1:27" ht="15">
      <c r="A240" s="47"/>
      <c r="B240" s="316"/>
      <c r="C240" s="317"/>
      <c r="AA240" s="317"/>
    </row>
    <row r="241" spans="1:27" ht="15">
      <c r="A241" s="47"/>
      <c r="B241" s="316"/>
      <c r="C241" s="317"/>
      <c r="AA241" s="317"/>
    </row>
    <row r="242" spans="1:27" ht="15">
      <c r="A242" s="47"/>
      <c r="B242" s="316"/>
      <c r="C242" s="317"/>
      <c r="AA242" s="317"/>
    </row>
    <row r="243" spans="1:27" ht="15">
      <c r="A243" s="47"/>
      <c r="B243" s="316"/>
      <c r="C243" s="317"/>
      <c r="AA243" s="317"/>
    </row>
    <row r="244" spans="1:27" ht="15">
      <c r="A244" s="47"/>
      <c r="B244" s="316"/>
      <c r="C244" s="317"/>
      <c r="AA244" s="317"/>
    </row>
    <row r="245" spans="1:27" ht="15">
      <c r="A245" s="47"/>
      <c r="B245" s="316"/>
      <c r="C245" s="317"/>
      <c r="AA245" s="317"/>
    </row>
    <row r="246" spans="1:27" ht="15">
      <c r="A246" s="47"/>
      <c r="B246" s="316"/>
      <c r="C246" s="317"/>
      <c r="AA246" s="317"/>
    </row>
    <row r="247" spans="1:27" ht="15">
      <c r="A247" s="47"/>
      <c r="B247" s="316"/>
      <c r="C247" s="317"/>
      <c r="AA247" s="317"/>
    </row>
    <row r="248" spans="1:27" ht="15">
      <c r="A248" s="47"/>
      <c r="B248" s="316"/>
      <c r="C248" s="317"/>
      <c r="AA248" s="317"/>
    </row>
    <row r="249" spans="1:27" ht="15">
      <c r="A249" s="47"/>
      <c r="B249" s="316"/>
      <c r="C249" s="317"/>
      <c r="AA249" s="317"/>
    </row>
    <row r="250" spans="1:27" ht="15">
      <c r="A250" s="47"/>
      <c r="B250" s="316"/>
      <c r="C250" s="317"/>
      <c r="AA250" s="317"/>
    </row>
    <row r="251" spans="1:27" ht="15">
      <c r="A251" s="47"/>
      <c r="B251" s="316"/>
      <c r="C251" s="317"/>
      <c r="AA251" s="317"/>
    </row>
    <row r="252" spans="1:27" ht="15">
      <c r="A252" s="47"/>
      <c r="B252" s="316"/>
      <c r="C252" s="317"/>
      <c r="AA252" s="317"/>
    </row>
    <row r="253" spans="1:27" ht="15">
      <c r="A253" s="47"/>
      <c r="B253" s="316"/>
      <c r="C253" s="317"/>
      <c r="AA253" s="317"/>
    </row>
    <row r="254" spans="1:27" ht="15">
      <c r="A254" s="47"/>
      <c r="B254" s="316"/>
      <c r="C254" s="317"/>
      <c r="AA254" s="317"/>
    </row>
    <row r="255" spans="1:27" ht="15">
      <c r="A255" s="47"/>
      <c r="B255" s="316"/>
      <c r="C255" s="317"/>
      <c r="AA255" s="317"/>
    </row>
    <row r="256" spans="1:27" ht="15">
      <c r="A256" s="47"/>
      <c r="B256" s="316"/>
      <c r="C256" s="317"/>
      <c r="AA256" s="317"/>
    </row>
    <row r="257" spans="1:27" ht="15">
      <c r="A257" s="47"/>
      <c r="B257" s="316"/>
      <c r="C257" s="317"/>
      <c r="AA257" s="317"/>
    </row>
    <row r="258" spans="1:27" ht="15">
      <c r="A258" s="47"/>
      <c r="B258" s="316"/>
      <c r="C258" s="317"/>
      <c r="AA258" s="317"/>
    </row>
    <row r="259" spans="1:27" ht="15">
      <c r="A259" s="47"/>
      <c r="B259" s="316"/>
      <c r="C259" s="317"/>
      <c r="AA259" s="317"/>
    </row>
    <row r="260" spans="1:27" ht="15">
      <c r="A260" s="47"/>
      <c r="B260" s="316"/>
      <c r="C260" s="317"/>
      <c r="AA260" s="317"/>
    </row>
    <row r="261" spans="1:27" ht="15">
      <c r="A261" s="47"/>
      <c r="B261" s="316"/>
      <c r="C261" s="317"/>
      <c r="AA261" s="317"/>
    </row>
    <row r="262" spans="1:27" ht="15">
      <c r="A262" s="47"/>
      <c r="B262" s="316"/>
      <c r="C262" s="317"/>
      <c r="AA262" s="317"/>
    </row>
    <row r="263" spans="1:27" ht="15">
      <c r="A263" s="47"/>
      <c r="B263" s="316"/>
      <c r="C263" s="317"/>
      <c r="AA263" s="317"/>
    </row>
    <row r="264" spans="1:27" ht="15">
      <c r="A264" s="47"/>
      <c r="B264" s="316"/>
      <c r="C264" s="317"/>
      <c r="AA264" s="317"/>
    </row>
    <row r="265" spans="1:27" ht="15">
      <c r="A265" s="47"/>
      <c r="B265" s="316"/>
      <c r="C265" s="317"/>
      <c r="AA265" s="317"/>
    </row>
    <row r="266" spans="1:27" ht="15">
      <c r="A266" s="47"/>
      <c r="B266" s="316"/>
      <c r="C266" s="317"/>
      <c r="AA266" s="317"/>
    </row>
    <row r="267" spans="1:27" ht="15">
      <c r="A267" s="47"/>
      <c r="B267" s="316"/>
      <c r="C267" s="317"/>
      <c r="AA267" s="317"/>
    </row>
    <row r="268" spans="1:27" ht="15">
      <c r="A268" s="47"/>
      <c r="B268" s="316"/>
      <c r="C268" s="317"/>
      <c r="AA268" s="317"/>
    </row>
    <row r="269" spans="1:27" ht="15">
      <c r="A269" s="47"/>
      <c r="B269" s="316"/>
      <c r="C269" s="317"/>
      <c r="AA269" s="317"/>
    </row>
    <row r="270" spans="1:27" ht="15">
      <c r="A270" s="47"/>
      <c r="B270" s="316"/>
      <c r="C270" s="317"/>
      <c r="AA270" s="317"/>
    </row>
    <row r="271" spans="1:27" ht="15">
      <c r="A271" s="47"/>
      <c r="B271" s="316"/>
      <c r="C271" s="317"/>
      <c r="AA271" s="317"/>
    </row>
    <row r="272" spans="1:27" ht="15">
      <c r="A272" s="47"/>
      <c r="B272" s="316"/>
      <c r="C272" s="317"/>
      <c r="AA272" s="317"/>
    </row>
    <row r="273" spans="1:27" ht="15">
      <c r="A273" s="47"/>
      <c r="B273" s="316"/>
      <c r="C273" s="317"/>
      <c r="AA273" s="317"/>
    </row>
    <row r="274" spans="1:27" ht="15">
      <c r="A274" s="47"/>
      <c r="B274" s="316"/>
      <c r="C274" s="317"/>
      <c r="AA274" s="317"/>
    </row>
    <row r="275" spans="1:27" ht="15">
      <c r="A275" s="47"/>
      <c r="B275" s="316"/>
      <c r="C275" s="317"/>
      <c r="AA275" s="317"/>
    </row>
    <row r="276" spans="1:27" ht="15">
      <c r="A276" s="47"/>
      <c r="B276" s="316"/>
      <c r="C276" s="317"/>
      <c r="AA276" s="317"/>
    </row>
    <row r="277" spans="1:27" ht="15">
      <c r="A277" s="47"/>
      <c r="B277" s="316"/>
      <c r="C277" s="317"/>
      <c r="AA277" s="317"/>
    </row>
    <row r="278" spans="1:27" ht="15">
      <c r="A278" s="47"/>
      <c r="B278" s="316"/>
      <c r="C278" s="317"/>
      <c r="AA278" s="317"/>
    </row>
    <row r="279" spans="1:27" ht="15">
      <c r="A279" s="47"/>
      <c r="B279" s="316"/>
      <c r="C279" s="317"/>
      <c r="AA279" s="317"/>
    </row>
    <row r="280" spans="1:27" ht="15">
      <c r="A280" s="47"/>
      <c r="B280" s="316"/>
      <c r="C280" s="317"/>
      <c r="AA280" s="317"/>
    </row>
    <row r="281" spans="1:27" ht="15">
      <c r="A281" s="47"/>
      <c r="B281" s="316"/>
      <c r="C281" s="317"/>
      <c r="AA281" s="317"/>
    </row>
    <row r="282" spans="1:27" ht="15">
      <c r="A282" s="47"/>
      <c r="B282" s="316"/>
      <c r="C282" s="317"/>
      <c r="AA282" s="317"/>
    </row>
    <row r="283" spans="1:27" ht="15">
      <c r="A283" s="47"/>
      <c r="B283" s="316"/>
      <c r="C283" s="317"/>
      <c r="AA283" s="317"/>
    </row>
    <row r="284" spans="1:27" ht="15">
      <c r="A284" s="47"/>
      <c r="B284" s="316"/>
      <c r="C284" s="317"/>
      <c r="AA284" s="317"/>
    </row>
    <row r="285" spans="1:27" ht="15">
      <c r="A285" s="47"/>
      <c r="B285" s="316"/>
      <c r="C285" s="317"/>
      <c r="AA285" s="317"/>
    </row>
    <row r="286" spans="1:27" ht="15">
      <c r="A286" s="47"/>
      <c r="B286" s="316"/>
      <c r="C286" s="317"/>
      <c r="AA286" s="317"/>
    </row>
    <row r="287" spans="1:27" ht="15">
      <c r="A287" s="47"/>
      <c r="B287" s="316"/>
      <c r="C287" s="317"/>
      <c r="AA287" s="317"/>
    </row>
    <row r="288" spans="1:27" ht="15">
      <c r="A288" s="47"/>
      <c r="B288" s="316"/>
      <c r="C288" s="317"/>
      <c r="AA288" s="317"/>
    </row>
    <row r="289" spans="1:27" ht="15">
      <c r="A289" s="47"/>
      <c r="B289" s="316"/>
      <c r="C289" s="317"/>
      <c r="AA289" s="317"/>
    </row>
    <row r="290" spans="1:27" ht="15">
      <c r="A290" s="47"/>
      <c r="B290" s="316"/>
      <c r="C290" s="317"/>
      <c r="AA290" s="317"/>
    </row>
    <row r="291" spans="1:27" ht="15">
      <c r="A291" s="47"/>
      <c r="B291" s="316"/>
      <c r="C291" s="317"/>
      <c r="AA291" s="317"/>
    </row>
    <row r="292" spans="1:27" ht="15">
      <c r="A292" s="47"/>
      <c r="B292" s="316"/>
      <c r="C292" s="317"/>
      <c r="AA292" s="317"/>
    </row>
    <row r="293" spans="1:27" ht="15">
      <c r="A293" s="47"/>
      <c r="B293" s="316"/>
      <c r="C293" s="317"/>
      <c r="AA293" s="317"/>
    </row>
    <row r="294" spans="1:27" ht="15">
      <c r="A294" s="47"/>
      <c r="B294" s="316"/>
      <c r="C294" s="317"/>
      <c r="AA294" s="317"/>
    </row>
    <row r="295" spans="1:27" ht="15">
      <c r="A295" s="47"/>
      <c r="B295" s="316"/>
      <c r="C295" s="317"/>
      <c r="AA295" s="317"/>
    </row>
    <row r="296" spans="1:27" ht="15">
      <c r="A296" s="47"/>
      <c r="B296" s="316"/>
      <c r="C296" s="317"/>
      <c r="AA296" s="317"/>
    </row>
    <row r="297" spans="1:27" ht="15">
      <c r="A297" s="47"/>
      <c r="B297" s="316"/>
      <c r="C297" s="317"/>
      <c r="AA297" s="317"/>
    </row>
    <row r="298" spans="1:27" ht="15">
      <c r="A298" s="47"/>
      <c r="B298" s="316"/>
      <c r="C298" s="317"/>
      <c r="AA298" s="317"/>
    </row>
    <row r="299" spans="1:27" ht="15">
      <c r="A299" s="47"/>
      <c r="B299" s="316"/>
      <c r="C299" s="317"/>
      <c r="AA299" s="317"/>
    </row>
    <row r="300" spans="1:27" ht="15">
      <c r="A300" s="47"/>
      <c r="B300" s="316"/>
      <c r="C300" s="317"/>
      <c r="AA300" s="317"/>
    </row>
    <row r="301" spans="1:27" ht="15">
      <c r="A301" s="47"/>
      <c r="B301" s="316"/>
      <c r="C301" s="317"/>
      <c r="AA301" s="317"/>
    </row>
    <row r="302" spans="1:27" ht="15">
      <c r="A302" s="47"/>
      <c r="B302" s="316"/>
      <c r="C302" s="317"/>
      <c r="AA302" s="317"/>
    </row>
    <row r="303" spans="1:27" ht="15">
      <c r="A303" s="47"/>
      <c r="B303" s="316"/>
      <c r="C303" s="317"/>
      <c r="AA303" s="317"/>
    </row>
    <row r="304" spans="1:27" ht="15">
      <c r="A304" s="47"/>
      <c r="B304" s="316"/>
      <c r="C304" s="317"/>
      <c r="AA304" s="317"/>
    </row>
    <row r="305" spans="1:27" ht="15">
      <c r="A305" s="47"/>
      <c r="B305" s="316"/>
      <c r="C305" s="317"/>
      <c r="AA305" s="317"/>
    </row>
    <row r="306" spans="1:27" ht="15">
      <c r="A306" s="47"/>
      <c r="B306" s="316"/>
      <c r="C306" s="317"/>
      <c r="AA306" s="317"/>
    </row>
    <row r="307" spans="1:27" ht="15">
      <c r="A307" s="47"/>
      <c r="B307" s="316"/>
      <c r="C307" s="317"/>
      <c r="AA307" s="317"/>
    </row>
    <row r="308" spans="1:27" ht="15">
      <c r="A308" s="47"/>
      <c r="B308" s="316"/>
      <c r="C308" s="317"/>
      <c r="AA308" s="317"/>
    </row>
    <row r="309" spans="1:27" ht="15">
      <c r="A309" s="47"/>
      <c r="B309" s="316"/>
      <c r="C309" s="317"/>
      <c r="AA309" s="317"/>
    </row>
    <row r="310" spans="1:27" ht="15">
      <c r="A310" s="47"/>
      <c r="B310" s="316"/>
      <c r="C310" s="317"/>
      <c r="AA310" s="317"/>
    </row>
    <row r="311" spans="1:27" ht="15">
      <c r="A311" s="47"/>
      <c r="B311" s="316"/>
      <c r="C311" s="317"/>
      <c r="AA311" s="317"/>
    </row>
    <row r="312" spans="1:27" ht="15">
      <c r="A312" s="47"/>
      <c r="B312" s="316"/>
      <c r="C312" s="317"/>
      <c r="AA312" s="317"/>
    </row>
    <row r="313" spans="1:27" ht="15">
      <c r="A313" s="47"/>
      <c r="B313" s="316"/>
      <c r="C313" s="317"/>
      <c r="AA313" s="317"/>
    </row>
    <row r="314" spans="1:27" ht="15">
      <c r="A314" s="47"/>
      <c r="B314" s="316"/>
      <c r="C314" s="317"/>
      <c r="AA314" s="317"/>
    </row>
    <row r="315" spans="1:27" ht="15">
      <c r="A315" s="47"/>
      <c r="B315" s="316"/>
      <c r="C315" s="317"/>
      <c r="AA315" s="317"/>
    </row>
    <row r="316" spans="1:27" ht="15">
      <c r="A316" s="47"/>
      <c r="B316" s="316"/>
      <c r="C316" s="317"/>
      <c r="AA316" s="317"/>
    </row>
    <row r="317" spans="1:27" ht="15">
      <c r="A317" s="47"/>
      <c r="B317" s="316"/>
      <c r="C317" s="317"/>
      <c r="AA317" s="317"/>
    </row>
    <row r="318" spans="1:27" ht="15">
      <c r="A318" s="47"/>
      <c r="B318" s="316"/>
      <c r="C318" s="317"/>
      <c r="AA318" s="317"/>
    </row>
    <row r="319" spans="1:27" ht="15">
      <c r="A319" s="47"/>
      <c r="B319" s="316"/>
      <c r="C319" s="317"/>
      <c r="AA319" s="317"/>
    </row>
    <row r="320" spans="1:27" ht="15">
      <c r="A320" s="47"/>
      <c r="B320" s="316"/>
      <c r="C320" s="317"/>
      <c r="AA320" s="317"/>
    </row>
    <row r="321" spans="1:27" ht="15">
      <c r="A321" s="47"/>
      <c r="B321" s="316"/>
      <c r="C321" s="317"/>
      <c r="AA321" s="317"/>
    </row>
    <row r="322" spans="1:27" ht="15">
      <c r="A322" s="47"/>
      <c r="B322" s="316"/>
      <c r="C322" s="317"/>
      <c r="AA322" s="317"/>
    </row>
    <row r="323" spans="1:27" ht="15">
      <c r="A323" s="47"/>
      <c r="B323" s="316"/>
      <c r="C323" s="317"/>
      <c r="AA323" s="317"/>
    </row>
    <row r="324" spans="1:27" ht="15">
      <c r="A324" s="47"/>
      <c r="B324" s="316"/>
      <c r="C324" s="317"/>
      <c r="AA324" s="317"/>
    </row>
    <row r="325" spans="1:27" ht="15">
      <c r="A325" s="47"/>
      <c r="B325" s="316"/>
      <c r="C325" s="317"/>
      <c r="AA325" s="317"/>
    </row>
    <row r="326" spans="1:27" ht="15">
      <c r="A326" s="47"/>
      <c r="B326" s="316"/>
      <c r="C326" s="317"/>
      <c r="AA326" s="317"/>
    </row>
    <row r="327" spans="1:27" ht="15">
      <c r="A327" s="47"/>
      <c r="B327" s="316"/>
      <c r="C327" s="317"/>
      <c r="AA327" s="317"/>
    </row>
    <row r="328" spans="1:27" ht="15">
      <c r="A328" s="47"/>
      <c r="B328" s="316"/>
      <c r="C328" s="317"/>
      <c r="AA328" s="317"/>
    </row>
    <row r="329" spans="1:27" ht="15">
      <c r="A329" s="47"/>
      <c r="B329" s="316"/>
      <c r="C329" s="317"/>
      <c r="AA329" s="317"/>
    </row>
    <row r="330" spans="1:27" ht="15">
      <c r="A330" s="47"/>
      <c r="B330" s="316"/>
      <c r="C330" s="317"/>
      <c r="AA330" s="317"/>
    </row>
    <row r="331" spans="1:27" ht="15">
      <c r="A331" s="47"/>
      <c r="B331" s="316"/>
      <c r="C331" s="317"/>
      <c r="AA331" s="317"/>
    </row>
    <row r="332" spans="1:27" ht="15">
      <c r="A332" s="47"/>
      <c r="B332" s="316"/>
      <c r="C332" s="317"/>
      <c r="AA332" s="317"/>
    </row>
    <row r="333" spans="1:27" ht="15">
      <c r="A333" s="47"/>
      <c r="B333" s="316"/>
      <c r="C333" s="317"/>
      <c r="AA333" s="317"/>
    </row>
    <row r="334" spans="1:27" ht="15">
      <c r="A334" s="47"/>
      <c r="B334" s="316"/>
      <c r="C334" s="317"/>
      <c r="AA334" s="317"/>
    </row>
    <row r="335" spans="1:27" ht="15">
      <c r="A335" s="47"/>
      <c r="B335" s="316"/>
      <c r="C335" s="317"/>
      <c r="AA335" s="317"/>
    </row>
    <row r="336" spans="1:27" ht="15">
      <c r="A336" s="47"/>
      <c r="B336" s="316"/>
      <c r="C336" s="317"/>
      <c r="AA336" s="317"/>
    </row>
    <row r="337" spans="1:27" ht="15">
      <c r="A337" s="47"/>
      <c r="B337" s="316"/>
      <c r="C337" s="317"/>
      <c r="AA337" s="317"/>
    </row>
    <row r="338" spans="1:27" ht="15">
      <c r="A338" s="47"/>
      <c r="B338" s="316"/>
      <c r="C338" s="317"/>
      <c r="AA338" s="317"/>
    </row>
    <row r="339" spans="1:27" ht="15">
      <c r="A339" s="47"/>
      <c r="B339" s="316"/>
      <c r="C339" s="317"/>
      <c r="AA339" s="317"/>
    </row>
    <row r="340" spans="1:27" ht="15">
      <c r="A340" s="47"/>
      <c r="B340" s="316"/>
      <c r="C340" s="317"/>
      <c r="AA340" s="317"/>
    </row>
    <row r="341" spans="1:27" ht="15">
      <c r="A341" s="47"/>
      <c r="B341" s="316"/>
      <c r="C341" s="317"/>
      <c r="AA341" s="317"/>
    </row>
    <row r="342" spans="1:27" ht="15">
      <c r="A342" s="47"/>
      <c r="B342" s="316"/>
      <c r="C342" s="317"/>
      <c r="AA342" s="317"/>
    </row>
    <row r="343" spans="1:27" ht="15">
      <c r="A343" s="47"/>
      <c r="B343" s="316"/>
      <c r="C343" s="317"/>
      <c r="AA343" s="317"/>
    </row>
    <row r="344" spans="1:27" ht="15">
      <c r="A344" s="47"/>
      <c r="B344" s="316"/>
      <c r="C344" s="317"/>
      <c r="AA344" s="317"/>
    </row>
    <row r="345" spans="1:27" ht="15">
      <c r="A345" s="47"/>
      <c r="B345" s="316"/>
      <c r="C345" s="317"/>
      <c r="AA345" s="317"/>
    </row>
    <row r="346" spans="1:27" ht="15">
      <c r="A346" s="47"/>
      <c r="B346" s="316"/>
      <c r="C346" s="317"/>
      <c r="AA346" s="317"/>
    </row>
    <row r="347" spans="1:27" ht="15">
      <c r="A347" s="47"/>
      <c r="B347" s="316"/>
      <c r="C347" s="317"/>
      <c r="AA347" s="317"/>
    </row>
    <row r="348" spans="1:27" ht="15">
      <c r="A348" s="47"/>
      <c r="B348" s="316"/>
      <c r="C348" s="317"/>
      <c r="AA348" s="317"/>
    </row>
    <row r="349" spans="1:27" ht="15">
      <c r="A349" s="47"/>
      <c r="B349" s="316"/>
      <c r="C349" s="317"/>
      <c r="AA349" s="317"/>
    </row>
    <row r="350" spans="1:27" ht="15">
      <c r="A350" s="47"/>
      <c r="B350" s="316"/>
      <c r="C350" s="317"/>
      <c r="AA350" s="317"/>
    </row>
    <row r="351" spans="1:27" ht="15">
      <c r="A351" s="47"/>
      <c r="B351" s="316"/>
      <c r="C351" s="317"/>
      <c r="AA351" s="317"/>
    </row>
    <row r="352" spans="1:27" ht="15">
      <c r="A352" s="47"/>
      <c r="B352" s="316"/>
      <c r="C352" s="317"/>
      <c r="AA352" s="317"/>
    </row>
    <row r="353" spans="1:27" ht="15">
      <c r="A353" s="47"/>
      <c r="B353" s="316"/>
      <c r="C353" s="317"/>
      <c r="AA353" s="317"/>
    </row>
    <row r="354" spans="1:27" ht="15">
      <c r="A354" s="47"/>
      <c r="B354" s="316"/>
      <c r="C354" s="317"/>
      <c r="AA354" s="317"/>
    </row>
    <row r="355" spans="1:27" ht="15">
      <c r="A355" s="47"/>
      <c r="B355" s="316"/>
      <c r="C355" s="317"/>
      <c r="AA355" s="317"/>
    </row>
    <row r="356" spans="1:27" ht="15">
      <c r="A356" s="47"/>
      <c r="B356" s="316"/>
      <c r="C356" s="317"/>
      <c r="AA356" s="317"/>
    </row>
    <row r="357" spans="1:27" ht="15">
      <c r="A357" s="47"/>
      <c r="B357" s="316"/>
      <c r="C357" s="317"/>
      <c r="AA357" s="317"/>
    </row>
    <row r="358" spans="1:27" ht="15">
      <c r="A358" s="47"/>
      <c r="B358" s="316"/>
      <c r="C358" s="317"/>
      <c r="AA358" s="317"/>
    </row>
    <row r="359" spans="1:27" ht="15">
      <c r="A359" s="47"/>
      <c r="B359" s="316"/>
      <c r="C359" s="317"/>
      <c r="AA359" s="317"/>
    </row>
    <row r="360" spans="1:27" ht="15">
      <c r="A360" s="47"/>
      <c r="B360" s="316"/>
      <c r="C360" s="317"/>
      <c r="AA360" s="317"/>
    </row>
    <row r="361" spans="1:27" ht="15">
      <c r="A361" s="47"/>
      <c r="B361" s="316"/>
      <c r="C361" s="317"/>
      <c r="AA361" s="317"/>
    </row>
    <row r="362" spans="1:27" ht="15">
      <c r="A362" s="47"/>
      <c r="B362" s="316"/>
      <c r="C362" s="317"/>
      <c r="AA362" s="317"/>
    </row>
    <row r="363" spans="1:27" ht="15">
      <c r="A363" s="47"/>
      <c r="B363" s="316"/>
      <c r="C363" s="317"/>
      <c r="AA363" s="317"/>
    </row>
    <row r="364" spans="1:27" ht="15">
      <c r="A364" s="47"/>
      <c r="B364" s="316"/>
      <c r="C364" s="317"/>
      <c r="AA364" s="317"/>
    </row>
    <row r="365" spans="1:27" ht="15">
      <c r="A365" s="47"/>
      <c r="B365" s="316"/>
      <c r="C365" s="317"/>
      <c r="AA365" s="317"/>
    </row>
    <row r="366" spans="1:27" ht="15">
      <c r="A366" s="47"/>
      <c r="B366" s="316"/>
      <c r="C366" s="317"/>
      <c r="AA366" s="317"/>
    </row>
    <row r="367" spans="1:27" ht="15">
      <c r="A367" s="47"/>
      <c r="B367" s="316"/>
      <c r="C367" s="317"/>
      <c r="AA367" s="317"/>
    </row>
    <row r="368" spans="1:27" ht="15">
      <c r="A368" s="47"/>
      <c r="B368" s="316"/>
      <c r="C368" s="317"/>
      <c r="AA368" s="317"/>
    </row>
    <row r="369" spans="1:27" ht="15">
      <c r="A369" s="47"/>
      <c r="B369" s="316"/>
      <c r="C369" s="317"/>
      <c r="AA369" s="317"/>
    </row>
    <row r="370" spans="1:27" ht="15">
      <c r="A370" s="47"/>
      <c r="B370" s="316"/>
      <c r="C370" s="317"/>
      <c r="AA370" s="317"/>
    </row>
    <row r="371" spans="1:27" ht="15">
      <c r="A371" s="47"/>
      <c r="B371" s="316"/>
      <c r="C371" s="317"/>
      <c r="AA371" s="317"/>
    </row>
    <row r="372" spans="1:27" ht="15">
      <c r="A372" s="47"/>
      <c r="B372" s="316"/>
      <c r="C372" s="317"/>
      <c r="AA372" s="317"/>
    </row>
    <row r="373" spans="1:27" ht="15">
      <c r="A373" s="47"/>
      <c r="B373" s="316"/>
      <c r="C373" s="317"/>
      <c r="AA373" s="317"/>
    </row>
    <row r="374" spans="1:27" ht="15">
      <c r="A374" s="47"/>
      <c r="B374" s="316"/>
      <c r="C374" s="317"/>
      <c r="AA374" s="317"/>
    </row>
    <row r="375" spans="1:27" ht="15">
      <c r="A375" s="47"/>
      <c r="B375" s="316"/>
      <c r="C375" s="317"/>
      <c r="AA375" s="317"/>
    </row>
    <row r="376" spans="1:27" ht="15">
      <c r="A376" s="47"/>
      <c r="B376" s="316"/>
      <c r="C376" s="317"/>
      <c r="AA376" s="317"/>
    </row>
    <row r="377" spans="1:27" ht="15">
      <c r="A377" s="47"/>
      <c r="B377" s="316"/>
      <c r="C377" s="317"/>
      <c r="AA377" s="317"/>
    </row>
    <row r="378" spans="1:27" ht="15">
      <c r="A378" s="47"/>
      <c r="B378" s="316"/>
      <c r="C378" s="317"/>
      <c r="AA378" s="317"/>
    </row>
    <row r="379" spans="1:27" ht="15">
      <c r="A379" s="47"/>
      <c r="B379" s="316"/>
      <c r="C379" s="317"/>
      <c r="AA379" s="317"/>
    </row>
    <row r="380" spans="1:27" ht="15">
      <c r="A380" s="47"/>
      <c r="B380" s="316"/>
      <c r="C380" s="317"/>
      <c r="AA380" s="317"/>
    </row>
    <row r="381" spans="1:27" ht="15">
      <c r="A381" s="47"/>
      <c r="B381" s="316"/>
      <c r="C381" s="317"/>
      <c r="AA381" s="317"/>
    </row>
    <row r="382" spans="1:27" ht="15">
      <c r="A382" s="47"/>
      <c r="B382" s="316"/>
      <c r="C382" s="317"/>
      <c r="AA382" s="317"/>
    </row>
    <row r="383" spans="1:27" ht="15">
      <c r="A383" s="47"/>
      <c r="B383" s="316"/>
      <c r="C383" s="317"/>
      <c r="AA383" s="317"/>
    </row>
    <row r="384" spans="1:27" ht="15">
      <c r="A384" s="47"/>
      <c r="B384" s="316"/>
      <c r="C384" s="317"/>
      <c r="AA384" s="317"/>
    </row>
    <row r="385" spans="1:27" ht="15">
      <c r="A385" s="47"/>
      <c r="B385" s="316"/>
      <c r="C385" s="317"/>
      <c r="AA385" s="317"/>
    </row>
    <row r="386" spans="1:27" ht="15">
      <c r="A386" s="47"/>
      <c r="B386" s="316"/>
      <c r="C386" s="317"/>
      <c r="AA386" s="317"/>
    </row>
    <row r="387" spans="1:27" ht="15">
      <c r="A387" s="47"/>
      <c r="B387" s="316"/>
      <c r="C387" s="317"/>
      <c r="AA387" s="317"/>
    </row>
    <row r="388" spans="1:27" ht="15">
      <c r="A388" s="47"/>
      <c r="B388" s="316"/>
      <c r="C388" s="317"/>
      <c r="AA388" s="317"/>
    </row>
    <row r="389" spans="1:27" ht="15">
      <c r="A389" s="47"/>
      <c r="B389" s="316"/>
      <c r="C389" s="317"/>
      <c r="AA389" s="317"/>
    </row>
    <row r="390" spans="1:27" ht="15">
      <c r="A390" s="47"/>
      <c r="B390" s="316"/>
      <c r="C390" s="317"/>
      <c r="AA390" s="317"/>
    </row>
    <row r="391" spans="1:27" ht="15">
      <c r="A391" s="47"/>
      <c r="B391" s="316"/>
      <c r="C391" s="317"/>
      <c r="AA391" s="317"/>
    </row>
  </sheetData>
  <autoFilter ref="A9:Z9"/>
  <mergeCells count="25">
    <mergeCell ref="A97:C97"/>
    <mergeCell ref="AA6:AA8"/>
    <mergeCell ref="Y7:Z7"/>
    <mergeCell ref="A184:C184"/>
    <mergeCell ref="W7:W8"/>
    <mergeCell ref="X7:X8"/>
    <mergeCell ref="Q6:V6"/>
    <mergeCell ref="W6:Z6"/>
    <mergeCell ref="T7:V7"/>
    <mergeCell ref="A185:C185"/>
    <mergeCell ref="E6:J6"/>
    <mergeCell ref="E7:G7"/>
    <mergeCell ref="H7:J7"/>
    <mergeCell ref="A151:C151"/>
    <mergeCell ref="A157:C157"/>
    <mergeCell ref="A182:C182"/>
    <mergeCell ref="A6:A8"/>
    <mergeCell ref="B6:B8"/>
    <mergeCell ref="C6:C8"/>
    <mergeCell ref="D6:D8"/>
    <mergeCell ref="A10:XFD10"/>
    <mergeCell ref="K6:P6"/>
    <mergeCell ref="K7:M7"/>
    <mergeCell ref="N7:P7"/>
    <mergeCell ref="Q7:S7"/>
  </mergeCells>
  <phoneticPr fontId="24" type="noConversion"/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99"/>
  <sheetViews>
    <sheetView topLeftCell="B62" workbookViewId="0">
      <selection activeCell="M81" sqref="M81"/>
    </sheetView>
  </sheetViews>
  <sheetFormatPr defaultColWidth="12.625" defaultRowHeight="15" customHeight="1"/>
  <cols>
    <col min="1" max="1" width="14.75" hidden="1" customWidth="1"/>
    <col min="2" max="2" width="5.75" customWidth="1"/>
    <col min="3" max="3" width="21.375" customWidth="1"/>
    <col min="4" max="4" width="10.75" customWidth="1"/>
    <col min="5" max="5" width="15.625" customWidth="1"/>
    <col min="6" max="6" width="12.5" customWidth="1"/>
    <col min="7" max="7" width="11.75" customWidth="1"/>
    <col min="8" max="8" width="12.25" customWidth="1"/>
    <col min="9" max="9" width="10.75" customWidth="1"/>
    <col min="10" max="10" width="11.25" customWidth="1"/>
    <col min="11" max="26" width="6.625" customWidth="1"/>
  </cols>
  <sheetData>
    <row r="1" spans="1:26">
      <c r="A1" s="317"/>
      <c r="B1" s="437"/>
      <c r="C1" s="437"/>
      <c r="D1" s="438"/>
      <c r="E1" s="437"/>
      <c r="F1" s="438"/>
      <c r="G1" s="437"/>
      <c r="H1" s="437"/>
      <c r="I1" s="439"/>
      <c r="J1" s="467" t="s">
        <v>166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40.5" customHeight="1">
      <c r="A2" s="317"/>
      <c r="B2" s="437"/>
      <c r="C2" s="437"/>
      <c r="D2" s="438"/>
      <c r="E2" s="437"/>
      <c r="F2" s="438"/>
      <c r="G2" s="437"/>
      <c r="H2" s="583" t="s">
        <v>167</v>
      </c>
      <c r="I2" s="584"/>
      <c r="J2" s="584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>
      <c r="A3" s="317"/>
      <c r="B3" s="437"/>
      <c r="C3" s="437"/>
      <c r="D3" s="438"/>
      <c r="E3" s="437"/>
      <c r="F3" s="438"/>
      <c r="G3" s="437"/>
      <c r="H3" s="437"/>
      <c r="I3" s="439"/>
      <c r="J3" s="439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>
      <c r="A4" s="317"/>
      <c r="B4" s="585" t="s">
        <v>168</v>
      </c>
      <c r="C4" s="584"/>
      <c r="D4" s="584"/>
      <c r="E4" s="584"/>
      <c r="F4" s="584"/>
      <c r="G4" s="584"/>
      <c r="H4" s="584"/>
      <c r="I4" s="584"/>
      <c r="J4" s="584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>
      <c r="A5" s="317"/>
      <c r="B5" s="586" t="s">
        <v>386</v>
      </c>
      <c r="C5" s="584"/>
      <c r="D5" s="584"/>
      <c r="E5" s="584"/>
      <c r="F5" s="584"/>
      <c r="G5" s="584"/>
      <c r="H5" s="584"/>
      <c r="I5" s="584"/>
      <c r="J5" s="584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>
      <c r="A6" s="317"/>
      <c r="B6" s="586" t="s">
        <v>387</v>
      </c>
      <c r="C6" s="584"/>
      <c r="D6" s="584"/>
      <c r="E6" s="584"/>
      <c r="F6" s="584"/>
      <c r="G6" s="584"/>
      <c r="H6" s="584"/>
      <c r="I6" s="584"/>
      <c r="J6" s="584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1.25" customHeight="1">
      <c r="A7" s="317"/>
      <c r="B7" s="468"/>
      <c r="C7" s="437"/>
      <c r="D7" s="438"/>
      <c r="E7" s="437"/>
      <c r="F7" s="438"/>
      <c r="G7" s="437"/>
      <c r="H7" s="437"/>
      <c r="I7" s="439"/>
      <c r="J7" s="439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>
      <c r="A8" s="15"/>
      <c r="B8" s="587" t="s">
        <v>169</v>
      </c>
      <c r="C8" s="588"/>
      <c r="D8" s="589"/>
      <c r="E8" s="590" t="s">
        <v>170</v>
      </c>
      <c r="F8" s="588"/>
      <c r="G8" s="588"/>
      <c r="H8" s="588"/>
      <c r="I8" s="588"/>
      <c r="J8" s="58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72">
      <c r="A9" s="318" t="s">
        <v>171</v>
      </c>
      <c r="B9" s="415" t="s">
        <v>172</v>
      </c>
      <c r="C9" s="415" t="s">
        <v>45</v>
      </c>
      <c r="D9" s="416" t="s">
        <v>173</v>
      </c>
      <c r="E9" s="415" t="s">
        <v>174</v>
      </c>
      <c r="F9" s="416" t="s">
        <v>173</v>
      </c>
      <c r="G9" s="415" t="s">
        <v>175</v>
      </c>
      <c r="H9" s="415" t="s">
        <v>176</v>
      </c>
      <c r="I9" s="415" t="s">
        <v>177</v>
      </c>
      <c r="J9" s="415" t="s">
        <v>178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36">
      <c r="A10" s="319"/>
      <c r="B10" s="417" t="s">
        <v>57</v>
      </c>
      <c r="C10" s="418" t="s">
        <v>201</v>
      </c>
      <c r="D10" s="419"/>
      <c r="E10" s="420"/>
      <c r="F10" s="419"/>
      <c r="G10" s="420"/>
      <c r="H10" s="420"/>
      <c r="I10" s="420"/>
      <c r="J10" s="420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4">
      <c r="A11" s="319"/>
      <c r="B11" s="549" t="s">
        <v>210</v>
      </c>
      <c r="C11" s="576" t="s">
        <v>61</v>
      </c>
      <c r="D11" s="558">
        <v>14949.5</v>
      </c>
      <c r="E11" s="576" t="s">
        <v>389</v>
      </c>
      <c r="F11" s="579">
        <v>5979.8</v>
      </c>
      <c r="G11" s="582" t="s">
        <v>390</v>
      </c>
      <c r="H11" s="421" t="s">
        <v>391</v>
      </c>
      <c r="I11" s="422">
        <v>4813.74</v>
      </c>
      <c r="J11" s="422" t="s">
        <v>392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24">
      <c r="A12" s="319"/>
      <c r="B12" s="550"/>
      <c r="C12" s="577"/>
      <c r="D12" s="559"/>
      <c r="E12" s="577"/>
      <c r="F12" s="580"/>
      <c r="G12" s="582"/>
      <c r="H12" s="421" t="s">
        <v>393</v>
      </c>
      <c r="I12" s="422">
        <v>1076.3599999999999</v>
      </c>
      <c r="J12" s="422" t="s">
        <v>394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24">
      <c r="A13" s="319"/>
      <c r="B13" s="550"/>
      <c r="C13" s="577"/>
      <c r="D13" s="559"/>
      <c r="E13" s="577"/>
      <c r="F13" s="581"/>
      <c r="G13" s="582"/>
      <c r="H13" s="421" t="s">
        <v>395</v>
      </c>
      <c r="I13" s="423">
        <v>89.7</v>
      </c>
      <c r="J13" s="422" t="s">
        <v>396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24">
      <c r="A14" s="319"/>
      <c r="B14" s="550"/>
      <c r="C14" s="577"/>
      <c r="D14" s="559"/>
      <c r="E14" s="577"/>
      <c r="F14" s="579">
        <v>2989.9</v>
      </c>
      <c r="G14" s="582" t="s">
        <v>397</v>
      </c>
      <c r="H14" s="421" t="s">
        <v>391</v>
      </c>
      <c r="I14" s="422">
        <v>2406.87</v>
      </c>
      <c r="J14" s="422" t="s">
        <v>398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24">
      <c r="A15" s="319"/>
      <c r="B15" s="550"/>
      <c r="C15" s="577"/>
      <c r="D15" s="559"/>
      <c r="E15" s="577"/>
      <c r="F15" s="580"/>
      <c r="G15" s="582"/>
      <c r="H15" s="421" t="s">
        <v>393</v>
      </c>
      <c r="I15" s="422">
        <v>538.17999999999995</v>
      </c>
      <c r="J15" s="422" t="s">
        <v>399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" customHeight="1">
      <c r="A16" s="320"/>
      <c r="B16" s="550"/>
      <c r="C16" s="577"/>
      <c r="D16" s="559"/>
      <c r="E16" s="577"/>
      <c r="F16" s="581"/>
      <c r="G16" s="582"/>
      <c r="H16" s="421" t="s">
        <v>395</v>
      </c>
      <c r="I16" s="422">
        <v>44.85</v>
      </c>
      <c r="J16" s="422" t="s">
        <v>400</v>
      </c>
      <c r="K16" s="4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>
      <c r="A17" s="317"/>
      <c r="B17" s="550"/>
      <c r="C17" s="577"/>
      <c r="D17" s="559"/>
      <c r="E17" s="577"/>
      <c r="F17" s="579">
        <v>2989.9</v>
      </c>
      <c r="G17" s="582" t="s">
        <v>401</v>
      </c>
      <c r="H17" s="421" t="s">
        <v>391</v>
      </c>
      <c r="I17" s="422">
        <v>2406.87</v>
      </c>
      <c r="J17" s="422" t="s">
        <v>402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24">
      <c r="A18" s="15"/>
      <c r="B18" s="550"/>
      <c r="C18" s="577"/>
      <c r="D18" s="559"/>
      <c r="E18" s="577"/>
      <c r="F18" s="580"/>
      <c r="G18" s="582"/>
      <c r="H18" s="421" t="s">
        <v>393</v>
      </c>
      <c r="I18" s="422">
        <v>538.17999999999995</v>
      </c>
      <c r="J18" s="422" t="s">
        <v>403</v>
      </c>
      <c r="K18" s="47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4" customHeight="1">
      <c r="A19" s="318" t="s">
        <v>171</v>
      </c>
      <c r="B19" s="550"/>
      <c r="C19" s="577"/>
      <c r="D19" s="559"/>
      <c r="E19" s="577"/>
      <c r="F19" s="581"/>
      <c r="G19" s="582"/>
      <c r="H19" s="421" t="s">
        <v>395</v>
      </c>
      <c r="I19" s="422">
        <v>44.85</v>
      </c>
      <c r="J19" s="422" t="s">
        <v>404</v>
      </c>
      <c r="K19" s="47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6.25" customHeight="1">
      <c r="A20" s="319"/>
      <c r="B20" s="550"/>
      <c r="C20" s="577"/>
      <c r="D20" s="559"/>
      <c r="E20" s="577"/>
      <c r="F20" s="579">
        <v>2989.9</v>
      </c>
      <c r="G20" s="582" t="s">
        <v>405</v>
      </c>
      <c r="H20" s="421" t="s">
        <v>391</v>
      </c>
      <c r="I20" s="422">
        <v>2406.87</v>
      </c>
      <c r="J20" s="422" t="s">
        <v>406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7" customHeight="1">
      <c r="A21" s="319"/>
      <c r="B21" s="550"/>
      <c r="C21" s="577"/>
      <c r="D21" s="559"/>
      <c r="E21" s="577"/>
      <c r="F21" s="580"/>
      <c r="G21" s="582"/>
      <c r="H21" s="421" t="s">
        <v>393</v>
      </c>
      <c r="I21" s="422">
        <v>538.17999999999995</v>
      </c>
      <c r="J21" s="422" t="s">
        <v>407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32.25" customHeight="1">
      <c r="A22" s="319"/>
      <c r="B22" s="551"/>
      <c r="C22" s="578"/>
      <c r="D22" s="560"/>
      <c r="E22" s="578"/>
      <c r="F22" s="581"/>
      <c r="G22" s="582"/>
      <c r="H22" s="421" t="s">
        <v>395</v>
      </c>
      <c r="I22" s="422">
        <v>44.85</v>
      </c>
      <c r="J22" s="422" t="s">
        <v>408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5.75" customHeight="1">
      <c r="A23" s="319"/>
      <c r="B23" s="417" t="s">
        <v>68</v>
      </c>
      <c r="C23" s="424" t="s">
        <v>69</v>
      </c>
      <c r="D23" s="421"/>
      <c r="E23" s="422"/>
      <c r="F23" s="421"/>
      <c r="G23" s="422"/>
      <c r="H23" s="422"/>
      <c r="I23" s="421"/>
      <c r="J23" s="422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24.75" customHeight="1">
      <c r="A24" s="319"/>
      <c r="B24" s="549" t="s">
        <v>216</v>
      </c>
      <c r="C24" s="576" t="s">
        <v>70</v>
      </c>
      <c r="D24" s="558">
        <v>150000</v>
      </c>
      <c r="E24" s="552" t="s">
        <v>409</v>
      </c>
      <c r="F24" s="558">
        <v>150000</v>
      </c>
      <c r="G24" s="552" t="s">
        <v>410</v>
      </c>
      <c r="H24" s="422" t="s">
        <v>411</v>
      </c>
      <c r="I24" s="423">
        <v>48300</v>
      </c>
      <c r="J24" s="422" t="s">
        <v>412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9.25" customHeight="1">
      <c r="A25" s="319"/>
      <c r="B25" s="550"/>
      <c r="C25" s="577"/>
      <c r="D25" s="559"/>
      <c r="E25" s="553"/>
      <c r="F25" s="559"/>
      <c r="G25" s="553"/>
      <c r="H25" s="422" t="s">
        <v>413</v>
      </c>
      <c r="I25" s="423">
        <v>24150</v>
      </c>
      <c r="J25" s="422" t="s">
        <v>414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5.5" customHeight="1">
      <c r="A26" s="320"/>
      <c r="B26" s="551"/>
      <c r="C26" s="578"/>
      <c r="D26" s="560"/>
      <c r="E26" s="554"/>
      <c r="F26" s="560"/>
      <c r="G26" s="554"/>
      <c r="H26" s="422" t="s">
        <v>415</v>
      </c>
      <c r="I26" s="423">
        <v>2204.91</v>
      </c>
      <c r="J26" s="422" t="s">
        <v>416</v>
      </c>
      <c r="K26" s="4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>
      <c r="A27" s="317"/>
      <c r="B27" s="549" t="s">
        <v>217</v>
      </c>
      <c r="C27" s="561" t="s">
        <v>71</v>
      </c>
      <c r="D27" s="558">
        <v>125000</v>
      </c>
      <c r="E27" s="552" t="s">
        <v>417</v>
      </c>
      <c r="F27" s="558">
        <v>125000</v>
      </c>
      <c r="G27" s="552" t="s">
        <v>418</v>
      </c>
      <c r="H27" s="422" t="s">
        <v>419</v>
      </c>
      <c r="I27" s="423">
        <v>40250</v>
      </c>
      <c r="J27" s="422" t="s">
        <v>420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24.75" customHeight="1">
      <c r="A28" s="15"/>
      <c r="B28" s="550"/>
      <c r="C28" s="562"/>
      <c r="D28" s="559"/>
      <c r="E28" s="553"/>
      <c r="F28" s="559"/>
      <c r="G28" s="553"/>
      <c r="H28" s="422" t="s">
        <v>421</v>
      </c>
      <c r="I28" s="423">
        <v>12075</v>
      </c>
      <c r="J28" s="422" t="s">
        <v>422</v>
      </c>
      <c r="K28" s="47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9.25" customHeight="1">
      <c r="A29" s="318" t="s">
        <v>171</v>
      </c>
      <c r="B29" s="550"/>
      <c r="C29" s="562"/>
      <c r="D29" s="559"/>
      <c r="E29" s="553"/>
      <c r="F29" s="559"/>
      <c r="G29" s="553"/>
      <c r="H29" s="422" t="s">
        <v>423</v>
      </c>
      <c r="I29" s="423">
        <v>12075</v>
      </c>
      <c r="J29" s="422" t="s">
        <v>424</v>
      </c>
      <c r="K29" s="47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6.25" customHeight="1">
      <c r="A30" s="319"/>
      <c r="B30" s="551"/>
      <c r="C30" s="563"/>
      <c r="D30" s="560"/>
      <c r="E30" s="554"/>
      <c r="F30" s="560"/>
      <c r="G30" s="554"/>
      <c r="H30" s="422" t="s">
        <v>425</v>
      </c>
      <c r="I30" s="423"/>
      <c r="J30" s="422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27" customHeight="1">
      <c r="A31" s="319"/>
      <c r="B31" s="549" t="s">
        <v>218</v>
      </c>
      <c r="C31" s="555" t="s">
        <v>73</v>
      </c>
      <c r="D31" s="558">
        <v>20000</v>
      </c>
      <c r="E31" s="552" t="s">
        <v>426</v>
      </c>
      <c r="F31" s="558">
        <v>20000</v>
      </c>
      <c r="G31" s="552" t="s">
        <v>427</v>
      </c>
      <c r="H31" s="422" t="s">
        <v>428</v>
      </c>
      <c r="I31" s="423">
        <v>8050</v>
      </c>
      <c r="J31" s="422" t="s">
        <v>429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26.25" customHeight="1">
      <c r="A32" s="319"/>
      <c r="B32" s="551"/>
      <c r="C32" s="557"/>
      <c r="D32" s="559"/>
      <c r="E32" s="553"/>
      <c r="F32" s="559"/>
      <c r="G32" s="553"/>
      <c r="H32" s="422" t="s">
        <v>430</v>
      </c>
      <c r="I32" s="423">
        <v>8050</v>
      </c>
      <c r="J32" s="422" t="s">
        <v>431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28.5" customHeight="1">
      <c r="A33" s="319"/>
      <c r="B33" s="549" t="s">
        <v>219</v>
      </c>
      <c r="C33" s="561" t="s">
        <v>75</v>
      </c>
      <c r="D33" s="558">
        <v>50400</v>
      </c>
      <c r="E33" s="552" t="s">
        <v>432</v>
      </c>
      <c r="F33" s="558">
        <v>50400</v>
      </c>
      <c r="G33" s="552" t="s">
        <v>433</v>
      </c>
      <c r="H33" s="422" t="s">
        <v>434</v>
      </c>
      <c r="I33" s="423">
        <v>10143</v>
      </c>
      <c r="J33" s="422" t="s">
        <v>435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24" customHeight="1">
      <c r="A34" s="319"/>
      <c r="B34" s="550"/>
      <c r="C34" s="562"/>
      <c r="D34" s="559"/>
      <c r="E34" s="553"/>
      <c r="F34" s="559"/>
      <c r="G34" s="553"/>
      <c r="H34" s="422" t="s">
        <v>436</v>
      </c>
      <c r="I34" s="423">
        <v>8533</v>
      </c>
      <c r="J34" s="422" t="s">
        <v>422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28.5" customHeight="1">
      <c r="A35" s="319"/>
      <c r="B35" s="550"/>
      <c r="C35" s="562"/>
      <c r="D35" s="559"/>
      <c r="E35" s="553"/>
      <c r="F35" s="559"/>
      <c r="G35" s="553"/>
      <c r="H35" s="422" t="s">
        <v>437</v>
      </c>
      <c r="I35" s="423">
        <v>10143</v>
      </c>
      <c r="J35" s="422" t="s">
        <v>438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24.75" customHeight="1">
      <c r="A36" s="320"/>
      <c r="B36" s="551"/>
      <c r="C36" s="563"/>
      <c r="D36" s="560"/>
      <c r="E36" s="554"/>
      <c r="F36" s="560"/>
      <c r="G36" s="554"/>
      <c r="H36" s="422" t="s">
        <v>439</v>
      </c>
      <c r="I36" s="423"/>
      <c r="J36" s="422"/>
      <c r="K36" s="4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customHeight="1">
      <c r="A37" s="317"/>
      <c r="B37" s="549" t="s">
        <v>220</v>
      </c>
      <c r="C37" s="561" t="s">
        <v>76</v>
      </c>
      <c r="D37" s="558">
        <v>24000</v>
      </c>
      <c r="E37" s="552" t="s">
        <v>440</v>
      </c>
      <c r="F37" s="558">
        <v>24000</v>
      </c>
      <c r="G37" s="552" t="s">
        <v>441</v>
      </c>
      <c r="H37" s="422" t="s">
        <v>442</v>
      </c>
      <c r="I37" s="423">
        <v>4025</v>
      </c>
      <c r="J37" s="422" t="s">
        <v>443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24.75" customHeight="1">
      <c r="A38" s="321"/>
      <c r="B38" s="550"/>
      <c r="C38" s="562"/>
      <c r="D38" s="559"/>
      <c r="E38" s="553"/>
      <c r="F38" s="559"/>
      <c r="G38" s="553"/>
      <c r="H38" s="422" t="s">
        <v>444</v>
      </c>
      <c r="I38" s="423">
        <v>8855</v>
      </c>
      <c r="J38" s="422" t="s">
        <v>445</v>
      </c>
      <c r="K38" s="47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</row>
    <row r="39" spans="1:26" ht="24" customHeight="1">
      <c r="A39" s="317"/>
      <c r="B39" s="551"/>
      <c r="C39" s="563"/>
      <c r="D39" s="560"/>
      <c r="E39" s="554"/>
      <c r="F39" s="560"/>
      <c r="G39" s="554"/>
      <c r="H39" s="422" t="s">
        <v>446</v>
      </c>
      <c r="I39" s="423">
        <v>6440</v>
      </c>
      <c r="J39" s="422" t="s">
        <v>447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26.25" customHeight="1">
      <c r="A40" s="317"/>
      <c r="B40" s="549" t="s">
        <v>221</v>
      </c>
      <c r="C40" s="561" t="s">
        <v>223</v>
      </c>
      <c r="D40" s="558">
        <v>32000</v>
      </c>
      <c r="E40" s="552" t="s">
        <v>448</v>
      </c>
      <c r="F40" s="558">
        <v>32000</v>
      </c>
      <c r="G40" s="552" t="s">
        <v>449</v>
      </c>
      <c r="H40" s="422" t="s">
        <v>450</v>
      </c>
      <c r="I40" s="425">
        <v>6440</v>
      </c>
      <c r="J40" s="422" t="s">
        <v>451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26.25" customHeight="1">
      <c r="A41" s="317"/>
      <c r="B41" s="550"/>
      <c r="C41" s="562"/>
      <c r="D41" s="559"/>
      <c r="E41" s="553"/>
      <c r="F41" s="559"/>
      <c r="G41" s="553"/>
      <c r="H41" s="422" t="s">
        <v>452</v>
      </c>
      <c r="I41" s="425">
        <v>4025</v>
      </c>
      <c r="J41" s="422" t="s">
        <v>453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27.75" customHeight="1">
      <c r="A42" s="317"/>
      <c r="B42" s="550"/>
      <c r="C42" s="562"/>
      <c r="D42" s="559"/>
      <c r="E42" s="553"/>
      <c r="F42" s="559"/>
      <c r="G42" s="553"/>
      <c r="H42" s="422" t="s">
        <v>454</v>
      </c>
      <c r="I42" s="425">
        <v>8855</v>
      </c>
      <c r="J42" s="422" t="s">
        <v>455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27.75" customHeight="1">
      <c r="A43" s="317"/>
      <c r="B43" s="551"/>
      <c r="C43" s="563"/>
      <c r="D43" s="560"/>
      <c r="E43" s="554"/>
      <c r="F43" s="560"/>
      <c r="G43" s="554"/>
      <c r="H43" s="422" t="s">
        <v>456</v>
      </c>
      <c r="I43" s="425"/>
      <c r="J43" s="422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27.75" customHeight="1">
      <c r="A44" s="317"/>
      <c r="B44" s="549" t="s">
        <v>222</v>
      </c>
      <c r="C44" s="561" t="s">
        <v>224</v>
      </c>
      <c r="D44" s="558">
        <v>12600</v>
      </c>
      <c r="E44" s="552" t="s">
        <v>457</v>
      </c>
      <c r="F44" s="558">
        <v>12600</v>
      </c>
      <c r="G44" s="552" t="s">
        <v>458</v>
      </c>
      <c r="H44" s="422" t="s">
        <v>459</v>
      </c>
      <c r="I44" s="425">
        <v>2576</v>
      </c>
      <c r="J44" s="422" t="s">
        <v>460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25.5" customHeight="1">
      <c r="A45" s="317"/>
      <c r="B45" s="550"/>
      <c r="C45" s="562"/>
      <c r="D45" s="559"/>
      <c r="E45" s="553"/>
      <c r="F45" s="559"/>
      <c r="G45" s="553"/>
      <c r="H45" s="422" t="s">
        <v>461</v>
      </c>
      <c r="I45" s="425">
        <v>4186</v>
      </c>
      <c r="J45" s="422" t="s">
        <v>462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26.25" customHeight="1">
      <c r="A46" s="317"/>
      <c r="B46" s="551"/>
      <c r="C46" s="563"/>
      <c r="D46" s="560"/>
      <c r="E46" s="554"/>
      <c r="F46" s="560"/>
      <c r="G46" s="554"/>
      <c r="H46" s="422" t="s">
        <v>463</v>
      </c>
      <c r="I46" s="425">
        <v>3381</v>
      </c>
      <c r="J46" s="422" t="s">
        <v>464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26.25" customHeight="1">
      <c r="A47" s="317"/>
      <c r="B47" s="549" t="s">
        <v>225</v>
      </c>
      <c r="C47" s="555" t="s">
        <v>74</v>
      </c>
      <c r="D47" s="558">
        <v>20000</v>
      </c>
      <c r="E47" s="552" t="s">
        <v>465</v>
      </c>
      <c r="F47" s="558">
        <v>20000</v>
      </c>
      <c r="G47" s="552" t="s">
        <v>466</v>
      </c>
      <c r="H47" s="422" t="s">
        <v>467</v>
      </c>
      <c r="I47" s="425">
        <v>8050</v>
      </c>
      <c r="J47" s="422" t="s">
        <v>468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26.25" customHeight="1">
      <c r="A48" s="317"/>
      <c r="B48" s="551"/>
      <c r="C48" s="557"/>
      <c r="D48" s="559"/>
      <c r="E48" s="553"/>
      <c r="F48" s="559"/>
      <c r="G48" s="553"/>
      <c r="H48" s="422" t="s">
        <v>469</v>
      </c>
      <c r="I48" s="425">
        <v>8050</v>
      </c>
      <c r="J48" s="422" t="s">
        <v>470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37.5" customHeight="1">
      <c r="A49" s="317"/>
      <c r="B49" s="426" t="s">
        <v>226</v>
      </c>
      <c r="C49" s="427" t="s">
        <v>471</v>
      </c>
      <c r="D49" s="428">
        <v>30000</v>
      </c>
      <c r="E49" s="429" t="s">
        <v>472</v>
      </c>
      <c r="F49" s="428">
        <v>30000</v>
      </c>
      <c r="G49" s="429" t="s">
        <v>473</v>
      </c>
      <c r="H49" s="429" t="s">
        <v>474</v>
      </c>
      <c r="I49" s="425">
        <v>24150</v>
      </c>
      <c r="J49" s="422" t="s">
        <v>475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24" customHeight="1">
      <c r="A50" s="317"/>
      <c r="B50" s="570" t="s">
        <v>476</v>
      </c>
      <c r="C50" s="567" t="s">
        <v>477</v>
      </c>
      <c r="D50" s="573"/>
      <c r="E50" s="564"/>
      <c r="F50" s="573"/>
      <c r="G50" s="564"/>
      <c r="H50" s="567" t="s">
        <v>478</v>
      </c>
      <c r="I50" s="425">
        <v>23508</v>
      </c>
      <c r="J50" s="422" t="s">
        <v>479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26.25" customHeight="1">
      <c r="A51" s="317"/>
      <c r="B51" s="571"/>
      <c r="C51" s="568"/>
      <c r="D51" s="574"/>
      <c r="E51" s="565"/>
      <c r="F51" s="574"/>
      <c r="G51" s="565"/>
      <c r="H51" s="568"/>
      <c r="I51" s="425">
        <v>10584</v>
      </c>
      <c r="J51" s="422" t="s">
        <v>480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26.25" customHeight="1">
      <c r="A52" s="317"/>
      <c r="B52" s="571"/>
      <c r="C52" s="568"/>
      <c r="D52" s="574"/>
      <c r="E52" s="565"/>
      <c r="F52" s="574"/>
      <c r="G52" s="565"/>
      <c r="H52" s="568"/>
      <c r="I52" s="425">
        <v>24264</v>
      </c>
      <c r="J52" s="422" t="s">
        <v>481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24" customHeight="1">
      <c r="A53" s="317"/>
      <c r="B53" s="571"/>
      <c r="C53" s="568"/>
      <c r="D53" s="574"/>
      <c r="E53" s="565"/>
      <c r="F53" s="574"/>
      <c r="G53" s="565"/>
      <c r="H53" s="568"/>
      <c r="I53" s="425">
        <v>2196</v>
      </c>
      <c r="J53" s="422" t="s">
        <v>482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24" customHeight="1">
      <c r="A54" s="317"/>
      <c r="B54" s="572"/>
      <c r="C54" s="569"/>
      <c r="D54" s="575"/>
      <c r="E54" s="566"/>
      <c r="F54" s="575"/>
      <c r="G54" s="566"/>
      <c r="H54" s="569"/>
      <c r="I54" s="425">
        <v>493.02</v>
      </c>
      <c r="J54" s="422" t="s">
        <v>483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26.25" customHeight="1">
      <c r="A55" s="317"/>
      <c r="B55" s="570" t="s">
        <v>476</v>
      </c>
      <c r="C55" s="567" t="s">
        <v>484</v>
      </c>
      <c r="D55" s="573"/>
      <c r="E55" s="564"/>
      <c r="F55" s="573"/>
      <c r="G55" s="564"/>
      <c r="H55" s="567" t="s">
        <v>478</v>
      </c>
      <c r="I55" s="425">
        <v>1959</v>
      </c>
      <c r="J55" s="422" t="s">
        <v>485</v>
      </c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24.75" customHeight="1">
      <c r="A56" s="317"/>
      <c r="B56" s="571"/>
      <c r="C56" s="568"/>
      <c r="D56" s="574"/>
      <c r="E56" s="565"/>
      <c r="F56" s="574"/>
      <c r="G56" s="565"/>
      <c r="H56" s="568"/>
      <c r="I56" s="425">
        <v>882</v>
      </c>
      <c r="J56" s="422" t="s">
        <v>486</v>
      </c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25.5" customHeight="1">
      <c r="A57" s="317"/>
      <c r="B57" s="571"/>
      <c r="C57" s="568"/>
      <c r="D57" s="574"/>
      <c r="E57" s="565"/>
      <c r="F57" s="574"/>
      <c r="G57" s="565"/>
      <c r="H57" s="568"/>
      <c r="I57" s="425">
        <v>2022</v>
      </c>
      <c r="J57" s="422" t="s">
        <v>487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27" customHeight="1">
      <c r="A58" s="317"/>
      <c r="B58" s="571"/>
      <c r="C58" s="568"/>
      <c r="D58" s="574"/>
      <c r="E58" s="565"/>
      <c r="F58" s="574"/>
      <c r="G58" s="565"/>
      <c r="H58" s="568"/>
      <c r="I58" s="425">
        <v>183</v>
      </c>
      <c r="J58" s="422" t="s">
        <v>488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24.75" customHeight="1">
      <c r="A59" s="317"/>
      <c r="B59" s="572"/>
      <c r="C59" s="569"/>
      <c r="D59" s="575"/>
      <c r="E59" s="566"/>
      <c r="F59" s="575"/>
      <c r="G59" s="566"/>
      <c r="H59" s="569"/>
      <c r="I59" s="425">
        <v>41.09</v>
      </c>
      <c r="J59" s="422" t="s">
        <v>489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24.75" customHeight="1">
      <c r="A60" s="317"/>
      <c r="B60" s="430" t="s">
        <v>228</v>
      </c>
      <c r="C60" s="431" t="s">
        <v>229</v>
      </c>
      <c r="D60" s="421"/>
      <c r="E60" s="422"/>
      <c r="F60" s="421"/>
      <c r="G60" s="422"/>
      <c r="H60" s="422"/>
      <c r="I60" s="425"/>
      <c r="J60" s="422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24.75" customHeight="1">
      <c r="A61" s="317"/>
      <c r="B61" s="549" t="s">
        <v>230</v>
      </c>
      <c r="C61" s="561" t="s">
        <v>58</v>
      </c>
      <c r="D61" s="558">
        <v>3288.89</v>
      </c>
      <c r="E61" s="552"/>
      <c r="F61" s="558">
        <v>3288.89</v>
      </c>
      <c r="G61" s="549"/>
      <c r="H61" s="552"/>
      <c r="I61" s="425">
        <v>1315.56</v>
      </c>
      <c r="J61" s="422" t="s">
        <v>490</v>
      </c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27.75" customHeight="1">
      <c r="A62" s="317"/>
      <c r="B62" s="550"/>
      <c r="C62" s="562"/>
      <c r="D62" s="559"/>
      <c r="E62" s="553"/>
      <c r="F62" s="559"/>
      <c r="G62" s="550"/>
      <c r="H62" s="553"/>
      <c r="I62" s="425">
        <v>657.78</v>
      </c>
      <c r="J62" s="422" t="s">
        <v>453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23.25" customHeight="1">
      <c r="A63" s="317"/>
      <c r="B63" s="550"/>
      <c r="C63" s="562"/>
      <c r="D63" s="559"/>
      <c r="E63" s="553"/>
      <c r="F63" s="559"/>
      <c r="G63" s="550"/>
      <c r="H63" s="553"/>
      <c r="I63" s="425">
        <v>657.78</v>
      </c>
      <c r="J63" s="422" t="s">
        <v>491</v>
      </c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28.5" customHeight="1">
      <c r="A64" s="317"/>
      <c r="B64" s="551"/>
      <c r="C64" s="563"/>
      <c r="D64" s="560"/>
      <c r="E64" s="554"/>
      <c r="F64" s="560"/>
      <c r="G64" s="551"/>
      <c r="H64" s="554"/>
      <c r="I64" s="425">
        <v>657.78</v>
      </c>
      <c r="J64" s="422" t="s">
        <v>492</v>
      </c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22.5" customHeight="1">
      <c r="A65" s="317"/>
      <c r="B65" s="549" t="s">
        <v>232</v>
      </c>
      <c r="C65" s="555" t="s">
        <v>69</v>
      </c>
      <c r="D65" s="558">
        <v>102080</v>
      </c>
      <c r="E65" s="552"/>
      <c r="F65" s="558">
        <v>102080</v>
      </c>
      <c r="G65" s="552"/>
      <c r="H65" s="552"/>
      <c r="I65" s="425">
        <v>28732</v>
      </c>
      <c r="J65" s="422" t="s">
        <v>493</v>
      </c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25.5" customHeight="1">
      <c r="A66" s="317"/>
      <c r="B66" s="550"/>
      <c r="C66" s="556"/>
      <c r="D66" s="559"/>
      <c r="E66" s="553"/>
      <c r="F66" s="559"/>
      <c r="G66" s="553"/>
      <c r="H66" s="553"/>
      <c r="I66" s="425">
        <v>12936</v>
      </c>
      <c r="J66" s="422" t="s">
        <v>494</v>
      </c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27" customHeight="1">
      <c r="A67" s="317"/>
      <c r="B67" s="550"/>
      <c r="C67" s="556"/>
      <c r="D67" s="559"/>
      <c r="E67" s="553"/>
      <c r="F67" s="559"/>
      <c r="G67" s="553"/>
      <c r="H67" s="553"/>
      <c r="I67" s="425">
        <v>29656</v>
      </c>
      <c r="J67" s="422" t="s">
        <v>495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25.5" customHeight="1">
      <c r="A68" s="317"/>
      <c r="B68" s="550"/>
      <c r="C68" s="556"/>
      <c r="D68" s="559"/>
      <c r="E68" s="553"/>
      <c r="F68" s="559"/>
      <c r="G68" s="553"/>
      <c r="H68" s="553"/>
      <c r="I68" s="425">
        <v>2684</v>
      </c>
      <c r="J68" s="422" t="s">
        <v>496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27" customHeight="1">
      <c r="A69" s="317"/>
      <c r="B69" s="551"/>
      <c r="C69" s="557"/>
      <c r="D69" s="560"/>
      <c r="E69" s="554"/>
      <c r="F69" s="560"/>
      <c r="G69" s="554"/>
      <c r="H69" s="554"/>
      <c r="I69" s="425">
        <v>602.58000000000004</v>
      </c>
      <c r="J69" s="422" t="s">
        <v>497</v>
      </c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317"/>
      <c r="B70" s="430" t="s">
        <v>367</v>
      </c>
      <c r="C70" s="432" t="s">
        <v>151</v>
      </c>
      <c r="D70" s="421"/>
      <c r="E70" s="422"/>
      <c r="F70" s="421"/>
      <c r="G70" s="422"/>
      <c r="H70" s="422"/>
      <c r="I70" s="425"/>
      <c r="J70" s="422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72" customHeight="1">
      <c r="A71" s="317"/>
      <c r="B71" s="433" t="s">
        <v>372</v>
      </c>
      <c r="C71" s="434" t="s">
        <v>381</v>
      </c>
      <c r="D71" s="421">
        <v>25000</v>
      </c>
      <c r="E71" s="422" t="s">
        <v>498</v>
      </c>
      <c r="F71" s="421">
        <v>25000</v>
      </c>
      <c r="G71" s="422" t="s">
        <v>499</v>
      </c>
      <c r="H71" s="422" t="s">
        <v>500</v>
      </c>
      <c r="I71" s="425">
        <v>25000</v>
      </c>
      <c r="J71" s="422" t="s">
        <v>501</v>
      </c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317"/>
      <c r="B72" s="542" t="s">
        <v>180</v>
      </c>
      <c r="C72" s="543"/>
      <c r="D72" s="435">
        <f>SUM(D11:D71)</f>
        <v>609318.39</v>
      </c>
      <c r="E72" s="436"/>
      <c r="F72" s="435">
        <f>SUM(F11:F71)</f>
        <v>609318.39</v>
      </c>
      <c r="G72" s="436"/>
      <c r="H72" s="436"/>
      <c r="I72" s="435">
        <f>SUM(I11:I71)</f>
        <v>456988.00000000017</v>
      </c>
      <c r="J72" s="436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317"/>
      <c r="B73" s="437"/>
      <c r="C73" s="437"/>
      <c r="D73" s="438"/>
      <c r="E73" s="437"/>
      <c r="F73" s="438"/>
      <c r="G73" s="437"/>
      <c r="H73" s="437"/>
      <c r="I73" s="439"/>
      <c r="J73" s="439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317"/>
      <c r="B74" s="520" t="s">
        <v>181</v>
      </c>
      <c r="C74" s="521"/>
      <c r="D74" s="522"/>
      <c r="E74" s="523" t="s">
        <v>170</v>
      </c>
      <c r="F74" s="524"/>
      <c r="G74" s="524"/>
      <c r="H74" s="524"/>
      <c r="I74" s="524"/>
      <c r="J74" s="525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317"/>
      <c r="B75" s="440" t="s">
        <v>172</v>
      </c>
      <c r="C75" s="440" t="s">
        <v>45</v>
      </c>
      <c r="D75" s="441" t="s">
        <v>173</v>
      </c>
      <c r="E75" s="440" t="s">
        <v>174</v>
      </c>
      <c r="F75" s="441" t="s">
        <v>173</v>
      </c>
      <c r="G75" s="440" t="s">
        <v>175</v>
      </c>
      <c r="H75" s="440" t="s">
        <v>176</v>
      </c>
      <c r="I75" s="440" t="s">
        <v>177</v>
      </c>
      <c r="J75" s="440" t="s">
        <v>178</v>
      </c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317"/>
      <c r="B76" s="442" t="s">
        <v>28</v>
      </c>
      <c r="C76" s="443" t="s">
        <v>135</v>
      </c>
      <c r="D76" s="444"/>
      <c r="E76" s="445"/>
      <c r="F76" s="444"/>
      <c r="G76" s="445"/>
      <c r="H76" s="445"/>
      <c r="I76" s="445"/>
      <c r="J76" s="445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38.25" customHeight="1">
      <c r="A77" s="317"/>
      <c r="B77" s="446" t="s">
        <v>329</v>
      </c>
      <c r="C77" s="447" t="s">
        <v>335</v>
      </c>
      <c r="D77" s="448">
        <v>21000</v>
      </c>
      <c r="E77" s="449" t="s">
        <v>502</v>
      </c>
      <c r="F77" s="448">
        <v>21000</v>
      </c>
      <c r="G77" s="449" t="s">
        <v>503</v>
      </c>
      <c r="H77" s="449" t="s">
        <v>504</v>
      </c>
      <c r="I77" s="448">
        <v>21000</v>
      </c>
      <c r="J77" s="449" t="s">
        <v>505</v>
      </c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317"/>
      <c r="B78" s="442" t="s">
        <v>32</v>
      </c>
      <c r="C78" s="443" t="s">
        <v>151</v>
      </c>
      <c r="D78" s="448"/>
      <c r="E78" s="449"/>
      <c r="F78" s="448"/>
      <c r="G78" s="449"/>
      <c r="H78" s="449"/>
      <c r="I78" s="448"/>
      <c r="J78" s="449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24.75" customHeight="1">
      <c r="A79" s="317"/>
      <c r="B79" s="536" t="s">
        <v>352</v>
      </c>
      <c r="C79" s="545" t="s">
        <v>148</v>
      </c>
      <c r="D79" s="540">
        <v>35000</v>
      </c>
      <c r="E79" s="529" t="s">
        <v>506</v>
      </c>
      <c r="F79" s="540">
        <v>28000</v>
      </c>
      <c r="G79" s="536" t="s">
        <v>507</v>
      </c>
      <c r="H79" s="449" t="s">
        <v>508</v>
      </c>
      <c r="I79" s="448">
        <v>7000</v>
      </c>
      <c r="J79" s="449" t="s">
        <v>509</v>
      </c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27" customHeight="1">
      <c r="A80" s="317"/>
      <c r="B80" s="544"/>
      <c r="C80" s="546"/>
      <c r="D80" s="541"/>
      <c r="E80" s="530"/>
      <c r="F80" s="541"/>
      <c r="G80" s="544"/>
      <c r="H80" s="449" t="s">
        <v>510</v>
      </c>
      <c r="I80" s="448">
        <v>7000</v>
      </c>
      <c r="J80" s="449" t="s">
        <v>511</v>
      </c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26.25" customHeight="1">
      <c r="A81" s="317"/>
      <c r="B81" s="544"/>
      <c r="C81" s="546"/>
      <c r="D81" s="541"/>
      <c r="E81" s="530"/>
      <c r="F81" s="541"/>
      <c r="G81" s="544"/>
      <c r="H81" s="449" t="s">
        <v>512</v>
      </c>
      <c r="I81" s="448">
        <v>7000</v>
      </c>
      <c r="J81" s="449" t="s">
        <v>513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26.25" customHeight="1">
      <c r="A82" s="317"/>
      <c r="B82" s="537"/>
      <c r="C82" s="547"/>
      <c r="D82" s="548"/>
      <c r="E82" s="531"/>
      <c r="F82" s="548"/>
      <c r="G82" s="537"/>
      <c r="H82" s="449" t="s">
        <v>514</v>
      </c>
      <c r="I82" s="448">
        <v>7000</v>
      </c>
      <c r="J82" s="449" t="s">
        <v>515</v>
      </c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27" customHeight="1">
      <c r="A83" s="317"/>
      <c r="B83" s="536" t="s">
        <v>354</v>
      </c>
      <c r="C83" s="538" t="s">
        <v>150</v>
      </c>
      <c r="D83" s="540">
        <v>20000</v>
      </c>
      <c r="E83" s="529" t="s">
        <v>516</v>
      </c>
      <c r="F83" s="540">
        <v>20000</v>
      </c>
      <c r="G83" s="529" t="s">
        <v>517</v>
      </c>
      <c r="H83" s="529" t="s">
        <v>518</v>
      </c>
      <c r="I83" s="448">
        <v>10000</v>
      </c>
      <c r="J83" s="449" t="s">
        <v>519</v>
      </c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33" customHeight="1">
      <c r="A84" s="317"/>
      <c r="B84" s="537"/>
      <c r="C84" s="539"/>
      <c r="D84" s="541"/>
      <c r="E84" s="530"/>
      <c r="F84" s="541"/>
      <c r="G84" s="530"/>
      <c r="H84" s="531"/>
      <c r="I84" s="448">
        <v>10000</v>
      </c>
      <c r="J84" s="449" t="s">
        <v>520</v>
      </c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24" customHeight="1">
      <c r="A85" s="317"/>
      <c r="B85" s="450" t="s">
        <v>367</v>
      </c>
      <c r="C85" s="451" t="s">
        <v>151</v>
      </c>
      <c r="D85" s="452"/>
      <c r="E85" s="449"/>
      <c r="F85" s="452"/>
      <c r="G85" s="453"/>
      <c r="H85" s="453"/>
      <c r="I85" s="452"/>
      <c r="J85" s="453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26.25" customHeight="1">
      <c r="A86" s="317"/>
      <c r="B86" s="532" t="s">
        <v>373</v>
      </c>
      <c r="C86" s="533" t="s">
        <v>382</v>
      </c>
      <c r="D86" s="534">
        <v>14500</v>
      </c>
      <c r="E86" s="535" t="s">
        <v>521</v>
      </c>
      <c r="F86" s="534">
        <v>14500</v>
      </c>
      <c r="G86" s="535" t="s">
        <v>522</v>
      </c>
      <c r="H86" s="449" t="s">
        <v>523</v>
      </c>
      <c r="I86" s="448">
        <v>5000</v>
      </c>
      <c r="J86" s="449" t="s">
        <v>524</v>
      </c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27.75" customHeight="1">
      <c r="A87" s="317"/>
      <c r="B87" s="532"/>
      <c r="C87" s="533"/>
      <c r="D87" s="534"/>
      <c r="E87" s="535"/>
      <c r="F87" s="534"/>
      <c r="G87" s="535"/>
      <c r="H87" s="449" t="s">
        <v>525</v>
      </c>
      <c r="I87" s="448">
        <v>9500</v>
      </c>
      <c r="J87" s="449" t="s">
        <v>526</v>
      </c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317"/>
      <c r="B88" s="518" t="s">
        <v>180</v>
      </c>
      <c r="C88" s="519"/>
      <c r="D88" s="454">
        <f>SUM(D77:D86)</f>
        <v>90500</v>
      </c>
      <c r="E88" s="455"/>
      <c r="F88" s="454">
        <f>SUM(F77:F86)</f>
        <v>83500</v>
      </c>
      <c r="G88" s="455"/>
      <c r="H88" s="455"/>
      <c r="I88" s="454">
        <f>SUM(I77:I87)</f>
        <v>83500</v>
      </c>
      <c r="J88" s="455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317"/>
      <c r="B89" s="437"/>
      <c r="C89" s="437"/>
      <c r="D89" s="438"/>
      <c r="E89" s="437"/>
      <c r="F89" s="438"/>
      <c r="G89" s="437"/>
      <c r="H89" s="437"/>
      <c r="I89" s="439"/>
      <c r="J89" s="439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317"/>
      <c r="B90" s="520" t="s">
        <v>182</v>
      </c>
      <c r="C90" s="521"/>
      <c r="D90" s="522"/>
      <c r="E90" s="523" t="s">
        <v>170</v>
      </c>
      <c r="F90" s="524"/>
      <c r="G90" s="524"/>
      <c r="H90" s="524"/>
      <c r="I90" s="524"/>
      <c r="J90" s="525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317"/>
      <c r="B91" s="456" t="s">
        <v>172</v>
      </c>
      <c r="C91" s="456" t="s">
        <v>45</v>
      </c>
      <c r="D91" s="457" t="s">
        <v>173</v>
      </c>
      <c r="E91" s="456" t="s">
        <v>174</v>
      </c>
      <c r="F91" s="457" t="s">
        <v>173</v>
      </c>
      <c r="G91" s="456" t="s">
        <v>175</v>
      </c>
      <c r="H91" s="456" t="s">
        <v>176</v>
      </c>
      <c r="I91" s="456" t="s">
        <v>177</v>
      </c>
      <c r="J91" s="456" t="s">
        <v>178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317"/>
      <c r="B92" s="458" t="s">
        <v>57</v>
      </c>
      <c r="C92" s="459"/>
      <c r="D92" s="460"/>
      <c r="E92" s="459"/>
      <c r="F92" s="460"/>
      <c r="G92" s="459"/>
      <c r="H92" s="459"/>
      <c r="I92" s="460"/>
      <c r="J92" s="459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317"/>
      <c r="B93" s="458" t="s">
        <v>77</v>
      </c>
      <c r="C93" s="459"/>
      <c r="D93" s="460"/>
      <c r="E93" s="459"/>
      <c r="F93" s="460"/>
      <c r="G93" s="459"/>
      <c r="H93" s="459"/>
      <c r="I93" s="460"/>
      <c r="J93" s="459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317"/>
      <c r="B94" s="458" t="s">
        <v>179</v>
      </c>
      <c r="C94" s="459"/>
      <c r="D94" s="460"/>
      <c r="E94" s="459"/>
      <c r="F94" s="460"/>
      <c r="G94" s="459"/>
      <c r="H94" s="459"/>
      <c r="I94" s="460"/>
      <c r="J94" s="459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317"/>
      <c r="B95" s="458" t="s">
        <v>79</v>
      </c>
      <c r="C95" s="459"/>
      <c r="D95" s="460"/>
      <c r="E95" s="459"/>
      <c r="F95" s="460"/>
      <c r="G95" s="459"/>
      <c r="H95" s="459"/>
      <c r="I95" s="460"/>
      <c r="J95" s="459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317"/>
      <c r="B96" s="458" t="s">
        <v>90</v>
      </c>
      <c r="C96" s="459"/>
      <c r="D96" s="460"/>
      <c r="E96" s="459"/>
      <c r="F96" s="460"/>
      <c r="G96" s="459"/>
      <c r="H96" s="459"/>
      <c r="I96" s="460"/>
      <c r="J96" s="459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317"/>
      <c r="B97" s="458"/>
      <c r="C97" s="459"/>
      <c r="D97" s="460"/>
      <c r="E97" s="459"/>
      <c r="F97" s="460"/>
      <c r="G97" s="459"/>
      <c r="H97" s="459"/>
      <c r="I97" s="460"/>
      <c r="J97" s="459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317"/>
      <c r="B98" s="526" t="s">
        <v>180</v>
      </c>
      <c r="C98" s="527"/>
      <c r="D98" s="461">
        <v>0</v>
      </c>
      <c r="E98" s="461"/>
      <c r="F98" s="461">
        <v>0</v>
      </c>
      <c r="G98" s="461"/>
      <c r="H98" s="461"/>
      <c r="I98" s="462">
        <v>0</v>
      </c>
      <c r="J98" s="461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317"/>
      <c r="B99" s="437"/>
      <c r="C99" s="437"/>
      <c r="D99" s="438"/>
      <c r="E99" s="437"/>
      <c r="F99" s="438"/>
      <c r="G99" s="437"/>
      <c r="H99" s="437"/>
      <c r="I99" s="439"/>
      <c r="J99" s="439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317"/>
      <c r="B100" s="463"/>
      <c r="C100" s="463"/>
      <c r="D100" s="464"/>
      <c r="E100" s="463"/>
      <c r="F100" s="464"/>
      <c r="G100" s="463"/>
      <c r="H100" s="463"/>
      <c r="I100" s="463"/>
      <c r="J100" s="463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317"/>
      <c r="B101" s="528" t="s">
        <v>527</v>
      </c>
      <c r="C101" s="528"/>
      <c r="D101" s="528"/>
      <c r="E101" s="465"/>
      <c r="F101" s="466"/>
      <c r="G101" s="465" t="s">
        <v>528</v>
      </c>
      <c r="H101" s="437"/>
      <c r="I101" s="439"/>
      <c r="J101" s="439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317"/>
      <c r="B102" s="412"/>
      <c r="C102" s="412"/>
      <c r="D102" s="413"/>
      <c r="E102" s="412"/>
      <c r="F102" s="413"/>
      <c r="G102" s="412"/>
      <c r="H102" s="412"/>
      <c r="I102" s="414"/>
      <c r="J102" s="414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317"/>
      <c r="B103" s="412"/>
      <c r="C103" s="412"/>
      <c r="D103" s="413"/>
      <c r="E103" s="412"/>
      <c r="F103" s="413"/>
      <c r="G103" s="412"/>
      <c r="H103" s="412"/>
      <c r="I103" s="414"/>
      <c r="J103" s="414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317"/>
      <c r="B104" s="412"/>
      <c r="C104" s="412"/>
      <c r="D104" s="413"/>
      <c r="E104" s="412"/>
      <c r="F104" s="413"/>
      <c r="G104" s="412"/>
      <c r="H104" s="412"/>
      <c r="I104" s="414"/>
      <c r="J104" s="414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317"/>
      <c r="B105" s="412"/>
      <c r="C105" s="412"/>
      <c r="D105" s="413"/>
      <c r="E105" s="412"/>
      <c r="F105" s="413"/>
      <c r="G105" s="412"/>
      <c r="H105" s="412"/>
      <c r="I105" s="414"/>
      <c r="J105" s="414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317"/>
      <c r="B106" s="412"/>
      <c r="C106" s="412"/>
      <c r="D106" s="413"/>
      <c r="E106" s="412"/>
      <c r="F106" s="413"/>
      <c r="G106" s="412"/>
      <c r="H106" s="412"/>
      <c r="I106" s="414"/>
      <c r="J106" s="414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317"/>
      <c r="B107" s="412"/>
      <c r="C107" s="412"/>
      <c r="D107" s="413"/>
      <c r="E107" s="412"/>
      <c r="F107" s="413"/>
      <c r="G107" s="412"/>
      <c r="H107" s="412"/>
      <c r="I107" s="414"/>
      <c r="J107" s="414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317"/>
      <c r="B108" s="412"/>
      <c r="C108" s="412"/>
      <c r="D108" s="413"/>
      <c r="E108" s="412"/>
      <c r="F108" s="413"/>
      <c r="G108" s="412"/>
      <c r="H108" s="412"/>
      <c r="I108" s="414"/>
      <c r="J108" s="414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317"/>
      <c r="B109" s="412"/>
      <c r="C109" s="412"/>
      <c r="D109" s="413"/>
      <c r="E109" s="412"/>
      <c r="F109" s="413"/>
      <c r="G109" s="412"/>
      <c r="H109" s="412"/>
      <c r="I109" s="414"/>
      <c r="J109" s="414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317"/>
      <c r="B110" s="412"/>
      <c r="C110" s="412"/>
      <c r="D110" s="413"/>
      <c r="E110" s="412"/>
      <c r="F110" s="413"/>
      <c r="G110" s="412"/>
      <c r="H110" s="412"/>
      <c r="I110" s="414"/>
      <c r="J110" s="414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317"/>
      <c r="B111" s="412"/>
      <c r="C111" s="412"/>
      <c r="D111" s="413"/>
      <c r="E111" s="412"/>
      <c r="F111" s="413"/>
      <c r="G111" s="412"/>
      <c r="H111" s="412"/>
      <c r="I111" s="414"/>
      <c r="J111" s="414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317"/>
      <c r="B112" s="412"/>
      <c r="C112" s="412"/>
      <c r="D112" s="413"/>
      <c r="E112" s="412"/>
      <c r="F112" s="413"/>
      <c r="G112" s="412"/>
      <c r="H112" s="412"/>
      <c r="I112" s="414"/>
      <c r="J112" s="414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317"/>
      <c r="B113" s="412"/>
      <c r="C113" s="412"/>
      <c r="D113" s="413"/>
      <c r="E113" s="412"/>
      <c r="F113" s="413"/>
      <c r="G113" s="412"/>
      <c r="H113" s="412"/>
      <c r="I113" s="414"/>
      <c r="J113" s="414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317"/>
      <c r="B114" s="412"/>
      <c r="C114" s="412"/>
      <c r="D114" s="413"/>
      <c r="E114" s="412"/>
      <c r="F114" s="413"/>
      <c r="G114" s="412"/>
      <c r="H114" s="412"/>
      <c r="I114" s="414"/>
      <c r="J114" s="414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317"/>
      <c r="B115" s="412"/>
      <c r="C115" s="412"/>
      <c r="D115" s="413"/>
      <c r="E115" s="412"/>
      <c r="F115" s="413"/>
      <c r="G115" s="412"/>
      <c r="H115" s="412"/>
      <c r="I115" s="414"/>
      <c r="J115" s="414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317"/>
      <c r="B116" s="412"/>
      <c r="C116" s="412"/>
      <c r="D116" s="413"/>
      <c r="E116" s="412"/>
      <c r="F116" s="413"/>
      <c r="G116" s="412"/>
      <c r="H116" s="412"/>
      <c r="I116" s="414"/>
      <c r="J116" s="414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317"/>
      <c r="B117" s="412"/>
      <c r="C117" s="412"/>
      <c r="D117" s="413"/>
      <c r="E117" s="412"/>
      <c r="F117" s="413"/>
      <c r="G117" s="412"/>
      <c r="H117" s="412"/>
      <c r="I117" s="414"/>
      <c r="J117" s="414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317"/>
      <c r="B118" s="412"/>
      <c r="C118" s="412"/>
      <c r="D118" s="413"/>
      <c r="E118" s="412"/>
      <c r="F118" s="413"/>
      <c r="G118" s="412"/>
      <c r="H118" s="412"/>
      <c r="I118" s="414"/>
      <c r="J118" s="414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317"/>
      <c r="B119" s="412"/>
      <c r="C119" s="412"/>
      <c r="D119" s="413"/>
      <c r="E119" s="412"/>
      <c r="F119" s="413"/>
      <c r="G119" s="412"/>
      <c r="H119" s="412"/>
      <c r="I119" s="414"/>
      <c r="J119" s="414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317"/>
      <c r="B120" s="412"/>
      <c r="C120" s="412"/>
      <c r="D120" s="413"/>
      <c r="E120" s="412"/>
      <c r="F120" s="413"/>
      <c r="G120" s="412"/>
      <c r="H120" s="412"/>
      <c r="I120" s="414"/>
      <c r="J120" s="414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317"/>
      <c r="B121" s="412"/>
      <c r="C121" s="412"/>
      <c r="D121" s="413"/>
      <c r="E121" s="412"/>
      <c r="F121" s="413"/>
      <c r="G121" s="412"/>
      <c r="H121" s="412"/>
      <c r="I121" s="414"/>
      <c r="J121" s="414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317"/>
      <c r="B122" s="412"/>
      <c r="C122" s="412"/>
      <c r="D122" s="413"/>
      <c r="E122" s="412"/>
      <c r="F122" s="413"/>
      <c r="G122" s="412"/>
      <c r="H122" s="412"/>
      <c r="I122" s="414"/>
      <c r="J122" s="414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317"/>
      <c r="B123" s="412"/>
      <c r="C123" s="412"/>
      <c r="D123" s="413"/>
      <c r="E123" s="412"/>
      <c r="F123" s="413"/>
      <c r="G123" s="412"/>
      <c r="H123" s="412"/>
      <c r="I123" s="414"/>
      <c r="J123" s="414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317"/>
      <c r="B124" s="412"/>
      <c r="C124" s="412"/>
      <c r="D124" s="413"/>
      <c r="E124" s="412"/>
      <c r="F124" s="413"/>
      <c r="G124" s="412"/>
      <c r="H124" s="412"/>
      <c r="I124" s="414"/>
      <c r="J124" s="414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317"/>
      <c r="B125" s="412"/>
      <c r="C125" s="412"/>
      <c r="D125" s="413"/>
      <c r="E125" s="412"/>
      <c r="F125" s="413"/>
      <c r="G125" s="412"/>
      <c r="H125" s="412"/>
      <c r="I125" s="414"/>
      <c r="J125" s="414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317"/>
      <c r="B126" s="412"/>
      <c r="C126" s="412"/>
      <c r="D126" s="413"/>
      <c r="E126" s="412"/>
      <c r="F126" s="413"/>
      <c r="G126" s="412"/>
      <c r="H126" s="412"/>
      <c r="I126" s="414"/>
      <c r="J126" s="414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317"/>
      <c r="B127" s="412"/>
      <c r="C127" s="412"/>
      <c r="D127" s="413"/>
      <c r="E127" s="412"/>
      <c r="F127" s="413"/>
      <c r="G127" s="412"/>
      <c r="H127" s="412"/>
      <c r="I127" s="414"/>
      <c r="J127" s="414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317"/>
      <c r="B128" s="412"/>
      <c r="C128" s="412"/>
      <c r="D128" s="413"/>
      <c r="E128" s="412"/>
      <c r="F128" s="413"/>
      <c r="G128" s="412"/>
      <c r="H128" s="412"/>
      <c r="I128" s="414"/>
      <c r="J128" s="414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317"/>
      <c r="B129" s="412"/>
      <c r="C129" s="412"/>
      <c r="D129" s="413"/>
      <c r="E129" s="412"/>
      <c r="F129" s="413"/>
      <c r="G129" s="412"/>
      <c r="H129" s="412"/>
      <c r="I129" s="414"/>
      <c r="J129" s="414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317"/>
      <c r="B130" s="412"/>
      <c r="C130" s="412"/>
      <c r="D130" s="413"/>
      <c r="E130" s="412"/>
      <c r="F130" s="413"/>
      <c r="G130" s="412"/>
      <c r="H130" s="412"/>
      <c r="I130" s="414"/>
      <c r="J130" s="414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317"/>
      <c r="B131" s="412"/>
      <c r="C131" s="412"/>
      <c r="D131" s="413"/>
      <c r="E131" s="412"/>
      <c r="F131" s="413"/>
      <c r="G131" s="412"/>
      <c r="H131" s="412"/>
      <c r="I131" s="414"/>
      <c r="J131" s="414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317"/>
      <c r="B132" s="412"/>
      <c r="C132" s="412"/>
      <c r="D132" s="413"/>
      <c r="E132" s="412"/>
      <c r="F132" s="413"/>
      <c r="G132" s="412"/>
      <c r="H132" s="412"/>
      <c r="I132" s="414"/>
      <c r="J132" s="414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317"/>
      <c r="B133" s="412"/>
      <c r="C133" s="412"/>
      <c r="D133" s="413"/>
      <c r="E133" s="412"/>
      <c r="F133" s="413"/>
      <c r="G133" s="412"/>
      <c r="H133" s="412"/>
      <c r="I133" s="414"/>
      <c r="J133" s="414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317"/>
      <c r="B134" s="412"/>
      <c r="C134" s="412"/>
      <c r="D134" s="413"/>
      <c r="E134" s="412"/>
      <c r="F134" s="413"/>
      <c r="G134" s="412"/>
      <c r="H134" s="412"/>
      <c r="I134" s="414"/>
      <c r="J134" s="414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317"/>
      <c r="B135" s="412"/>
      <c r="C135" s="412"/>
      <c r="D135" s="413"/>
      <c r="E135" s="412"/>
      <c r="F135" s="413"/>
      <c r="G135" s="412"/>
      <c r="H135" s="412"/>
      <c r="I135" s="414"/>
      <c r="J135" s="414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317"/>
      <c r="B136" s="412"/>
      <c r="C136" s="412"/>
      <c r="D136" s="413"/>
      <c r="E136" s="412"/>
      <c r="F136" s="413"/>
      <c r="G136" s="412"/>
      <c r="H136" s="412"/>
      <c r="I136" s="414"/>
      <c r="J136" s="414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317"/>
      <c r="B137" s="412"/>
      <c r="C137" s="412"/>
      <c r="D137" s="413"/>
      <c r="E137" s="412"/>
      <c r="F137" s="413"/>
      <c r="G137" s="412"/>
      <c r="H137" s="412"/>
      <c r="I137" s="414"/>
      <c r="J137" s="414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317"/>
      <c r="B138" s="412"/>
      <c r="C138" s="412"/>
      <c r="D138" s="413"/>
      <c r="E138" s="412"/>
      <c r="F138" s="413"/>
      <c r="G138" s="412"/>
      <c r="H138" s="412"/>
      <c r="I138" s="414"/>
      <c r="J138" s="414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317"/>
      <c r="B139" s="412"/>
      <c r="C139" s="412"/>
      <c r="D139" s="413"/>
      <c r="E139" s="412"/>
      <c r="F139" s="413"/>
      <c r="G139" s="412"/>
      <c r="H139" s="412"/>
      <c r="I139" s="414"/>
      <c r="J139" s="414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317"/>
      <c r="B140" s="412"/>
      <c r="C140" s="412"/>
      <c r="D140" s="413"/>
      <c r="E140" s="412"/>
      <c r="F140" s="413"/>
      <c r="G140" s="412"/>
      <c r="H140" s="412"/>
      <c r="I140" s="414"/>
      <c r="J140" s="414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317"/>
      <c r="B141" s="412"/>
      <c r="C141" s="412"/>
      <c r="D141" s="413"/>
      <c r="E141" s="412"/>
      <c r="F141" s="413"/>
      <c r="G141" s="412"/>
      <c r="H141" s="412"/>
      <c r="I141" s="414"/>
      <c r="J141" s="414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317"/>
      <c r="B142" s="412"/>
      <c r="C142" s="412"/>
      <c r="D142" s="413"/>
      <c r="E142" s="412"/>
      <c r="F142" s="413"/>
      <c r="G142" s="412"/>
      <c r="H142" s="412"/>
      <c r="I142" s="414"/>
      <c r="J142" s="414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317"/>
      <c r="B143" s="412"/>
      <c r="C143" s="412"/>
      <c r="D143" s="413"/>
      <c r="E143" s="412"/>
      <c r="F143" s="413"/>
      <c r="G143" s="412"/>
      <c r="H143" s="412"/>
      <c r="I143" s="414"/>
      <c r="J143" s="414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317"/>
      <c r="B144" s="412"/>
      <c r="C144" s="412"/>
      <c r="D144" s="413"/>
      <c r="E144" s="412"/>
      <c r="F144" s="413"/>
      <c r="G144" s="412"/>
      <c r="H144" s="412"/>
      <c r="I144" s="414"/>
      <c r="J144" s="414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317"/>
      <c r="B145" s="412"/>
      <c r="C145" s="412"/>
      <c r="D145" s="413"/>
      <c r="E145" s="412"/>
      <c r="F145" s="413"/>
      <c r="G145" s="412"/>
      <c r="H145" s="412"/>
      <c r="I145" s="414"/>
      <c r="J145" s="414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317"/>
      <c r="B146" s="412"/>
      <c r="C146" s="412"/>
      <c r="D146" s="413"/>
      <c r="E146" s="412"/>
      <c r="F146" s="413"/>
      <c r="G146" s="412"/>
      <c r="H146" s="412"/>
      <c r="I146" s="414"/>
      <c r="J146" s="414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317"/>
      <c r="B147" s="412"/>
      <c r="C147" s="412"/>
      <c r="D147" s="413"/>
      <c r="E147" s="412"/>
      <c r="F147" s="413"/>
      <c r="G147" s="412"/>
      <c r="H147" s="412"/>
      <c r="I147" s="414"/>
      <c r="J147" s="414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317"/>
      <c r="B148" s="412"/>
      <c r="C148" s="412"/>
      <c r="D148" s="413"/>
      <c r="E148" s="412"/>
      <c r="F148" s="413"/>
      <c r="G148" s="412"/>
      <c r="H148" s="412"/>
      <c r="I148" s="414"/>
      <c r="J148" s="414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317"/>
      <c r="B149" s="412"/>
      <c r="C149" s="412"/>
      <c r="D149" s="413"/>
      <c r="E149" s="412"/>
      <c r="F149" s="413"/>
      <c r="G149" s="412"/>
      <c r="H149" s="412"/>
      <c r="I149" s="414"/>
      <c r="J149" s="414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317"/>
      <c r="B150" s="412"/>
      <c r="C150" s="412"/>
      <c r="D150" s="413"/>
      <c r="E150" s="412"/>
      <c r="F150" s="413"/>
      <c r="G150" s="412"/>
      <c r="H150" s="412"/>
      <c r="I150" s="414"/>
      <c r="J150" s="414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317"/>
      <c r="B151" s="412"/>
      <c r="C151" s="412"/>
      <c r="D151" s="413"/>
      <c r="E151" s="412"/>
      <c r="F151" s="413"/>
      <c r="G151" s="412"/>
      <c r="H151" s="412"/>
      <c r="I151" s="414"/>
      <c r="J151" s="414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317"/>
      <c r="B152" s="412"/>
      <c r="C152" s="412"/>
      <c r="D152" s="413"/>
      <c r="E152" s="412"/>
      <c r="F152" s="413"/>
      <c r="G152" s="412"/>
      <c r="H152" s="412"/>
      <c r="I152" s="414"/>
      <c r="J152" s="414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317"/>
      <c r="B153" s="412"/>
      <c r="C153" s="412"/>
      <c r="D153" s="413"/>
      <c r="E153" s="412"/>
      <c r="F153" s="413"/>
      <c r="G153" s="412"/>
      <c r="H153" s="412"/>
      <c r="I153" s="414"/>
      <c r="J153" s="414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317"/>
      <c r="B154" s="412"/>
      <c r="C154" s="412"/>
      <c r="D154" s="413"/>
      <c r="E154" s="412"/>
      <c r="F154" s="413"/>
      <c r="G154" s="412"/>
      <c r="H154" s="412"/>
      <c r="I154" s="414"/>
      <c r="J154" s="414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317"/>
      <c r="B155" s="412"/>
      <c r="C155" s="412"/>
      <c r="D155" s="413"/>
      <c r="E155" s="412"/>
      <c r="F155" s="413"/>
      <c r="G155" s="412"/>
      <c r="H155" s="412"/>
      <c r="I155" s="414"/>
      <c r="J155" s="414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317"/>
      <c r="B156" s="412"/>
      <c r="C156" s="412"/>
      <c r="D156" s="413"/>
      <c r="E156" s="412"/>
      <c r="F156" s="413"/>
      <c r="G156" s="412"/>
      <c r="H156" s="412"/>
      <c r="I156" s="414"/>
      <c r="J156" s="414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317"/>
      <c r="B157" s="412"/>
      <c r="C157" s="412"/>
      <c r="D157" s="413"/>
      <c r="E157" s="412"/>
      <c r="F157" s="413"/>
      <c r="G157" s="412"/>
      <c r="H157" s="412"/>
      <c r="I157" s="414"/>
      <c r="J157" s="414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317"/>
      <c r="B158" s="412"/>
      <c r="C158" s="412"/>
      <c r="D158" s="413"/>
      <c r="E158" s="412"/>
      <c r="F158" s="413"/>
      <c r="G158" s="412"/>
      <c r="H158" s="412"/>
      <c r="I158" s="414"/>
      <c r="J158" s="414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317"/>
      <c r="B159" s="412"/>
      <c r="C159" s="412"/>
      <c r="D159" s="413"/>
      <c r="E159" s="412"/>
      <c r="F159" s="413"/>
      <c r="G159" s="412"/>
      <c r="H159" s="412"/>
      <c r="I159" s="414"/>
      <c r="J159" s="414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317"/>
      <c r="B160" s="317"/>
      <c r="C160" s="317"/>
      <c r="D160" s="3"/>
      <c r="E160" s="317"/>
      <c r="F160" s="3"/>
      <c r="G160" s="317"/>
      <c r="H160" s="31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317"/>
      <c r="B161" s="317"/>
      <c r="C161" s="317"/>
      <c r="D161" s="3"/>
      <c r="E161" s="317"/>
      <c r="F161" s="3"/>
      <c r="G161" s="317"/>
      <c r="H161" s="31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317"/>
      <c r="B162" s="317"/>
      <c r="C162" s="317"/>
      <c r="D162" s="3"/>
      <c r="E162" s="317"/>
      <c r="F162" s="3"/>
      <c r="G162" s="317"/>
      <c r="H162" s="31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317"/>
      <c r="B163" s="317"/>
      <c r="C163" s="317"/>
      <c r="D163" s="3"/>
      <c r="E163" s="317"/>
      <c r="F163" s="3"/>
      <c r="G163" s="317"/>
      <c r="H163" s="31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317"/>
      <c r="B164" s="317"/>
      <c r="C164" s="317"/>
      <c r="D164" s="3"/>
      <c r="E164" s="317"/>
      <c r="F164" s="3"/>
      <c r="G164" s="317"/>
      <c r="H164" s="31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317"/>
      <c r="B165" s="317"/>
      <c r="C165" s="317"/>
      <c r="D165" s="3"/>
      <c r="E165" s="317"/>
      <c r="F165" s="3"/>
      <c r="G165" s="317"/>
      <c r="H165" s="31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317"/>
      <c r="B166" s="317"/>
      <c r="C166" s="317"/>
      <c r="D166" s="3"/>
      <c r="E166" s="317"/>
      <c r="F166" s="3"/>
      <c r="G166" s="317"/>
      <c r="H166" s="31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317"/>
      <c r="B167" s="317"/>
      <c r="C167" s="317"/>
      <c r="D167" s="3"/>
      <c r="E167" s="317"/>
      <c r="F167" s="3"/>
      <c r="G167" s="317"/>
      <c r="H167" s="31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317"/>
      <c r="B168" s="317"/>
      <c r="C168" s="317"/>
      <c r="D168" s="3"/>
      <c r="E168" s="317"/>
      <c r="F168" s="3"/>
      <c r="G168" s="317"/>
      <c r="H168" s="31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317"/>
      <c r="B169" s="317"/>
      <c r="C169" s="317"/>
      <c r="D169" s="3"/>
      <c r="E169" s="317"/>
      <c r="F169" s="3"/>
      <c r="G169" s="317"/>
      <c r="H169" s="31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317"/>
      <c r="B170" s="317"/>
      <c r="C170" s="317"/>
      <c r="D170" s="3"/>
      <c r="E170" s="317"/>
      <c r="F170" s="3"/>
      <c r="G170" s="317"/>
      <c r="H170" s="31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317"/>
      <c r="B171" s="317"/>
      <c r="C171" s="317"/>
      <c r="D171" s="3"/>
      <c r="E171" s="317"/>
      <c r="F171" s="3"/>
      <c r="G171" s="317"/>
      <c r="H171" s="31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317"/>
      <c r="B172" s="317"/>
      <c r="C172" s="317"/>
      <c r="D172" s="3"/>
      <c r="E172" s="317"/>
      <c r="F172" s="3"/>
      <c r="G172" s="317"/>
      <c r="H172" s="31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317"/>
      <c r="B173" s="317"/>
      <c r="C173" s="317"/>
      <c r="D173" s="3"/>
      <c r="E173" s="317"/>
      <c r="F173" s="3"/>
      <c r="G173" s="317"/>
      <c r="H173" s="31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317"/>
      <c r="B174" s="317"/>
      <c r="C174" s="317"/>
      <c r="D174" s="3"/>
      <c r="E174" s="317"/>
      <c r="F174" s="3"/>
      <c r="G174" s="317"/>
      <c r="H174" s="31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317"/>
      <c r="B175" s="317"/>
      <c r="C175" s="317"/>
      <c r="D175" s="3"/>
      <c r="E175" s="317"/>
      <c r="F175" s="3"/>
      <c r="G175" s="317"/>
      <c r="H175" s="31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317"/>
      <c r="B176" s="317"/>
      <c r="C176" s="317"/>
      <c r="D176" s="3"/>
      <c r="E176" s="317"/>
      <c r="F176" s="3"/>
      <c r="G176" s="317"/>
      <c r="H176" s="31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317"/>
      <c r="B177" s="317"/>
      <c r="C177" s="317"/>
      <c r="D177" s="3"/>
      <c r="E177" s="317"/>
      <c r="F177" s="3"/>
      <c r="G177" s="317"/>
      <c r="H177" s="31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317"/>
      <c r="B178" s="317"/>
      <c r="C178" s="317"/>
      <c r="D178" s="3"/>
      <c r="E178" s="317"/>
      <c r="F178" s="3"/>
      <c r="G178" s="317"/>
      <c r="H178" s="31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317"/>
      <c r="B179" s="317"/>
      <c r="C179" s="317"/>
      <c r="D179" s="3"/>
      <c r="E179" s="317"/>
      <c r="F179" s="3"/>
      <c r="G179" s="317"/>
      <c r="H179" s="31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317"/>
      <c r="B180" s="317"/>
      <c r="C180" s="317"/>
      <c r="D180" s="3"/>
      <c r="E180" s="317"/>
      <c r="F180" s="3"/>
      <c r="G180" s="317"/>
      <c r="H180" s="31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317"/>
      <c r="B181" s="317"/>
      <c r="C181" s="317"/>
      <c r="D181" s="3"/>
      <c r="E181" s="317"/>
      <c r="F181" s="3"/>
      <c r="G181" s="317"/>
      <c r="H181" s="31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317"/>
      <c r="B182" s="317"/>
      <c r="C182" s="317"/>
      <c r="D182" s="3"/>
      <c r="E182" s="317"/>
      <c r="F182" s="3"/>
      <c r="G182" s="317"/>
      <c r="H182" s="31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317"/>
      <c r="B183" s="317"/>
      <c r="C183" s="317"/>
      <c r="D183" s="3"/>
      <c r="E183" s="317"/>
      <c r="F183" s="3"/>
      <c r="G183" s="317"/>
      <c r="H183" s="31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317"/>
      <c r="B184" s="317"/>
      <c r="C184" s="317"/>
      <c r="D184" s="3"/>
      <c r="E184" s="317"/>
      <c r="F184" s="3"/>
      <c r="G184" s="317"/>
      <c r="H184" s="31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317"/>
      <c r="B185" s="317"/>
      <c r="C185" s="317"/>
      <c r="D185" s="3"/>
      <c r="E185" s="317"/>
      <c r="F185" s="3"/>
      <c r="G185" s="317"/>
      <c r="H185" s="31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317"/>
      <c r="B186" s="317"/>
      <c r="C186" s="317"/>
      <c r="D186" s="3"/>
      <c r="E186" s="317"/>
      <c r="F186" s="3"/>
      <c r="G186" s="317"/>
      <c r="H186" s="31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317"/>
      <c r="B187" s="317"/>
      <c r="C187" s="317"/>
      <c r="D187" s="3"/>
      <c r="E187" s="317"/>
      <c r="F187" s="3"/>
      <c r="G187" s="317"/>
      <c r="H187" s="31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317"/>
      <c r="B188" s="317"/>
      <c r="C188" s="317"/>
      <c r="D188" s="3"/>
      <c r="E188" s="317"/>
      <c r="F188" s="3"/>
      <c r="G188" s="317"/>
      <c r="H188" s="31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317"/>
      <c r="B189" s="317"/>
      <c r="C189" s="317"/>
      <c r="D189" s="3"/>
      <c r="E189" s="317"/>
      <c r="F189" s="3"/>
      <c r="G189" s="317"/>
      <c r="H189" s="31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317"/>
      <c r="B190" s="317"/>
      <c r="C190" s="317"/>
      <c r="D190" s="3"/>
      <c r="E190" s="317"/>
      <c r="F190" s="3"/>
      <c r="G190" s="317"/>
      <c r="H190" s="31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317"/>
      <c r="B191" s="317"/>
      <c r="C191" s="317"/>
      <c r="D191" s="3"/>
      <c r="E191" s="317"/>
      <c r="F191" s="3"/>
      <c r="G191" s="317"/>
      <c r="H191" s="31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317"/>
      <c r="B192" s="317"/>
      <c r="C192" s="317"/>
      <c r="D192" s="3"/>
      <c r="E192" s="317"/>
      <c r="F192" s="3"/>
      <c r="G192" s="317"/>
      <c r="H192" s="31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317"/>
      <c r="B193" s="317"/>
      <c r="C193" s="317"/>
      <c r="D193" s="3"/>
      <c r="E193" s="317"/>
      <c r="F193" s="3"/>
      <c r="G193" s="317"/>
      <c r="H193" s="31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317"/>
      <c r="B194" s="317"/>
      <c r="C194" s="317"/>
      <c r="D194" s="3"/>
      <c r="E194" s="317"/>
      <c r="F194" s="3"/>
      <c r="G194" s="317"/>
      <c r="H194" s="31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317"/>
      <c r="B195" s="317"/>
      <c r="C195" s="317"/>
      <c r="D195" s="3"/>
      <c r="E195" s="317"/>
      <c r="F195" s="3"/>
      <c r="G195" s="317"/>
      <c r="H195" s="31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317"/>
      <c r="B196" s="317"/>
      <c r="C196" s="317"/>
      <c r="D196" s="3"/>
      <c r="E196" s="317"/>
      <c r="F196" s="3"/>
      <c r="G196" s="317"/>
      <c r="H196" s="31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317"/>
      <c r="B197" s="317"/>
      <c r="C197" s="317"/>
      <c r="D197" s="3"/>
      <c r="E197" s="317"/>
      <c r="F197" s="3"/>
      <c r="G197" s="317"/>
      <c r="H197" s="31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317"/>
      <c r="B198" s="317"/>
      <c r="C198" s="317"/>
      <c r="D198" s="3"/>
      <c r="E198" s="317"/>
      <c r="F198" s="3"/>
      <c r="G198" s="317"/>
      <c r="H198" s="31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317"/>
      <c r="B199" s="317"/>
      <c r="C199" s="317"/>
      <c r="D199" s="3"/>
      <c r="E199" s="317"/>
      <c r="F199" s="3"/>
      <c r="G199" s="317"/>
      <c r="H199" s="31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317"/>
      <c r="B200" s="317"/>
      <c r="C200" s="317"/>
      <c r="D200" s="3"/>
      <c r="E200" s="317"/>
      <c r="F200" s="3"/>
      <c r="G200" s="317"/>
      <c r="H200" s="31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317"/>
      <c r="B201" s="317"/>
      <c r="C201" s="317"/>
      <c r="D201" s="3"/>
      <c r="E201" s="317"/>
      <c r="F201" s="3"/>
      <c r="G201" s="317"/>
      <c r="H201" s="31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317"/>
      <c r="B202" s="317"/>
      <c r="C202" s="317"/>
      <c r="D202" s="3"/>
      <c r="E202" s="317"/>
      <c r="F202" s="3"/>
      <c r="G202" s="317"/>
      <c r="H202" s="31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317"/>
      <c r="B203" s="317"/>
      <c r="C203" s="317"/>
      <c r="D203" s="3"/>
      <c r="E203" s="317"/>
      <c r="F203" s="3"/>
      <c r="G203" s="317"/>
      <c r="H203" s="31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317"/>
      <c r="B204" s="317"/>
      <c r="C204" s="317"/>
      <c r="D204" s="3"/>
      <c r="E204" s="317"/>
      <c r="F204" s="3"/>
      <c r="G204" s="317"/>
      <c r="H204" s="31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317"/>
      <c r="B205" s="317"/>
      <c r="C205" s="317"/>
      <c r="D205" s="3"/>
      <c r="E205" s="317"/>
      <c r="F205" s="3"/>
      <c r="G205" s="317"/>
      <c r="H205" s="31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317"/>
      <c r="B206" s="317"/>
      <c r="C206" s="317"/>
      <c r="D206" s="3"/>
      <c r="E206" s="317"/>
      <c r="F206" s="3"/>
      <c r="G206" s="317"/>
      <c r="H206" s="31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317"/>
      <c r="B207" s="317"/>
      <c r="C207" s="317"/>
      <c r="D207" s="3"/>
      <c r="E207" s="317"/>
      <c r="F207" s="3"/>
      <c r="G207" s="317"/>
      <c r="H207" s="31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317"/>
      <c r="B208" s="317"/>
      <c r="C208" s="317"/>
      <c r="D208" s="3"/>
      <c r="E208" s="317"/>
      <c r="F208" s="3"/>
      <c r="G208" s="317"/>
      <c r="H208" s="31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317"/>
      <c r="B209" s="317"/>
      <c r="C209" s="317"/>
      <c r="D209" s="3"/>
      <c r="E209" s="317"/>
      <c r="F209" s="3"/>
      <c r="G209" s="317"/>
      <c r="H209" s="31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317"/>
      <c r="B210" s="317"/>
      <c r="C210" s="317"/>
      <c r="D210" s="3"/>
      <c r="E210" s="317"/>
      <c r="F210" s="3"/>
      <c r="G210" s="317"/>
      <c r="H210" s="31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317"/>
      <c r="B211" s="317"/>
      <c r="C211" s="317"/>
      <c r="D211" s="3"/>
      <c r="E211" s="317"/>
      <c r="F211" s="3"/>
      <c r="G211" s="317"/>
      <c r="H211" s="31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317"/>
      <c r="B212" s="317"/>
      <c r="C212" s="317"/>
      <c r="D212" s="3"/>
      <c r="E212" s="317"/>
      <c r="F212" s="3"/>
      <c r="G212" s="317"/>
      <c r="H212" s="31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317"/>
      <c r="B213" s="317"/>
      <c r="C213" s="317"/>
      <c r="D213" s="3"/>
      <c r="E213" s="317"/>
      <c r="F213" s="3"/>
      <c r="G213" s="317"/>
      <c r="H213" s="31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317"/>
      <c r="B214" s="317"/>
      <c r="C214" s="317"/>
      <c r="D214" s="3"/>
      <c r="E214" s="317"/>
      <c r="F214" s="3"/>
      <c r="G214" s="317"/>
      <c r="H214" s="31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317"/>
      <c r="B215" s="317"/>
      <c r="C215" s="317"/>
      <c r="D215" s="3"/>
      <c r="E215" s="317"/>
      <c r="F215" s="3"/>
      <c r="G215" s="317"/>
      <c r="H215" s="31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317"/>
      <c r="B216" s="317"/>
      <c r="C216" s="317"/>
      <c r="D216" s="3"/>
      <c r="E216" s="317"/>
      <c r="F216" s="3"/>
      <c r="G216" s="317"/>
      <c r="H216" s="31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317"/>
      <c r="B217" s="317"/>
      <c r="C217" s="317"/>
      <c r="D217" s="3"/>
      <c r="E217" s="317"/>
      <c r="F217" s="3"/>
      <c r="G217" s="317"/>
      <c r="H217" s="31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317"/>
      <c r="B218" s="317"/>
      <c r="C218" s="317"/>
      <c r="D218" s="3"/>
      <c r="E218" s="317"/>
      <c r="F218" s="3"/>
      <c r="G218" s="317"/>
      <c r="H218" s="31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317"/>
      <c r="B219" s="317"/>
      <c r="C219" s="317"/>
      <c r="D219" s="3"/>
      <c r="E219" s="317"/>
      <c r="F219" s="3"/>
      <c r="G219" s="317"/>
      <c r="H219" s="31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317"/>
      <c r="B220" s="317"/>
      <c r="C220" s="317"/>
      <c r="D220" s="3"/>
      <c r="E220" s="317"/>
      <c r="F220" s="3"/>
      <c r="G220" s="317"/>
      <c r="H220" s="31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317"/>
      <c r="B221" s="317"/>
      <c r="C221" s="317"/>
      <c r="D221" s="3"/>
      <c r="E221" s="317"/>
      <c r="F221" s="3"/>
      <c r="G221" s="317"/>
      <c r="H221" s="31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317"/>
      <c r="B222" s="317"/>
      <c r="C222" s="317"/>
      <c r="D222" s="3"/>
      <c r="E222" s="317"/>
      <c r="F222" s="3"/>
      <c r="G222" s="317"/>
      <c r="H222" s="31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317"/>
      <c r="B223" s="317"/>
      <c r="C223" s="317"/>
      <c r="D223" s="3"/>
      <c r="E223" s="317"/>
      <c r="F223" s="3"/>
      <c r="G223" s="317"/>
      <c r="H223" s="31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317"/>
      <c r="B224" s="317"/>
      <c r="C224" s="317"/>
      <c r="D224" s="3"/>
      <c r="E224" s="317"/>
      <c r="F224" s="3"/>
      <c r="G224" s="317"/>
      <c r="H224" s="31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317"/>
      <c r="B225" s="317"/>
      <c r="C225" s="317"/>
      <c r="D225" s="3"/>
      <c r="E225" s="317"/>
      <c r="F225" s="3"/>
      <c r="G225" s="317"/>
      <c r="H225" s="31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317"/>
      <c r="B226" s="317"/>
      <c r="C226" s="317"/>
      <c r="D226" s="3"/>
      <c r="E226" s="317"/>
      <c r="F226" s="3"/>
      <c r="G226" s="317"/>
      <c r="H226" s="31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317"/>
      <c r="B227" s="317"/>
      <c r="C227" s="317"/>
      <c r="D227" s="3"/>
      <c r="E227" s="317"/>
      <c r="F227" s="3"/>
      <c r="G227" s="317"/>
      <c r="H227" s="31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317"/>
      <c r="B228" s="317"/>
      <c r="C228" s="317"/>
      <c r="D228" s="3"/>
      <c r="E228" s="317"/>
      <c r="F228" s="3"/>
      <c r="G228" s="317"/>
      <c r="H228" s="31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317"/>
      <c r="B229" s="317"/>
      <c r="C229" s="317"/>
      <c r="D229" s="3"/>
      <c r="E229" s="317"/>
      <c r="F229" s="3"/>
      <c r="G229" s="317"/>
      <c r="H229" s="31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317"/>
      <c r="B230" s="317"/>
      <c r="C230" s="317"/>
      <c r="D230" s="3"/>
      <c r="E230" s="317"/>
      <c r="F230" s="3"/>
      <c r="G230" s="317"/>
      <c r="H230" s="31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317"/>
      <c r="B231" s="317"/>
      <c r="C231" s="317"/>
      <c r="D231" s="3"/>
      <c r="E231" s="317"/>
      <c r="F231" s="3"/>
      <c r="G231" s="317"/>
      <c r="H231" s="31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317"/>
      <c r="B232" s="317"/>
      <c r="C232" s="317"/>
      <c r="D232" s="3"/>
      <c r="E232" s="317"/>
      <c r="F232" s="3"/>
      <c r="G232" s="317"/>
      <c r="H232" s="31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317"/>
      <c r="B233" s="317"/>
      <c r="C233" s="317"/>
      <c r="D233" s="3"/>
      <c r="E233" s="317"/>
      <c r="F233" s="3"/>
      <c r="G233" s="317"/>
      <c r="H233" s="31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317"/>
      <c r="B234" s="317"/>
      <c r="C234" s="317"/>
      <c r="D234" s="3"/>
      <c r="E234" s="317"/>
      <c r="F234" s="3"/>
      <c r="G234" s="317"/>
      <c r="H234" s="31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317"/>
      <c r="B235" s="317"/>
      <c r="C235" s="317"/>
      <c r="D235" s="3"/>
      <c r="E235" s="317"/>
      <c r="F235" s="3"/>
      <c r="G235" s="317"/>
      <c r="H235" s="31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317"/>
      <c r="B236" s="317"/>
      <c r="C236" s="317"/>
      <c r="D236" s="3"/>
      <c r="E236" s="317"/>
      <c r="F236" s="3"/>
      <c r="G236" s="317"/>
      <c r="H236" s="31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317"/>
      <c r="B237" s="317"/>
      <c r="C237" s="317"/>
      <c r="D237" s="3"/>
      <c r="E237" s="317"/>
      <c r="F237" s="3"/>
      <c r="G237" s="317"/>
      <c r="H237" s="31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317"/>
      <c r="B238" s="317"/>
      <c r="C238" s="317"/>
      <c r="D238" s="3"/>
      <c r="E238" s="317"/>
      <c r="F238" s="3"/>
      <c r="G238" s="317"/>
      <c r="H238" s="31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1">
    <mergeCell ref="H2:J2"/>
    <mergeCell ref="B4:J4"/>
    <mergeCell ref="B5:J5"/>
    <mergeCell ref="B6:J6"/>
    <mergeCell ref="B8:D8"/>
    <mergeCell ref="E8:J8"/>
    <mergeCell ref="B11:B22"/>
    <mergeCell ref="C11:C22"/>
    <mergeCell ref="D11:D22"/>
    <mergeCell ref="E11:E22"/>
    <mergeCell ref="F11:F13"/>
    <mergeCell ref="G11:G13"/>
    <mergeCell ref="F14:F16"/>
    <mergeCell ref="G14:G16"/>
    <mergeCell ref="F17:F19"/>
    <mergeCell ref="G17:G19"/>
    <mergeCell ref="F20:F22"/>
    <mergeCell ref="G20:G22"/>
    <mergeCell ref="G24:G26"/>
    <mergeCell ref="B27:B30"/>
    <mergeCell ref="C27:C30"/>
    <mergeCell ref="D27:D30"/>
    <mergeCell ref="E27:E30"/>
    <mergeCell ref="F27:F30"/>
    <mergeCell ref="G27:G30"/>
    <mergeCell ref="B24:B26"/>
    <mergeCell ref="C24:C26"/>
    <mergeCell ref="D24:D26"/>
    <mergeCell ref="E24:E26"/>
    <mergeCell ref="F24:F26"/>
    <mergeCell ref="G31:G32"/>
    <mergeCell ref="B33:B36"/>
    <mergeCell ref="C33:C36"/>
    <mergeCell ref="D33:D36"/>
    <mergeCell ref="E33:E36"/>
    <mergeCell ref="F33:F36"/>
    <mergeCell ref="G33:G36"/>
    <mergeCell ref="B31:B32"/>
    <mergeCell ref="C31:C32"/>
    <mergeCell ref="D31:D32"/>
    <mergeCell ref="E31:E32"/>
    <mergeCell ref="F31:F32"/>
    <mergeCell ref="G37:G39"/>
    <mergeCell ref="B40:B43"/>
    <mergeCell ref="C40:C43"/>
    <mergeCell ref="D40:D43"/>
    <mergeCell ref="E40:E43"/>
    <mergeCell ref="F40:F43"/>
    <mergeCell ref="G40:G43"/>
    <mergeCell ref="B37:B39"/>
    <mergeCell ref="C37:C39"/>
    <mergeCell ref="D37:D39"/>
    <mergeCell ref="E37:E39"/>
    <mergeCell ref="F37:F39"/>
    <mergeCell ref="G44:G46"/>
    <mergeCell ref="B47:B48"/>
    <mergeCell ref="C47:C48"/>
    <mergeCell ref="D47:D48"/>
    <mergeCell ref="E47:E48"/>
    <mergeCell ref="F47:F48"/>
    <mergeCell ref="G47:G48"/>
    <mergeCell ref="B44:B46"/>
    <mergeCell ref="C44:C46"/>
    <mergeCell ref="D44:D46"/>
    <mergeCell ref="E44:E46"/>
    <mergeCell ref="F44:F46"/>
    <mergeCell ref="G50:G54"/>
    <mergeCell ref="H50:H54"/>
    <mergeCell ref="B55:B59"/>
    <mergeCell ref="C55:C59"/>
    <mergeCell ref="D55:D59"/>
    <mergeCell ref="E55:E59"/>
    <mergeCell ref="F55:F59"/>
    <mergeCell ref="G55:G59"/>
    <mergeCell ref="H55:H59"/>
    <mergeCell ref="B50:B54"/>
    <mergeCell ref="C50:C54"/>
    <mergeCell ref="D50:D54"/>
    <mergeCell ref="E50:E54"/>
    <mergeCell ref="F50:F54"/>
    <mergeCell ref="G61:G64"/>
    <mergeCell ref="H61:H64"/>
    <mergeCell ref="B65:B69"/>
    <mergeCell ref="C65:C69"/>
    <mergeCell ref="D65:D69"/>
    <mergeCell ref="E65:E69"/>
    <mergeCell ref="F65:F69"/>
    <mergeCell ref="G65:G69"/>
    <mergeCell ref="H65:H69"/>
    <mergeCell ref="B61:B64"/>
    <mergeCell ref="C61:C64"/>
    <mergeCell ref="D61:D64"/>
    <mergeCell ref="E61:E64"/>
    <mergeCell ref="F61:F64"/>
    <mergeCell ref="B72:C72"/>
    <mergeCell ref="B74:D74"/>
    <mergeCell ref="E74:J74"/>
    <mergeCell ref="B79:B82"/>
    <mergeCell ref="C79:C82"/>
    <mergeCell ref="D79:D82"/>
    <mergeCell ref="E79:E82"/>
    <mergeCell ref="F79:F82"/>
    <mergeCell ref="G79:G82"/>
    <mergeCell ref="B88:C88"/>
    <mergeCell ref="B90:D90"/>
    <mergeCell ref="E90:J90"/>
    <mergeCell ref="B98:C98"/>
    <mergeCell ref="B101:D101"/>
    <mergeCell ref="G83:G84"/>
    <mergeCell ref="H83:H84"/>
    <mergeCell ref="B86:B87"/>
    <mergeCell ref="C86:C87"/>
    <mergeCell ref="D86:D87"/>
    <mergeCell ref="E86:E87"/>
    <mergeCell ref="F86:F87"/>
    <mergeCell ref="G86:G87"/>
    <mergeCell ref="B83:B84"/>
    <mergeCell ref="C83:C84"/>
    <mergeCell ref="D83:D84"/>
    <mergeCell ref="E83:E84"/>
    <mergeCell ref="F83:F84"/>
  </mergeCells>
  <pageMargins left="0.9055118110236221" right="0.51181102362204722" top="0.55118110236220474" bottom="0.55118110236220474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</cp:lastModifiedBy>
  <cp:lastPrinted>2021-10-26T20:21:22Z</cp:lastPrinted>
  <dcterms:created xsi:type="dcterms:W3CDTF">2021-10-26T19:26:04Z</dcterms:created>
  <dcterms:modified xsi:type="dcterms:W3CDTF">2021-10-26T21:05:07Z</dcterms:modified>
</cp:coreProperties>
</file>