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19440" windowHeight="11760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витрат'!$A$10:$AA$240</definedName>
    <definedName name="_xlnm.Print_Area" localSheetId="1">'Кошторис  витрат'!$A$1:$AA$245</definedName>
  </definedNames>
  <calcPr calcId="162913"/>
</workbook>
</file>

<file path=xl/calcChain.xml><?xml version="1.0" encoding="utf-8"?>
<calcChain xmlns="http://schemas.openxmlformats.org/spreadsheetml/2006/main">
  <c r="X123" i="2" l="1"/>
  <c r="Y156" i="2"/>
  <c r="Z156" i="2" s="1"/>
  <c r="X156" i="2"/>
  <c r="W156" i="2"/>
  <c r="K13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T13" i="2"/>
  <c r="V15" i="2"/>
  <c r="V16" i="2"/>
  <c r="V17" i="2"/>
  <c r="X17" i="2" s="1"/>
  <c r="V18" i="2"/>
  <c r="V19" i="2"/>
  <c r="X19" i="2" s="1"/>
  <c r="V20" i="2"/>
  <c r="V21" i="2"/>
  <c r="X21" i="2" s="1"/>
  <c r="V22" i="2"/>
  <c r="V23" i="2"/>
  <c r="X23" i="2" s="1"/>
  <c r="V24" i="2"/>
  <c r="V25" i="2"/>
  <c r="X25" i="2" s="1"/>
  <c r="V26" i="2"/>
  <c r="V27" i="2"/>
  <c r="X27" i="2" s="1"/>
  <c r="V28" i="2"/>
  <c r="V29" i="2"/>
  <c r="X29" i="2" s="1"/>
  <c r="V30" i="2"/>
  <c r="V31" i="2"/>
  <c r="X31" i="2" s="1"/>
  <c r="V32" i="2"/>
  <c r="V33" i="2"/>
  <c r="X33" i="2" s="1"/>
  <c r="V34" i="2"/>
  <c r="V35" i="2"/>
  <c r="X35" i="2" s="1"/>
  <c r="V36" i="2"/>
  <c r="V37" i="2"/>
  <c r="V38" i="2"/>
  <c r="V39" i="2"/>
  <c r="V40" i="2"/>
  <c r="V41" i="2"/>
  <c r="V42" i="2"/>
  <c r="V43" i="2"/>
  <c r="V44" i="2"/>
  <c r="V45" i="2"/>
  <c r="X45" i="2" s="1"/>
  <c r="V46" i="2"/>
  <c r="V47" i="2"/>
  <c r="V48" i="2"/>
  <c r="V49" i="2"/>
  <c r="V50" i="2"/>
  <c r="V51" i="2"/>
  <c r="V14" i="2"/>
  <c r="X48" i="2"/>
  <c r="A2" i="2"/>
  <c r="J123" i="2"/>
  <c r="H120" i="2"/>
  <c r="H119" i="2" s="1"/>
  <c r="G121" i="2"/>
  <c r="G122" i="2"/>
  <c r="G123" i="2"/>
  <c r="W123" i="2" s="1"/>
  <c r="Y123" i="2" s="1"/>
  <c r="Z123" i="2" s="1"/>
  <c r="E119" i="2"/>
  <c r="J154" i="2"/>
  <c r="J155" i="2"/>
  <c r="J156" i="2"/>
  <c r="J157" i="2"/>
  <c r="X157" i="2" s="1"/>
  <c r="G154" i="2"/>
  <c r="G155" i="2"/>
  <c r="G156" i="2"/>
  <c r="G157" i="2"/>
  <c r="W157" i="2" s="1"/>
  <c r="Y157" i="2" s="1"/>
  <c r="Z157" i="2" s="1"/>
  <c r="H152" i="2"/>
  <c r="E152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J60" i="2" s="1"/>
  <c r="X60" i="2" s="1"/>
  <c r="I59" i="2"/>
  <c r="H59" i="2"/>
  <c r="I58" i="2"/>
  <c r="H58" i="2"/>
  <c r="I57" i="2"/>
  <c r="H57" i="2"/>
  <c r="J79" i="2"/>
  <c r="X79" i="2" s="1"/>
  <c r="J80" i="2"/>
  <c r="X80" i="2" s="1"/>
  <c r="H56" i="2"/>
  <c r="G58" i="2"/>
  <c r="G59" i="2"/>
  <c r="G60" i="2"/>
  <c r="W60" i="2" s="1"/>
  <c r="G61" i="2"/>
  <c r="W61" i="2" s="1"/>
  <c r="G62" i="2"/>
  <c r="W62" i="2" s="1"/>
  <c r="G63" i="2"/>
  <c r="W63" i="2" s="1"/>
  <c r="G64" i="2"/>
  <c r="W64" i="2" s="1"/>
  <c r="G65" i="2"/>
  <c r="W65" i="2" s="1"/>
  <c r="G66" i="2"/>
  <c r="W66" i="2" s="1"/>
  <c r="G67" i="2"/>
  <c r="W67" i="2" s="1"/>
  <c r="G68" i="2"/>
  <c r="W68" i="2" s="1"/>
  <c r="G69" i="2"/>
  <c r="W69" i="2" s="1"/>
  <c r="G70" i="2"/>
  <c r="W70" i="2" s="1"/>
  <c r="G71" i="2"/>
  <c r="W71" i="2" s="1"/>
  <c r="G72" i="2"/>
  <c r="W72" i="2" s="1"/>
  <c r="G73" i="2"/>
  <c r="W73" i="2" s="1"/>
  <c r="G74" i="2"/>
  <c r="W74" i="2" s="1"/>
  <c r="G75" i="2"/>
  <c r="W75" i="2" s="1"/>
  <c r="G76" i="2"/>
  <c r="W76" i="2" s="1"/>
  <c r="G77" i="2"/>
  <c r="W77" i="2" s="1"/>
  <c r="G78" i="2"/>
  <c r="W78" i="2" s="1"/>
  <c r="G79" i="2"/>
  <c r="W79" i="2" s="1"/>
  <c r="Y79" i="2" s="1"/>
  <c r="Z79" i="2" s="1"/>
  <c r="G80" i="2"/>
  <c r="W80" i="2" s="1"/>
  <c r="E56" i="2"/>
  <c r="J36" i="2"/>
  <c r="X36" i="2" s="1"/>
  <c r="J43" i="2"/>
  <c r="J45" i="2"/>
  <c r="J51" i="2"/>
  <c r="X51" i="2" s="1"/>
  <c r="I50" i="2"/>
  <c r="I49" i="2"/>
  <c r="I48" i="2"/>
  <c r="I47" i="2"/>
  <c r="I46" i="2"/>
  <c r="I44" i="2"/>
  <c r="I42" i="2"/>
  <c r="I41" i="2"/>
  <c r="I40" i="2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H50" i="2"/>
  <c r="H49" i="2"/>
  <c r="H48" i="2"/>
  <c r="J48" i="2" s="1"/>
  <c r="H47" i="2"/>
  <c r="H46" i="2"/>
  <c r="H44" i="2"/>
  <c r="H42" i="2"/>
  <c r="J42" i="2" s="1"/>
  <c r="X42" i="2" s="1"/>
  <c r="H41" i="2"/>
  <c r="H40" i="2"/>
  <c r="H39" i="2"/>
  <c r="H38" i="2"/>
  <c r="J38" i="2" s="1"/>
  <c r="X38" i="2" s="1"/>
  <c r="H37" i="2"/>
  <c r="H35" i="2"/>
  <c r="J35" i="2" s="1"/>
  <c r="H34" i="2"/>
  <c r="H33" i="2"/>
  <c r="J33" i="2" s="1"/>
  <c r="H32" i="2"/>
  <c r="H31" i="2"/>
  <c r="J31" i="2" s="1"/>
  <c r="H30" i="2"/>
  <c r="H29" i="2"/>
  <c r="J29" i="2" s="1"/>
  <c r="H28" i="2"/>
  <c r="J28" i="2" s="1"/>
  <c r="X28" i="2" s="1"/>
  <c r="H27" i="2"/>
  <c r="J27" i="2" s="1"/>
  <c r="H26" i="2"/>
  <c r="H25" i="2"/>
  <c r="J25" i="2" s="1"/>
  <c r="H24" i="2"/>
  <c r="J24" i="2" s="1"/>
  <c r="X24" i="2" s="1"/>
  <c r="H23" i="2"/>
  <c r="J23" i="2" s="1"/>
  <c r="H22" i="2"/>
  <c r="H21" i="2"/>
  <c r="J21" i="2" s="1"/>
  <c r="H20" i="2"/>
  <c r="J20" i="2" s="1"/>
  <c r="X20" i="2" s="1"/>
  <c r="H19" i="2"/>
  <c r="J19" i="2" s="1"/>
  <c r="H18" i="2"/>
  <c r="H17" i="2"/>
  <c r="J17" i="2" s="1"/>
  <c r="H16" i="2"/>
  <c r="H15" i="2"/>
  <c r="H14" i="2"/>
  <c r="G17" i="2"/>
  <c r="G18" i="2"/>
  <c r="W18" i="2" s="1"/>
  <c r="G19" i="2"/>
  <c r="G20" i="2"/>
  <c r="W20" i="2" s="1"/>
  <c r="Y20" i="2" s="1"/>
  <c r="Z20" i="2" s="1"/>
  <c r="G21" i="2"/>
  <c r="G22" i="2"/>
  <c r="W22" i="2" s="1"/>
  <c r="G23" i="2"/>
  <c r="G24" i="2"/>
  <c r="W24" i="2" s="1"/>
  <c r="Y24" i="2" s="1"/>
  <c r="Z24" i="2" s="1"/>
  <c r="G25" i="2"/>
  <c r="G26" i="2"/>
  <c r="W26" i="2" s="1"/>
  <c r="G27" i="2"/>
  <c r="G28" i="2"/>
  <c r="W28" i="2" s="1"/>
  <c r="Y28" i="2" s="1"/>
  <c r="Z28" i="2" s="1"/>
  <c r="G29" i="2"/>
  <c r="G30" i="2"/>
  <c r="W30" i="2" s="1"/>
  <c r="G31" i="2"/>
  <c r="G32" i="2"/>
  <c r="W32" i="2" s="1"/>
  <c r="G33" i="2"/>
  <c r="G34" i="2"/>
  <c r="W34" i="2" s="1"/>
  <c r="G35" i="2"/>
  <c r="G36" i="2"/>
  <c r="W36" i="2" s="1"/>
  <c r="Y36" i="2" s="1"/>
  <c r="Z36" i="2" s="1"/>
  <c r="G37" i="2"/>
  <c r="G38" i="2"/>
  <c r="W38" i="2" s="1"/>
  <c r="Y38" i="2" s="1"/>
  <c r="Z38" i="2" s="1"/>
  <c r="G39" i="2"/>
  <c r="G40" i="2"/>
  <c r="W40" i="2" s="1"/>
  <c r="G41" i="2"/>
  <c r="G42" i="2"/>
  <c r="W42" i="2" s="1"/>
  <c r="Y42" i="2" s="1"/>
  <c r="Z42" i="2" s="1"/>
  <c r="G43" i="2"/>
  <c r="G44" i="2"/>
  <c r="W44" i="2" s="1"/>
  <c r="G45" i="2"/>
  <c r="G46" i="2"/>
  <c r="W46" i="2" s="1"/>
  <c r="G47" i="2"/>
  <c r="G48" i="2"/>
  <c r="W48" i="2" s="1"/>
  <c r="Y48" i="2" s="1"/>
  <c r="Z48" i="2" s="1"/>
  <c r="G49" i="2"/>
  <c r="G50" i="2"/>
  <c r="W50" i="2" s="1"/>
  <c r="G51" i="2"/>
  <c r="Y46" i="2" l="1"/>
  <c r="Z46" i="2" s="1"/>
  <c r="Y30" i="2"/>
  <c r="Z30" i="2" s="1"/>
  <c r="Y22" i="2"/>
  <c r="Z22" i="2" s="1"/>
  <c r="X49" i="2"/>
  <c r="X43" i="2"/>
  <c r="Y43" i="2" s="1"/>
  <c r="Z43" i="2" s="1"/>
  <c r="X39" i="2"/>
  <c r="Y80" i="2"/>
  <c r="Z80" i="2" s="1"/>
  <c r="Y78" i="2"/>
  <c r="Z78" i="2" s="1"/>
  <c r="Y66" i="2"/>
  <c r="Z66" i="2" s="1"/>
  <c r="Y62" i="2"/>
  <c r="Z62" i="2" s="1"/>
  <c r="Y60" i="2"/>
  <c r="Z60" i="2" s="1"/>
  <c r="J68" i="2"/>
  <c r="X68" i="2" s="1"/>
  <c r="Y68" i="2" s="1"/>
  <c r="Z68" i="2" s="1"/>
  <c r="V13" i="2"/>
  <c r="J76" i="2"/>
  <c r="X76" i="2" s="1"/>
  <c r="Y76" i="2" s="1"/>
  <c r="Z76" i="2" s="1"/>
  <c r="W49" i="2"/>
  <c r="Y49" i="2" s="1"/>
  <c r="Z49" i="2" s="1"/>
  <c r="W45" i="2"/>
  <c r="W41" i="2"/>
  <c r="W37" i="2"/>
  <c r="W33" i="2"/>
  <c r="Y33" i="2" s="1"/>
  <c r="Z33" i="2" s="1"/>
  <c r="W29" i="2"/>
  <c r="W25" i="2"/>
  <c r="Y25" i="2" s="1"/>
  <c r="Z25" i="2" s="1"/>
  <c r="W21" i="2"/>
  <c r="Y21" i="2" s="1"/>
  <c r="Z21" i="2" s="1"/>
  <c r="W17" i="2"/>
  <c r="Y17" i="2" s="1"/>
  <c r="Z17" i="2" s="1"/>
  <c r="W51" i="2"/>
  <c r="W47" i="2"/>
  <c r="W43" i="2"/>
  <c r="W39" i="2"/>
  <c r="Y39" i="2" s="1"/>
  <c r="Z39" i="2" s="1"/>
  <c r="W35" i="2"/>
  <c r="W31" i="2"/>
  <c r="Y31" i="2" s="1"/>
  <c r="Z31" i="2" s="1"/>
  <c r="W27" i="2"/>
  <c r="W23" i="2"/>
  <c r="Y23" i="2" s="1"/>
  <c r="Z23" i="2" s="1"/>
  <c r="W19" i="2"/>
  <c r="Y45" i="2"/>
  <c r="Z45" i="2" s="1"/>
  <c r="Y29" i="2"/>
  <c r="Z29" i="2" s="1"/>
  <c r="Y51" i="2"/>
  <c r="Z51" i="2" s="1"/>
  <c r="Y35" i="2"/>
  <c r="Z35" i="2" s="1"/>
  <c r="Y27" i="2"/>
  <c r="Z27" i="2" s="1"/>
  <c r="Y19" i="2"/>
  <c r="Z19" i="2" s="1"/>
  <c r="J32" i="2"/>
  <c r="X32" i="2" s="1"/>
  <c r="Y32" i="2" s="1"/>
  <c r="Z32" i="2" s="1"/>
  <c r="J37" i="2"/>
  <c r="X37" i="2" s="1"/>
  <c r="J41" i="2"/>
  <c r="X41" i="2" s="1"/>
  <c r="J47" i="2"/>
  <c r="X47" i="2" s="1"/>
  <c r="J58" i="2"/>
  <c r="J62" i="2"/>
  <c r="X62" i="2" s="1"/>
  <c r="J64" i="2"/>
  <c r="X64" i="2" s="1"/>
  <c r="Y64" i="2" s="1"/>
  <c r="Z64" i="2" s="1"/>
  <c r="J66" i="2"/>
  <c r="X66" i="2" s="1"/>
  <c r="J70" i="2"/>
  <c r="X70" i="2" s="1"/>
  <c r="Y70" i="2" s="1"/>
  <c r="Z70" i="2" s="1"/>
  <c r="J72" i="2"/>
  <c r="X72" i="2" s="1"/>
  <c r="Y72" i="2" s="1"/>
  <c r="Z72" i="2" s="1"/>
  <c r="J74" i="2"/>
  <c r="X74" i="2" s="1"/>
  <c r="Y74" i="2" s="1"/>
  <c r="Z74" i="2" s="1"/>
  <c r="J78" i="2"/>
  <c r="X78" i="2" s="1"/>
  <c r="J18" i="2"/>
  <c r="X18" i="2" s="1"/>
  <c r="Y18" i="2" s="1"/>
  <c r="Z18" i="2" s="1"/>
  <c r="J22" i="2"/>
  <c r="X22" i="2" s="1"/>
  <c r="J26" i="2"/>
  <c r="X26" i="2" s="1"/>
  <c r="Y26" i="2" s="1"/>
  <c r="Z26" i="2" s="1"/>
  <c r="J30" i="2"/>
  <c r="X30" i="2" s="1"/>
  <c r="J34" i="2"/>
  <c r="X34" i="2" s="1"/>
  <c r="Y34" i="2" s="1"/>
  <c r="Z34" i="2" s="1"/>
  <c r="J39" i="2"/>
  <c r="J44" i="2"/>
  <c r="X44" i="2" s="1"/>
  <c r="Y44" i="2" s="1"/>
  <c r="Z44" i="2" s="1"/>
  <c r="J49" i="2"/>
  <c r="J40" i="2"/>
  <c r="X40" i="2" s="1"/>
  <c r="Y40" i="2" s="1"/>
  <c r="Z40" i="2" s="1"/>
  <c r="J46" i="2"/>
  <c r="X46" i="2" s="1"/>
  <c r="J50" i="2"/>
  <c r="X50" i="2" s="1"/>
  <c r="Y50" i="2" s="1"/>
  <c r="Z50" i="2" s="1"/>
  <c r="J59" i="2"/>
  <c r="J61" i="2"/>
  <c r="X61" i="2" s="1"/>
  <c r="Y61" i="2" s="1"/>
  <c r="Z61" i="2" s="1"/>
  <c r="J63" i="2"/>
  <c r="X63" i="2" s="1"/>
  <c r="Y63" i="2" s="1"/>
  <c r="Z63" i="2" s="1"/>
  <c r="J65" i="2"/>
  <c r="X65" i="2" s="1"/>
  <c r="Y65" i="2" s="1"/>
  <c r="Z65" i="2" s="1"/>
  <c r="J67" i="2"/>
  <c r="X67" i="2" s="1"/>
  <c r="Y67" i="2" s="1"/>
  <c r="Z67" i="2" s="1"/>
  <c r="J69" i="2"/>
  <c r="X69" i="2" s="1"/>
  <c r="Y69" i="2" s="1"/>
  <c r="Z69" i="2" s="1"/>
  <c r="J71" i="2"/>
  <c r="X71" i="2" s="1"/>
  <c r="Y71" i="2" s="1"/>
  <c r="Z71" i="2" s="1"/>
  <c r="J73" i="2"/>
  <c r="X73" i="2" s="1"/>
  <c r="Y73" i="2" s="1"/>
  <c r="Z73" i="2" s="1"/>
  <c r="J75" i="2"/>
  <c r="X75" i="2" s="1"/>
  <c r="Y75" i="2" s="1"/>
  <c r="Z75" i="2" s="1"/>
  <c r="J77" i="2"/>
  <c r="X77" i="2" s="1"/>
  <c r="Y77" i="2" s="1"/>
  <c r="Z77" i="2" s="1"/>
  <c r="Y41" i="2" l="1"/>
  <c r="Z41" i="2" s="1"/>
  <c r="Y47" i="2"/>
  <c r="Z47" i="2" s="1"/>
  <c r="Y37" i="2"/>
  <c r="Z37" i="2" s="1"/>
  <c r="H13" i="2"/>
  <c r="E13" i="2"/>
  <c r="J232" i="2" l="1"/>
  <c r="G232" i="2"/>
  <c r="J27" i="1" l="1"/>
  <c r="J28" i="1"/>
  <c r="H30" i="1"/>
  <c r="G30" i="1"/>
  <c r="F30" i="1"/>
  <c r="E30" i="1"/>
  <c r="D30" i="1"/>
  <c r="J29" i="1"/>
  <c r="N29" i="1" s="1"/>
  <c r="J30" i="1" l="1"/>
  <c r="K29" i="1"/>
  <c r="I29" i="1"/>
  <c r="B29" i="1"/>
  <c r="V236" i="2"/>
  <c r="V235" i="2"/>
  <c r="V234" i="2"/>
  <c r="V233" i="2"/>
  <c r="V232" i="2"/>
  <c r="V231" i="2"/>
  <c r="V230" i="2"/>
  <c r="V229" i="2"/>
  <c r="T228" i="2"/>
  <c r="V227" i="2"/>
  <c r="V226" i="2"/>
  <c r="V225" i="2"/>
  <c r="T224" i="2"/>
  <c r="V223" i="2"/>
  <c r="V222" i="2"/>
  <c r="V221" i="2"/>
  <c r="V220" i="2"/>
  <c r="T219" i="2"/>
  <c r="V218" i="2"/>
  <c r="V217" i="2"/>
  <c r="V216" i="2"/>
  <c r="V215" i="2"/>
  <c r="T214" i="2"/>
  <c r="T212" i="2"/>
  <c r="V211" i="2"/>
  <c r="V210" i="2"/>
  <c r="V209" i="2"/>
  <c r="V208" i="2"/>
  <c r="T206" i="2"/>
  <c r="V205" i="2"/>
  <c r="V204" i="2"/>
  <c r="T202" i="2"/>
  <c r="V201" i="2"/>
  <c r="V200" i="2"/>
  <c r="V199" i="2"/>
  <c r="V198" i="2"/>
  <c r="V197" i="2"/>
  <c r="T195" i="2"/>
  <c r="V194" i="2"/>
  <c r="V193" i="2"/>
  <c r="V192" i="2"/>
  <c r="V191" i="2"/>
  <c r="V190" i="2"/>
  <c r="V189" i="2"/>
  <c r="T187" i="2"/>
  <c r="V186" i="2"/>
  <c r="V185" i="2"/>
  <c r="V184" i="2"/>
  <c r="V183" i="2"/>
  <c r="V182" i="2"/>
  <c r="V181" i="2"/>
  <c r="T179" i="2"/>
  <c r="V178" i="2"/>
  <c r="V177" i="2"/>
  <c r="V176" i="2"/>
  <c r="V175" i="2"/>
  <c r="V174" i="2"/>
  <c r="V173" i="2"/>
  <c r="V172" i="2"/>
  <c r="V171" i="2"/>
  <c r="V170" i="2"/>
  <c r="V169" i="2"/>
  <c r="V168" i="2"/>
  <c r="V165" i="2"/>
  <c r="V164" i="2"/>
  <c r="V163" i="2"/>
  <c r="T162" i="2"/>
  <c r="V161" i="2"/>
  <c r="V160" i="2"/>
  <c r="V159" i="2"/>
  <c r="T158" i="2"/>
  <c r="V155" i="2"/>
  <c r="V154" i="2"/>
  <c r="V153" i="2"/>
  <c r="T152" i="2"/>
  <c r="V149" i="2"/>
  <c r="V148" i="2"/>
  <c r="V147" i="2"/>
  <c r="T146" i="2"/>
  <c r="V145" i="2"/>
  <c r="V144" i="2"/>
  <c r="V143" i="2"/>
  <c r="T142" i="2"/>
  <c r="V141" i="2"/>
  <c r="V140" i="2"/>
  <c r="V139" i="2"/>
  <c r="T138" i="2"/>
  <c r="V135" i="2"/>
  <c r="V134" i="2"/>
  <c r="V133" i="2"/>
  <c r="T132" i="2"/>
  <c r="V131" i="2"/>
  <c r="V130" i="2"/>
  <c r="V129" i="2"/>
  <c r="T128" i="2"/>
  <c r="V127" i="2"/>
  <c r="V126" i="2"/>
  <c r="V125" i="2"/>
  <c r="T124" i="2"/>
  <c r="V122" i="2"/>
  <c r="V121" i="2"/>
  <c r="V120" i="2"/>
  <c r="T119" i="2"/>
  <c r="V118" i="2"/>
  <c r="V117" i="2"/>
  <c r="V116" i="2"/>
  <c r="T115" i="2"/>
  <c r="V112" i="2"/>
  <c r="V111" i="2"/>
  <c r="T110" i="2"/>
  <c r="V109" i="2"/>
  <c r="V108" i="2"/>
  <c r="V107" i="2"/>
  <c r="T106" i="2"/>
  <c r="V103" i="2"/>
  <c r="V102" i="2"/>
  <c r="V101" i="2"/>
  <c r="T100" i="2"/>
  <c r="V99" i="2"/>
  <c r="V98" i="2"/>
  <c r="V97" i="2"/>
  <c r="T96" i="2"/>
  <c r="V95" i="2"/>
  <c r="V94" i="2"/>
  <c r="V93" i="2"/>
  <c r="T92" i="2"/>
  <c r="V89" i="2"/>
  <c r="V88" i="2"/>
  <c r="V87" i="2"/>
  <c r="T86" i="2"/>
  <c r="V59" i="2"/>
  <c r="V58" i="2"/>
  <c r="V57" i="2"/>
  <c r="T56" i="2"/>
  <c r="V55" i="2"/>
  <c r="V54" i="2"/>
  <c r="V53" i="2"/>
  <c r="T52" i="2"/>
  <c r="P236" i="2"/>
  <c r="P235" i="2"/>
  <c r="P234" i="2"/>
  <c r="P233" i="2"/>
  <c r="P232" i="2"/>
  <c r="X232" i="2" s="1"/>
  <c r="P231" i="2"/>
  <c r="P230" i="2"/>
  <c r="P229" i="2"/>
  <c r="N228" i="2"/>
  <c r="P227" i="2"/>
  <c r="P226" i="2"/>
  <c r="P225" i="2"/>
  <c r="N224" i="2"/>
  <c r="P223" i="2"/>
  <c r="P222" i="2"/>
  <c r="P221" i="2"/>
  <c r="P220" i="2"/>
  <c r="N219" i="2"/>
  <c r="P218" i="2"/>
  <c r="P217" i="2"/>
  <c r="P216" i="2"/>
  <c r="P215" i="2"/>
  <c r="N214" i="2"/>
  <c r="N212" i="2"/>
  <c r="P211" i="2"/>
  <c r="P210" i="2"/>
  <c r="P209" i="2"/>
  <c r="P208" i="2"/>
  <c r="N206" i="2"/>
  <c r="P205" i="2"/>
  <c r="P204" i="2"/>
  <c r="N202" i="2"/>
  <c r="P201" i="2"/>
  <c r="P200" i="2"/>
  <c r="P199" i="2"/>
  <c r="P198" i="2"/>
  <c r="P197" i="2"/>
  <c r="N195" i="2"/>
  <c r="P194" i="2"/>
  <c r="P193" i="2"/>
  <c r="P192" i="2"/>
  <c r="P191" i="2"/>
  <c r="P190" i="2"/>
  <c r="P189" i="2"/>
  <c r="N187" i="2"/>
  <c r="P186" i="2"/>
  <c r="P185" i="2"/>
  <c r="P184" i="2"/>
  <c r="P183" i="2"/>
  <c r="P182" i="2"/>
  <c r="P181" i="2"/>
  <c r="N179" i="2"/>
  <c r="P178" i="2"/>
  <c r="P177" i="2"/>
  <c r="P176" i="2"/>
  <c r="P175" i="2"/>
  <c r="P174" i="2"/>
  <c r="P173" i="2"/>
  <c r="P172" i="2"/>
  <c r="P171" i="2"/>
  <c r="P170" i="2"/>
  <c r="P169" i="2"/>
  <c r="P168" i="2"/>
  <c r="P165" i="2"/>
  <c r="P164" i="2"/>
  <c r="P163" i="2"/>
  <c r="N162" i="2"/>
  <c r="P161" i="2"/>
  <c r="P160" i="2"/>
  <c r="P159" i="2"/>
  <c r="N158" i="2"/>
  <c r="P155" i="2"/>
  <c r="X155" i="2" s="1"/>
  <c r="P154" i="2"/>
  <c r="X154" i="2" s="1"/>
  <c r="P153" i="2"/>
  <c r="N152" i="2"/>
  <c r="P149" i="2"/>
  <c r="P148" i="2"/>
  <c r="P147" i="2"/>
  <c r="N146" i="2"/>
  <c r="P145" i="2"/>
  <c r="P144" i="2"/>
  <c r="P143" i="2"/>
  <c r="N142" i="2"/>
  <c r="P141" i="2"/>
  <c r="P140" i="2"/>
  <c r="P139" i="2"/>
  <c r="N138" i="2"/>
  <c r="P135" i="2"/>
  <c r="P134" i="2"/>
  <c r="P133" i="2"/>
  <c r="N132" i="2"/>
  <c r="P131" i="2"/>
  <c r="P130" i="2"/>
  <c r="P129" i="2"/>
  <c r="N128" i="2"/>
  <c r="P127" i="2"/>
  <c r="P126" i="2"/>
  <c r="P125" i="2"/>
  <c r="N124" i="2"/>
  <c r="P122" i="2"/>
  <c r="P121" i="2"/>
  <c r="P120" i="2"/>
  <c r="N119" i="2"/>
  <c r="P118" i="2"/>
  <c r="P117" i="2"/>
  <c r="P116" i="2"/>
  <c r="N115" i="2"/>
  <c r="P112" i="2"/>
  <c r="P111" i="2"/>
  <c r="N110" i="2"/>
  <c r="P109" i="2"/>
  <c r="P108" i="2"/>
  <c r="P107" i="2"/>
  <c r="N106" i="2"/>
  <c r="P103" i="2"/>
  <c r="P102" i="2"/>
  <c r="P101" i="2"/>
  <c r="N100" i="2"/>
  <c r="P99" i="2"/>
  <c r="P98" i="2"/>
  <c r="P97" i="2"/>
  <c r="N96" i="2"/>
  <c r="P95" i="2"/>
  <c r="P94" i="2"/>
  <c r="P93" i="2"/>
  <c r="N92" i="2"/>
  <c r="P89" i="2"/>
  <c r="P88" i="2"/>
  <c r="P87" i="2"/>
  <c r="N86" i="2"/>
  <c r="P59" i="2"/>
  <c r="P58" i="2"/>
  <c r="P57" i="2"/>
  <c r="N56" i="2"/>
  <c r="P55" i="2"/>
  <c r="P54" i="2"/>
  <c r="P53" i="2"/>
  <c r="N52" i="2"/>
  <c r="P16" i="2"/>
  <c r="P15" i="2"/>
  <c r="P14" i="2"/>
  <c r="N13" i="2"/>
  <c r="J236" i="2"/>
  <c r="J235" i="2"/>
  <c r="J234" i="2"/>
  <c r="J233" i="2"/>
  <c r="J231" i="2"/>
  <c r="J230" i="2"/>
  <c r="J229" i="2"/>
  <c r="H228" i="2"/>
  <c r="J227" i="2"/>
  <c r="J226" i="2"/>
  <c r="J225" i="2"/>
  <c r="H224" i="2"/>
  <c r="J223" i="2"/>
  <c r="J222" i="2"/>
  <c r="J221" i="2"/>
  <c r="J220" i="2"/>
  <c r="H219" i="2"/>
  <c r="J218" i="2"/>
  <c r="J217" i="2"/>
  <c r="J216" i="2"/>
  <c r="J215" i="2"/>
  <c r="H214" i="2"/>
  <c r="H212" i="2"/>
  <c r="J211" i="2"/>
  <c r="J210" i="2"/>
  <c r="J209" i="2"/>
  <c r="J208" i="2"/>
  <c r="H206" i="2"/>
  <c r="J205" i="2"/>
  <c r="J204" i="2"/>
  <c r="H202" i="2"/>
  <c r="J201" i="2"/>
  <c r="J200" i="2"/>
  <c r="J199" i="2"/>
  <c r="J198" i="2"/>
  <c r="J197" i="2"/>
  <c r="H195" i="2"/>
  <c r="J194" i="2"/>
  <c r="J193" i="2"/>
  <c r="J192" i="2"/>
  <c r="J191" i="2"/>
  <c r="J190" i="2"/>
  <c r="J189" i="2"/>
  <c r="H187" i="2"/>
  <c r="J186" i="2"/>
  <c r="J185" i="2"/>
  <c r="J184" i="2"/>
  <c r="J183" i="2"/>
  <c r="J182" i="2"/>
  <c r="J181" i="2"/>
  <c r="H179" i="2"/>
  <c r="J178" i="2"/>
  <c r="J177" i="2"/>
  <c r="J176" i="2"/>
  <c r="J175" i="2"/>
  <c r="J174" i="2"/>
  <c r="J173" i="2"/>
  <c r="J172" i="2"/>
  <c r="J171" i="2"/>
  <c r="J170" i="2"/>
  <c r="J169" i="2"/>
  <c r="J168" i="2"/>
  <c r="J165" i="2"/>
  <c r="J164" i="2"/>
  <c r="J163" i="2"/>
  <c r="H162" i="2"/>
  <c r="J161" i="2"/>
  <c r="J160" i="2"/>
  <c r="J159" i="2"/>
  <c r="H158" i="2"/>
  <c r="J153" i="2"/>
  <c r="J149" i="2"/>
  <c r="J148" i="2"/>
  <c r="J147" i="2"/>
  <c r="H146" i="2"/>
  <c r="J145" i="2"/>
  <c r="J144" i="2"/>
  <c r="J143" i="2"/>
  <c r="H142" i="2"/>
  <c r="J141" i="2"/>
  <c r="J140" i="2"/>
  <c r="J139" i="2"/>
  <c r="H138" i="2"/>
  <c r="J135" i="2"/>
  <c r="J134" i="2"/>
  <c r="J133" i="2"/>
  <c r="H132" i="2"/>
  <c r="J131" i="2"/>
  <c r="J130" i="2"/>
  <c r="J129" i="2"/>
  <c r="H128" i="2"/>
  <c r="J127" i="2"/>
  <c r="J126" i="2"/>
  <c r="J125" i="2"/>
  <c r="H124" i="2"/>
  <c r="J122" i="2"/>
  <c r="J121" i="2"/>
  <c r="J120" i="2"/>
  <c r="J118" i="2"/>
  <c r="J117" i="2"/>
  <c r="J116" i="2"/>
  <c r="H115" i="2"/>
  <c r="J109" i="2"/>
  <c r="J108" i="2"/>
  <c r="J107" i="2"/>
  <c r="H106" i="2"/>
  <c r="J103" i="2"/>
  <c r="J102" i="2"/>
  <c r="J101" i="2"/>
  <c r="H100" i="2"/>
  <c r="J99" i="2"/>
  <c r="J98" i="2"/>
  <c r="J97" i="2"/>
  <c r="H96" i="2"/>
  <c r="J95" i="2"/>
  <c r="J94" i="2"/>
  <c r="J93" i="2"/>
  <c r="H92" i="2"/>
  <c r="J89" i="2"/>
  <c r="J88" i="2"/>
  <c r="J87" i="2"/>
  <c r="H86" i="2"/>
  <c r="J57" i="2"/>
  <c r="J56" i="2" s="1"/>
  <c r="J55" i="2"/>
  <c r="J54" i="2"/>
  <c r="J53" i="2"/>
  <c r="H52" i="2"/>
  <c r="J16" i="2"/>
  <c r="X16" i="2" s="1"/>
  <c r="J15" i="2"/>
  <c r="J14" i="2"/>
  <c r="H83" i="2" s="1"/>
  <c r="J83" i="2" s="1"/>
  <c r="X83" i="2" s="1"/>
  <c r="P13" i="2" l="1"/>
  <c r="J119" i="2"/>
  <c r="X111" i="2"/>
  <c r="J152" i="2"/>
  <c r="X172" i="2"/>
  <c r="X176" i="2"/>
  <c r="X181" i="2"/>
  <c r="X185" i="2"/>
  <c r="X194" i="2"/>
  <c r="X199" i="2"/>
  <c r="X209" i="2"/>
  <c r="X218" i="2"/>
  <c r="X222" i="2"/>
  <c r="X226" i="2"/>
  <c r="X230" i="2"/>
  <c r="X116" i="2"/>
  <c r="J124" i="2"/>
  <c r="V110" i="2"/>
  <c r="V113" i="2" s="1"/>
  <c r="X87" i="2"/>
  <c r="X93" i="2"/>
  <c r="X97" i="2"/>
  <c r="X101" i="2"/>
  <c r="X100" i="2" s="1"/>
  <c r="X55" i="2"/>
  <c r="X59" i="2"/>
  <c r="X89" i="2"/>
  <c r="X95" i="2"/>
  <c r="X99" i="2"/>
  <c r="X103" i="2"/>
  <c r="X109" i="2"/>
  <c r="X118" i="2"/>
  <c r="X131" i="2"/>
  <c r="X135" i="2"/>
  <c r="X141" i="2"/>
  <c r="X145" i="2"/>
  <c r="X149" i="2"/>
  <c r="X161" i="2"/>
  <c r="X165" i="2"/>
  <c r="X171" i="2"/>
  <c r="X175" i="2"/>
  <c r="X184" i="2"/>
  <c r="X189" i="2"/>
  <c r="X193" i="2"/>
  <c r="X198" i="2"/>
  <c r="X208" i="2"/>
  <c r="X217" i="2"/>
  <c r="X221" i="2"/>
  <c r="X225" i="2"/>
  <c r="X234" i="2"/>
  <c r="P92" i="2"/>
  <c r="P100" i="2"/>
  <c r="P106" i="2"/>
  <c r="P110" i="2"/>
  <c r="X235" i="2"/>
  <c r="X233" i="2"/>
  <c r="J13" i="2"/>
  <c r="H82" i="2" s="1"/>
  <c r="J128" i="2"/>
  <c r="X94" i="2"/>
  <c r="X98" i="2"/>
  <c r="X102" i="2"/>
  <c r="X108" i="2"/>
  <c r="X117" i="2"/>
  <c r="X121" i="2"/>
  <c r="X126" i="2"/>
  <c r="X112" i="2"/>
  <c r="X110" i="2" s="1"/>
  <c r="X130" i="2"/>
  <c r="X164" i="2"/>
  <c r="X170" i="2"/>
  <c r="X174" i="2"/>
  <c r="X178" i="2"/>
  <c r="X183" i="2"/>
  <c r="X192" i="2"/>
  <c r="X201" i="2"/>
  <c r="X211" i="2"/>
  <c r="X216" i="2"/>
  <c r="V92" i="2"/>
  <c r="V100" i="2"/>
  <c r="V106" i="2"/>
  <c r="V132" i="2"/>
  <c r="V158" i="2"/>
  <c r="V214" i="2"/>
  <c r="X169" i="2"/>
  <c r="X227" i="2"/>
  <c r="X15" i="2"/>
  <c r="X54" i="2"/>
  <c r="X58" i="2"/>
  <c r="X88" i="2"/>
  <c r="X129" i="2"/>
  <c r="X133" i="2"/>
  <c r="J138" i="2"/>
  <c r="X147" i="2"/>
  <c r="X223" i="2"/>
  <c r="X134" i="2"/>
  <c r="X144" i="2"/>
  <c r="X148" i="2"/>
  <c r="P202" i="2"/>
  <c r="P219" i="2"/>
  <c r="X236" i="2"/>
  <c r="X177" i="2"/>
  <c r="J202" i="2"/>
  <c r="J219" i="2"/>
  <c r="P115" i="2"/>
  <c r="V115" i="2"/>
  <c r="X173" i="2"/>
  <c r="X231" i="2"/>
  <c r="N82" i="2"/>
  <c r="P52" i="2"/>
  <c r="N84" i="2" s="1"/>
  <c r="P84" i="2" s="1"/>
  <c r="X57" i="2"/>
  <c r="P86" i="2"/>
  <c r="N104" i="2"/>
  <c r="V52" i="2"/>
  <c r="T84" i="2" s="1"/>
  <c r="V84" i="2" s="1"/>
  <c r="V86" i="2"/>
  <c r="T104" i="2"/>
  <c r="J106" i="2"/>
  <c r="J113" i="2" s="1"/>
  <c r="X107" i="2"/>
  <c r="X120" i="2"/>
  <c r="X159" i="2"/>
  <c r="X215" i="2"/>
  <c r="J142" i="2"/>
  <c r="X143" i="2"/>
  <c r="J146" i="2"/>
  <c r="J228" i="2"/>
  <c r="X229" i="2"/>
  <c r="V202" i="2"/>
  <c r="V219" i="2"/>
  <c r="X53" i="2"/>
  <c r="X125" i="2"/>
  <c r="X122" i="2"/>
  <c r="X127" i="2"/>
  <c r="X140" i="2"/>
  <c r="J158" i="2"/>
  <c r="J162" i="2"/>
  <c r="J179" i="2"/>
  <c r="X168" i="2"/>
  <c r="J195" i="2"/>
  <c r="J206" i="2"/>
  <c r="X204" i="2"/>
  <c r="X139" i="2"/>
  <c r="X190" i="2"/>
  <c r="X220" i="2"/>
  <c r="X14" i="2"/>
  <c r="X13" i="2" s="1"/>
  <c r="H85" i="2"/>
  <c r="J85" i="2" s="1"/>
  <c r="J86" i="2"/>
  <c r="J92" i="2"/>
  <c r="J96" i="2"/>
  <c r="H104" i="2"/>
  <c r="X160" i="2"/>
  <c r="X163" i="2"/>
  <c r="X182" i="2"/>
  <c r="X186" i="2"/>
  <c r="X191" i="2"/>
  <c r="X200" i="2"/>
  <c r="X205" i="2"/>
  <c r="X210" i="2"/>
  <c r="P132" i="2"/>
  <c r="P158" i="2"/>
  <c r="P214" i="2"/>
  <c r="X153" i="2"/>
  <c r="X152" i="2" s="1"/>
  <c r="X197" i="2"/>
  <c r="P124" i="2"/>
  <c r="P128" i="2"/>
  <c r="P224" i="2"/>
  <c r="P228" i="2"/>
  <c r="V124" i="2"/>
  <c r="V128" i="2"/>
  <c r="V224" i="2"/>
  <c r="V228" i="2"/>
  <c r="P142" i="2"/>
  <c r="P146" i="2"/>
  <c r="P152" i="2"/>
  <c r="N166" i="2"/>
  <c r="P179" i="2"/>
  <c r="P187" i="2"/>
  <c r="P212" i="2"/>
  <c r="V142" i="2"/>
  <c r="V146" i="2"/>
  <c r="V152" i="2"/>
  <c r="T166" i="2"/>
  <c r="V179" i="2"/>
  <c r="V187" i="2"/>
  <c r="V212" i="2"/>
  <c r="H136" i="2"/>
  <c r="H237" i="2"/>
  <c r="J52" i="2"/>
  <c r="H84" i="2" s="1"/>
  <c r="J100" i="2"/>
  <c r="H113" i="2"/>
  <c r="J115" i="2"/>
  <c r="J132" i="2"/>
  <c r="H166" i="2"/>
  <c r="J187" i="2"/>
  <c r="J212" i="2"/>
  <c r="J214" i="2"/>
  <c r="J224" i="2"/>
  <c r="P56" i="2"/>
  <c r="N85" i="2" s="1"/>
  <c r="P85" i="2" s="1"/>
  <c r="P96" i="2"/>
  <c r="N113" i="2"/>
  <c r="P119" i="2"/>
  <c r="N136" i="2"/>
  <c r="P138" i="2"/>
  <c r="P162" i="2"/>
  <c r="P195" i="2"/>
  <c r="P206" i="2"/>
  <c r="N237" i="2"/>
  <c r="V56" i="2"/>
  <c r="T85" i="2" s="1"/>
  <c r="V85" i="2" s="1"/>
  <c r="V96" i="2"/>
  <c r="T113" i="2"/>
  <c r="V119" i="2"/>
  <c r="T136" i="2"/>
  <c r="V138" i="2"/>
  <c r="V162" i="2"/>
  <c r="V195" i="2"/>
  <c r="V206" i="2"/>
  <c r="T237" i="2"/>
  <c r="T82" i="2"/>
  <c r="S205" i="2"/>
  <c r="M205" i="2"/>
  <c r="G205" i="2"/>
  <c r="G211" i="2"/>
  <c r="M211" i="2"/>
  <c r="E228" i="2"/>
  <c r="X119" i="2" l="1"/>
  <c r="X56" i="2"/>
  <c r="X96" i="2"/>
  <c r="P104" i="2"/>
  <c r="X162" i="2"/>
  <c r="X228" i="2"/>
  <c r="X224" i="2"/>
  <c r="X92" i="2"/>
  <c r="X115" i="2"/>
  <c r="P113" i="2"/>
  <c r="V104" i="2"/>
  <c r="X86" i="2"/>
  <c r="X202" i="2"/>
  <c r="X219" i="2"/>
  <c r="X212" i="2"/>
  <c r="X128" i="2"/>
  <c r="X142" i="2"/>
  <c r="X146" i="2"/>
  <c r="P150" i="2"/>
  <c r="P237" i="2"/>
  <c r="X132" i="2"/>
  <c r="X214" i="2"/>
  <c r="X237" i="2" s="1"/>
  <c r="X187" i="2"/>
  <c r="X195" i="2"/>
  <c r="X106" i="2"/>
  <c r="X52" i="2"/>
  <c r="X179" i="2"/>
  <c r="P166" i="2"/>
  <c r="P136" i="2"/>
  <c r="X206" i="2"/>
  <c r="X124" i="2"/>
  <c r="V136" i="2"/>
  <c r="J166" i="2"/>
  <c r="X113" i="2"/>
  <c r="J150" i="2"/>
  <c r="X158" i="2"/>
  <c r="V150" i="2"/>
  <c r="J104" i="2"/>
  <c r="V166" i="2"/>
  <c r="W205" i="2"/>
  <c r="Y205" i="2" s="1"/>
  <c r="Z205" i="2" s="1"/>
  <c r="J136" i="2"/>
  <c r="X85" i="2"/>
  <c r="V237" i="2"/>
  <c r="X138" i="2"/>
  <c r="J237" i="2"/>
  <c r="J84" i="2"/>
  <c r="T81" i="2"/>
  <c r="V82" i="2"/>
  <c r="V81" i="2" s="1"/>
  <c r="V90" i="2" s="1"/>
  <c r="N81" i="2"/>
  <c r="P82" i="2"/>
  <c r="P81" i="2" s="1"/>
  <c r="P90" i="2" s="1"/>
  <c r="J82" i="2"/>
  <c r="H81" i="2"/>
  <c r="E142" i="2"/>
  <c r="E146" i="2"/>
  <c r="E138" i="2"/>
  <c r="E106" i="2"/>
  <c r="E113" i="2" s="1"/>
  <c r="X104" i="2" l="1"/>
  <c r="X166" i="2"/>
  <c r="X150" i="2"/>
  <c r="X136" i="2"/>
  <c r="V238" i="2"/>
  <c r="L28" i="1" s="1"/>
  <c r="V240" i="2" s="1"/>
  <c r="P238" i="2"/>
  <c r="P240" i="2" s="1"/>
  <c r="X82" i="2"/>
  <c r="X84" i="2"/>
  <c r="J81" i="2"/>
  <c r="J90" i="2" s="1"/>
  <c r="J238" i="2" s="1"/>
  <c r="C28" i="1" s="1"/>
  <c r="Q228" i="2"/>
  <c r="K228" i="2"/>
  <c r="Q224" i="2"/>
  <c r="K224" i="2"/>
  <c r="E224" i="2"/>
  <c r="Q219" i="2"/>
  <c r="K219" i="2"/>
  <c r="E219" i="2"/>
  <c r="Q214" i="2"/>
  <c r="K214" i="2"/>
  <c r="E214" i="2"/>
  <c r="G218" i="2"/>
  <c r="Q212" i="2"/>
  <c r="K212" i="2"/>
  <c r="E212" i="2"/>
  <c r="Q206" i="2"/>
  <c r="K206" i="2"/>
  <c r="E206" i="2"/>
  <c r="E202" i="2"/>
  <c r="Q195" i="2"/>
  <c r="K195" i="2"/>
  <c r="E195" i="2"/>
  <c r="Q187" i="2"/>
  <c r="K187" i="2"/>
  <c r="E187" i="2"/>
  <c r="Q179" i="2"/>
  <c r="K179" i="2"/>
  <c r="E179" i="2"/>
  <c r="Q162" i="2"/>
  <c r="K162" i="2"/>
  <c r="E162" i="2"/>
  <c r="Q158" i="2"/>
  <c r="K158" i="2"/>
  <c r="E158" i="2"/>
  <c r="Q152" i="2"/>
  <c r="K152" i="2"/>
  <c r="Q146" i="2"/>
  <c r="K146" i="2"/>
  <c r="Q142" i="2"/>
  <c r="K142" i="2"/>
  <c r="Q138" i="2"/>
  <c r="K138" i="2"/>
  <c r="Q132" i="2"/>
  <c r="K132" i="2"/>
  <c r="E132" i="2"/>
  <c r="Q128" i="2"/>
  <c r="K128" i="2"/>
  <c r="E128" i="2"/>
  <c r="Q124" i="2"/>
  <c r="K124" i="2"/>
  <c r="E124" i="2"/>
  <c r="Q119" i="2"/>
  <c r="K119" i="2"/>
  <c r="Q115" i="2"/>
  <c r="K115" i="2"/>
  <c r="E115" i="2"/>
  <c r="E100" i="2"/>
  <c r="K100" i="2"/>
  <c r="Q100" i="2"/>
  <c r="Q96" i="2"/>
  <c r="K96" i="2"/>
  <c r="E96" i="2"/>
  <c r="Q92" i="2"/>
  <c r="K92" i="2"/>
  <c r="E92" i="2"/>
  <c r="Q86" i="2"/>
  <c r="K86" i="2"/>
  <c r="E86" i="2"/>
  <c r="K56" i="2"/>
  <c r="Q56" i="2"/>
  <c r="Q52" i="2"/>
  <c r="K52" i="2"/>
  <c r="E52" i="2"/>
  <c r="Q13" i="2"/>
  <c r="X81" i="2" l="1"/>
  <c r="C30" i="1"/>
  <c r="N28" i="1"/>
  <c r="K28" i="1" s="1"/>
  <c r="K30" i="1" s="1"/>
  <c r="L30" i="1"/>
  <c r="X90" i="2"/>
  <c r="X238" i="2" s="1"/>
  <c r="J240" i="2"/>
  <c r="E237" i="2"/>
  <c r="K104" i="2"/>
  <c r="E136" i="2"/>
  <c r="K237" i="2"/>
  <c r="Q104" i="2"/>
  <c r="E104" i="2"/>
  <c r="Q237" i="2"/>
  <c r="X240" i="2" l="1"/>
  <c r="B28" i="1"/>
  <c r="B30" i="1" s="1"/>
  <c r="N30" i="1"/>
  <c r="I28" i="1"/>
  <c r="I30" i="1" s="1"/>
  <c r="M29" i="1"/>
  <c r="M30" i="1" s="1"/>
  <c r="M147" i="2"/>
  <c r="E166" i="2"/>
  <c r="Q166" i="2"/>
  <c r="K166" i="2"/>
  <c r="Q202" i="2"/>
  <c r="K202" i="2"/>
  <c r="K110" i="2"/>
  <c r="M236" i="2"/>
  <c r="G236" i="2"/>
  <c r="G235" i="2"/>
  <c r="Q110" i="2"/>
  <c r="A5" i="2" l="1"/>
  <c r="A4" i="2"/>
  <c r="A3" i="2"/>
  <c r="S235" i="2" l="1"/>
  <c r="M235" i="2"/>
  <c r="S234" i="2"/>
  <c r="M234" i="2"/>
  <c r="G234" i="2"/>
  <c r="S233" i="2"/>
  <c r="M233" i="2"/>
  <c r="G233" i="2"/>
  <c r="S232" i="2"/>
  <c r="M232" i="2"/>
  <c r="S231" i="2"/>
  <c r="M231" i="2"/>
  <c r="G231" i="2"/>
  <c r="S230" i="2"/>
  <c r="M230" i="2"/>
  <c r="G230" i="2"/>
  <c r="S229" i="2"/>
  <c r="M229" i="2"/>
  <c r="G229" i="2"/>
  <c r="S227" i="2"/>
  <c r="M227" i="2"/>
  <c r="G227" i="2"/>
  <c r="S226" i="2"/>
  <c r="M226" i="2"/>
  <c r="G226" i="2"/>
  <c r="S225" i="2"/>
  <c r="M225" i="2"/>
  <c r="G225" i="2"/>
  <c r="S222" i="2"/>
  <c r="M222" i="2"/>
  <c r="G222" i="2"/>
  <c r="S221" i="2"/>
  <c r="M221" i="2"/>
  <c r="G221" i="2"/>
  <c r="S220" i="2"/>
  <c r="M220" i="2"/>
  <c r="G220" i="2"/>
  <c r="S218" i="2"/>
  <c r="M218" i="2"/>
  <c r="S217" i="2"/>
  <c r="M217" i="2"/>
  <c r="G217" i="2"/>
  <c r="S216" i="2"/>
  <c r="M216" i="2"/>
  <c r="G216" i="2"/>
  <c r="S215" i="2"/>
  <c r="M215" i="2"/>
  <c r="G215" i="2"/>
  <c r="S210" i="2"/>
  <c r="M210" i="2"/>
  <c r="G210" i="2"/>
  <c r="S209" i="2"/>
  <c r="M209" i="2"/>
  <c r="G209" i="2"/>
  <c r="S208" i="2"/>
  <c r="M208" i="2"/>
  <c r="G208" i="2"/>
  <c r="S204" i="2"/>
  <c r="M204" i="2"/>
  <c r="G204" i="2"/>
  <c r="S200" i="2"/>
  <c r="M200" i="2"/>
  <c r="G200" i="2"/>
  <c r="S199" i="2"/>
  <c r="M199" i="2"/>
  <c r="G199" i="2"/>
  <c r="S198" i="2"/>
  <c r="M198" i="2"/>
  <c r="G198" i="2"/>
  <c r="S197" i="2"/>
  <c r="M197" i="2"/>
  <c r="G197" i="2"/>
  <c r="S193" i="2"/>
  <c r="M193" i="2"/>
  <c r="G193" i="2"/>
  <c r="S192" i="2"/>
  <c r="M192" i="2"/>
  <c r="G192" i="2"/>
  <c r="S191" i="2"/>
  <c r="M191" i="2"/>
  <c r="G191" i="2"/>
  <c r="S190" i="2"/>
  <c r="M190" i="2"/>
  <c r="G190" i="2"/>
  <c r="S189" i="2"/>
  <c r="M189" i="2"/>
  <c r="G189" i="2"/>
  <c r="S185" i="2"/>
  <c r="M185" i="2"/>
  <c r="G185" i="2"/>
  <c r="S184" i="2"/>
  <c r="M184" i="2"/>
  <c r="G184" i="2"/>
  <c r="S183" i="2"/>
  <c r="M183" i="2"/>
  <c r="G183" i="2"/>
  <c r="S182" i="2"/>
  <c r="M182" i="2"/>
  <c r="G182" i="2"/>
  <c r="S181" i="2"/>
  <c r="M181" i="2"/>
  <c r="G181" i="2"/>
  <c r="S178" i="2"/>
  <c r="S186" i="2" s="1"/>
  <c r="S177" i="2"/>
  <c r="M177" i="2"/>
  <c r="G177" i="2"/>
  <c r="S176" i="2"/>
  <c r="M176" i="2"/>
  <c r="G176" i="2"/>
  <c r="S175" i="2"/>
  <c r="M175" i="2"/>
  <c r="G175" i="2"/>
  <c r="S174" i="2"/>
  <c r="M174" i="2"/>
  <c r="G174" i="2"/>
  <c r="S173" i="2"/>
  <c r="M173" i="2"/>
  <c r="G173" i="2"/>
  <c r="S172" i="2"/>
  <c r="M172" i="2"/>
  <c r="G172" i="2"/>
  <c r="S171" i="2"/>
  <c r="M171" i="2"/>
  <c r="M178" i="2" s="1"/>
  <c r="G171" i="2"/>
  <c r="S170" i="2"/>
  <c r="M170" i="2"/>
  <c r="G170" i="2"/>
  <c r="S169" i="2"/>
  <c r="M169" i="2"/>
  <c r="G169" i="2"/>
  <c r="S168" i="2"/>
  <c r="M168" i="2"/>
  <c r="G168" i="2"/>
  <c r="S165" i="2"/>
  <c r="M165" i="2"/>
  <c r="G165" i="2"/>
  <c r="S164" i="2"/>
  <c r="M164" i="2"/>
  <c r="G164" i="2"/>
  <c r="S163" i="2"/>
  <c r="M163" i="2"/>
  <c r="G163" i="2"/>
  <c r="S161" i="2"/>
  <c r="M161" i="2"/>
  <c r="G161" i="2"/>
  <c r="S160" i="2"/>
  <c r="M160" i="2"/>
  <c r="G160" i="2"/>
  <c r="S159" i="2"/>
  <c r="M159" i="2"/>
  <c r="G159" i="2"/>
  <c r="S155" i="2"/>
  <c r="M155" i="2"/>
  <c r="S154" i="2"/>
  <c r="M154" i="2"/>
  <c r="S153" i="2"/>
  <c r="M153" i="2"/>
  <c r="G153" i="2"/>
  <c r="G152" i="2" s="1"/>
  <c r="S149" i="2"/>
  <c r="M149" i="2"/>
  <c r="G149" i="2"/>
  <c r="S148" i="2"/>
  <c r="M148" i="2"/>
  <c r="G148" i="2"/>
  <c r="S147" i="2"/>
  <c r="G147" i="2"/>
  <c r="S145" i="2"/>
  <c r="M145" i="2"/>
  <c r="G145" i="2"/>
  <c r="S144" i="2"/>
  <c r="M144" i="2"/>
  <c r="G144" i="2"/>
  <c r="S143" i="2"/>
  <c r="M143" i="2"/>
  <c r="G143" i="2"/>
  <c r="S141" i="2"/>
  <c r="M141" i="2"/>
  <c r="G141" i="2"/>
  <c r="S140" i="2"/>
  <c r="M140" i="2"/>
  <c r="G140" i="2"/>
  <c r="S139" i="2"/>
  <c r="M139" i="2"/>
  <c r="G139" i="2"/>
  <c r="S135" i="2"/>
  <c r="M135" i="2"/>
  <c r="G135" i="2"/>
  <c r="S134" i="2"/>
  <c r="M134" i="2"/>
  <c r="G134" i="2"/>
  <c r="S133" i="2"/>
  <c r="M133" i="2"/>
  <c r="G133" i="2"/>
  <c r="K136" i="2"/>
  <c r="S131" i="2"/>
  <c r="M131" i="2"/>
  <c r="G131" i="2"/>
  <c r="S130" i="2"/>
  <c r="M130" i="2"/>
  <c r="G130" i="2"/>
  <c r="S129" i="2"/>
  <c r="M129" i="2"/>
  <c r="G129" i="2"/>
  <c r="S127" i="2"/>
  <c r="M127" i="2"/>
  <c r="G127" i="2"/>
  <c r="S126" i="2"/>
  <c r="M126" i="2"/>
  <c r="G126" i="2"/>
  <c r="S125" i="2"/>
  <c r="M125" i="2"/>
  <c r="G125" i="2"/>
  <c r="S122" i="2"/>
  <c r="M122" i="2"/>
  <c r="S121" i="2"/>
  <c r="M121" i="2"/>
  <c r="S120" i="2"/>
  <c r="M120" i="2"/>
  <c r="G120" i="2"/>
  <c r="S118" i="2"/>
  <c r="M118" i="2"/>
  <c r="G118" i="2"/>
  <c r="S117" i="2"/>
  <c r="M117" i="2"/>
  <c r="G117" i="2"/>
  <c r="S116" i="2"/>
  <c r="M116" i="2"/>
  <c r="G116" i="2"/>
  <c r="S112" i="2"/>
  <c r="M112" i="2"/>
  <c r="S111" i="2"/>
  <c r="M111" i="2"/>
  <c r="S109" i="2"/>
  <c r="M109" i="2"/>
  <c r="G109" i="2"/>
  <c r="S108" i="2"/>
  <c r="M108" i="2"/>
  <c r="G108" i="2"/>
  <c r="S107" i="2"/>
  <c r="M107" i="2"/>
  <c r="G107" i="2"/>
  <c r="Q106" i="2"/>
  <c r="Q113" i="2" s="1"/>
  <c r="K106" i="2"/>
  <c r="K113" i="2" s="1"/>
  <c r="S103" i="2"/>
  <c r="M103" i="2"/>
  <c r="G103" i="2"/>
  <c r="S102" i="2"/>
  <c r="M102" i="2"/>
  <c r="G102" i="2"/>
  <c r="S101" i="2"/>
  <c r="M101" i="2"/>
  <c r="G101" i="2"/>
  <c r="S99" i="2"/>
  <c r="M99" i="2"/>
  <c r="G99" i="2"/>
  <c r="S98" i="2"/>
  <c r="M98" i="2"/>
  <c r="G98" i="2"/>
  <c r="S97" i="2"/>
  <c r="M97" i="2"/>
  <c r="G97" i="2"/>
  <c r="S95" i="2"/>
  <c r="M95" i="2"/>
  <c r="G95" i="2"/>
  <c r="S94" i="2"/>
  <c r="M94" i="2"/>
  <c r="G94" i="2"/>
  <c r="S93" i="2"/>
  <c r="M93" i="2"/>
  <c r="G93" i="2"/>
  <c r="S89" i="2"/>
  <c r="M89" i="2"/>
  <c r="G89" i="2"/>
  <c r="S88" i="2"/>
  <c r="M88" i="2"/>
  <c r="G88" i="2"/>
  <c r="S87" i="2"/>
  <c r="M87" i="2"/>
  <c r="G87" i="2"/>
  <c r="S59" i="2"/>
  <c r="M59" i="2"/>
  <c r="S58" i="2"/>
  <c r="M58" i="2"/>
  <c r="S57" i="2"/>
  <c r="M57" i="2"/>
  <c r="S55" i="2"/>
  <c r="M55" i="2"/>
  <c r="G55" i="2"/>
  <c r="S54" i="2"/>
  <c r="M54" i="2"/>
  <c r="G54" i="2"/>
  <c r="S53" i="2"/>
  <c r="M53" i="2"/>
  <c r="G53" i="2"/>
  <c r="S16" i="2"/>
  <c r="G16" i="2"/>
  <c r="S15" i="2"/>
  <c r="G15" i="2"/>
  <c r="S14" i="2"/>
  <c r="S13" i="2" s="1"/>
  <c r="M14" i="2"/>
  <c r="M13" i="2" s="1"/>
  <c r="G14" i="2"/>
  <c r="E83" i="2" s="1"/>
  <c r="G83" i="2" s="1"/>
  <c r="W83" i="2" s="1"/>
  <c r="W154" i="2" l="1"/>
  <c r="W155" i="2"/>
  <c r="Y155" i="2" s="1"/>
  <c r="Z155" i="2" s="1"/>
  <c r="G119" i="2"/>
  <c r="G13" i="2"/>
  <c r="E82" i="2" s="1"/>
  <c r="W112" i="2"/>
  <c r="Y112" i="2" s="1"/>
  <c r="Z112" i="2" s="1"/>
  <c r="W232" i="2"/>
  <c r="Y232" i="2" s="1"/>
  <c r="Z232" i="2" s="1"/>
  <c r="W235" i="2"/>
  <c r="Y235" i="2" s="1"/>
  <c r="Z235" i="2" s="1"/>
  <c r="W87" i="2"/>
  <c r="W14" i="2"/>
  <c r="W98" i="2"/>
  <c r="Y98" i="2" s="1"/>
  <c r="Z98" i="2" s="1"/>
  <c r="W103" i="2"/>
  <c r="Y103" i="2" s="1"/>
  <c r="Z103" i="2" s="1"/>
  <c r="W108" i="2"/>
  <c r="Y108" i="2" s="1"/>
  <c r="Z108" i="2" s="1"/>
  <c r="W118" i="2"/>
  <c r="Y118" i="2" s="1"/>
  <c r="Z118" i="2" s="1"/>
  <c r="W125" i="2"/>
  <c r="Y125" i="2" s="1"/>
  <c r="Z125" i="2" s="1"/>
  <c r="W130" i="2"/>
  <c r="Y130" i="2" s="1"/>
  <c r="Z130" i="2" s="1"/>
  <c r="W139" i="2"/>
  <c r="Y139" i="2" s="1"/>
  <c r="Z139" i="2" s="1"/>
  <c r="W144" i="2"/>
  <c r="Y144" i="2" s="1"/>
  <c r="Z144" i="2" s="1"/>
  <c r="W148" i="2"/>
  <c r="Y148" i="2" s="1"/>
  <c r="Z148" i="2" s="1"/>
  <c r="W163" i="2"/>
  <c r="Y163" i="2" s="1"/>
  <c r="Z163" i="2" s="1"/>
  <c r="W169" i="2"/>
  <c r="Y169" i="2" s="1"/>
  <c r="Z169" i="2" s="1"/>
  <c r="W173" i="2"/>
  <c r="Y173" i="2" s="1"/>
  <c r="Z173" i="2" s="1"/>
  <c r="W177" i="2"/>
  <c r="Y177" i="2" s="1"/>
  <c r="Z177" i="2" s="1"/>
  <c r="W181" i="2"/>
  <c r="Y181" i="2" s="1"/>
  <c r="Z181" i="2" s="1"/>
  <c r="W185" i="2"/>
  <c r="Y185" i="2" s="1"/>
  <c r="Z185" i="2" s="1"/>
  <c r="W192" i="2"/>
  <c r="Y192" i="2" s="1"/>
  <c r="Z192" i="2" s="1"/>
  <c r="W199" i="2"/>
  <c r="Y199" i="2" s="1"/>
  <c r="Z199" i="2" s="1"/>
  <c r="W209" i="2"/>
  <c r="Y209" i="2" s="1"/>
  <c r="Z209" i="2" s="1"/>
  <c r="W217" i="2"/>
  <c r="Y217" i="2" s="1"/>
  <c r="Z217" i="2" s="1"/>
  <c r="W221" i="2"/>
  <c r="Y221" i="2" s="1"/>
  <c r="Z221" i="2" s="1"/>
  <c r="W227" i="2"/>
  <c r="Y227" i="2" s="1"/>
  <c r="Z227" i="2" s="1"/>
  <c r="W54" i="2"/>
  <c r="Y54" i="2" s="1"/>
  <c r="Z54" i="2" s="1"/>
  <c r="W93" i="2"/>
  <c r="Y93" i="2" s="1"/>
  <c r="Z93" i="2" s="1"/>
  <c r="W53" i="2"/>
  <c r="S115" i="2"/>
  <c r="W16" i="2"/>
  <c r="W88" i="2"/>
  <c r="Y88" i="2" s="1"/>
  <c r="Z88" i="2" s="1"/>
  <c r="W95" i="2"/>
  <c r="Y95" i="2" s="1"/>
  <c r="Z95" i="2" s="1"/>
  <c r="W101" i="2"/>
  <c r="W111" i="2"/>
  <c r="W116" i="2"/>
  <c r="W121" i="2"/>
  <c r="Y121" i="2" s="1"/>
  <c r="Z121" i="2" s="1"/>
  <c r="W127" i="2"/>
  <c r="Y127" i="2" s="1"/>
  <c r="Z127" i="2" s="1"/>
  <c r="W134" i="2"/>
  <c r="Y134" i="2" s="1"/>
  <c r="Z134" i="2" s="1"/>
  <c r="W141" i="2"/>
  <c r="Y141" i="2" s="1"/>
  <c r="Z141" i="2" s="1"/>
  <c r="W147" i="2"/>
  <c r="Y147" i="2" s="1"/>
  <c r="Z147" i="2" s="1"/>
  <c r="W153" i="2"/>
  <c r="W160" i="2"/>
  <c r="Y160" i="2" s="1"/>
  <c r="Z160" i="2" s="1"/>
  <c r="W165" i="2"/>
  <c r="Y165" i="2" s="1"/>
  <c r="Z165" i="2" s="1"/>
  <c r="W171" i="2"/>
  <c r="Y171" i="2" s="1"/>
  <c r="Z171" i="2" s="1"/>
  <c r="W175" i="2"/>
  <c r="Y175" i="2" s="1"/>
  <c r="Z175" i="2" s="1"/>
  <c r="S187" i="2"/>
  <c r="W183" i="2"/>
  <c r="Y183" i="2" s="1"/>
  <c r="Z183" i="2" s="1"/>
  <c r="W190" i="2"/>
  <c r="Y190" i="2" s="1"/>
  <c r="Z190" i="2" s="1"/>
  <c r="W197" i="2"/>
  <c r="Y197" i="2" s="1"/>
  <c r="Z197" i="2" s="1"/>
  <c r="W204" i="2"/>
  <c r="W215" i="2"/>
  <c r="W225" i="2"/>
  <c r="W230" i="2"/>
  <c r="Y230" i="2" s="1"/>
  <c r="Z230" i="2" s="1"/>
  <c r="W233" i="2"/>
  <c r="Y233" i="2" s="1"/>
  <c r="Z233" i="2" s="1"/>
  <c r="W15" i="2"/>
  <c r="S52" i="2"/>
  <c r="Q84" i="2" s="1"/>
  <c r="S84" i="2" s="1"/>
  <c r="W55" i="2"/>
  <c r="Y55" i="2" s="1"/>
  <c r="Z55" i="2" s="1"/>
  <c r="S86" i="2"/>
  <c r="W89" i="2"/>
  <c r="Y89" i="2" s="1"/>
  <c r="Z89" i="2" s="1"/>
  <c r="W94" i="2"/>
  <c r="Y94" i="2" s="1"/>
  <c r="Z94" i="2" s="1"/>
  <c r="W97" i="2"/>
  <c r="W99" i="2"/>
  <c r="Y99" i="2" s="1"/>
  <c r="Z99" i="2" s="1"/>
  <c r="W102" i="2"/>
  <c r="Y102" i="2" s="1"/>
  <c r="Z102" i="2" s="1"/>
  <c r="W107" i="2"/>
  <c r="S106" i="2"/>
  <c r="W109" i="2"/>
  <c r="Y109" i="2" s="1"/>
  <c r="Z109" i="2" s="1"/>
  <c r="W117" i="2"/>
  <c r="Y117" i="2" s="1"/>
  <c r="Z117" i="2" s="1"/>
  <c r="W120" i="2"/>
  <c r="S119" i="2"/>
  <c r="W122" i="2"/>
  <c r="Y122" i="2" s="1"/>
  <c r="Z122" i="2" s="1"/>
  <c r="M124" i="2"/>
  <c r="W126" i="2"/>
  <c r="Y126" i="2" s="1"/>
  <c r="Z126" i="2" s="1"/>
  <c r="W129" i="2"/>
  <c r="S128" i="2"/>
  <c r="W131" i="2"/>
  <c r="Y131" i="2" s="1"/>
  <c r="Z131" i="2" s="1"/>
  <c r="W133" i="2"/>
  <c r="S132" i="2"/>
  <c r="W135" i="2"/>
  <c r="Y135" i="2" s="1"/>
  <c r="Z135" i="2" s="1"/>
  <c r="M138" i="2"/>
  <c r="W140" i="2"/>
  <c r="Y140" i="2" s="1"/>
  <c r="Z140" i="2" s="1"/>
  <c r="W143" i="2"/>
  <c r="W145" i="2"/>
  <c r="Y145" i="2" s="1"/>
  <c r="Z145" i="2" s="1"/>
  <c r="S146" i="2"/>
  <c r="M146" i="2"/>
  <c r="W149" i="2"/>
  <c r="Y149" i="2" s="1"/>
  <c r="Z149" i="2" s="1"/>
  <c r="Y154" i="2"/>
  <c r="Z154" i="2" s="1"/>
  <c r="W159" i="2"/>
  <c r="S158" i="2"/>
  <c r="W161" i="2"/>
  <c r="Y161" i="2" s="1"/>
  <c r="Z161" i="2" s="1"/>
  <c r="M162" i="2"/>
  <c r="W164" i="2"/>
  <c r="Y164" i="2" s="1"/>
  <c r="Z164" i="2" s="1"/>
  <c r="W168" i="2"/>
  <c r="Y168" i="2" s="1"/>
  <c r="Z168" i="2" s="1"/>
  <c r="S179" i="2"/>
  <c r="W170" i="2"/>
  <c r="Y170" i="2" s="1"/>
  <c r="Z170" i="2" s="1"/>
  <c r="W172" i="2"/>
  <c r="Y172" i="2" s="1"/>
  <c r="Z172" i="2" s="1"/>
  <c r="W174" i="2"/>
  <c r="Y174" i="2" s="1"/>
  <c r="Z174" i="2" s="1"/>
  <c r="W176" i="2"/>
  <c r="Y176" i="2" s="1"/>
  <c r="Z176" i="2" s="1"/>
  <c r="W182" i="2"/>
  <c r="W184" i="2"/>
  <c r="Y184" i="2" s="1"/>
  <c r="Z184" i="2" s="1"/>
  <c r="W189" i="2"/>
  <c r="Y189" i="2" s="1"/>
  <c r="Z189" i="2" s="1"/>
  <c r="W191" i="2"/>
  <c r="Y191" i="2" s="1"/>
  <c r="Z191" i="2" s="1"/>
  <c r="W193" i="2"/>
  <c r="Y193" i="2" s="1"/>
  <c r="Z193" i="2" s="1"/>
  <c r="W198" i="2"/>
  <c r="Y198" i="2" s="1"/>
  <c r="Z198" i="2" s="1"/>
  <c r="W200" i="2"/>
  <c r="Y200" i="2" s="1"/>
  <c r="Z200" i="2" s="1"/>
  <c r="W208" i="2"/>
  <c r="Y208" i="2" s="1"/>
  <c r="Z208" i="2" s="1"/>
  <c r="W210" i="2"/>
  <c r="Y210" i="2" s="1"/>
  <c r="Z210" i="2" s="1"/>
  <c r="W216" i="2"/>
  <c r="Y216" i="2" s="1"/>
  <c r="Z216" i="2" s="1"/>
  <c r="W218" i="2"/>
  <c r="Y218" i="2" s="1"/>
  <c r="Z218" i="2" s="1"/>
  <c r="W220" i="2"/>
  <c r="W222" i="2"/>
  <c r="Y222" i="2" s="1"/>
  <c r="Z222" i="2" s="1"/>
  <c r="W226" i="2"/>
  <c r="Y226" i="2" s="1"/>
  <c r="Z226" i="2" s="1"/>
  <c r="W229" i="2"/>
  <c r="W231" i="2"/>
  <c r="Y231" i="2" s="1"/>
  <c r="Z231" i="2" s="1"/>
  <c r="W234" i="2"/>
  <c r="Y234" i="2" s="1"/>
  <c r="Z234" i="2" s="1"/>
  <c r="Q82" i="2"/>
  <c r="S96" i="2"/>
  <c r="S110" i="2"/>
  <c r="S113" i="2" s="1"/>
  <c r="S142" i="2"/>
  <c r="M152" i="2"/>
  <c r="S224" i="2"/>
  <c r="S56" i="2"/>
  <c r="Q85" i="2" s="1"/>
  <c r="S85" i="2" s="1"/>
  <c r="M86" i="2"/>
  <c r="S92" i="2"/>
  <c r="M96" i="2"/>
  <c r="S100" i="2"/>
  <c r="S206" i="2"/>
  <c r="M228" i="2"/>
  <c r="M106" i="2"/>
  <c r="M119" i="2"/>
  <c r="S124" i="2"/>
  <c r="M128" i="2"/>
  <c r="S152" i="2"/>
  <c r="M56" i="2"/>
  <c r="K85" i="2" s="1"/>
  <c r="M85" i="2" s="1"/>
  <c r="M92" i="2"/>
  <c r="M100" i="2"/>
  <c r="M115" i="2"/>
  <c r="M132" i="2"/>
  <c r="S138" i="2"/>
  <c r="M142" i="2"/>
  <c r="M158" i="2"/>
  <c r="S162" i="2"/>
  <c r="M179" i="2"/>
  <c r="M224" i="2"/>
  <c r="G52" i="2"/>
  <c r="G86" i="2"/>
  <c r="G96" i="2"/>
  <c r="G106" i="2"/>
  <c r="G128" i="2"/>
  <c r="G132" i="2"/>
  <c r="G142" i="2"/>
  <c r="G158" i="2"/>
  <c r="M212" i="2"/>
  <c r="M206" i="2"/>
  <c r="G214" i="2"/>
  <c r="S223" i="2"/>
  <c r="S219" i="2" s="1"/>
  <c r="S214" i="2"/>
  <c r="G224" i="2"/>
  <c r="M52" i="2"/>
  <c r="K84" i="2" s="1"/>
  <c r="M84" i="2" s="1"/>
  <c r="G92" i="2"/>
  <c r="G100" i="2"/>
  <c r="G115" i="2"/>
  <c r="G124" i="2"/>
  <c r="G138" i="2"/>
  <c r="G146" i="2"/>
  <c r="G162" i="2"/>
  <c r="G178" i="2"/>
  <c r="W178" i="2" s="1"/>
  <c r="Y178" i="2" s="1"/>
  <c r="Z178" i="2" s="1"/>
  <c r="G206" i="2"/>
  <c r="M223" i="2"/>
  <c r="M219" i="2" s="1"/>
  <c r="M214" i="2"/>
  <c r="G228" i="2"/>
  <c r="S236" i="2"/>
  <c r="W236" i="2" s="1"/>
  <c r="Y236" i="2" s="1"/>
  <c r="Z236" i="2" s="1"/>
  <c r="M110" i="2"/>
  <c r="G186" i="2"/>
  <c r="G223" i="2"/>
  <c r="S211" i="2"/>
  <c r="Q136" i="2"/>
  <c r="M186" i="2"/>
  <c r="M194" i="2" s="1"/>
  <c r="M195" i="2" s="1"/>
  <c r="S194" i="2"/>
  <c r="S195" i="2" s="1"/>
  <c r="W119" i="2" l="1"/>
  <c r="Y119" i="2" s="1"/>
  <c r="W152" i="2"/>
  <c r="Y152" i="2" s="1"/>
  <c r="Z14" i="2"/>
  <c r="Y14" i="2"/>
  <c r="Z15" i="2"/>
  <c r="Y15" i="2"/>
  <c r="W13" i="2"/>
  <c r="Y13" i="2" s="1"/>
  <c r="Y16" i="2"/>
  <c r="Z16" i="2" s="1"/>
  <c r="G82" i="2"/>
  <c r="S166" i="2"/>
  <c r="S150" i="2"/>
  <c r="M104" i="2"/>
  <c r="S104" i="2"/>
  <c r="W96" i="2"/>
  <c r="Y96" i="2" s="1"/>
  <c r="Z96" i="2" s="1"/>
  <c r="W52" i="2"/>
  <c r="W186" i="2"/>
  <c r="Y186" i="2" s="1"/>
  <c r="Z186" i="2" s="1"/>
  <c r="W100" i="2"/>
  <c r="Y87" i="2"/>
  <c r="Z87" i="2" s="1"/>
  <c r="W86" i="2"/>
  <c r="Y86" i="2" s="1"/>
  <c r="Z86" i="2" s="1"/>
  <c r="Y220" i="2"/>
  <c r="Z220" i="2" s="1"/>
  <c r="W128" i="2"/>
  <c r="Y128" i="2" s="1"/>
  <c r="Z128" i="2" s="1"/>
  <c r="Y129" i="2"/>
  <c r="Z129" i="2" s="1"/>
  <c r="Y97" i="2"/>
  <c r="Z97" i="2" s="1"/>
  <c r="M113" i="2"/>
  <c r="W228" i="2"/>
  <c r="Y228" i="2" s="1"/>
  <c r="Z228" i="2" s="1"/>
  <c r="Y229" i="2"/>
  <c r="Z229" i="2" s="1"/>
  <c r="W132" i="2"/>
  <c r="Y132" i="2" s="1"/>
  <c r="Z132" i="2" s="1"/>
  <c r="Y133" i="2"/>
  <c r="Z133" i="2" s="1"/>
  <c r="Y120" i="2"/>
  <c r="Z120" i="2" s="1"/>
  <c r="W106" i="2"/>
  <c r="Y106" i="2" s="1"/>
  <c r="Z106" i="2" s="1"/>
  <c r="Y107" i="2"/>
  <c r="Z107" i="2" s="1"/>
  <c r="W224" i="2"/>
  <c r="Y224" i="2" s="1"/>
  <c r="Z224" i="2" s="1"/>
  <c r="Y225" i="2"/>
  <c r="Z225" i="2" s="1"/>
  <c r="W92" i="2"/>
  <c r="Y92" i="2" s="1"/>
  <c r="Z92" i="2" s="1"/>
  <c r="W138" i="2"/>
  <c r="W142" i="2"/>
  <c r="Y142" i="2" s="1"/>
  <c r="Z142" i="2" s="1"/>
  <c r="Y143" i="2"/>
  <c r="Z143" i="2" s="1"/>
  <c r="Y53" i="2"/>
  <c r="Z53" i="2" s="1"/>
  <c r="Z152" i="2"/>
  <c r="Y153" i="2"/>
  <c r="Z153" i="2" s="1"/>
  <c r="Y101" i="2"/>
  <c r="Z101" i="2" s="1"/>
  <c r="M136" i="2"/>
  <c r="M237" i="2"/>
  <c r="Q81" i="2"/>
  <c r="W158" i="2"/>
  <c r="Y158" i="2" s="1"/>
  <c r="Z158" i="2" s="1"/>
  <c r="Y159" i="2"/>
  <c r="Z159" i="2" s="1"/>
  <c r="M150" i="2"/>
  <c r="W146" i="2"/>
  <c r="Y146" i="2" s="1"/>
  <c r="Z146" i="2" s="1"/>
  <c r="W214" i="2"/>
  <c r="Y214" i="2" s="1"/>
  <c r="Z214" i="2" s="1"/>
  <c r="Y215" i="2"/>
  <c r="Z215" i="2" s="1"/>
  <c r="W115" i="2"/>
  <c r="Y115" i="2" s="1"/>
  <c r="Z115" i="2" s="1"/>
  <c r="Y116" i="2"/>
  <c r="Z116" i="2" s="1"/>
  <c r="W124" i="2"/>
  <c r="Y124" i="2" s="1"/>
  <c r="Z124" i="2" s="1"/>
  <c r="K82" i="2"/>
  <c r="M82" i="2" s="1"/>
  <c r="M81" i="2" s="1"/>
  <c r="M90" i="2" s="1"/>
  <c r="Y182" i="2"/>
  <c r="Z182" i="2" s="1"/>
  <c r="M166" i="2"/>
  <c r="S136" i="2"/>
  <c r="W206" i="2"/>
  <c r="Y206" i="2" s="1"/>
  <c r="Z206" i="2" s="1"/>
  <c r="Y204" i="2"/>
  <c r="Z204" i="2" s="1"/>
  <c r="W110" i="2"/>
  <c r="Y111" i="2"/>
  <c r="Z111" i="2" s="1"/>
  <c r="W162" i="2"/>
  <c r="S212" i="2"/>
  <c r="W211" i="2"/>
  <c r="Y211" i="2" s="1"/>
  <c r="Z211" i="2" s="1"/>
  <c r="W179" i="2"/>
  <c r="Y179" i="2" s="1"/>
  <c r="Z179" i="2" s="1"/>
  <c r="W223" i="2"/>
  <c r="Y223" i="2" s="1"/>
  <c r="Z223" i="2" s="1"/>
  <c r="G104" i="2"/>
  <c r="G166" i="2"/>
  <c r="G150" i="2"/>
  <c r="G194" i="2"/>
  <c r="W194" i="2" s="1"/>
  <c r="G187" i="2"/>
  <c r="M187" i="2"/>
  <c r="G179" i="2"/>
  <c r="G113" i="2"/>
  <c r="E84" i="2"/>
  <c r="G84" i="2" s="1"/>
  <c r="W84" i="2" s="1"/>
  <c r="Y84" i="2" s="1"/>
  <c r="Z84" i="2" s="1"/>
  <c r="S228" i="2"/>
  <c r="S237" i="2" s="1"/>
  <c r="G219" i="2"/>
  <c r="G212" i="2"/>
  <c r="G136" i="2"/>
  <c r="M201" i="2"/>
  <c r="M202" i="2" s="1"/>
  <c r="G201" i="2"/>
  <c r="S82" i="2"/>
  <c r="S81" i="2" s="1"/>
  <c r="S90" i="2" s="1"/>
  <c r="S201" i="2"/>
  <c r="S202" i="2" s="1"/>
  <c r="Y52" i="2" l="1"/>
  <c r="Z52" i="2" s="1"/>
  <c r="K81" i="2"/>
  <c r="W187" i="2"/>
  <c r="Y187" i="2" s="1"/>
  <c r="Z187" i="2" s="1"/>
  <c r="W82" i="2"/>
  <c r="M238" i="2"/>
  <c r="M240" i="2" s="1"/>
  <c r="W195" i="2"/>
  <c r="Y195" i="2" s="1"/>
  <c r="Z195" i="2" s="1"/>
  <c r="Y194" i="2"/>
  <c r="Z194" i="2" s="1"/>
  <c r="W166" i="2"/>
  <c r="Y166" i="2" s="1"/>
  <c r="Z166" i="2" s="1"/>
  <c r="Y162" i="2"/>
  <c r="Z162" i="2" s="1"/>
  <c r="W113" i="2"/>
  <c r="Y113" i="2" s="1"/>
  <c r="Z113" i="2" s="1"/>
  <c r="Y110" i="2"/>
  <c r="Z110" i="2" s="1"/>
  <c r="W150" i="2"/>
  <c r="Y150" i="2" s="1"/>
  <c r="Z150" i="2" s="1"/>
  <c r="Y138" i="2"/>
  <c r="Z138" i="2" s="1"/>
  <c r="Z13" i="2"/>
  <c r="W212" i="2"/>
  <c r="Y212" i="2" s="1"/>
  <c r="Z212" i="2" s="1"/>
  <c r="W104" i="2"/>
  <c r="Y104" i="2" s="1"/>
  <c r="Z104" i="2" s="1"/>
  <c r="Y100" i="2"/>
  <c r="Z100" i="2" s="1"/>
  <c r="W136" i="2"/>
  <c r="Y136" i="2" s="1"/>
  <c r="Z136" i="2" s="1"/>
  <c r="Z119" i="2"/>
  <c r="W219" i="2"/>
  <c r="Y219" i="2" s="1"/>
  <c r="Z219" i="2" s="1"/>
  <c r="W201" i="2"/>
  <c r="S238" i="2"/>
  <c r="G202" i="2"/>
  <c r="G237" i="2"/>
  <c r="G195" i="2"/>
  <c r="L27" i="1" l="1"/>
  <c r="S240" i="2" s="1"/>
  <c r="Y82" i="2"/>
  <c r="Z82" i="2" s="1"/>
  <c r="W237" i="2"/>
  <c r="Y237" i="2" s="1"/>
  <c r="Z237" i="2" s="1"/>
  <c r="W202" i="2"/>
  <c r="Y202" i="2" s="1"/>
  <c r="Z202" i="2" s="1"/>
  <c r="Y201" i="2"/>
  <c r="Z201" i="2" s="1"/>
  <c r="W59" i="2"/>
  <c r="Y59" i="2" s="1"/>
  <c r="Z59" i="2" s="1"/>
  <c r="W58" i="2"/>
  <c r="Y58" i="2" s="1"/>
  <c r="Z58" i="2" s="1"/>
  <c r="G57" i="2"/>
  <c r="G56" i="2" s="1"/>
  <c r="E85" i="2" l="1"/>
  <c r="E81" i="2" s="1"/>
  <c r="W57" i="2"/>
  <c r="W56" i="2" s="1"/>
  <c r="Y56" i="2" s="1"/>
  <c r="Y57" i="2" l="1"/>
  <c r="Z57" i="2" s="1"/>
  <c r="G85" i="2"/>
  <c r="G81" i="2" s="1"/>
  <c r="G90" i="2" l="1"/>
  <c r="G238" i="2" s="1"/>
  <c r="C27" i="1" s="1"/>
  <c r="W85" i="2"/>
  <c r="Z56" i="2"/>
  <c r="W81" i="2" l="1"/>
  <c r="Y85" i="2"/>
  <c r="Z85" i="2" s="1"/>
  <c r="G240" i="2"/>
  <c r="N27" i="1"/>
  <c r="B27" i="1" s="1"/>
  <c r="I27" i="1" l="1"/>
  <c r="K27" i="1"/>
  <c r="Y81" i="2"/>
  <c r="Z81" i="2" s="1"/>
  <c r="W90" i="2"/>
  <c r="W238" i="2" l="1"/>
  <c r="W240" i="2" s="1"/>
  <c r="Y90" i="2"/>
  <c r="Z90" i="2" l="1"/>
  <c r="Y238" i="2"/>
  <c r="Z238" i="2" s="1"/>
</calcChain>
</file>

<file path=xl/sharedStrings.xml><?xml version="1.0" encoding="utf-8"?>
<sst xmlns="http://schemas.openxmlformats.org/spreadsheetml/2006/main" count="882" uniqueCount="470">
  <si>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</si>
  <si>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</si>
  <si>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</si>
  <si>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</si>
  <si>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</si>
  <si>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</si>
  <si>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</si>
  <si>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</si>
  <si>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</si>
  <si>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</si>
  <si>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</si>
  <si>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</si>
  <si>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</si>
  <si>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</si>
  <si>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</si>
  <si>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</si>
  <si>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</si>
  <si>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</si>
  <si>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</si>
  <si>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</si>
  <si>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</si>
  <si>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</si>
  <si>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</si>
  <si>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</si>
  <si>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</si>
  <si>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</si>
  <si>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</si>
  <si>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</si>
  <si>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</si>
  <si>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</si>
  <si>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</si>
  <si>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</si>
  <si>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</si>
  <si>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</si>
  <si>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</si>
  <si>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</si>
  <si>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</si>
  <si>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</si>
  <si>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</si>
  <si>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</si>
  <si>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</si>
  <si>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</si>
  <si>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</si>
  <si>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</si>
  <si>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</si>
  <si>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</si>
  <si>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</si>
  <si>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</si>
  <si>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</si>
  <si>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</si>
  <si>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</si>
  <si>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</si>
  <si>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</si>
  <si>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</si>
  <si>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</si>
  <si>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</si>
  <si>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</si>
  <si>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</si>
  <si>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</si>
  <si>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</si>
  <si>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</si>
  <si>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</si>
  <si>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</si>
  <si>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</si>
  <si>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</si>
  <si>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</si>
  <si>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</si>
  <si>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</si>
  <si>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</si>
  <si>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</si>
  <si>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</si>
  <si>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</si>
  <si>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</si>
  <si>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</si>
  <si>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</si>
  <si>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</si>
  <si>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</si>
  <si>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</si>
  <si>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</si>
  <si>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</si>
  <si>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</si>
  <si>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</si>
  <si>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</si>
  <si>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</si>
  <si>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</si>
  <si>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</si>
  <si>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</si>
  <si>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</si>
  <si>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</si>
  <si>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</si>
  <si>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</si>
  <si>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</si>
  <si>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</si>
  <si>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</si>
  <si>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</si>
  <si>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</si>
  <si>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</si>
  <si>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</si>
  <si>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</si>
  <si>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</si>
  <si>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</si>
  <si>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</si>
  <si>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</si>
  <si>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</si>
  <si>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</si>
  <si>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</si>
  <si>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</si>
  <si>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</si>
  <si>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</si>
  <si>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</si>
  <si>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</si>
  <si>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</si>
  <si>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</si>
  <si>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</si>
  <si>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</si>
  <si>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</si>
  <si>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</si>
  <si>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</si>
  <si>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</si>
  <si>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</si>
  <si>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</si>
  <si>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</si>
  <si>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</si>
  <si>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</si>
  <si>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</si>
  <si>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</si>
  <si>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</si>
  <si>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</si>
  <si>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</si>
  <si>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</si>
  <si>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</si>
  <si>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</si>
  <si>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</si>
  <si>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</si>
  <si>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</si>
  <si>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</si>
  <si>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</si>
  <si>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</si>
  <si>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</si>
  <si>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</si>
  <si>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</si>
  <si>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</si>
  <si>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</si>
  <si>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</si>
  <si>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</si>
  <si>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</si>
  <si>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</si>
  <si>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</si>
  <si>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</si>
  <si>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</si>
  <si>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</si>
  <si>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</si>
  <si>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</si>
  <si>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</si>
  <si>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</si>
  <si>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</si>
  <si>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</si>
  <si>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</si>
  <si>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</si>
  <si>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</si>
  <si>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</si>
  <si>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</si>
  <si>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</si>
  <si>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</si>
  <si>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</si>
  <si>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</si>
  <si>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</si>
  <si>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</si>
  <si>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</si>
  <si>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</si>
  <si>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</si>
  <si>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</si>
  <si>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</si>
  <si>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</si>
  <si>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</si>
  <si>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</si>
  <si>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</si>
  <si>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</si>
  <si>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</si>
  <si>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</si>
  <si>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</si>
  <si>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</si>
  <si>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</si>
  <si>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</si>
  <si>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</si>
  <si>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</si>
  <si>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</si>
  <si>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</si>
  <si>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</si>
  <si>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</si>
  <si>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</si>
  <si>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</si>
  <si>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</si>
  <si>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</si>
  <si>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</si>
  <si>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</si>
  <si>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</si>
  <si>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</si>
  <si>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</si>
  <si>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</si>
  <si>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</si>
  <si>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</si>
  <si>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</si>
  <si>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</si>
  <si>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</si>
  <si>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</si>
  <si>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</si>
  <si>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</si>
  <si>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</si>
  <si>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</si>
  <si>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</si>
  <si>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</si>
  <si>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</si>
  <si>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</si>
  <si>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</si>
  <si>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</si>
  <si>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</si>
  <si>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</si>
  <si>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</si>
  <si>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</si>
  <si>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</si>
  <si>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</si>
  <si>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</si>
  <si>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</si>
  <si>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</si>
  <si>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</si>
  <si>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</si>
  <si>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</si>
  <si>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</si>
  <si>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</si>
  <si>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</si>
  <si>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</si>
  <si>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</si>
  <si>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</si>
  <si>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</si>
  <si>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</si>
  <si>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</si>
  <si>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</si>
  <si>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</si>
  <si>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</si>
  <si>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</si>
  <si>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</si>
  <si>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</si>
  <si>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</si>
  <si>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</si>
  <si>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</si>
  <si>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</si>
  <si>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</si>
  <si>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</si>
  <si>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</si>
  <si>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</si>
  <si>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</si>
  <si>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</si>
  <si>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</si>
  <si>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</si>
  <si>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</si>
  <si>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</si>
  <si>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</si>
  <si>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</si>
  <si>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</si>
  <si>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</si>
  <si>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</si>
  <si>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</si>
  <si>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</si>
  <si>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</si>
  <si>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</si>
  <si>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</si>
  <si>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</si>
  <si>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</si>
  <si>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</si>
  <si>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</si>
  <si>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</si>
  <si>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</si>
  <si>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</si>
  <si>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</si>
  <si>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</si>
  <si>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</si>
  <si>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</si>
  <si>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</si>
  <si>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</si>
  <si>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</si>
  <si>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</si>
  <si>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</si>
  <si>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</si>
  <si>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</si>
  <si>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</si>
  <si>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</si>
  <si>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</si>
  <si>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</si>
  <si>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</si>
  <si>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</si>
  <si>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</si>
  <si>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</si>
  <si>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</si>
  <si>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</si>
  <si>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</si>
  <si>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</si>
  <si>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</si>
  <si>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</si>
  <si>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</si>
  <si>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</si>
  <si>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</si>
  <si>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</si>
  <si>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</si>
  <si>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</si>
  <si>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</si>
  <si>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</si>
  <si>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</si>
  <si>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</si>
  <si>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</si>
  <si>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</si>
  <si>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</si>
  <si>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</si>
  <si>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</si>
  <si>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</si>
  <si>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</si>
  <si>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</si>
  <si>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</si>
  <si>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</si>
  <si>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</si>
  <si>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</si>
  <si>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</si>
  <si>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</si>
  <si>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</si>
  <si>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</si>
  <si>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Неверова Лариса Степанівна, куратор проекту</t>
  </si>
  <si>
    <t>Плеханова Олена Володимирівна, керівник проекту</t>
  </si>
  <si>
    <t>Явір Ксенія Вячеславівна, координатор проекту</t>
  </si>
  <si>
    <t>Астапова Марина Георгіївна, фінансовий менеджер</t>
  </si>
  <si>
    <t>Романов Андрій Васильович, режисер</t>
  </si>
  <si>
    <t>Авдієвський Валерій Миколайович, головний диригент оркестру</t>
  </si>
  <si>
    <t>Савенко Дмитро Олександрович, музичний керівник</t>
  </si>
  <si>
    <t>Тодика Вячеслав Гордійович, помічник головного диригента</t>
  </si>
  <si>
    <t>Петен-Ступакова Наталя Михайлівна, художник</t>
  </si>
  <si>
    <t>Савенко Дмитро Дмитрович, електроосвітлювач</t>
  </si>
  <si>
    <t>Гетьман Сергій Степанович, монтувальник сцени</t>
  </si>
  <si>
    <t>Мірзоян Ганна Федорівна, PR-менеджер</t>
  </si>
  <si>
    <t>Марченко Діана Анатоліївна, бухгалтер</t>
  </si>
  <si>
    <t xml:space="preserve">Харцій Олена Анатоліївна,копірайтер </t>
  </si>
  <si>
    <t>Куниця Рімма Юріївна, лінійний продюсер</t>
  </si>
  <si>
    <t>Ковальов Артем Олександрович, звукорежисер</t>
  </si>
  <si>
    <t xml:space="preserve">Бочкарьов Максим Михайлович,артист оркестру </t>
  </si>
  <si>
    <t xml:space="preserve">Веремеєнко Наталія Олександрівна,артист оркестру </t>
  </si>
  <si>
    <t xml:space="preserve">Веремеєнко Едуард Геннадійович,артист оркестру </t>
  </si>
  <si>
    <t xml:space="preserve">Гаврилов Олександр Павлович,артист оркестру </t>
  </si>
  <si>
    <t xml:space="preserve">Дудов Владислав Олександрович,артист оркестру </t>
  </si>
  <si>
    <t xml:space="preserve">Жуков Віталій Федорович,артист оркестру </t>
  </si>
  <si>
    <t xml:space="preserve">Ілларіонов Олег Анатолійович,артист оркестру </t>
  </si>
  <si>
    <t xml:space="preserve">Короленко Дмитро Євгенович,артист оркестру </t>
  </si>
  <si>
    <t xml:space="preserve">Кругліков Євген Віталійович,артист оркестру </t>
  </si>
  <si>
    <t xml:space="preserve">Новіков Сергий Рафаїлович,артист оркестру </t>
  </si>
  <si>
    <t xml:space="preserve">Пацернюк Тарас Миколайович,артист оркестру </t>
  </si>
  <si>
    <t>Пригродський Роман Миронович,артист оркестру</t>
  </si>
  <si>
    <t>Руденко Владислав Володимирович,артист оркестру</t>
  </si>
  <si>
    <t xml:space="preserve">Савицький Павло Петрович,артист оркестру </t>
  </si>
  <si>
    <t xml:space="preserve">Скрипник Ганна Костянтинівна,артист оркестру </t>
  </si>
  <si>
    <t xml:space="preserve">Чекалін Роман Юрійович,артист оркестру </t>
  </si>
  <si>
    <t xml:space="preserve">Чекоданов Ігор Миколайович,артист оркестру </t>
  </si>
  <si>
    <t xml:space="preserve">Черняк Максим Андрійович,артист оркестру </t>
  </si>
  <si>
    <t xml:space="preserve">Четверкін Михайло Юрійович,артист оркестру </t>
  </si>
  <si>
    <t>Вишнякова Вікторія Василівна, провідний юрисконсульт</t>
  </si>
  <si>
    <t>Шаповал Олена Анатоліївна, артист оркестру</t>
  </si>
  <si>
    <t>Денисенко Олег Миколайович,помічник головного диригента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</si>
  <si>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</si>
  <si>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</si>
  <si>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</si>
  <si>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</si>
  <si>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</si>
  <si>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</si>
  <si>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</si>
  <si>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</si>
  <si>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</si>
  <si>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</si>
  <si>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</si>
  <si>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</si>
  <si>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</si>
  <si>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</si>
  <si>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</si>
  <si>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</si>
  <si>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</si>
  <si>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</si>
  <si>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</si>
  <si>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</si>
  <si>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</si>
  <si>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</si>
  <si>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</si>
  <si>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</si>
  <si>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</si>
  <si>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</si>
  <si>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</si>
  <si>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</si>
  <si>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</si>
  <si>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</si>
  <si>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</si>
  <si>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</si>
  <si>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</si>
  <si>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</si>
  <si>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</si>
  <si>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</si>
  <si>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</si>
  <si>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</si>
  <si>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</si>
  <si>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</si>
  <si>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</si>
  <si>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</si>
  <si>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</si>
  <si>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</si>
  <si>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</si>
  <si>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</si>
  <si>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</si>
  <si>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</si>
  <si>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</si>
  <si>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</si>
  <si>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</si>
  <si>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</si>
  <si>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</si>
  <si>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</si>
  <si>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</si>
  <si>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</si>
  <si>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Юрченко Юрій Миколайович, керівник гурту «Khorta»</t>
  </si>
  <si>
    <t>Куценко Юлія Олександрівна,артист гурту</t>
  </si>
  <si>
    <t>Варікан Георгій Сергійович,артист гурту</t>
  </si>
  <si>
    <t xml:space="preserve">Савицький Михайло Костянтинович,артист гурту </t>
  </si>
  <si>
    <t>Лубенцов Олег Володимирович,артист гурту</t>
  </si>
  <si>
    <t>Володьков Юрій Миколайович,артист гурту</t>
  </si>
  <si>
    <t>Кондратенко Володимир Анатолійович,артист гурту</t>
  </si>
  <si>
    <t>Хомутська Ірина Анатоліївна,оператор</t>
  </si>
  <si>
    <t xml:space="preserve">Жаріков Сергій Юрійович,оператор </t>
  </si>
  <si>
    <t>Медвєдєв Дмитро Вікторович, оператор</t>
  </si>
  <si>
    <t>Мухін Олександр Володимирович, оператор</t>
  </si>
  <si>
    <t>Хорошко Іван Сергійович, оператор</t>
  </si>
  <si>
    <t>Глотов Вадим Сергійович, звукорежисер</t>
  </si>
  <si>
    <t>Веселков Павло Вікторович, технічний директор</t>
  </si>
  <si>
    <t>Захарова Катерина Юріївна, режисер</t>
  </si>
  <si>
    <t>Колебанова Анастасія Дмитрівна, режисер</t>
  </si>
  <si>
    <t>Расальський Микола Володимирович, інженер відеозапису</t>
  </si>
  <si>
    <t xml:space="preserve">Плетень Олексій Миколайович, інженер відеозапису </t>
  </si>
  <si>
    <t>Трубніков Олексій Володимирович, звукорежисер</t>
  </si>
  <si>
    <t>Товстановський Андрій Віталійович, монтажер</t>
  </si>
  <si>
    <t>Денисенко Надія Вікторівна, машиніст сцени</t>
  </si>
  <si>
    <t>Афанасьєва Поліна Андріївна</t>
  </si>
  <si>
    <t>Гробовенко Ян Вячеслававович,артист оркестру</t>
  </si>
  <si>
    <t>Дмітрова Аліна Васильевна,артис оркестру</t>
  </si>
  <si>
    <t>ФОП Фомюк О.В. (вишиванки)</t>
  </si>
  <si>
    <t>Папір для друкування партитур оркестру</t>
  </si>
  <si>
    <t>6.1.4</t>
  </si>
  <si>
    <t>6.1.5</t>
  </si>
  <si>
    <t>КЗ ПК "Орбіта" 69035, м.Запоріжжя, вул.Лермонтова ,9</t>
  </si>
  <si>
    <t>ФОП Лівада М.І.(Відеокамера Panasonic AG AC 160)</t>
  </si>
  <si>
    <t>ФОП Лівада М.І.(Відеопульт ВМ Atem 1m/e)</t>
  </si>
  <si>
    <t>ФОП Лівада М.І. (Аудіо пульт Behringer XR 16)</t>
  </si>
  <si>
    <t>ФОП Лівертовська О.Є. (Звукове обладнання (світове обладнання, беклейн)</t>
  </si>
  <si>
    <t>4.2.4</t>
  </si>
  <si>
    <t xml:space="preserve">Телевізійна концертна  програма “FUNK.ROCK.ETHNO.MUSIC.FOLK” #KHORTA &amp; CITY BIG  BAND”» </t>
  </si>
  <si>
    <t>Запорізький муніципальний театр танцю</t>
  </si>
  <si>
    <t>Зміна учасників команди.Наказ про звільнення Ілларіонова О.А. № 61-к/тр від 30.07.2021</t>
  </si>
  <si>
    <t>Зміна участників команди.Наказ про звільнення Савицького П.П. № 63-к/тр від 16.08.2021</t>
  </si>
  <si>
    <t>Зміна учасників командиНаказ про звільнення Чекаліна Р.Ю. № 44-к/тр від 24.05.2021</t>
  </si>
  <si>
    <t>Зміна учасників команди.Наказ про прийняття за умовами контракту Денисенко О.М. № 65-к/тр від 17.08.2021</t>
  </si>
  <si>
    <t>зміна учасників команди.Цівільно-правовий договір № 27 на надання послуг від 01.09.2021</t>
  </si>
  <si>
    <t>зміна учасників команди.Цівільно-правовий договір № 28 на надання послуг від 01.09.2021</t>
  </si>
  <si>
    <t>головний бухгалтер</t>
  </si>
  <si>
    <t>Астапова М.Г.</t>
  </si>
  <si>
    <t xml:space="preserve">Назва проєкту: Телевізійна концертна  програма “FUNK.ROCK.ETHNO.MUSIC.FOLK” #KHORTA &amp; CITY BIG  BAND”» </t>
  </si>
  <si>
    <t>Дата початку проєкту: 01.06 2021</t>
  </si>
  <si>
    <t>Дата завершення проєкту: 31.10.2021</t>
  </si>
  <si>
    <t>Назва Грантоотримувача: Запорізький муніципальний театр танцю</t>
  </si>
  <si>
    <t>Назва ЛОТ-у: ЛОТ 1 Телепродукт</t>
  </si>
  <si>
    <t>Назва конкурсної програми: Аудіовізуальне мистецтво</t>
  </si>
  <si>
    <t>за період з _01 червня _______ по _31 жовтня___________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</si>
</sst>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0" fontId="0" fillId="0" borderId="0" xfId="0" applyFont="1" applyAlignment="1"/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30" fillId="0" borderId="114" xfId="0" applyFont="1" applyBorder="1" applyAlignment="1">
      <alignment vertical="top" wrapText="1"/>
    </xf>
    <xf numFmtId="164" fontId="30" fillId="0" borderId="114" xfId="0" applyNumberFormat="1" applyFont="1" applyBorder="1" applyAlignment="1">
      <alignment vertical="top" wrapText="1"/>
    </xf>
    <xf numFmtId="0" fontId="1" fillId="0" borderId="114" xfId="0" applyFont="1" applyBorder="1" applyAlignment="1">
      <alignment vertical="top" wrapText="1"/>
    </xf>
    <xf numFmtId="164" fontId="4" fillId="0" borderId="114" xfId="0" applyNumberFormat="1" applyFont="1" applyBorder="1" applyAlignment="1">
      <alignment vertical="top" wrapText="1"/>
    </xf>
    <xf numFmtId="164" fontId="4" fillId="0" borderId="114" xfId="0" applyNumberFormat="1" applyFont="1" applyFill="1" applyBorder="1" applyAlignment="1">
      <alignment vertical="top" wrapText="1"/>
    </xf>
    <xf numFmtId="0" fontId="30" fillId="0" borderId="169" xfId="0" applyFont="1" applyBorder="1" applyAlignment="1">
      <alignment vertical="top" wrapText="1"/>
    </xf>
    <xf numFmtId="49" fontId="2" fillId="6" borderId="60" xfId="0" applyNumberFormat="1" applyFont="1" applyFill="1" applyBorder="1" applyAlignment="1">
      <alignment horizontal="center" vertical="top"/>
    </xf>
    <xf numFmtId="0" fontId="2" fillId="6" borderId="99" xfId="0" applyFont="1" applyFill="1" applyBorder="1" applyAlignment="1">
      <alignment horizontal="center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" fillId="6" borderId="62" xfId="0" applyNumberFormat="1" applyFont="1" applyFill="1" applyBorder="1" applyAlignment="1">
      <alignment horizontal="right" vertical="top"/>
    </xf>
    <xf numFmtId="0" fontId="31" fillId="6" borderId="62" xfId="0" applyFont="1" applyFill="1" applyBorder="1" applyAlignment="1">
      <alignment vertical="top" wrapText="1"/>
    </xf>
    <xf numFmtId="164" fontId="2" fillId="0" borderId="114" xfId="0" applyNumberFormat="1" applyFont="1" applyBorder="1" applyAlignment="1">
      <alignment vertical="top"/>
    </xf>
    <xf numFmtId="49" fontId="3" fillId="0" borderId="114" xfId="0" applyNumberFormat="1" applyFont="1" applyBorder="1" applyAlignment="1">
      <alignment horizontal="center" vertical="top"/>
    </xf>
    <xf numFmtId="0" fontId="1" fillId="0" borderId="114" xfId="0" applyFont="1" applyBorder="1" applyAlignment="1">
      <alignment horizontal="center" vertical="top"/>
    </xf>
    <xf numFmtId="4" fontId="1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Border="1" applyAlignment="1">
      <alignment horizontal="right" vertical="top"/>
    </xf>
    <xf numFmtId="4" fontId="12" fillId="0" borderId="114" xfId="0" applyNumberFormat="1" applyFont="1" applyFill="1" applyBorder="1" applyAlignment="1">
      <alignment horizontal="right" vertical="top"/>
    </xf>
    <xf numFmtId="10" fontId="12" fillId="0" borderId="114" xfId="0" applyNumberFormat="1" applyFont="1" applyFill="1" applyBorder="1" applyAlignment="1">
      <alignment horizontal="right" vertical="top"/>
    </xf>
    <xf numFmtId="1" fontId="1" fillId="0" borderId="114" xfId="0" applyNumberFormat="1" applyFont="1" applyBorder="1" applyAlignment="1">
      <alignment horizontal="center" vertical="top"/>
    </xf>
    <xf numFmtId="2" fontId="1" fillId="0" borderId="114" xfId="0" applyNumberFormat="1" applyFont="1" applyBorder="1" applyAlignment="1">
      <alignment vertical="top"/>
    </xf>
    <xf numFmtId="1" fontId="0" fillId="0" borderId="114" xfId="0" applyNumberFormat="1" applyBorder="1" applyAlignment="1">
      <alignment horizontal="center" vertical="top"/>
    </xf>
    <xf numFmtId="2" fontId="0" fillId="0" borderId="114" xfId="0" applyNumberFormat="1" applyBorder="1" applyAlignment="1">
      <alignment horizontal="right" vertical="top"/>
    </xf>
    <xf numFmtId="0" fontId="30" fillId="0" borderId="114" xfId="0" applyFont="1" applyFill="1" applyBorder="1" applyAlignment="1">
      <alignment vertical="top" wrapText="1"/>
    </xf>
    <xf numFmtId="0" fontId="4" fillId="0" borderId="114" xfId="0" applyFont="1" applyFill="1" applyBorder="1" applyAlignment="1">
      <alignment vertical="top" wrapText="1"/>
    </xf>
    <xf numFmtId="2" fontId="0" fillId="0" borderId="114" xfId="0" applyNumberFormat="1" applyBorder="1" applyAlignment="1">
      <alignment vertical="top"/>
    </xf>
    <xf numFmtId="0" fontId="1" fillId="0" borderId="99" xfId="0" applyFont="1" applyBorder="1" applyAlignment="1">
      <alignment horizontal="center" vertical="top"/>
    </xf>
    <xf numFmtId="4" fontId="1" fillId="0" borderId="37" xfId="0" applyNumberFormat="1" applyFont="1" applyBorder="1" applyAlignment="1">
      <alignment horizontal="right" vertical="top"/>
    </xf>
    <xf numFmtId="0" fontId="43" fillId="0" borderId="114" xfId="0" applyFont="1" applyBorder="1" applyAlignment="1">
      <alignment horizontal="left"/>
    </xf>
    <xf numFmtId="0" fontId="43" fillId="0" borderId="170" xfId="0" applyFont="1" applyBorder="1" applyAlignment="1">
      <alignment horizontal="left"/>
    </xf>
    <xf numFmtId="0" fontId="43" fillId="0" borderId="114" xfId="0" applyFont="1" applyBorder="1" applyAlignment="1">
      <alignment horizontal="left" wrapText="1"/>
    </xf>
    <xf numFmtId="1" fontId="0" fillId="0" borderId="169" xfId="0" applyNumberFormat="1" applyBorder="1" applyAlignment="1">
      <alignment horizontal="center" vertical="top"/>
    </xf>
    <xf numFmtId="2" fontId="0" fillId="0" borderId="169" xfId="0" applyNumberFormat="1" applyBorder="1" applyAlignment="1">
      <alignment horizontal="right" vertical="top"/>
    </xf>
    <xf numFmtId="14" fontId="1" fillId="0" borderId="0" xfId="0" applyNumberFormat="1" applyFont="1" applyAlignment="1"/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4" fontId="12" fillId="0" borderId="64" xfId="0" applyNumberFormat="1" applyFont="1" applyBorder="1" applyAlignment="1">
      <alignment horizontal="right" vertical="top"/>
    </xf>
    <xf numFmtId="0" fontId="0" fillId="0" borderId="114" xfId="0" applyBorder="1" applyAlignment="1">
      <alignment horizontal="left" vertical="top" wrapText="1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79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7" zoomScale="80" zoomScaleNormal="80" workbookViewId="0">
      <selection activeCell="B21" sqref="B21"/>
    </sheetView>
  </sheetViews>
  <sheetFormatPr defaultColWidth="12.625" defaultRowHeight="15" customHeight="1" x14ac:dyDescent="0.2"/>
  <cols>
    <col min="1" max="1" width="18.25" customWidth="1"/>
    <col min="2" max="2" width="16.625" customWidth="1"/>
    <col min="3" max="8" width="23.25" customWidth="1"/>
    <col min="9" max="9" width="16.625" customWidth="1"/>
    <col min="10" max="10" width="23.25" customWidth="1"/>
    <col min="11" max="11" width="16.625" customWidth="1"/>
    <col min="12" max="12" width="23.25" customWidth="1"/>
    <col min="13" max="13" width="16.625" customWidth="1"/>
    <col min="14" max="14" width="23.25" customWidth="1"/>
    <col min="15" max="23" width="5.625" customWidth="1"/>
    <col min="24" max="26" width="11" customWidth="1"/>
  </cols>
  <sheetData>
    <row r="1" spans="1:26" ht="15" customHeight="1" x14ac:dyDescent="0.2">
      <c r="A1" s="445" t="s">
        <v>0</v>
      </c>
      <c r="B1" s="44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3"/>
      <c r="B2" s="1"/>
      <c r="C2" s="1"/>
      <c r="D2" s="2"/>
      <c r="E2" s="1"/>
      <c r="F2" s="1"/>
      <c r="G2" s="1"/>
      <c r="H2" s="445" t="s">
        <v>2</v>
      </c>
      <c r="I2" s="445"/>
      <c r="J2" s="4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3"/>
      <c r="B3" s="1"/>
      <c r="C3" s="1"/>
      <c r="D3" s="2"/>
      <c r="E3" s="1"/>
      <c r="F3" s="1"/>
      <c r="G3" s="1"/>
      <c r="H3" s="445" t="s">
        <v>316</v>
      </c>
      <c r="I3" s="445"/>
      <c r="J3" s="44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6" customFormat="1" ht="14.25" customHeight="1" x14ac:dyDescent="0.2">
      <c r="A10" s="184" t="s">
        <v>468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</row>
    <row r="11" spans="1:26" s="186" customFormat="1" ht="14.25" customHeight="1" x14ac:dyDescent="0.2">
      <c r="A11" s="187" t="s">
        <v>467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</row>
    <row r="12" spans="1:26" s="186" customFormat="1" ht="14.25" customHeight="1" x14ac:dyDescent="0.2">
      <c r="A12" s="187" t="s">
        <v>466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</row>
    <row r="13" spans="1:26" s="186" customFormat="1" ht="14.25" customHeight="1" x14ac:dyDescent="0.2">
      <c r="A13" s="187" t="s">
        <v>463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</row>
    <row r="14" spans="1:26" s="186" customFormat="1" ht="14.25" customHeight="1" x14ac:dyDescent="0.2">
      <c r="A14" s="187" t="s">
        <v>464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</row>
    <row r="15" spans="1:26" s="186" customFormat="1" ht="14.25" customHeight="1" x14ac:dyDescent="0.2">
      <c r="A15" s="187" t="s">
        <v>465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7" customFormat="1" ht="15.75" x14ac:dyDescent="0.25">
      <c r="A18" s="285"/>
      <c r="B18" s="446" t="s">
        <v>281</v>
      </c>
      <c r="C18" s="444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286"/>
      <c r="P18" s="287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</row>
    <row r="19" spans="1:31" s="277" customFormat="1" ht="15.75" x14ac:dyDescent="0.25">
      <c r="A19" s="285"/>
      <c r="B19" s="446" t="s">
        <v>322</v>
      </c>
      <c r="C19" s="444"/>
      <c r="D19" s="444"/>
      <c r="E19" s="444"/>
      <c r="F19" s="444"/>
      <c r="G19" s="444"/>
      <c r="H19" s="444"/>
      <c r="I19" s="444"/>
      <c r="J19" s="444"/>
      <c r="K19" s="444"/>
      <c r="L19" s="444"/>
      <c r="M19" s="444"/>
      <c r="N19" s="444"/>
      <c r="O19" s="286"/>
      <c r="P19" s="287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</row>
    <row r="20" spans="1:31" s="277" customFormat="1" ht="15.75" x14ac:dyDescent="0.25">
      <c r="A20" s="285"/>
      <c r="B20" s="447" t="s">
        <v>469</v>
      </c>
      <c r="C20" s="444"/>
      <c r="D20" s="444"/>
      <c r="E20" s="444"/>
      <c r="F20" s="444"/>
      <c r="G20" s="444"/>
      <c r="H20" s="444"/>
      <c r="I20" s="444"/>
      <c r="J20" s="444"/>
      <c r="K20" s="444"/>
      <c r="L20" s="444"/>
      <c r="M20" s="444"/>
      <c r="N20" s="444"/>
      <c r="O20" s="286"/>
      <c r="P20" s="287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</row>
    <row r="21" spans="1:31" s="277" customFormat="1" ht="15.75" x14ac:dyDescent="0.25">
      <c r="A21" s="285"/>
      <c r="B21" s="3"/>
      <c r="C21" s="1"/>
      <c r="D21" s="288"/>
      <c r="E21" s="288"/>
      <c r="F21" s="288"/>
      <c r="G21" s="288"/>
      <c r="H21" s="288"/>
      <c r="I21" s="288"/>
      <c r="J21" s="289"/>
      <c r="K21" s="288"/>
      <c r="L21" s="289"/>
      <c r="M21" s="288"/>
      <c r="N21" s="289"/>
      <c r="O21" s="286"/>
      <c r="P21" s="287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</row>
    <row r="22" spans="1:31" s="277" customFormat="1" ht="15.75" thickBot="1" x14ac:dyDescent="0.3">
      <c r="D22" s="290"/>
      <c r="E22" s="290"/>
      <c r="F22" s="290"/>
      <c r="G22" s="290"/>
      <c r="H22" s="290"/>
      <c r="I22" s="290"/>
      <c r="J22" s="291"/>
      <c r="K22" s="290"/>
      <c r="L22" s="291"/>
      <c r="M22" s="290"/>
      <c r="N22" s="291"/>
      <c r="O22" s="290"/>
      <c r="P22" s="291"/>
    </row>
    <row r="23" spans="1:31" s="277" customFormat="1" ht="30" customHeight="1" thickBot="1" x14ac:dyDescent="0.25">
      <c r="A23" s="448"/>
      <c r="B23" s="451" t="s">
        <v>282</v>
      </c>
      <c r="C23" s="452"/>
      <c r="D23" s="455" t="s">
        <v>283</v>
      </c>
      <c r="E23" s="456"/>
      <c r="F23" s="456"/>
      <c r="G23" s="456"/>
      <c r="H23" s="456"/>
      <c r="I23" s="456"/>
      <c r="J23" s="457"/>
      <c r="K23" s="451" t="s">
        <v>321</v>
      </c>
      <c r="L23" s="452"/>
      <c r="M23" s="451" t="s">
        <v>323</v>
      </c>
      <c r="N23" s="45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</row>
    <row r="24" spans="1:31" s="277" customFormat="1" ht="135.6" customHeight="1" thickBot="1" x14ac:dyDescent="0.25">
      <c r="A24" s="449"/>
      <c r="B24" s="453"/>
      <c r="C24" s="454"/>
      <c r="D24" s="400" t="s">
        <v>319</v>
      </c>
      <c r="E24" s="401" t="s">
        <v>320</v>
      </c>
      <c r="F24" s="401" t="s">
        <v>284</v>
      </c>
      <c r="G24" s="401" t="s">
        <v>285</v>
      </c>
      <c r="H24" s="401" t="s">
        <v>3</v>
      </c>
      <c r="I24" s="458" t="s">
        <v>286</v>
      </c>
      <c r="J24" s="459"/>
      <c r="K24" s="453"/>
      <c r="L24" s="454"/>
      <c r="M24" s="453"/>
      <c r="N24" s="454"/>
      <c r="Q24" s="293"/>
    </row>
    <row r="25" spans="1:31" s="277" customFormat="1" ht="30.75" thickBot="1" x14ac:dyDescent="0.25">
      <c r="A25" s="450"/>
      <c r="B25" s="394" t="s">
        <v>278</v>
      </c>
      <c r="C25" s="395" t="s">
        <v>287</v>
      </c>
      <c r="D25" s="394" t="s">
        <v>287</v>
      </c>
      <c r="E25" s="396" t="s">
        <v>287</v>
      </c>
      <c r="F25" s="396" t="s">
        <v>287</v>
      </c>
      <c r="G25" s="396" t="s">
        <v>287</v>
      </c>
      <c r="H25" s="396" t="s">
        <v>287</v>
      </c>
      <c r="I25" s="396" t="s">
        <v>278</v>
      </c>
      <c r="J25" s="397" t="s">
        <v>288</v>
      </c>
      <c r="K25" s="394" t="s">
        <v>278</v>
      </c>
      <c r="L25" s="395" t="s">
        <v>287</v>
      </c>
      <c r="M25" s="398" t="s">
        <v>278</v>
      </c>
      <c r="N25" s="399" t="s">
        <v>287</v>
      </c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</row>
    <row r="26" spans="1:31" s="277" customFormat="1" ht="30" customHeight="1" thickBot="1" x14ac:dyDescent="0.25">
      <c r="A26" s="330" t="s">
        <v>289</v>
      </c>
      <c r="B26" s="333" t="s">
        <v>290</v>
      </c>
      <c r="C26" s="332" t="s">
        <v>291</v>
      </c>
      <c r="D26" s="333" t="s">
        <v>292</v>
      </c>
      <c r="E26" s="331" t="s">
        <v>293</v>
      </c>
      <c r="F26" s="331" t="s">
        <v>294</v>
      </c>
      <c r="G26" s="331" t="s">
        <v>295</v>
      </c>
      <c r="H26" s="331" t="s">
        <v>296</v>
      </c>
      <c r="I26" s="331" t="s">
        <v>297</v>
      </c>
      <c r="J26" s="332" t="s">
        <v>298</v>
      </c>
      <c r="K26" s="333" t="s">
        <v>299</v>
      </c>
      <c r="L26" s="332" t="s">
        <v>300</v>
      </c>
      <c r="M26" s="333" t="s">
        <v>301</v>
      </c>
      <c r="N26" s="332" t="s">
        <v>302</v>
      </c>
      <c r="O26" s="295"/>
      <c r="P26" s="295"/>
      <c r="Q26" s="296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</row>
    <row r="27" spans="1:31" s="277" customFormat="1" ht="30" customHeight="1" x14ac:dyDescent="0.2">
      <c r="A27" s="313" t="s">
        <v>303</v>
      </c>
      <c r="B27" s="340">
        <f>C27/N27</f>
        <v>1</v>
      </c>
      <c r="C27" s="341">
        <f>'Кошторис  витрат'!G238</f>
        <v>1085848.523</v>
      </c>
      <c r="D27" s="346">
        <v>0</v>
      </c>
      <c r="E27" s="328">
        <v>0</v>
      </c>
      <c r="F27" s="328">
        <v>0</v>
      </c>
      <c r="G27" s="328">
        <v>0</v>
      </c>
      <c r="H27" s="328">
        <v>0</v>
      </c>
      <c r="I27" s="329">
        <f>J27/N27</f>
        <v>0</v>
      </c>
      <c r="J27" s="341">
        <f>D27+E27+F27+G27+H27</f>
        <v>0</v>
      </c>
      <c r="K27" s="340">
        <f>L27/N27</f>
        <v>0</v>
      </c>
      <c r="L27" s="341">
        <f>'Кошторис  витрат'!S238</f>
        <v>0</v>
      </c>
      <c r="M27" s="334">
        <v>1</v>
      </c>
      <c r="N27" s="335">
        <f>C27+J27+L27</f>
        <v>1085848.523</v>
      </c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</row>
    <row r="28" spans="1:31" s="277" customFormat="1" ht="30" customHeight="1" x14ac:dyDescent="0.2">
      <c r="A28" s="314" t="s">
        <v>304</v>
      </c>
      <c r="B28" s="342">
        <f>C28/N28</f>
        <v>1</v>
      </c>
      <c r="C28" s="351">
        <f>'Кошторис  витрат'!J238</f>
        <v>1079534.2830000001</v>
      </c>
      <c r="D28" s="347">
        <v>0</v>
      </c>
      <c r="E28" s="304">
        <v>0</v>
      </c>
      <c r="F28" s="304">
        <v>0</v>
      </c>
      <c r="G28" s="304">
        <v>0</v>
      </c>
      <c r="H28" s="304">
        <v>0</v>
      </c>
      <c r="I28" s="303">
        <f>J28/N28</f>
        <v>0</v>
      </c>
      <c r="J28" s="343">
        <f>D28+E28+F28+G28+H28</f>
        <v>0</v>
      </c>
      <c r="K28" s="342">
        <f>L28/N28</f>
        <v>0</v>
      </c>
      <c r="L28" s="343">
        <f>'Кошторис  витрат'!V238</f>
        <v>0</v>
      </c>
      <c r="M28" s="336">
        <v>1</v>
      </c>
      <c r="N28" s="337">
        <f>C28+J28+L28</f>
        <v>1079534.2830000001</v>
      </c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</row>
    <row r="29" spans="1:31" s="277" customFormat="1" ht="30" customHeight="1" thickBot="1" x14ac:dyDescent="0.25">
      <c r="A29" s="315" t="s">
        <v>305</v>
      </c>
      <c r="B29" s="344">
        <f>C29/N29</f>
        <v>1</v>
      </c>
      <c r="C29" s="345">
        <v>814385</v>
      </c>
      <c r="D29" s="348">
        <v>0</v>
      </c>
      <c r="E29" s="349">
        <v>0</v>
      </c>
      <c r="F29" s="349">
        <v>0</v>
      </c>
      <c r="G29" s="349">
        <v>0</v>
      </c>
      <c r="H29" s="349">
        <v>0</v>
      </c>
      <c r="I29" s="350">
        <f>J29/N29</f>
        <v>0</v>
      </c>
      <c r="J29" s="345">
        <f t="shared" ref="J29" si="0">D29+E29+F29+G29+H29</f>
        <v>0</v>
      </c>
      <c r="K29" s="344">
        <f>L29/N29</f>
        <v>0</v>
      </c>
      <c r="L29" s="345">
        <v>0</v>
      </c>
      <c r="M29" s="338">
        <f>(N29*M28)/N28</f>
        <v>0.75438549087745832</v>
      </c>
      <c r="N29" s="339">
        <f>C29+J29+L29</f>
        <v>814385</v>
      </c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</row>
    <row r="30" spans="1:31" s="277" customFormat="1" ht="30" customHeight="1" thickBot="1" x14ac:dyDescent="0.25">
      <c r="A30" s="316" t="s">
        <v>306</v>
      </c>
      <c r="B30" s="305">
        <f>B28-B29</f>
        <v>0</v>
      </c>
      <c r="C30" s="306">
        <f t="shared" ref="C30:H30" si="1">C28-C29</f>
        <v>265149.28300000005</v>
      </c>
      <c r="D30" s="307">
        <f t="shared" si="1"/>
        <v>0</v>
      </c>
      <c r="E30" s="308">
        <f t="shared" si="1"/>
        <v>0</v>
      </c>
      <c r="F30" s="308">
        <f t="shared" si="1"/>
        <v>0</v>
      </c>
      <c r="G30" s="308">
        <f t="shared" si="1"/>
        <v>0</v>
      </c>
      <c r="H30" s="308">
        <f t="shared" si="1"/>
        <v>0</v>
      </c>
      <c r="I30" s="309">
        <f t="shared" ref="I30:N30" si="2">I28-I29</f>
        <v>0</v>
      </c>
      <c r="J30" s="306">
        <f t="shared" si="2"/>
        <v>0</v>
      </c>
      <c r="K30" s="310">
        <f t="shared" si="2"/>
        <v>0</v>
      </c>
      <c r="L30" s="306">
        <f t="shared" si="2"/>
        <v>0</v>
      </c>
      <c r="M30" s="311">
        <f t="shared" si="2"/>
        <v>0.24561450912254168</v>
      </c>
      <c r="N30" s="312">
        <f t="shared" si="2"/>
        <v>265149.28300000005</v>
      </c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7" customFormat="1" ht="15.75" customHeight="1" x14ac:dyDescent="0.25">
      <c r="A32" s="297"/>
      <c r="B32" s="297" t="s">
        <v>307</v>
      </c>
      <c r="C32" s="441" t="s">
        <v>461</v>
      </c>
      <c r="D32" s="442"/>
      <c r="E32" s="442"/>
      <c r="F32" s="297"/>
      <c r="G32" s="298"/>
      <c r="H32" s="298"/>
      <c r="I32" s="299"/>
      <c r="J32" s="441" t="s">
        <v>462</v>
      </c>
      <c r="K32" s="442"/>
      <c r="L32" s="442"/>
      <c r="M32" s="442"/>
      <c r="N32" s="442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</row>
    <row r="33" spans="1:26" s="277" customFormat="1" ht="15.75" customHeight="1" x14ac:dyDescent="0.25">
      <c r="D33" s="300" t="s">
        <v>308</v>
      </c>
      <c r="F33" s="301"/>
      <c r="G33" s="443" t="s">
        <v>309</v>
      </c>
      <c r="H33" s="444"/>
      <c r="I33" s="290"/>
      <c r="J33" s="443" t="s">
        <v>310</v>
      </c>
      <c r="K33" s="444"/>
      <c r="L33" s="444"/>
      <c r="M33" s="444"/>
      <c r="N33" s="444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72"/>
  <sheetViews>
    <sheetView tabSelected="1" zoomScale="70" zoomScaleNormal="70" workbookViewId="0">
      <pane ySplit="10" topLeftCell="A224" activePane="bottomLeft" state="frozen"/>
      <selection pane="bottomLeft" activeCell="C3" sqref="C3"/>
    </sheetView>
  </sheetViews>
  <sheetFormatPr defaultColWidth="12.625" defaultRowHeight="15" customHeight="1" outlineLevelCol="1" x14ac:dyDescent="0.2"/>
  <cols>
    <col min="1" max="1" width="10.625" customWidth="1"/>
    <col min="2" max="2" width="11.375" customWidth="1"/>
    <col min="3" max="3" width="44.125" customWidth="1"/>
    <col min="4" max="4" width="9.875" customWidth="1"/>
    <col min="5" max="5" width="10.875" customWidth="1"/>
    <col min="6" max="6" width="14.875" customWidth="1"/>
    <col min="7" max="7" width="16.125" customWidth="1"/>
    <col min="8" max="8" width="10.875" style="273" customWidth="1"/>
    <col min="9" max="9" width="14.875" style="273" customWidth="1"/>
    <col min="10" max="10" width="16.125" style="273" customWidth="1"/>
    <col min="11" max="11" width="10.875" customWidth="1" outlineLevel="1"/>
    <col min="12" max="12" width="14.875" customWidth="1" outlineLevel="1"/>
    <col min="13" max="13" width="16.125" customWidth="1" outlineLevel="1"/>
    <col min="14" max="14" width="10.875" style="273" customWidth="1" outlineLevel="1"/>
    <col min="15" max="15" width="14.875" style="273" customWidth="1" outlineLevel="1"/>
    <col min="16" max="16" width="16.125" style="273" customWidth="1" outlineLevel="1"/>
    <col min="17" max="17" width="10.875" customWidth="1" outlineLevel="1"/>
    <col min="18" max="18" width="14.875" customWidth="1" outlineLevel="1"/>
    <col min="19" max="19" width="16.125" customWidth="1" outlineLevel="1"/>
    <col min="20" max="20" width="10.875" style="273" customWidth="1" outlineLevel="1"/>
    <col min="21" max="21" width="14.875" style="273" customWidth="1" outlineLevel="1"/>
    <col min="22" max="22" width="16.125" style="273" customWidth="1" outlineLevel="1"/>
    <col min="23" max="25" width="12.625" style="273" customWidth="1"/>
    <col min="26" max="26" width="13.625" style="273" customWidth="1"/>
    <col min="27" max="27" width="19.125" style="264" customWidth="1"/>
    <col min="28" max="28" width="16" style="273" customWidth="1"/>
    <col min="29" max="33" width="5.875" customWidth="1"/>
  </cols>
  <sheetData>
    <row r="1" spans="1:33" ht="15.75" x14ac:dyDescent="0.25">
      <c r="A1" s="489" t="s">
        <v>317</v>
      </c>
      <c r="B1" s="444"/>
      <c r="C1" s="444"/>
      <c r="D1" s="444"/>
      <c r="E1" s="444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3"/>
      <c r="AB1" s="1"/>
      <c r="AC1" s="1"/>
      <c r="AD1" s="1"/>
      <c r="AE1" s="1"/>
      <c r="AF1" s="1"/>
      <c r="AG1" s="1"/>
    </row>
    <row r="2" spans="1:33" s="186" customFormat="1" ht="19.5" customHeight="1" x14ac:dyDescent="0.2">
      <c r="A2" s="188" t="str">
        <f>Фінансування!A12</f>
        <v>Назва Грантоотримувача: Запорізький муніципальний театр танцю</v>
      </c>
      <c r="B2" s="189"/>
      <c r="C2" s="188" t="s">
        <v>454</v>
      </c>
      <c r="D2" s="190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2"/>
      <c r="X2" s="192"/>
      <c r="Y2" s="192"/>
      <c r="Z2" s="192"/>
      <c r="AA2" s="244"/>
      <c r="AB2" s="193"/>
      <c r="AC2" s="193"/>
      <c r="AD2" s="193"/>
      <c r="AE2" s="193"/>
      <c r="AF2" s="193"/>
      <c r="AG2" s="193"/>
    </row>
    <row r="3" spans="1:33" s="186" customFormat="1" ht="19.5" customHeight="1" x14ac:dyDescent="0.2">
      <c r="A3" s="194" t="str">
        <f>Фінансування!A13</f>
        <v xml:space="preserve">Назва проєкту: Телевізійна концертна  програма “FUNK.ROCK.ETHNO.MUSIC.FOLK” #KHORTA &amp; CITY BIG  BAND”» </v>
      </c>
      <c r="B3" s="189"/>
      <c r="C3" s="188" t="s">
        <v>453</v>
      </c>
      <c r="D3" s="190"/>
      <c r="E3" s="191"/>
      <c r="F3" s="191"/>
      <c r="G3" s="191"/>
      <c r="H3" s="191"/>
      <c r="I3" s="191"/>
      <c r="J3" s="191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6"/>
      <c r="X3" s="196"/>
      <c r="Y3" s="196"/>
      <c r="Z3" s="196"/>
      <c r="AA3" s="244"/>
      <c r="AB3" s="193"/>
      <c r="AC3" s="193"/>
      <c r="AD3" s="193"/>
      <c r="AE3" s="193"/>
      <c r="AF3" s="193"/>
      <c r="AG3" s="193"/>
    </row>
    <row r="4" spans="1:33" s="186" customFormat="1" ht="19.5" customHeight="1" x14ac:dyDescent="0.2">
      <c r="A4" s="194" t="str">
        <f>Фінансування!A14</f>
        <v>Дата початку проєкту: 01.06 2021</v>
      </c>
      <c r="B4" s="193"/>
      <c r="C4" s="436">
        <v>44348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245"/>
      <c r="AB4" s="193"/>
      <c r="AC4" s="193"/>
      <c r="AD4" s="193"/>
      <c r="AE4" s="193"/>
      <c r="AF4" s="193"/>
      <c r="AG4" s="193"/>
    </row>
    <row r="5" spans="1:33" s="186" customFormat="1" ht="19.5" customHeight="1" x14ac:dyDescent="0.2">
      <c r="A5" s="194" t="str">
        <f>Фінансування!A15</f>
        <v>Дата завершення проєкту: 31.10.2021</v>
      </c>
      <c r="B5" s="193"/>
      <c r="C5" s="436">
        <v>44500</v>
      </c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245"/>
      <c r="AB5" s="193"/>
      <c r="AC5" s="193"/>
      <c r="AD5" s="193"/>
      <c r="AE5" s="193"/>
      <c r="AF5" s="193"/>
      <c r="AG5" s="193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6"/>
      <c r="AB6" s="1"/>
      <c r="AC6" s="1"/>
      <c r="AD6" s="1"/>
      <c r="AE6" s="1"/>
      <c r="AF6" s="1"/>
      <c r="AG6" s="1"/>
    </row>
    <row r="7" spans="1:33" ht="26.25" customHeight="1" thickBot="1" x14ac:dyDescent="0.25">
      <c r="A7" s="490" t="s">
        <v>273</v>
      </c>
      <c r="B7" s="493" t="s">
        <v>7</v>
      </c>
      <c r="C7" s="496" t="s">
        <v>8</v>
      </c>
      <c r="D7" s="499" t="s">
        <v>9</v>
      </c>
      <c r="E7" s="466" t="s">
        <v>10</v>
      </c>
      <c r="F7" s="467"/>
      <c r="G7" s="467"/>
      <c r="H7" s="467"/>
      <c r="I7" s="467"/>
      <c r="J7" s="468"/>
      <c r="K7" s="466" t="s">
        <v>256</v>
      </c>
      <c r="L7" s="467"/>
      <c r="M7" s="467"/>
      <c r="N7" s="467"/>
      <c r="O7" s="467"/>
      <c r="P7" s="468"/>
      <c r="Q7" s="466" t="s">
        <v>257</v>
      </c>
      <c r="R7" s="467"/>
      <c r="S7" s="467"/>
      <c r="T7" s="467"/>
      <c r="U7" s="467"/>
      <c r="V7" s="468"/>
      <c r="W7" s="475" t="s">
        <v>275</v>
      </c>
      <c r="X7" s="476"/>
      <c r="Y7" s="476"/>
      <c r="Z7" s="477"/>
      <c r="AA7" s="472" t="s">
        <v>318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91"/>
      <c r="B8" s="494"/>
      <c r="C8" s="497"/>
      <c r="D8" s="500"/>
      <c r="E8" s="469" t="s">
        <v>11</v>
      </c>
      <c r="F8" s="470"/>
      <c r="G8" s="471"/>
      <c r="H8" s="469" t="s">
        <v>274</v>
      </c>
      <c r="I8" s="470"/>
      <c r="J8" s="471"/>
      <c r="K8" s="469" t="s">
        <v>11</v>
      </c>
      <c r="L8" s="470"/>
      <c r="M8" s="471"/>
      <c r="N8" s="469" t="s">
        <v>274</v>
      </c>
      <c r="O8" s="470"/>
      <c r="P8" s="471"/>
      <c r="Q8" s="469" t="s">
        <v>11</v>
      </c>
      <c r="R8" s="470"/>
      <c r="S8" s="471"/>
      <c r="T8" s="469" t="s">
        <v>274</v>
      </c>
      <c r="U8" s="470"/>
      <c r="V8" s="471"/>
      <c r="W8" s="478" t="s">
        <v>279</v>
      </c>
      <c r="X8" s="478" t="s">
        <v>280</v>
      </c>
      <c r="Y8" s="475" t="s">
        <v>276</v>
      </c>
      <c r="Z8" s="477"/>
      <c r="AA8" s="473"/>
      <c r="AB8" s="1"/>
      <c r="AC8" s="1"/>
      <c r="AD8" s="1"/>
      <c r="AE8" s="1"/>
      <c r="AF8" s="1"/>
      <c r="AG8" s="1"/>
    </row>
    <row r="9" spans="1:33" ht="30" customHeight="1" thickBot="1" x14ac:dyDescent="0.25">
      <c r="A9" s="492"/>
      <c r="B9" s="495"/>
      <c r="C9" s="498"/>
      <c r="D9" s="501"/>
      <c r="E9" s="24" t="s">
        <v>12</v>
      </c>
      <c r="F9" s="25" t="s">
        <v>13</v>
      </c>
      <c r="G9" s="240" t="s">
        <v>271</v>
      </c>
      <c r="H9" s="24" t="s">
        <v>12</v>
      </c>
      <c r="I9" s="25" t="s">
        <v>13</v>
      </c>
      <c r="J9" s="302" t="s">
        <v>315</v>
      </c>
      <c r="K9" s="24" t="s">
        <v>12</v>
      </c>
      <c r="L9" s="25" t="s">
        <v>14</v>
      </c>
      <c r="M9" s="302" t="s">
        <v>311</v>
      </c>
      <c r="N9" s="24" t="s">
        <v>12</v>
      </c>
      <c r="O9" s="25" t="s">
        <v>14</v>
      </c>
      <c r="P9" s="302" t="s">
        <v>312</v>
      </c>
      <c r="Q9" s="24" t="s">
        <v>12</v>
      </c>
      <c r="R9" s="25" t="s">
        <v>14</v>
      </c>
      <c r="S9" s="302" t="s">
        <v>313</v>
      </c>
      <c r="T9" s="24" t="s">
        <v>12</v>
      </c>
      <c r="U9" s="25" t="s">
        <v>14</v>
      </c>
      <c r="V9" s="302" t="s">
        <v>314</v>
      </c>
      <c r="W9" s="479"/>
      <c r="X9" s="479"/>
      <c r="Y9" s="274" t="s">
        <v>277</v>
      </c>
      <c r="Z9" s="275" t="s">
        <v>278</v>
      </c>
      <c r="AA9" s="474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7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324</v>
      </c>
      <c r="B11" s="30"/>
      <c r="C11" s="31" t="s">
        <v>15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8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16</v>
      </c>
      <c r="B12" s="37">
        <v>1</v>
      </c>
      <c r="C12" s="197" t="s">
        <v>267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9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17</v>
      </c>
      <c r="B13" s="42" t="s">
        <v>18</v>
      </c>
      <c r="C13" s="198" t="s">
        <v>268</v>
      </c>
      <c r="D13" s="44"/>
      <c r="E13" s="45">
        <f>SUM(E14:E51)</f>
        <v>88</v>
      </c>
      <c r="F13" s="46"/>
      <c r="G13" s="47">
        <f>SUM(G14:G51)</f>
        <v>536775</v>
      </c>
      <c r="H13" s="45">
        <f>SUM(H14:H51)</f>
        <v>84</v>
      </c>
      <c r="I13" s="46"/>
      <c r="J13" s="47">
        <f>SUM(J14:J51)</f>
        <v>511729</v>
      </c>
      <c r="K13" s="45">
        <f>SUM(K14:K51)</f>
        <v>0</v>
      </c>
      <c r="L13" s="46"/>
      <c r="M13" s="47">
        <f>SUM(M14:M51)</f>
        <v>0</v>
      </c>
      <c r="N13" s="45">
        <f>SUM(N14:N16)</f>
        <v>0</v>
      </c>
      <c r="O13" s="46"/>
      <c r="P13" s="47">
        <f>SUM(P14:P51)</f>
        <v>0</v>
      </c>
      <c r="Q13" s="45">
        <f>SUM(Q14:Q16)</f>
        <v>0</v>
      </c>
      <c r="R13" s="46"/>
      <c r="S13" s="47">
        <f>SUM(S14:S51)</f>
        <v>0</v>
      </c>
      <c r="T13" s="45">
        <f>SUM(T14:T51)</f>
        <v>0</v>
      </c>
      <c r="U13" s="46"/>
      <c r="V13" s="47">
        <f>SUM(V14:V51)</f>
        <v>0</v>
      </c>
      <c r="W13" s="47">
        <f>SUM(W14:W51)</f>
        <v>536775</v>
      </c>
      <c r="X13" s="47">
        <f>SUM(X14:X51)</f>
        <v>511729</v>
      </c>
      <c r="Y13" s="48">
        <f>W13-X13</f>
        <v>25046</v>
      </c>
      <c r="Z13" s="278">
        <f>Y13/W13</f>
        <v>4.666014624377067E-2</v>
      </c>
      <c r="AA13" s="250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19</v>
      </c>
      <c r="B14" s="51" t="s">
        <v>20</v>
      </c>
      <c r="C14" s="403" t="s">
        <v>325</v>
      </c>
      <c r="D14" s="53" t="s">
        <v>22</v>
      </c>
      <c r="E14" s="422">
        <v>3</v>
      </c>
      <c r="F14" s="423">
        <v>8010</v>
      </c>
      <c r="G14" s="56">
        <f t="shared" ref="G14:G51" si="0">E14*F14</f>
        <v>24030</v>
      </c>
      <c r="H14" s="424">
        <f>E14</f>
        <v>3</v>
      </c>
      <c r="I14" s="425">
        <f>F14</f>
        <v>8010</v>
      </c>
      <c r="J14" s="56">
        <f t="shared" ref="J14:J51" si="1">H14*I14</f>
        <v>24030</v>
      </c>
      <c r="K14" s="54"/>
      <c r="L14" s="55"/>
      <c r="M14" s="56">
        <f t="shared" ref="M14:M51" si="2">K14*L14</f>
        <v>0</v>
      </c>
      <c r="N14" s="54"/>
      <c r="O14" s="55"/>
      <c r="P14" s="56">
        <f t="shared" ref="P14:P51" si="3">N14*O14</f>
        <v>0</v>
      </c>
      <c r="Q14" s="54"/>
      <c r="R14" s="55"/>
      <c r="S14" s="56">
        <f t="shared" ref="S14:S51" si="4">Q14*R14</f>
        <v>0</v>
      </c>
      <c r="T14" s="54"/>
      <c r="U14" s="55"/>
      <c r="V14" s="56">
        <f>T14*U14</f>
        <v>0</v>
      </c>
      <c r="W14" s="57">
        <f>G14+M14+S14</f>
        <v>24030</v>
      </c>
      <c r="X14" s="276">
        <f t="shared" ref="X14:X89" si="5">J14+P14+V14</f>
        <v>24030</v>
      </c>
      <c r="Y14" s="276">
        <f>W14-X14</f>
        <v>0</v>
      </c>
      <c r="Z14" s="284">
        <f>Y14/W14</f>
        <v>0</v>
      </c>
      <c r="AA14" s="242"/>
      <c r="AB14" s="58"/>
      <c r="AC14" s="59"/>
      <c r="AD14" s="59"/>
      <c r="AE14" s="59"/>
      <c r="AF14" s="59"/>
      <c r="AG14" s="59"/>
    </row>
    <row r="15" spans="1:33" ht="30" customHeight="1" x14ac:dyDescent="0.2">
      <c r="A15" s="60" t="s">
        <v>19</v>
      </c>
      <c r="B15" s="61" t="s">
        <v>23</v>
      </c>
      <c r="C15" s="408" t="s">
        <v>326</v>
      </c>
      <c r="D15" s="62" t="s">
        <v>22</v>
      </c>
      <c r="E15" s="422">
        <v>3</v>
      </c>
      <c r="F15" s="423">
        <v>7610</v>
      </c>
      <c r="G15" s="65">
        <f t="shared" si="0"/>
        <v>22830</v>
      </c>
      <c r="H15" s="424">
        <f t="shared" ref="H15:I50" si="6">E15</f>
        <v>3</v>
      </c>
      <c r="I15" s="425">
        <f t="shared" si="6"/>
        <v>7610</v>
      </c>
      <c r="J15" s="65">
        <f t="shared" si="1"/>
        <v>22830</v>
      </c>
      <c r="K15" s="63"/>
      <c r="L15" s="64"/>
      <c r="M15" s="56">
        <f t="shared" si="2"/>
        <v>0</v>
      </c>
      <c r="N15" s="63"/>
      <c r="O15" s="64"/>
      <c r="P15" s="65">
        <f t="shared" si="3"/>
        <v>0</v>
      </c>
      <c r="Q15" s="63"/>
      <c r="R15" s="64"/>
      <c r="S15" s="65">
        <f t="shared" si="4"/>
        <v>0</v>
      </c>
      <c r="T15" s="63"/>
      <c r="U15" s="64"/>
      <c r="V15" s="56">
        <f t="shared" ref="V15:V51" si="7">T15*U15</f>
        <v>0</v>
      </c>
      <c r="W15" s="66">
        <f t="shared" ref="W15:W89" si="8">G15+M15+S15</f>
        <v>22830</v>
      </c>
      <c r="X15" s="280">
        <f t="shared" si="5"/>
        <v>22830</v>
      </c>
      <c r="Y15" s="276">
        <f t="shared" ref="Y15:Y51" si="9">W15-X15</f>
        <v>0</v>
      </c>
      <c r="Z15" s="366">
        <f t="shared" ref="Z15:Z89" si="10">Y15/W15</f>
        <v>0</v>
      </c>
      <c r="AA15" s="251"/>
      <c r="AB15" s="59"/>
      <c r="AC15" s="59"/>
      <c r="AD15" s="59"/>
      <c r="AE15" s="59"/>
      <c r="AF15" s="59"/>
      <c r="AG15" s="59"/>
    </row>
    <row r="16" spans="1:33" ht="30" customHeight="1" x14ac:dyDescent="0.2">
      <c r="A16" s="415" t="s">
        <v>19</v>
      </c>
      <c r="B16" s="416" t="s">
        <v>24</v>
      </c>
      <c r="C16" s="404" t="s">
        <v>327</v>
      </c>
      <c r="D16" s="417" t="s">
        <v>22</v>
      </c>
      <c r="E16" s="422">
        <v>3</v>
      </c>
      <c r="F16" s="423">
        <v>6461</v>
      </c>
      <c r="G16" s="418">
        <f t="shared" si="0"/>
        <v>19383</v>
      </c>
      <c r="H16" s="424">
        <f t="shared" si="6"/>
        <v>3</v>
      </c>
      <c r="I16" s="425">
        <f t="shared" si="6"/>
        <v>6461</v>
      </c>
      <c r="J16" s="418">
        <f t="shared" si="1"/>
        <v>19383</v>
      </c>
      <c r="K16" s="418"/>
      <c r="L16" s="418"/>
      <c r="M16" s="56">
        <f t="shared" si="2"/>
        <v>0</v>
      </c>
      <c r="N16" s="418"/>
      <c r="O16" s="418"/>
      <c r="P16" s="418">
        <f t="shared" si="3"/>
        <v>0</v>
      </c>
      <c r="Q16" s="418"/>
      <c r="R16" s="418"/>
      <c r="S16" s="418">
        <f t="shared" si="4"/>
        <v>0</v>
      </c>
      <c r="T16" s="418"/>
      <c r="U16" s="418"/>
      <c r="V16" s="56">
        <f t="shared" si="7"/>
        <v>0</v>
      </c>
      <c r="W16" s="419">
        <f t="shared" si="8"/>
        <v>19383</v>
      </c>
      <c r="X16" s="420">
        <f>J16+P16+V16</f>
        <v>19383</v>
      </c>
      <c r="Y16" s="276">
        <f t="shared" si="9"/>
        <v>0</v>
      </c>
      <c r="Z16" s="421">
        <f t="shared" si="10"/>
        <v>0</v>
      </c>
      <c r="AA16" s="403"/>
      <c r="AB16" s="59"/>
      <c r="AC16" s="59"/>
      <c r="AD16" s="59"/>
      <c r="AE16" s="59"/>
      <c r="AF16" s="59"/>
      <c r="AG16" s="59"/>
    </row>
    <row r="17" spans="1:33" s="327" customFormat="1" ht="30" customHeight="1" x14ac:dyDescent="0.2">
      <c r="A17" s="415" t="s">
        <v>19</v>
      </c>
      <c r="B17" s="416" t="s">
        <v>363</v>
      </c>
      <c r="C17" s="403" t="s">
        <v>328</v>
      </c>
      <c r="D17" s="417" t="s">
        <v>22</v>
      </c>
      <c r="E17" s="422">
        <v>3</v>
      </c>
      <c r="F17" s="423">
        <v>7209</v>
      </c>
      <c r="G17" s="418">
        <f t="shared" si="0"/>
        <v>21627</v>
      </c>
      <c r="H17" s="424">
        <f t="shared" si="6"/>
        <v>3</v>
      </c>
      <c r="I17" s="425">
        <f t="shared" si="6"/>
        <v>7209</v>
      </c>
      <c r="J17" s="418">
        <f t="shared" si="1"/>
        <v>21627</v>
      </c>
      <c r="K17" s="418"/>
      <c r="L17" s="418"/>
      <c r="M17" s="56">
        <f t="shared" si="2"/>
        <v>0</v>
      </c>
      <c r="N17" s="418"/>
      <c r="O17" s="418"/>
      <c r="P17" s="418">
        <f t="shared" si="3"/>
        <v>0</v>
      </c>
      <c r="Q17" s="418"/>
      <c r="R17" s="418"/>
      <c r="S17" s="418">
        <f t="shared" si="4"/>
        <v>0</v>
      </c>
      <c r="T17" s="418"/>
      <c r="U17" s="418"/>
      <c r="V17" s="56">
        <f t="shared" si="7"/>
        <v>0</v>
      </c>
      <c r="W17" s="419">
        <f t="shared" si="8"/>
        <v>21627</v>
      </c>
      <c r="X17" s="420">
        <f t="shared" ref="X17:X50" si="11">J17+P17+V17</f>
        <v>21627</v>
      </c>
      <c r="Y17" s="276">
        <f t="shared" si="9"/>
        <v>0</v>
      </c>
      <c r="Z17" s="421">
        <f t="shared" si="10"/>
        <v>0</v>
      </c>
      <c r="AA17" s="403"/>
      <c r="AB17" s="59"/>
      <c r="AC17" s="59"/>
      <c r="AD17" s="59"/>
      <c r="AE17" s="59"/>
      <c r="AF17" s="59"/>
      <c r="AG17" s="59"/>
    </row>
    <row r="18" spans="1:33" s="327" customFormat="1" ht="30" customHeight="1" x14ac:dyDescent="0.2">
      <c r="A18" s="415" t="s">
        <v>19</v>
      </c>
      <c r="B18" s="416" t="s">
        <v>364</v>
      </c>
      <c r="C18" s="404" t="s">
        <v>329</v>
      </c>
      <c r="D18" s="417" t="s">
        <v>22</v>
      </c>
      <c r="E18" s="422">
        <v>2</v>
      </c>
      <c r="F18" s="423">
        <v>7449</v>
      </c>
      <c r="G18" s="418">
        <f t="shared" si="0"/>
        <v>14898</v>
      </c>
      <c r="H18" s="424">
        <f t="shared" si="6"/>
        <v>2</v>
      </c>
      <c r="I18" s="425">
        <f t="shared" si="6"/>
        <v>7449</v>
      </c>
      <c r="J18" s="418">
        <f t="shared" si="1"/>
        <v>14898</v>
      </c>
      <c r="K18" s="418"/>
      <c r="L18" s="418"/>
      <c r="M18" s="56">
        <f t="shared" si="2"/>
        <v>0</v>
      </c>
      <c r="N18" s="418"/>
      <c r="O18" s="418"/>
      <c r="P18" s="418">
        <f t="shared" si="3"/>
        <v>0</v>
      </c>
      <c r="Q18" s="418"/>
      <c r="R18" s="418"/>
      <c r="S18" s="418">
        <f t="shared" si="4"/>
        <v>0</v>
      </c>
      <c r="T18" s="418"/>
      <c r="U18" s="418"/>
      <c r="V18" s="56">
        <f t="shared" si="7"/>
        <v>0</v>
      </c>
      <c r="W18" s="419">
        <f t="shared" si="8"/>
        <v>14898</v>
      </c>
      <c r="X18" s="420">
        <f t="shared" si="11"/>
        <v>14898</v>
      </c>
      <c r="Y18" s="276">
        <f t="shared" si="9"/>
        <v>0</v>
      </c>
      <c r="Z18" s="421">
        <f t="shared" si="10"/>
        <v>0</v>
      </c>
      <c r="AA18" s="403"/>
      <c r="AB18" s="59"/>
      <c r="AC18" s="59"/>
      <c r="AD18" s="59"/>
      <c r="AE18" s="59"/>
      <c r="AF18" s="59"/>
      <c r="AG18" s="59"/>
    </row>
    <row r="19" spans="1:33" s="327" customFormat="1" ht="30" customHeight="1" x14ac:dyDescent="0.2">
      <c r="A19" s="415" t="s">
        <v>19</v>
      </c>
      <c r="B19" s="416" t="s">
        <v>365</v>
      </c>
      <c r="C19" s="404" t="s">
        <v>330</v>
      </c>
      <c r="D19" s="417" t="s">
        <v>22</v>
      </c>
      <c r="E19" s="422">
        <v>5</v>
      </c>
      <c r="F19" s="423">
        <v>7449</v>
      </c>
      <c r="G19" s="418">
        <f t="shared" si="0"/>
        <v>37245</v>
      </c>
      <c r="H19" s="424">
        <f t="shared" si="6"/>
        <v>5</v>
      </c>
      <c r="I19" s="425">
        <f t="shared" si="6"/>
        <v>7449</v>
      </c>
      <c r="J19" s="418">
        <f t="shared" si="1"/>
        <v>37245</v>
      </c>
      <c r="K19" s="418"/>
      <c r="L19" s="418"/>
      <c r="M19" s="56">
        <f t="shared" si="2"/>
        <v>0</v>
      </c>
      <c r="N19" s="418"/>
      <c r="O19" s="418"/>
      <c r="P19" s="418">
        <f t="shared" si="3"/>
        <v>0</v>
      </c>
      <c r="Q19" s="418"/>
      <c r="R19" s="418"/>
      <c r="S19" s="418">
        <f t="shared" si="4"/>
        <v>0</v>
      </c>
      <c r="T19" s="418"/>
      <c r="U19" s="418"/>
      <c r="V19" s="56">
        <f t="shared" si="7"/>
        <v>0</v>
      </c>
      <c r="W19" s="419">
        <f t="shared" si="8"/>
        <v>37245</v>
      </c>
      <c r="X19" s="420">
        <f t="shared" si="11"/>
        <v>37245</v>
      </c>
      <c r="Y19" s="276">
        <f t="shared" si="9"/>
        <v>0</v>
      </c>
      <c r="Z19" s="421">
        <f t="shared" si="10"/>
        <v>0</v>
      </c>
      <c r="AA19" s="403"/>
      <c r="AB19" s="59"/>
      <c r="AC19" s="59"/>
      <c r="AD19" s="59"/>
      <c r="AE19" s="59"/>
      <c r="AF19" s="59"/>
      <c r="AG19" s="59"/>
    </row>
    <row r="20" spans="1:33" s="327" customFormat="1" ht="30" customHeight="1" x14ac:dyDescent="0.2">
      <c r="A20" s="415" t="s">
        <v>19</v>
      </c>
      <c r="B20" s="416" t="s">
        <v>366</v>
      </c>
      <c r="C20" s="403" t="s">
        <v>331</v>
      </c>
      <c r="D20" s="417" t="s">
        <v>22</v>
      </c>
      <c r="E20" s="422">
        <v>5</v>
      </c>
      <c r="F20" s="423">
        <v>6461</v>
      </c>
      <c r="G20" s="418">
        <f t="shared" si="0"/>
        <v>32305</v>
      </c>
      <c r="H20" s="424">
        <f t="shared" si="6"/>
        <v>5</v>
      </c>
      <c r="I20" s="425">
        <f t="shared" si="6"/>
        <v>6461</v>
      </c>
      <c r="J20" s="418">
        <f t="shared" si="1"/>
        <v>32305</v>
      </c>
      <c r="K20" s="418"/>
      <c r="L20" s="418"/>
      <c r="M20" s="56">
        <f t="shared" si="2"/>
        <v>0</v>
      </c>
      <c r="N20" s="418"/>
      <c r="O20" s="418"/>
      <c r="P20" s="418">
        <f t="shared" si="3"/>
        <v>0</v>
      </c>
      <c r="Q20" s="418"/>
      <c r="R20" s="418"/>
      <c r="S20" s="418">
        <f t="shared" si="4"/>
        <v>0</v>
      </c>
      <c r="T20" s="418"/>
      <c r="U20" s="418"/>
      <c r="V20" s="56">
        <f t="shared" si="7"/>
        <v>0</v>
      </c>
      <c r="W20" s="419">
        <f t="shared" si="8"/>
        <v>32305</v>
      </c>
      <c r="X20" s="420">
        <f t="shared" si="11"/>
        <v>32305</v>
      </c>
      <c r="Y20" s="276">
        <f t="shared" si="9"/>
        <v>0</v>
      </c>
      <c r="Z20" s="421">
        <f t="shared" si="10"/>
        <v>0</v>
      </c>
      <c r="AA20" s="403"/>
      <c r="AB20" s="59"/>
      <c r="AC20" s="59"/>
      <c r="AD20" s="59"/>
      <c r="AE20" s="59"/>
      <c r="AF20" s="59"/>
      <c r="AG20" s="59"/>
    </row>
    <row r="21" spans="1:33" s="327" customFormat="1" ht="30" customHeight="1" x14ac:dyDescent="0.2">
      <c r="A21" s="415" t="s">
        <v>19</v>
      </c>
      <c r="B21" s="416" t="s">
        <v>367</v>
      </c>
      <c r="C21" s="403" t="s">
        <v>332</v>
      </c>
      <c r="D21" s="417" t="s">
        <v>22</v>
      </c>
      <c r="E21" s="422">
        <v>5</v>
      </c>
      <c r="F21" s="423">
        <v>6061</v>
      </c>
      <c r="G21" s="418">
        <f t="shared" si="0"/>
        <v>30305</v>
      </c>
      <c r="H21" s="424">
        <f t="shared" si="6"/>
        <v>5</v>
      </c>
      <c r="I21" s="425">
        <f t="shared" si="6"/>
        <v>6061</v>
      </c>
      <c r="J21" s="418">
        <f t="shared" si="1"/>
        <v>30305</v>
      </c>
      <c r="K21" s="418"/>
      <c r="L21" s="418"/>
      <c r="M21" s="56">
        <f t="shared" si="2"/>
        <v>0</v>
      </c>
      <c r="N21" s="418"/>
      <c r="O21" s="418"/>
      <c r="P21" s="418">
        <f t="shared" si="3"/>
        <v>0</v>
      </c>
      <c r="Q21" s="418"/>
      <c r="R21" s="418"/>
      <c r="S21" s="418">
        <f t="shared" si="4"/>
        <v>0</v>
      </c>
      <c r="T21" s="418"/>
      <c r="U21" s="418"/>
      <c r="V21" s="56">
        <f t="shared" si="7"/>
        <v>0</v>
      </c>
      <c r="W21" s="419">
        <f t="shared" si="8"/>
        <v>30305</v>
      </c>
      <c r="X21" s="420">
        <f t="shared" si="11"/>
        <v>30305</v>
      </c>
      <c r="Y21" s="276">
        <f t="shared" si="9"/>
        <v>0</v>
      </c>
      <c r="Z21" s="421">
        <f t="shared" si="10"/>
        <v>0</v>
      </c>
      <c r="AA21" s="403"/>
      <c r="AB21" s="59"/>
      <c r="AC21" s="59"/>
      <c r="AD21" s="59"/>
      <c r="AE21" s="59"/>
      <c r="AF21" s="59"/>
      <c r="AG21" s="59"/>
    </row>
    <row r="22" spans="1:33" s="327" customFormat="1" ht="30" customHeight="1" x14ac:dyDescent="0.2">
      <c r="A22" s="415" t="s">
        <v>19</v>
      </c>
      <c r="B22" s="416" t="s">
        <v>368</v>
      </c>
      <c r="C22" s="403" t="s">
        <v>333</v>
      </c>
      <c r="D22" s="417" t="s">
        <v>22</v>
      </c>
      <c r="E22" s="422">
        <v>2</v>
      </c>
      <c r="F22" s="423">
        <v>6461</v>
      </c>
      <c r="G22" s="418">
        <f t="shared" si="0"/>
        <v>12922</v>
      </c>
      <c r="H22" s="424">
        <f t="shared" si="6"/>
        <v>2</v>
      </c>
      <c r="I22" s="425">
        <f t="shared" si="6"/>
        <v>6461</v>
      </c>
      <c r="J22" s="418">
        <f t="shared" si="1"/>
        <v>12922</v>
      </c>
      <c r="K22" s="418"/>
      <c r="L22" s="418"/>
      <c r="M22" s="56">
        <f t="shared" si="2"/>
        <v>0</v>
      </c>
      <c r="N22" s="418"/>
      <c r="O22" s="418"/>
      <c r="P22" s="418">
        <f t="shared" si="3"/>
        <v>0</v>
      </c>
      <c r="Q22" s="418"/>
      <c r="R22" s="418"/>
      <c r="S22" s="418">
        <f t="shared" si="4"/>
        <v>0</v>
      </c>
      <c r="T22" s="418"/>
      <c r="U22" s="418"/>
      <c r="V22" s="56">
        <f t="shared" si="7"/>
        <v>0</v>
      </c>
      <c r="W22" s="419">
        <f t="shared" si="8"/>
        <v>12922</v>
      </c>
      <c r="X22" s="420">
        <f t="shared" si="11"/>
        <v>12922</v>
      </c>
      <c r="Y22" s="276">
        <f t="shared" si="9"/>
        <v>0</v>
      </c>
      <c r="Z22" s="421">
        <f t="shared" si="10"/>
        <v>0</v>
      </c>
      <c r="AA22" s="403"/>
      <c r="AB22" s="59"/>
      <c r="AC22" s="59"/>
      <c r="AD22" s="59"/>
      <c r="AE22" s="59"/>
      <c r="AF22" s="59"/>
      <c r="AG22" s="59"/>
    </row>
    <row r="23" spans="1:33" s="327" customFormat="1" ht="30" customHeight="1" x14ac:dyDescent="0.2">
      <c r="A23" s="415" t="s">
        <v>19</v>
      </c>
      <c r="B23" s="416" t="s">
        <v>369</v>
      </c>
      <c r="C23" s="403" t="s">
        <v>334</v>
      </c>
      <c r="D23" s="417" t="s">
        <v>22</v>
      </c>
      <c r="E23" s="422">
        <v>2</v>
      </c>
      <c r="F23" s="423">
        <v>2910</v>
      </c>
      <c r="G23" s="418">
        <f t="shared" si="0"/>
        <v>5820</v>
      </c>
      <c r="H23" s="424">
        <f t="shared" si="6"/>
        <v>2</v>
      </c>
      <c r="I23" s="425">
        <f t="shared" si="6"/>
        <v>2910</v>
      </c>
      <c r="J23" s="418">
        <f t="shared" si="1"/>
        <v>5820</v>
      </c>
      <c r="K23" s="418"/>
      <c r="L23" s="418"/>
      <c r="M23" s="56">
        <f t="shared" si="2"/>
        <v>0</v>
      </c>
      <c r="N23" s="418"/>
      <c r="O23" s="418"/>
      <c r="P23" s="418">
        <f t="shared" si="3"/>
        <v>0</v>
      </c>
      <c r="Q23" s="418"/>
      <c r="R23" s="418"/>
      <c r="S23" s="418">
        <f t="shared" si="4"/>
        <v>0</v>
      </c>
      <c r="T23" s="418"/>
      <c r="U23" s="418"/>
      <c r="V23" s="56">
        <f t="shared" si="7"/>
        <v>0</v>
      </c>
      <c r="W23" s="419">
        <f t="shared" si="8"/>
        <v>5820</v>
      </c>
      <c r="X23" s="420">
        <f t="shared" si="11"/>
        <v>5820</v>
      </c>
      <c r="Y23" s="276">
        <f t="shared" si="9"/>
        <v>0</v>
      </c>
      <c r="Z23" s="421">
        <f t="shared" si="10"/>
        <v>0</v>
      </c>
      <c r="AA23" s="403"/>
      <c r="AB23" s="59"/>
      <c r="AC23" s="59"/>
      <c r="AD23" s="59"/>
      <c r="AE23" s="59"/>
      <c r="AF23" s="59"/>
      <c r="AG23" s="59"/>
    </row>
    <row r="24" spans="1:33" s="327" customFormat="1" ht="30" customHeight="1" x14ac:dyDescent="0.2">
      <c r="A24" s="415" t="s">
        <v>19</v>
      </c>
      <c r="B24" s="416" t="s">
        <v>370</v>
      </c>
      <c r="C24" s="405" t="s">
        <v>335</v>
      </c>
      <c r="D24" s="417" t="s">
        <v>22</v>
      </c>
      <c r="E24" s="422">
        <v>1</v>
      </c>
      <c r="F24" s="423">
        <v>2910</v>
      </c>
      <c r="G24" s="418">
        <f t="shared" si="0"/>
        <v>2910</v>
      </c>
      <c r="H24" s="424">
        <f t="shared" si="6"/>
        <v>1</v>
      </c>
      <c r="I24" s="425">
        <f t="shared" si="6"/>
        <v>2910</v>
      </c>
      <c r="J24" s="418">
        <f t="shared" si="1"/>
        <v>2910</v>
      </c>
      <c r="K24" s="418"/>
      <c r="L24" s="418"/>
      <c r="M24" s="56">
        <f t="shared" si="2"/>
        <v>0</v>
      </c>
      <c r="N24" s="418"/>
      <c r="O24" s="418"/>
      <c r="P24" s="418">
        <f t="shared" si="3"/>
        <v>0</v>
      </c>
      <c r="Q24" s="418"/>
      <c r="R24" s="418"/>
      <c r="S24" s="418">
        <f t="shared" si="4"/>
        <v>0</v>
      </c>
      <c r="T24" s="418"/>
      <c r="U24" s="418"/>
      <c r="V24" s="56">
        <f t="shared" si="7"/>
        <v>0</v>
      </c>
      <c r="W24" s="419">
        <f t="shared" si="8"/>
        <v>2910</v>
      </c>
      <c r="X24" s="420">
        <f t="shared" si="11"/>
        <v>2910</v>
      </c>
      <c r="Y24" s="276">
        <f t="shared" si="9"/>
        <v>0</v>
      </c>
      <c r="Z24" s="421">
        <f t="shared" si="10"/>
        <v>0</v>
      </c>
      <c r="AA24" s="403"/>
      <c r="AB24" s="59"/>
      <c r="AC24" s="59"/>
      <c r="AD24" s="59"/>
      <c r="AE24" s="59"/>
      <c r="AF24" s="59"/>
      <c r="AG24" s="59"/>
    </row>
    <row r="25" spans="1:33" s="327" customFormat="1" ht="30" customHeight="1" x14ac:dyDescent="0.2">
      <c r="A25" s="415" t="s">
        <v>19</v>
      </c>
      <c r="B25" s="416" t="s">
        <v>371</v>
      </c>
      <c r="C25" s="405" t="s">
        <v>336</v>
      </c>
      <c r="D25" s="417" t="s">
        <v>22</v>
      </c>
      <c r="E25" s="422">
        <v>2</v>
      </c>
      <c r="F25" s="423">
        <v>6889</v>
      </c>
      <c r="G25" s="418">
        <f t="shared" si="0"/>
        <v>13778</v>
      </c>
      <c r="H25" s="424">
        <f t="shared" si="6"/>
        <v>2</v>
      </c>
      <c r="I25" s="425">
        <f t="shared" si="6"/>
        <v>6889</v>
      </c>
      <c r="J25" s="418">
        <f t="shared" si="1"/>
        <v>13778</v>
      </c>
      <c r="K25" s="418"/>
      <c r="L25" s="418"/>
      <c r="M25" s="56">
        <f t="shared" si="2"/>
        <v>0</v>
      </c>
      <c r="N25" s="418"/>
      <c r="O25" s="418"/>
      <c r="P25" s="418">
        <f t="shared" si="3"/>
        <v>0</v>
      </c>
      <c r="Q25" s="418"/>
      <c r="R25" s="418"/>
      <c r="S25" s="418">
        <f t="shared" si="4"/>
        <v>0</v>
      </c>
      <c r="T25" s="418"/>
      <c r="U25" s="418"/>
      <c r="V25" s="56">
        <f t="shared" si="7"/>
        <v>0</v>
      </c>
      <c r="W25" s="419">
        <f t="shared" si="8"/>
        <v>13778</v>
      </c>
      <c r="X25" s="420">
        <f t="shared" si="11"/>
        <v>13778</v>
      </c>
      <c r="Y25" s="276">
        <f t="shared" si="9"/>
        <v>0</v>
      </c>
      <c r="Z25" s="421">
        <f t="shared" si="10"/>
        <v>0</v>
      </c>
      <c r="AA25" s="403"/>
      <c r="AB25" s="59"/>
      <c r="AC25" s="59"/>
      <c r="AD25" s="59"/>
      <c r="AE25" s="59"/>
      <c r="AF25" s="59"/>
      <c r="AG25" s="59"/>
    </row>
    <row r="26" spans="1:33" s="327" customFormat="1" ht="30" customHeight="1" x14ac:dyDescent="0.2">
      <c r="A26" s="415" t="s">
        <v>19</v>
      </c>
      <c r="B26" s="416" t="s">
        <v>372</v>
      </c>
      <c r="C26" s="405" t="s">
        <v>337</v>
      </c>
      <c r="D26" s="417" t="s">
        <v>22</v>
      </c>
      <c r="E26" s="422">
        <v>3</v>
      </c>
      <c r="F26" s="423">
        <v>4859</v>
      </c>
      <c r="G26" s="418">
        <f t="shared" si="0"/>
        <v>14577</v>
      </c>
      <c r="H26" s="424">
        <f t="shared" si="6"/>
        <v>3</v>
      </c>
      <c r="I26" s="425">
        <f t="shared" si="6"/>
        <v>4859</v>
      </c>
      <c r="J26" s="418">
        <f t="shared" si="1"/>
        <v>14577</v>
      </c>
      <c r="K26" s="418"/>
      <c r="L26" s="418"/>
      <c r="M26" s="56">
        <f t="shared" si="2"/>
        <v>0</v>
      </c>
      <c r="N26" s="418"/>
      <c r="O26" s="418"/>
      <c r="P26" s="418">
        <f t="shared" si="3"/>
        <v>0</v>
      </c>
      <c r="Q26" s="418"/>
      <c r="R26" s="418"/>
      <c r="S26" s="418">
        <f t="shared" si="4"/>
        <v>0</v>
      </c>
      <c r="T26" s="418"/>
      <c r="U26" s="418"/>
      <c r="V26" s="56">
        <f t="shared" si="7"/>
        <v>0</v>
      </c>
      <c r="W26" s="419">
        <f t="shared" si="8"/>
        <v>14577</v>
      </c>
      <c r="X26" s="420">
        <f t="shared" si="11"/>
        <v>14577</v>
      </c>
      <c r="Y26" s="276">
        <f t="shared" si="9"/>
        <v>0</v>
      </c>
      <c r="Z26" s="421">
        <f t="shared" si="10"/>
        <v>0</v>
      </c>
      <c r="AA26" s="403"/>
      <c r="AB26" s="59"/>
      <c r="AC26" s="59"/>
      <c r="AD26" s="59"/>
      <c r="AE26" s="59"/>
      <c r="AF26" s="59"/>
      <c r="AG26" s="59"/>
    </row>
    <row r="27" spans="1:33" s="327" customFormat="1" ht="30" customHeight="1" x14ac:dyDescent="0.2">
      <c r="A27" s="415" t="s">
        <v>19</v>
      </c>
      <c r="B27" s="416" t="s">
        <v>373</v>
      </c>
      <c r="C27" s="405" t="s">
        <v>338</v>
      </c>
      <c r="D27" s="417" t="s">
        <v>22</v>
      </c>
      <c r="E27" s="422">
        <v>2</v>
      </c>
      <c r="F27" s="423">
        <v>3631</v>
      </c>
      <c r="G27" s="418">
        <f t="shared" si="0"/>
        <v>7262</v>
      </c>
      <c r="H27" s="424">
        <f t="shared" si="6"/>
        <v>2</v>
      </c>
      <c r="I27" s="425">
        <f t="shared" si="6"/>
        <v>3631</v>
      </c>
      <c r="J27" s="418">
        <f t="shared" si="1"/>
        <v>7262</v>
      </c>
      <c r="K27" s="418"/>
      <c r="L27" s="418"/>
      <c r="M27" s="56">
        <f t="shared" si="2"/>
        <v>0</v>
      </c>
      <c r="N27" s="418"/>
      <c r="O27" s="418"/>
      <c r="P27" s="418">
        <f t="shared" si="3"/>
        <v>0</v>
      </c>
      <c r="Q27" s="418"/>
      <c r="R27" s="418"/>
      <c r="S27" s="418">
        <f t="shared" si="4"/>
        <v>0</v>
      </c>
      <c r="T27" s="418"/>
      <c r="U27" s="418"/>
      <c r="V27" s="56">
        <f t="shared" si="7"/>
        <v>0</v>
      </c>
      <c r="W27" s="419">
        <f t="shared" si="8"/>
        <v>7262</v>
      </c>
      <c r="X27" s="420">
        <f t="shared" si="11"/>
        <v>7262</v>
      </c>
      <c r="Y27" s="276">
        <f t="shared" si="9"/>
        <v>0</v>
      </c>
      <c r="Z27" s="421">
        <f t="shared" si="10"/>
        <v>0</v>
      </c>
      <c r="AA27" s="403"/>
      <c r="AB27" s="59"/>
      <c r="AC27" s="59"/>
      <c r="AD27" s="59"/>
      <c r="AE27" s="59"/>
      <c r="AF27" s="59"/>
      <c r="AG27" s="59"/>
    </row>
    <row r="28" spans="1:33" s="327" customFormat="1" ht="30" customHeight="1" x14ac:dyDescent="0.2">
      <c r="A28" s="415" t="s">
        <v>19</v>
      </c>
      <c r="B28" s="416" t="s">
        <v>374</v>
      </c>
      <c r="C28" s="405" t="s">
        <v>339</v>
      </c>
      <c r="D28" s="417" t="s">
        <v>22</v>
      </c>
      <c r="E28" s="422">
        <v>2</v>
      </c>
      <c r="F28" s="423">
        <v>3872</v>
      </c>
      <c r="G28" s="418">
        <f t="shared" si="0"/>
        <v>7744</v>
      </c>
      <c r="H28" s="424">
        <f t="shared" si="6"/>
        <v>2</v>
      </c>
      <c r="I28" s="425">
        <f t="shared" si="6"/>
        <v>3872</v>
      </c>
      <c r="J28" s="418">
        <f t="shared" si="1"/>
        <v>7744</v>
      </c>
      <c r="K28" s="418"/>
      <c r="L28" s="418"/>
      <c r="M28" s="56">
        <f t="shared" si="2"/>
        <v>0</v>
      </c>
      <c r="N28" s="418"/>
      <c r="O28" s="418"/>
      <c r="P28" s="418">
        <f t="shared" si="3"/>
        <v>0</v>
      </c>
      <c r="Q28" s="418"/>
      <c r="R28" s="418"/>
      <c r="S28" s="418">
        <f t="shared" si="4"/>
        <v>0</v>
      </c>
      <c r="T28" s="418"/>
      <c r="U28" s="418"/>
      <c r="V28" s="56">
        <f t="shared" si="7"/>
        <v>0</v>
      </c>
      <c r="W28" s="419">
        <f t="shared" si="8"/>
        <v>7744</v>
      </c>
      <c r="X28" s="420">
        <f t="shared" si="11"/>
        <v>7744</v>
      </c>
      <c r="Y28" s="276">
        <f t="shared" si="9"/>
        <v>0</v>
      </c>
      <c r="Z28" s="421">
        <f t="shared" si="10"/>
        <v>0</v>
      </c>
      <c r="AA28" s="403"/>
      <c r="AB28" s="59"/>
      <c r="AC28" s="59"/>
      <c r="AD28" s="59"/>
      <c r="AE28" s="59"/>
      <c r="AF28" s="59"/>
      <c r="AG28" s="59"/>
    </row>
    <row r="29" spans="1:33" s="327" customFormat="1" ht="30" customHeight="1" x14ac:dyDescent="0.2">
      <c r="A29" s="415" t="s">
        <v>19</v>
      </c>
      <c r="B29" s="416" t="s">
        <v>375</v>
      </c>
      <c r="C29" s="405" t="s">
        <v>340</v>
      </c>
      <c r="D29" s="417" t="s">
        <v>22</v>
      </c>
      <c r="E29" s="422">
        <v>2</v>
      </c>
      <c r="F29" s="423">
        <v>6061</v>
      </c>
      <c r="G29" s="418">
        <f t="shared" si="0"/>
        <v>12122</v>
      </c>
      <c r="H29" s="424">
        <f t="shared" si="6"/>
        <v>2</v>
      </c>
      <c r="I29" s="425">
        <f t="shared" si="6"/>
        <v>6061</v>
      </c>
      <c r="J29" s="418">
        <f t="shared" si="1"/>
        <v>12122</v>
      </c>
      <c r="K29" s="418"/>
      <c r="L29" s="418"/>
      <c r="M29" s="56">
        <f t="shared" si="2"/>
        <v>0</v>
      </c>
      <c r="N29" s="418"/>
      <c r="O29" s="418"/>
      <c r="P29" s="418">
        <f t="shared" si="3"/>
        <v>0</v>
      </c>
      <c r="Q29" s="418"/>
      <c r="R29" s="418"/>
      <c r="S29" s="418">
        <f t="shared" si="4"/>
        <v>0</v>
      </c>
      <c r="T29" s="418"/>
      <c r="U29" s="418"/>
      <c r="V29" s="56">
        <f t="shared" si="7"/>
        <v>0</v>
      </c>
      <c r="W29" s="419">
        <f t="shared" si="8"/>
        <v>12122</v>
      </c>
      <c r="X29" s="420">
        <f t="shared" si="11"/>
        <v>12122</v>
      </c>
      <c r="Y29" s="276">
        <f t="shared" si="9"/>
        <v>0</v>
      </c>
      <c r="Z29" s="421">
        <f t="shared" si="10"/>
        <v>0</v>
      </c>
      <c r="AA29" s="403"/>
      <c r="AB29" s="59"/>
      <c r="AC29" s="59"/>
      <c r="AD29" s="59"/>
      <c r="AE29" s="59"/>
      <c r="AF29" s="59"/>
      <c r="AG29" s="59"/>
    </row>
    <row r="30" spans="1:33" s="327" customFormat="1" ht="30" customHeight="1" x14ac:dyDescent="0.2">
      <c r="A30" s="415" t="s">
        <v>19</v>
      </c>
      <c r="B30" s="416" t="s">
        <v>376</v>
      </c>
      <c r="C30" s="406" t="s">
        <v>341</v>
      </c>
      <c r="D30" s="417" t="s">
        <v>22</v>
      </c>
      <c r="E30" s="422">
        <v>2</v>
      </c>
      <c r="F30" s="423">
        <v>6061</v>
      </c>
      <c r="G30" s="418">
        <f t="shared" si="0"/>
        <v>12122</v>
      </c>
      <c r="H30" s="424">
        <f t="shared" si="6"/>
        <v>2</v>
      </c>
      <c r="I30" s="425">
        <f t="shared" si="6"/>
        <v>6061</v>
      </c>
      <c r="J30" s="418">
        <f t="shared" si="1"/>
        <v>12122</v>
      </c>
      <c r="K30" s="418"/>
      <c r="L30" s="418"/>
      <c r="M30" s="56">
        <f t="shared" si="2"/>
        <v>0</v>
      </c>
      <c r="N30" s="418"/>
      <c r="O30" s="418"/>
      <c r="P30" s="418">
        <f t="shared" si="3"/>
        <v>0</v>
      </c>
      <c r="Q30" s="418"/>
      <c r="R30" s="418"/>
      <c r="S30" s="418">
        <f t="shared" si="4"/>
        <v>0</v>
      </c>
      <c r="T30" s="418"/>
      <c r="U30" s="418"/>
      <c r="V30" s="56">
        <f t="shared" si="7"/>
        <v>0</v>
      </c>
      <c r="W30" s="419">
        <f t="shared" si="8"/>
        <v>12122</v>
      </c>
      <c r="X30" s="420">
        <f t="shared" si="11"/>
        <v>12122</v>
      </c>
      <c r="Y30" s="276">
        <f t="shared" si="9"/>
        <v>0</v>
      </c>
      <c r="Z30" s="421">
        <f t="shared" si="10"/>
        <v>0</v>
      </c>
      <c r="AA30" s="403"/>
      <c r="AB30" s="59"/>
      <c r="AC30" s="59"/>
      <c r="AD30" s="59"/>
      <c r="AE30" s="59"/>
      <c r="AF30" s="59"/>
      <c r="AG30" s="59"/>
    </row>
    <row r="31" spans="1:33" s="327" customFormat="1" ht="30" customHeight="1" x14ac:dyDescent="0.2">
      <c r="A31" s="415" t="s">
        <v>19</v>
      </c>
      <c r="B31" s="416" t="s">
        <v>377</v>
      </c>
      <c r="C31" s="406" t="s">
        <v>342</v>
      </c>
      <c r="D31" s="417" t="s">
        <v>22</v>
      </c>
      <c r="E31" s="422">
        <v>2</v>
      </c>
      <c r="F31" s="423">
        <v>6061</v>
      </c>
      <c r="G31" s="418">
        <f t="shared" si="0"/>
        <v>12122</v>
      </c>
      <c r="H31" s="424">
        <f t="shared" si="6"/>
        <v>2</v>
      </c>
      <c r="I31" s="425">
        <f t="shared" si="6"/>
        <v>6061</v>
      </c>
      <c r="J31" s="418">
        <f t="shared" si="1"/>
        <v>12122</v>
      </c>
      <c r="K31" s="418"/>
      <c r="L31" s="418"/>
      <c r="M31" s="56">
        <f t="shared" si="2"/>
        <v>0</v>
      </c>
      <c r="N31" s="418"/>
      <c r="O31" s="418"/>
      <c r="P31" s="418">
        <f t="shared" si="3"/>
        <v>0</v>
      </c>
      <c r="Q31" s="418"/>
      <c r="R31" s="418"/>
      <c r="S31" s="418">
        <f t="shared" si="4"/>
        <v>0</v>
      </c>
      <c r="T31" s="418"/>
      <c r="U31" s="418"/>
      <c r="V31" s="56">
        <f t="shared" si="7"/>
        <v>0</v>
      </c>
      <c r="W31" s="419">
        <f t="shared" si="8"/>
        <v>12122</v>
      </c>
      <c r="X31" s="420">
        <f t="shared" si="11"/>
        <v>12122</v>
      </c>
      <c r="Y31" s="276">
        <f t="shared" si="9"/>
        <v>0</v>
      </c>
      <c r="Z31" s="421">
        <f t="shared" si="10"/>
        <v>0</v>
      </c>
      <c r="AA31" s="403"/>
      <c r="AB31" s="59"/>
      <c r="AC31" s="59"/>
      <c r="AD31" s="59"/>
      <c r="AE31" s="59"/>
      <c r="AF31" s="59"/>
      <c r="AG31" s="59"/>
    </row>
    <row r="32" spans="1:33" s="327" customFormat="1" ht="30" customHeight="1" x14ac:dyDescent="0.2">
      <c r="A32" s="415" t="s">
        <v>19</v>
      </c>
      <c r="B32" s="416" t="s">
        <v>378</v>
      </c>
      <c r="C32" s="406" t="s">
        <v>343</v>
      </c>
      <c r="D32" s="417" t="s">
        <v>22</v>
      </c>
      <c r="E32" s="422">
        <v>2</v>
      </c>
      <c r="F32" s="423">
        <v>6061</v>
      </c>
      <c r="G32" s="418">
        <f t="shared" si="0"/>
        <v>12122</v>
      </c>
      <c r="H32" s="424">
        <f t="shared" si="6"/>
        <v>2</v>
      </c>
      <c r="I32" s="425">
        <f t="shared" si="6"/>
        <v>6061</v>
      </c>
      <c r="J32" s="418">
        <f t="shared" si="1"/>
        <v>12122</v>
      </c>
      <c r="K32" s="418"/>
      <c r="L32" s="418"/>
      <c r="M32" s="56">
        <f t="shared" si="2"/>
        <v>0</v>
      </c>
      <c r="N32" s="418"/>
      <c r="O32" s="418"/>
      <c r="P32" s="418">
        <f t="shared" si="3"/>
        <v>0</v>
      </c>
      <c r="Q32" s="418"/>
      <c r="R32" s="418"/>
      <c r="S32" s="418">
        <f t="shared" si="4"/>
        <v>0</v>
      </c>
      <c r="T32" s="418"/>
      <c r="U32" s="418"/>
      <c r="V32" s="56">
        <f t="shared" si="7"/>
        <v>0</v>
      </c>
      <c r="W32" s="419">
        <f t="shared" si="8"/>
        <v>12122</v>
      </c>
      <c r="X32" s="420">
        <f t="shared" si="11"/>
        <v>12122</v>
      </c>
      <c r="Y32" s="276">
        <f t="shared" si="9"/>
        <v>0</v>
      </c>
      <c r="Z32" s="421">
        <f t="shared" si="10"/>
        <v>0</v>
      </c>
      <c r="AA32" s="403"/>
      <c r="AB32" s="59"/>
      <c r="AC32" s="59"/>
      <c r="AD32" s="59"/>
      <c r="AE32" s="59"/>
      <c r="AF32" s="59"/>
      <c r="AG32" s="59"/>
    </row>
    <row r="33" spans="1:33" s="327" customFormat="1" ht="30" customHeight="1" x14ac:dyDescent="0.2">
      <c r="A33" s="415" t="s">
        <v>19</v>
      </c>
      <c r="B33" s="416" t="s">
        <v>379</v>
      </c>
      <c r="C33" s="406" t="s">
        <v>344</v>
      </c>
      <c r="D33" s="417" t="s">
        <v>22</v>
      </c>
      <c r="E33" s="422">
        <v>2</v>
      </c>
      <c r="F33" s="423">
        <v>6061</v>
      </c>
      <c r="G33" s="418">
        <f t="shared" si="0"/>
        <v>12122</v>
      </c>
      <c r="H33" s="424">
        <f t="shared" si="6"/>
        <v>2</v>
      </c>
      <c r="I33" s="425">
        <f t="shared" si="6"/>
        <v>6061</v>
      </c>
      <c r="J33" s="418">
        <f t="shared" si="1"/>
        <v>12122</v>
      </c>
      <c r="K33" s="418"/>
      <c r="L33" s="418"/>
      <c r="M33" s="56">
        <f t="shared" si="2"/>
        <v>0</v>
      </c>
      <c r="N33" s="418"/>
      <c r="O33" s="418"/>
      <c r="P33" s="418">
        <f t="shared" si="3"/>
        <v>0</v>
      </c>
      <c r="Q33" s="418"/>
      <c r="R33" s="418"/>
      <c r="S33" s="418">
        <f t="shared" si="4"/>
        <v>0</v>
      </c>
      <c r="T33" s="418"/>
      <c r="U33" s="418"/>
      <c r="V33" s="56">
        <f t="shared" si="7"/>
        <v>0</v>
      </c>
      <c r="W33" s="419">
        <f t="shared" si="8"/>
        <v>12122</v>
      </c>
      <c r="X33" s="420">
        <f t="shared" si="11"/>
        <v>12122</v>
      </c>
      <c r="Y33" s="276">
        <f t="shared" si="9"/>
        <v>0</v>
      </c>
      <c r="Z33" s="421">
        <f t="shared" si="10"/>
        <v>0</v>
      </c>
      <c r="AA33" s="403"/>
      <c r="AB33" s="59"/>
      <c r="AC33" s="59"/>
      <c r="AD33" s="59"/>
      <c r="AE33" s="59"/>
      <c r="AF33" s="59"/>
      <c r="AG33" s="59"/>
    </row>
    <row r="34" spans="1:33" s="327" customFormat="1" ht="30" customHeight="1" x14ac:dyDescent="0.2">
      <c r="A34" s="415" t="s">
        <v>19</v>
      </c>
      <c r="B34" s="416" t="s">
        <v>380</v>
      </c>
      <c r="C34" s="406" t="s">
        <v>345</v>
      </c>
      <c r="D34" s="417" t="s">
        <v>22</v>
      </c>
      <c r="E34" s="422">
        <v>2</v>
      </c>
      <c r="F34" s="423">
        <v>6061</v>
      </c>
      <c r="G34" s="418">
        <f t="shared" si="0"/>
        <v>12122</v>
      </c>
      <c r="H34" s="424">
        <f t="shared" si="6"/>
        <v>2</v>
      </c>
      <c r="I34" s="425">
        <f t="shared" si="6"/>
        <v>6061</v>
      </c>
      <c r="J34" s="418">
        <f t="shared" si="1"/>
        <v>12122</v>
      </c>
      <c r="K34" s="418"/>
      <c r="L34" s="418"/>
      <c r="M34" s="56">
        <f t="shared" si="2"/>
        <v>0</v>
      </c>
      <c r="N34" s="418"/>
      <c r="O34" s="418"/>
      <c r="P34" s="418">
        <f t="shared" si="3"/>
        <v>0</v>
      </c>
      <c r="Q34" s="418"/>
      <c r="R34" s="418"/>
      <c r="S34" s="418">
        <f t="shared" si="4"/>
        <v>0</v>
      </c>
      <c r="T34" s="418"/>
      <c r="U34" s="418"/>
      <c r="V34" s="56">
        <f t="shared" si="7"/>
        <v>0</v>
      </c>
      <c r="W34" s="419">
        <f t="shared" si="8"/>
        <v>12122</v>
      </c>
      <c r="X34" s="420">
        <f t="shared" si="11"/>
        <v>12122</v>
      </c>
      <c r="Y34" s="276">
        <f t="shared" si="9"/>
        <v>0</v>
      </c>
      <c r="Z34" s="421">
        <f t="shared" si="10"/>
        <v>0</v>
      </c>
      <c r="AA34" s="403"/>
      <c r="AB34" s="59"/>
      <c r="AC34" s="59"/>
      <c r="AD34" s="59"/>
      <c r="AE34" s="59"/>
      <c r="AF34" s="59"/>
      <c r="AG34" s="59"/>
    </row>
    <row r="35" spans="1:33" s="327" customFormat="1" ht="30" customHeight="1" x14ac:dyDescent="0.2">
      <c r="A35" s="415" t="s">
        <v>19</v>
      </c>
      <c r="B35" s="416" t="s">
        <v>381</v>
      </c>
      <c r="C35" s="406" t="s">
        <v>346</v>
      </c>
      <c r="D35" s="417" t="s">
        <v>22</v>
      </c>
      <c r="E35" s="422">
        <v>2</v>
      </c>
      <c r="F35" s="423">
        <v>6061</v>
      </c>
      <c r="G35" s="418">
        <f t="shared" si="0"/>
        <v>12122</v>
      </c>
      <c r="H35" s="424">
        <f t="shared" si="6"/>
        <v>2</v>
      </c>
      <c r="I35" s="425">
        <f t="shared" si="6"/>
        <v>6061</v>
      </c>
      <c r="J35" s="418">
        <f t="shared" si="1"/>
        <v>12122</v>
      </c>
      <c r="K35" s="418"/>
      <c r="L35" s="418"/>
      <c r="M35" s="56">
        <f t="shared" si="2"/>
        <v>0</v>
      </c>
      <c r="N35" s="418"/>
      <c r="O35" s="418"/>
      <c r="P35" s="418">
        <f t="shared" si="3"/>
        <v>0</v>
      </c>
      <c r="Q35" s="418"/>
      <c r="R35" s="418"/>
      <c r="S35" s="418">
        <f t="shared" si="4"/>
        <v>0</v>
      </c>
      <c r="T35" s="418"/>
      <c r="U35" s="418"/>
      <c r="V35" s="56">
        <f t="shared" si="7"/>
        <v>0</v>
      </c>
      <c r="W35" s="419">
        <f t="shared" si="8"/>
        <v>12122</v>
      </c>
      <c r="X35" s="420">
        <f t="shared" si="11"/>
        <v>12122</v>
      </c>
      <c r="Y35" s="276">
        <f t="shared" si="9"/>
        <v>0</v>
      </c>
      <c r="Z35" s="421">
        <f t="shared" si="10"/>
        <v>0</v>
      </c>
      <c r="AA35" s="403"/>
      <c r="AB35" s="59"/>
      <c r="AC35" s="59"/>
      <c r="AD35" s="59"/>
      <c r="AE35" s="59"/>
      <c r="AF35" s="59"/>
      <c r="AG35" s="59"/>
    </row>
    <row r="36" spans="1:33" s="327" customFormat="1" ht="53.25" customHeight="1" x14ac:dyDescent="0.2">
      <c r="A36" s="415" t="s">
        <v>19</v>
      </c>
      <c r="B36" s="416" t="s">
        <v>382</v>
      </c>
      <c r="C36" s="407" t="s">
        <v>347</v>
      </c>
      <c r="D36" s="417" t="s">
        <v>22</v>
      </c>
      <c r="E36" s="422">
        <v>2</v>
      </c>
      <c r="F36" s="423">
        <v>6061</v>
      </c>
      <c r="G36" s="418">
        <f t="shared" si="0"/>
        <v>12122</v>
      </c>
      <c r="H36" s="424"/>
      <c r="I36" s="425"/>
      <c r="J36" s="418">
        <f t="shared" si="1"/>
        <v>0</v>
      </c>
      <c r="K36" s="418"/>
      <c r="L36" s="418"/>
      <c r="M36" s="56">
        <f t="shared" si="2"/>
        <v>0</v>
      </c>
      <c r="N36" s="418"/>
      <c r="O36" s="418"/>
      <c r="P36" s="418">
        <f t="shared" si="3"/>
        <v>0</v>
      </c>
      <c r="Q36" s="418"/>
      <c r="R36" s="418"/>
      <c r="S36" s="418">
        <f t="shared" si="4"/>
        <v>0</v>
      </c>
      <c r="T36" s="418"/>
      <c r="U36" s="418"/>
      <c r="V36" s="56">
        <f t="shared" si="7"/>
        <v>0</v>
      </c>
      <c r="W36" s="419">
        <f t="shared" si="8"/>
        <v>12122</v>
      </c>
      <c r="X36" s="420">
        <f t="shared" si="11"/>
        <v>0</v>
      </c>
      <c r="Y36" s="276">
        <f t="shared" si="9"/>
        <v>12122</v>
      </c>
      <c r="Z36" s="421">
        <f t="shared" si="10"/>
        <v>1</v>
      </c>
      <c r="AA36" s="403" t="s">
        <v>455</v>
      </c>
      <c r="AB36" s="59"/>
      <c r="AC36" s="59"/>
      <c r="AD36" s="59"/>
      <c r="AE36" s="59"/>
      <c r="AF36" s="59"/>
      <c r="AG36" s="59"/>
    </row>
    <row r="37" spans="1:33" s="327" customFormat="1" ht="30" customHeight="1" x14ac:dyDescent="0.2">
      <c r="A37" s="415" t="s">
        <v>19</v>
      </c>
      <c r="B37" s="416" t="s">
        <v>383</v>
      </c>
      <c r="C37" s="406" t="s">
        <v>348</v>
      </c>
      <c r="D37" s="417" t="s">
        <v>22</v>
      </c>
      <c r="E37" s="422">
        <v>2</v>
      </c>
      <c r="F37" s="423">
        <v>6061</v>
      </c>
      <c r="G37" s="418">
        <f t="shared" si="0"/>
        <v>12122</v>
      </c>
      <c r="H37" s="424">
        <f t="shared" si="6"/>
        <v>2</v>
      </c>
      <c r="I37" s="425">
        <f t="shared" si="6"/>
        <v>6061</v>
      </c>
      <c r="J37" s="418">
        <f t="shared" si="1"/>
        <v>12122</v>
      </c>
      <c r="K37" s="418"/>
      <c r="L37" s="418"/>
      <c r="M37" s="56">
        <f t="shared" si="2"/>
        <v>0</v>
      </c>
      <c r="N37" s="418"/>
      <c r="O37" s="418"/>
      <c r="P37" s="418">
        <f t="shared" si="3"/>
        <v>0</v>
      </c>
      <c r="Q37" s="418"/>
      <c r="R37" s="418"/>
      <c r="S37" s="418">
        <f t="shared" si="4"/>
        <v>0</v>
      </c>
      <c r="T37" s="418"/>
      <c r="U37" s="418"/>
      <c r="V37" s="56">
        <f t="shared" si="7"/>
        <v>0</v>
      </c>
      <c r="W37" s="419">
        <f t="shared" si="8"/>
        <v>12122</v>
      </c>
      <c r="X37" s="420">
        <f t="shared" si="11"/>
        <v>12122</v>
      </c>
      <c r="Y37" s="276">
        <f t="shared" si="9"/>
        <v>0</v>
      </c>
      <c r="Z37" s="421">
        <f t="shared" si="10"/>
        <v>0</v>
      </c>
      <c r="AA37" s="403"/>
      <c r="AB37" s="59"/>
      <c r="AC37" s="59"/>
      <c r="AD37" s="59"/>
      <c r="AE37" s="59"/>
      <c r="AF37" s="59"/>
      <c r="AG37" s="59"/>
    </row>
    <row r="38" spans="1:33" s="327" customFormat="1" ht="30" customHeight="1" x14ac:dyDescent="0.2">
      <c r="A38" s="415" t="s">
        <v>19</v>
      </c>
      <c r="B38" s="416" t="s">
        <v>384</v>
      </c>
      <c r="C38" s="406" t="s">
        <v>349</v>
      </c>
      <c r="D38" s="417" t="s">
        <v>22</v>
      </c>
      <c r="E38" s="422">
        <v>2</v>
      </c>
      <c r="F38" s="423">
        <v>6061</v>
      </c>
      <c r="G38" s="418">
        <f t="shared" si="0"/>
        <v>12122</v>
      </c>
      <c r="H38" s="424">
        <f t="shared" si="6"/>
        <v>2</v>
      </c>
      <c r="I38" s="425">
        <f t="shared" si="6"/>
        <v>6061</v>
      </c>
      <c r="J38" s="418">
        <f t="shared" si="1"/>
        <v>12122</v>
      </c>
      <c r="K38" s="418"/>
      <c r="L38" s="418"/>
      <c r="M38" s="56">
        <f t="shared" si="2"/>
        <v>0</v>
      </c>
      <c r="N38" s="418"/>
      <c r="O38" s="418"/>
      <c r="P38" s="418">
        <f t="shared" si="3"/>
        <v>0</v>
      </c>
      <c r="Q38" s="418"/>
      <c r="R38" s="418"/>
      <c r="S38" s="418">
        <f t="shared" si="4"/>
        <v>0</v>
      </c>
      <c r="T38" s="418"/>
      <c r="U38" s="418"/>
      <c r="V38" s="56">
        <f t="shared" si="7"/>
        <v>0</v>
      </c>
      <c r="W38" s="419">
        <f t="shared" si="8"/>
        <v>12122</v>
      </c>
      <c r="X38" s="420">
        <f t="shared" si="11"/>
        <v>12122</v>
      </c>
      <c r="Y38" s="276">
        <f t="shared" si="9"/>
        <v>0</v>
      </c>
      <c r="Z38" s="421">
        <f t="shared" si="10"/>
        <v>0</v>
      </c>
      <c r="AA38" s="403"/>
      <c r="AB38" s="59"/>
      <c r="AC38" s="59"/>
      <c r="AD38" s="59"/>
      <c r="AE38" s="59"/>
      <c r="AF38" s="59"/>
      <c r="AG38" s="59"/>
    </row>
    <row r="39" spans="1:33" s="327" customFormat="1" ht="30" customHeight="1" x14ac:dyDescent="0.2">
      <c r="A39" s="415" t="s">
        <v>19</v>
      </c>
      <c r="B39" s="416" t="s">
        <v>385</v>
      </c>
      <c r="C39" s="406" t="s">
        <v>350</v>
      </c>
      <c r="D39" s="417" t="s">
        <v>22</v>
      </c>
      <c r="E39" s="422">
        <v>2</v>
      </c>
      <c r="F39" s="423">
        <v>6061</v>
      </c>
      <c r="G39" s="418">
        <f t="shared" si="0"/>
        <v>12122</v>
      </c>
      <c r="H39" s="424">
        <f t="shared" si="6"/>
        <v>2</v>
      </c>
      <c r="I39" s="425">
        <f t="shared" si="6"/>
        <v>6061</v>
      </c>
      <c r="J39" s="418">
        <f t="shared" si="1"/>
        <v>12122</v>
      </c>
      <c r="K39" s="418"/>
      <c r="L39" s="418"/>
      <c r="M39" s="56">
        <f t="shared" si="2"/>
        <v>0</v>
      </c>
      <c r="N39" s="418"/>
      <c r="O39" s="418"/>
      <c r="P39" s="418">
        <f t="shared" si="3"/>
        <v>0</v>
      </c>
      <c r="Q39" s="418"/>
      <c r="R39" s="418"/>
      <c r="S39" s="418">
        <f t="shared" si="4"/>
        <v>0</v>
      </c>
      <c r="T39" s="418"/>
      <c r="U39" s="418"/>
      <c r="V39" s="56">
        <f t="shared" si="7"/>
        <v>0</v>
      </c>
      <c r="W39" s="419">
        <f t="shared" si="8"/>
        <v>12122</v>
      </c>
      <c r="X39" s="420">
        <f t="shared" si="11"/>
        <v>12122</v>
      </c>
      <c r="Y39" s="276">
        <f t="shared" si="9"/>
        <v>0</v>
      </c>
      <c r="Z39" s="421">
        <f t="shared" si="10"/>
        <v>0</v>
      </c>
      <c r="AA39" s="403"/>
      <c r="AB39" s="59"/>
      <c r="AC39" s="59"/>
      <c r="AD39" s="59"/>
      <c r="AE39" s="59"/>
      <c r="AF39" s="59"/>
      <c r="AG39" s="59"/>
    </row>
    <row r="40" spans="1:33" s="327" customFormat="1" ht="30" customHeight="1" x14ac:dyDescent="0.2">
      <c r="A40" s="415" t="s">
        <v>19</v>
      </c>
      <c r="B40" s="416" t="s">
        <v>386</v>
      </c>
      <c r="C40" s="406" t="s">
        <v>351</v>
      </c>
      <c r="D40" s="417" t="s">
        <v>22</v>
      </c>
      <c r="E40" s="422">
        <v>2</v>
      </c>
      <c r="F40" s="423">
        <v>6061</v>
      </c>
      <c r="G40" s="418">
        <f t="shared" si="0"/>
        <v>12122</v>
      </c>
      <c r="H40" s="424">
        <f t="shared" si="6"/>
        <v>2</v>
      </c>
      <c r="I40" s="425">
        <f t="shared" si="6"/>
        <v>6061</v>
      </c>
      <c r="J40" s="418">
        <f t="shared" si="1"/>
        <v>12122</v>
      </c>
      <c r="K40" s="418"/>
      <c r="L40" s="418"/>
      <c r="M40" s="56">
        <f t="shared" si="2"/>
        <v>0</v>
      </c>
      <c r="N40" s="418"/>
      <c r="O40" s="418"/>
      <c r="P40" s="418">
        <f t="shared" si="3"/>
        <v>0</v>
      </c>
      <c r="Q40" s="418"/>
      <c r="R40" s="418"/>
      <c r="S40" s="418">
        <f t="shared" si="4"/>
        <v>0</v>
      </c>
      <c r="T40" s="418"/>
      <c r="U40" s="418"/>
      <c r="V40" s="56">
        <f t="shared" si="7"/>
        <v>0</v>
      </c>
      <c r="W40" s="419">
        <f t="shared" si="8"/>
        <v>12122</v>
      </c>
      <c r="X40" s="420">
        <f t="shared" si="11"/>
        <v>12122</v>
      </c>
      <c r="Y40" s="276">
        <f t="shared" si="9"/>
        <v>0</v>
      </c>
      <c r="Z40" s="421">
        <f t="shared" si="10"/>
        <v>0</v>
      </c>
      <c r="AA40" s="403"/>
      <c r="AB40" s="59"/>
      <c r="AC40" s="59"/>
      <c r="AD40" s="59"/>
      <c r="AE40" s="59"/>
      <c r="AF40" s="59"/>
      <c r="AG40" s="59"/>
    </row>
    <row r="41" spans="1:33" s="327" customFormat="1" ht="30" customHeight="1" x14ac:dyDescent="0.2">
      <c r="A41" s="415" t="s">
        <v>19</v>
      </c>
      <c r="B41" s="416" t="s">
        <v>387</v>
      </c>
      <c r="C41" s="406" t="s">
        <v>352</v>
      </c>
      <c r="D41" s="417" t="s">
        <v>22</v>
      </c>
      <c r="E41" s="422">
        <v>2</v>
      </c>
      <c r="F41" s="423">
        <v>6061</v>
      </c>
      <c r="G41" s="418">
        <f t="shared" si="0"/>
        <v>12122</v>
      </c>
      <c r="H41" s="424">
        <f t="shared" si="6"/>
        <v>2</v>
      </c>
      <c r="I41" s="425">
        <f t="shared" si="6"/>
        <v>6061</v>
      </c>
      <c r="J41" s="418">
        <f t="shared" si="1"/>
        <v>12122</v>
      </c>
      <c r="K41" s="418"/>
      <c r="L41" s="418"/>
      <c r="M41" s="56">
        <f t="shared" si="2"/>
        <v>0</v>
      </c>
      <c r="N41" s="418"/>
      <c r="O41" s="418"/>
      <c r="P41" s="418">
        <f t="shared" si="3"/>
        <v>0</v>
      </c>
      <c r="Q41" s="418"/>
      <c r="R41" s="418"/>
      <c r="S41" s="418">
        <f t="shared" si="4"/>
        <v>0</v>
      </c>
      <c r="T41" s="418"/>
      <c r="U41" s="418"/>
      <c r="V41" s="56">
        <f t="shared" si="7"/>
        <v>0</v>
      </c>
      <c r="W41" s="419">
        <f t="shared" si="8"/>
        <v>12122</v>
      </c>
      <c r="X41" s="420">
        <f t="shared" si="11"/>
        <v>12122</v>
      </c>
      <c r="Y41" s="276">
        <f t="shared" si="9"/>
        <v>0</v>
      </c>
      <c r="Z41" s="421">
        <f t="shared" si="10"/>
        <v>0</v>
      </c>
      <c r="AA41" s="403"/>
      <c r="AB41" s="59"/>
      <c r="AC41" s="59"/>
      <c r="AD41" s="59"/>
      <c r="AE41" s="59"/>
      <c r="AF41" s="59"/>
      <c r="AG41" s="59"/>
    </row>
    <row r="42" spans="1:33" s="327" customFormat="1" ht="30" customHeight="1" x14ac:dyDescent="0.2">
      <c r="A42" s="415" t="s">
        <v>19</v>
      </c>
      <c r="B42" s="416" t="s">
        <v>388</v>
      </c>
      <c r="C42" s="406" t="s">
        <v>353</v>
      </c>
      <c r="D42" s="417" t="s">
        <v>22</v>
      </c>
      <c r="E42" s="422">
        <v>2</v>
      </c>
      <c r="F42" s="423">
        <v>6061</v>
      </c>
      <c r="G42" s="418">
        <f t="shared" si="0"/>
        <v>12122</v>
      </c>
      <c r="H42" s="424">
        <f t="shared" si="6"/>
        <v>2</v>
      </c>
      <c r="I42" s="425">
        <f t="shared" si="6"/>
        <v>6061</v>
      </c>
      <c r="J42" s="418">
        <f t="shared" si="1"/>
        <v>12122</v>
      </c>
      <c r="K42" s="418"/>
      <c r="L42" s="418"/>
      <c r="M42" s="56">
        <f t="shared" si="2"/>
        <v>0</v>
      </c>
      <c r="N42" s="418"/>
      <c r="O42" s="418"/>
      <c r="P42" s="418">
        <f t="shared" si="3"/>
        <v>0</v>
      </c>
      <c r="Q42" s="418"/>
      <c r="R42" s="418"/>
      <c r="S42" s="418">
        <f t="shared" si="4"/>
        <v>0</v>
      </c>
      <c r="T42" s="418"/>
      <c r="U42" s="418"/>
      <c r="V42" s="56">
        <f t="shared" si="7"/>
        <v>0</v>
      </c>
      <c r="W42" s="419">
        <f t="shared" si="8"/>
        <v>12122</v>
      </c>
      <c r="X42" s="420">
        <f t="shared" si="11"/>
        <v>12122</v>
      </c>
      <c r="Y42" s="276">
        <f t="shared" si="9"/>
        <v>0</v>
      </c>
      <c r="Z42" s="421">
        <f t="shared" si="10"/>
        <v>0</v>
      </c>
      <c r="AA42" s="403"/>
      <c r="AB42" s="59"/>
      <c r="AC42" s="59"/>
      <c r="AD42" s="59"/>
      <c r="AE42" s="59"/>
      <c r="AF42" s="59"/>
      <c r="AG42" s="59"/>
    </row>
    <row r="43" spans="1:33" s="327" customFormat="1" ht="66.75" customHeight="1" x14ac:dyDescent="0.2">
      <c r="A43" s="415" t="s">
        <v>19</v>
      </c>
      <c r="B43" s="416" t="s">
        <v>389</v>
      </c>
      <c r="C43" s="407" t="s">
        <v>354</v>
      </c>
      <c r="D43" s="417" t="s">
        <v>22</v>
      </c>
      <c r="E43" s="422">
        <v>2</v>
      </c>
      <c r="F43" s="423">
        <v>6061</v>
      </c>
      <c r="G43" s="418">
        <f t="shared" si="0"/>
        <v>12122</v>
      </c>
      <c r="H43" s="424"/>
      <c r="I43" s="425"/>
      <c r="J43" s="418">
        <f t="shared" si="1"/>
        <v>0</v>
      </c>
      <c r="K43" s="418"/>
      <c r="L43" s="418"/>
      <c r="M43" s="56">
        <f t="shared" si="2"/>
        <v>0</v>
      </c>
      <c r="N43" s="418"/>
      <c r="O43" s="418"/>
      <c r="P43" s="418">
        <f t="shared" si="3"/>
        <v>0</v>
      </c>
      <c r="Q43" s="418"/>
      <c r="R43" s="418"/>
      <c r="S43" s="418">
        <f t="shared" si="4"/>
        <v>0</v>
      </c>
      <c r="T43" s="418"/>
      <c r="U43" s="418"/>
      <c r="V43" s="56">
        <f t="shared" si="7"/>
        <v>0</v>
      </c>
      <c r="W43" s="419">
        <f t="shared" si="8"/>
        <v>12122</v>
      </c>
      <c r="X43" s="420">
        <f t="shared" si="11"/>
        <v>0</v>
      </c>
      <c r="Y43" s="276">
        <f t="shared" si="9"/>
        <v>12122</v>
      </c>
      <c r="Z43" s="421">
        <f t="shared" si="10"/>
        <v>1</v>
      </c>
      <c r="AA43" s="403" t="s">
        <v>456</v>
      </c>
      <c r="AB43" s="59"/>
      <c r="AC43" s="59"/>
      <c r="AD43" s="59"/>
      <c r="AE43" s="59"/>
      <c r="AF43" s="59"/>
      <c r="AG43" s="59"/>
    </row>
    <row r="44" spans="1:33" s="327" customFormat="1" ht="30" customHeight="1" x14ac:dyDescent="0.2">
      <c r="A44" s="415" t="s">
        <v>19</v>
      </c>
      <c r="B44" s="416" t="s">
        <v>390</v>
      </c>
      <c r="C44" s="406" t="s">
        <v>355</v>
      </c>
      <c r="D44" s="417" t="s">
        <v>22</v>
      </c>
      <c r="E44" s="422">
        <v>2</v>
      </c>
      <c r="F44" s="423">
        <v>6061</v>
      </c>
      <c r="G44" s="418">
        <f t="shared" si="0"/>
        <v>12122</v>
      </c>
      <c r="H44" s="424">
        <f t="shared" si="6"/>
        <v>2</v>
      </c>
      <c r="I44" s="425">
        <f t="shared" si="6"/>
        <v>6061</v>
      </c>
      <c r="J44" s="418">
        <f t="shared" si="1"/>
        <v>12122</v>
      </c>
      <c r="K44" s="418"/>
      <c r="L44" s="418"/>
      <c r="M44" s="56">
        <f t="shared" si="2"/>
        <v>0</v>
      </c>
      <c r="N44" s="418"/>
      <c r="O44" s="418"/>
      <c r="P44" s="418">
        <f t="shared" si="3"/>
        <v>0</v>
      </c>
      <c r="Q44" s="418"/>
      <c r="R44" s="418"/>
      <c r="S44" s="418">
        <f t="shared" si="4"/>
        <v>0</v>
      </c>
      <c r="T44" s="418"/>
      <c r="U44" s="418"/>
      <c r="V44" s="56">
        <f t="shared" si="7"/>
        <v>0</v>
      </c>
      <c r="W44" s="419">
        <f t="shared" si="8"/>
        <v>12122</v>
      </c>
      <c r="X44" s="420">
        <f t="shared" si="11"/>
        <v>12122</v>
      </c>
      <c r="Y44" s="276">
        <f t="shared" si="9"/>
        <v>0</v>
      </c>
      <c r="Z44" s="421">
        <f t="shared" si="10"/>
        <v>0</v>
      </c>
      <c r="AA44" s="403"/>
      <c r="AB44" s="59"/>
      <c r="AC44" s="59"/>
      <c r="AD44" s="59"/>
      <c r="AE44" s="59"/>
      <c r="AF44" s="59"/>
      <c r="AG44" s="59"/>
    </row>
    <row r="45" spans="1:33" s="327" customFormat="1" ht="63.75" customHeight="1" x14ac:dyDescent="0.2">
      <c r="A45" s="415" t="s">
        <v>19</v>
      </c>
      <c r="B45" s="416" t="s">
        <v>391</v>
      </c>
      <c r="C45" s="407" t="s">
        <v>356</v>
      </c>
      <c r="D45" s="417" t="s">
        <v>22</v>
      </c>
      <c r="E45" s="422">
        <v>2</v>
      </c>
      <c r="F45" s="423">
        <v>6061</v>
      </c>
      <c r="G45" s="418">
        <f t="shared" si="0"/>
        <v>12122</v>
      </c>
      <c r="H45" s="424"/>
      <c r="I45" s="425"/>
      <c r="J45" s="418">
        <f t="shared" si="1"/>
        <v>0</v>
      </c>
      <c r="K45" s="418"/>
      <c r="L45" s="418"/>
      <c r="M45" s="56">
        <f t="shared" si="2"/>
        <v>0</v>
      </c>
      <c r="N45" s="418"/>
      <c r="O45" s="418"/>
      <c r="P45" s="418">
        <f t="shared" si="3"/>
        <v>0</v>
      </c>
      <c r="Q45" s="418"/>
      <c r="R45" s="418"/>
      <c r="S45" s="418">
        <f t="shared" si="4"/>
        <v>0</v>
      </c>
      <c r="T45" s="418"/>
      <c r="U45" s="418"/>
      <c r="V45" s="56">
        <f t="shared" si="7"/>
        <v>0</v>
      </c>
      <c r="W45" s="419">
        <f t="shared" si="8"/>
        <v>12122</v>
      </c>
      <c r="X45" s="420">
        <f t="shared" si="11"/>
        <v>0</v>
      </c>
      <c r="Y45" s="276">
        <f t="shared" si="9"/>
        <v>12122</v>
      </c>
      <c r="Z45" s="421">
        <f t="shared" si="10"/>
        <v>1</v>
      </c>
      <c r="AA45" s="403" t="s">
        <v>457</v>
      </c>
      <c r="AB45" s="59"/>
      <c r="AC45" s="59"/>
      <c r="AD45" s="59"/>
      <c r="AE45" s="59"/>
      <c r="AF45" s="59"/>
      <c r="AG45" s="59"/>
    </row>
    <row r="46" spans="1:33" s="327" customFormat="1" ht="30" customHeight="1" x14ac:dyDescent="0.2">
      <c r="A46" s="415" t="s">
        <v>19</v>
      </c>
      <c r="B46" s="416" t="s">
        <v>392</v>
      </c>
      <c r="C46" s="406" t="s">
        <v>357</v>
      </c>
      <c r="D46" s="417" t="s">
        <v>22</v>
      </c>
      <c r="E46" s="422">
        <v>2</v>
      </c>
      <c r="F46" s="423">
        <v>6061</v>
      </c>
      <c r="G46" s="418">
        <f t="shared" si="0"/>
        <v>12122</v>
      </c>
      <c r="H46" s="424">
        <f t="shared" si="6"/>
        <v>2</v>
      </c>
      <c r="I46" s="425">
        <f t="shared" si="6"/>
        <v>6061</v>
      </c>
      <c r="J46" s="418">
        <f t="shared" si="1"/>
        <v>12122</v>
      </c>
      <c r="K46" s="418"/>
      <c r="L46" s="418"/>
      <c r="M46" s="56">
        <f t="shared" si="2"/>
        <v>0</v>
      </c>
      <c r="N46" s="418"/>
      <c r="O46" s="418"/>
      <c r="P46" s="418">
        <f t="shared" si="3"/>
        <v>0</v>
      </c>
      <c r="Q46" s="418"/>
      <c r="R46" s="418"/>
      <c r="S46" s="418">
        <f t="shared" si="4"/>
        <v>0</v>
      </c>
      <c r="T46" s="418"/>
      <c r="U46" s="418"/>
      <c r="V46" s="56">
        <f t="shared" si="7"/>
        <v>0</v>
      </c>
      <c r="W46" s="419">
        <f t="shared" si="8"/>
        <v>12122</v>
      </c>
      <c r="X46" s="420">
        <f t="shared" si="11"/>
        <v>12122</v>
      </c>
      <c r="Y46" s="276">
        <f t="shared" si="9"/>
        <v>0</v>
      </c>
      <c r="Z46" s="421">
        <f t="shared" si="10"/>
        <v>0</v>
      </c>
      <c r="AA46" s="403"/>
      <c r="AB46" s="59"/>
      <c r="AC46" s="59"/>
      <c r="AD46" s="59"/>
      <c r="AE46" s="59"/>
      <c r="AF46" s="59"/>
      <c r="AG46" s="59"/>
    </row>
    <row r="47" spans="1:33" s="327" customFormat="1" ht="30" customHeight="1" x14ac:dyDescent="0.2">
      <c r="A47" s="415" t="s">
        <v>19</v>
      </c>
      <c r="B47" s="416" t="s">
        <v>393</v>
      </c>
      <c r="C47" s="406" t="s">
        <v>358</v>
      </c>
      <c r="D47" s="417" t="s">
        <v>22</v>
      </c>
      <c r="E47" s="422">
        <v>2</v>
      </c>
      <c r="F47" s="423">
        <v>6061</v>
      </c>
      <c r="G47" s="418">
        <f t="shared" si="0"/>
        <v>12122</v>
      </c>
      <c r="H47" s="424">
        <f t="shared" si="6"/>
        <v>2</v>
      </c>
      <c r="I47" s="425">
        <f t="shared" si="6"/>
        <v>6061</v>
      </c>
      <c r="J47" s="418">
        <f t="shared" si="1"/>
        <v>12122</v>
      </c>
      <c r="K47" s="418"/>
      <c r="L47" s="418"/>
      <c r="M47" s="56">
        <f t="shared" si="2"/>
        <v>0</v>
      </c>
      <c r="N47" s="418"/>
      <c r="O47" s="418"/>
      <c r="P47" s="418">
        <f t="shared" si="3"/>
        <v>0</v>
      </c>
      <c r="Q47" s="418"/>
      <c r="R47" s="418"/>
      <c r="S47" s="418">
        <f t="shared" si="4"/>
        <v>0</v>
      </c>
      <c r="T47" s="418"/>
      <c r="U47" s="418"/>
      <c r="V47" s="56">
        <f t="shared" si="7"/>
        <v>0</v>
      </c>
      <c r="W47" s="419">
        <f t="shared" si="8"/>
        <v>12122</v>
      </c>
      <c r="X47" s="420">
        <f t="shared" si="11"/>
        <v>12122</v>
      </c>
      <c r="Y47" s="276">
        <f t="shared" si="9"/>
        <v>0</v>
      </c>
      <c r="Z47" s="421">
        <f t="shared" si="10"/>
        <v>0</v>
      </c>
      <c r="AA47" s="403"/>
      <c r="AB47" s="59"/>
      <c r="AC47" s="59"/>
      <c r="AD47" s="59"/>
      <c r="AE47" s="59"/>
      <c r="AF47" s="59"/>
      <c r="AG47" s="59"/>
    </row>
    <row r="48" spans="1:33" s="327" customFormat="1" ht="30" customHeight="1" x14ac:dyDescent="0.2">
      <c r="A48" s="415" t="s">
        <v>19</v>
      </c>
      <c r="B48" s="416" t="s">
        <v>394</v>
      </c>
      <c r="C48" s="406" t="s">
        <v>359</v>
      </c>
      <c r="D48" s="417" t="s">
        <v>22</v>
      </c>
      <c r="E48" s="422">
        <v>2</v>
      </c>
      <c r="F48" s="423">
        <v>6061</v>
      </c>
      <c r="G48" s="418">
        <f t="shared" si="0"/>
        <v>12122</v>
      </c>
      <c r="H48" s="424">
        <f t="shared" si="6"/>
        <v>2</v>
      </c>
      <c r="I48" s="425">
        <f t="shared" si="6"/>
        <v>6061</v>
      </c>
      <c r="J48" s="418">
        <f t="shared" si="1"/>
        <v>12122</v>
      </c>
      <c r="K48" s="418"/>
      <c r="L48" s="418"/>
      <c r="M48" s="56">
        <f t="shared" si="2"/>
        <v>0</v>
      </c>
      <c r="N48" s="418"/>
      <c r="O48" s="418"/>
      <c r="P48" s="418">
        <f t="shared" si="3"/>
        <v>0</v>
      </c>
      <c r="Q48" s="418"/>
      <c r="R48" s="418"/>
      <c r="S48" s="418">
        <f t="shared" si="4"/>
        <v>0</v>
      </c>
      <c r="T48" s="418"/>
      <c r="U48" s="418"/>
      <c r="V48" s="56">
        <f t="shared" si="7"/>
        <v>0</v>
      </c>
      <c r="W48" s="419">
        <f t="shared" si="8"/>
        <v>12122</v>
      </c>
      <c r="X48" s="420">
        <f t="shared" si="11"/>
        <v>12122</v>
      </c>
      <c r="Y48" s="276">
        <f t="shared" si="9"/>
        <v>0</v>
      </c>
      <c r="Z48" s="421">
        <f t="shared" si="10"/>
        <v>0</v>
      </c>
      <c r="AA48" s="403"/>
      <c r="AB48" s="59"/>
      <c r="AC48" s="59"/>
      <c r="AD48" s="59"/>
      <c r="AE48" s="59"/>
      <c r="AF48" s="59"/>
      <c r="AG48" s="59"/>
    </row>
    <row r="49" spans="1:33" s="327" customFormat="1" ht="30" customHeight="1" x14ac:dyDescent="0.2">
      <c r="A49" s="415" t="s">
        <v>19</v>
      </c>
      <c r="B49" s="416" t="s">
        <v>395</v>
      </c>
      <c r="C49" s="404" t="s">
        <v>360</v>
      </c>
      <c r="D49" s="417" t="s">
        <v>22</v>
      </c>
      <c r="E49" s="422">
        <v>3</v>
      </c>
      <c r="F49" s="423">
        <v>4859</v>
      </c>
      <c r="G49" s="418">
        <f t="shared" si="0"/>
        <v>14577</v>
      </c>
      <c r="H49" s="424">
        <f t="shared" si="6"/>
        <v>3</v>
      </c>
      <c r="I49" s="425">
        <f t="shared" si="6"/>
        <v>4859</v>
      </c>
      <c r="J49" s="418">
        <f t="shared" si="1"/>
        <v>14577</v>
      </c>
      <c r="K49" s="418"/>
      <c r="L49" s="418"/>
      <c r="M49" s="56">
        <f t="shared" si="2"/>
        <v>0</v>
      </c>
      <c r="N49" s="418"/>
      <c r="O49" s="418"/>
      <c r="P49" s="418">
        <f t="shared" si="3"/>
        <v>0</v>
      </c>
      <c r="Q49" s="418"/>
      <c r="R49" s="418"/>
      <c r="S49" s="418">
        <f t="shared" si="4"/>
        <v>0</v>
      </c>
      <c r="T49" s="418"/>
      <c r="U49" s="418"/>
      <c r="V49" s="56">
        <f t="shared" si="7"/>
        <v>0</v>
      </c>
      <c r="W49" s="419">
        <f t="shared" si="8"/>
        <v>14577</v>
      </c>
      <c r="X49" s="420">
        <f t="shared" si="11"/>
        <v>14577</v>
      </c>
      <c r="Y49" s="276">
        <f t="shared" si="9"/>
        <v>0</v>
      </c>
      <c r="Z49" s="421">
        <f t="shared" si="10"/>
        <v>0</v>
      </c>
      <c r="AA49" s="403"/>
      <c r="AB49" s="59"/>
      <c r="AC49" s="59"/>
      <c r="AD49" s="59"/>
      <c r="AE49" s="59"/>
      <c r="AF49" s="59"/>
      <c r="AG49" s="59"/>
    </row>
    <row r="50" spans="1:33" s="327" customFormat="1" ht="30" customHeight="1" x14ac:dyDescent="0.2">
      <c r="A50" s="415" t="s">
        <v>19</v>
      </c>
      <c r="B50" s="416" t="s">
        <v>396</v>
      </c>
      <c r="C50" s="404" t="s">
        <v>361</v>
      </c>
      <c r="D50" s="417" t="s">
        <v>22</v>
      </c>
      <c r="E50" s="422">
        <v>2</v>
      </c>
      <c r="F50" s="423">
        <v>6061</v>
      </c>
      <c r="G50" s="418">
        <f t="shared" si="0"/>
        <v>12122</v>
      </c>
      <c r="H50" s="424">
        <f t="shared" si="6"/>
        <v>2</v>
      </c>
      <c r="I50" s="425">
        <f t="shared" si="6"/>
        <v>6061</v>
      </c>
      <c r="J50" s="418">
        <f t="shared" si="1"/>
        <v>12122</v>
      </c>
      <c r="K50" s="418"/>
      <c r="L50" s="418"/>
      <c r="M50" s="56">
        <f t="shared" si="2"/>
        <v>0</v>
      </c>
      <c r="N50" s="418"/>
      <c r="O50" s="418"/>
      <c r="P50" s="418">
        <f t="shared" si="3"/>
        <v>0</v>
      </c>
      <c r="Q50" s="418"/>
      <c r="R50" s="418"/>
      <c r="S50" s="418">
        <f t="shared" si="4"/>
        <v>0</v>
      </c>
      <c r="T50" s="418"/>
      <c r="U50" s="418"/>
      <c r="V50" s="56">
        <f t="shared" si="7"/>
        <v>0</v>
      </c>
      <c r="W50" s="419">
        <f t="shared" si="8"/>
        <v>12122</v>
      </c>
      <c r="X50" s="420">
        <f t="shared" si="11"/>
        <v>12122</v>
      </c>
      <c r="Y50" s="276">
        <f t="shared" si="9"/>
        <v>0</v>
      </c>
      <c r="Z50" s="421">
        <f>Y50/W50</f>
        <v>0</v>
      </c>
      <c r="AA50" s="403"/>
      <c r="AB50" s="59"/>
      <c r="AC50" s="59"/>
      <c r="AD50" s="59"/>
      <c r="AE50" s="59"/>
      <c r="AF50" s="59"/>
      <c r="AG50" s="59"/>
    </row>
    <row r="51" spans="1:33" s="327" customFormat="1" ht="82.5" customHeight="1" x14ac:dyDescent="0.2">
      <c r="A51" s="415" t="s">
        <v>19</v>
      </c>
      <c r="B51" s="416" t="s">
        <v>397</v>
      </c>
      <c r="C51" s="440" t="s">
        <v>362</v>
      </c>
      <c r="D51" s="417" t="s">
        <v>22</v>
      </c>
      <c r="E51" s="422"/>
      <c r="F51" s="423"/>
      <c r="G51" s="418">
        <f t="shared" si="0"/>
        <v>0</v>
      </c>
      <c r="H51" s="424">
        <v>2</v>
      </c>
      <c r="I51" s="425">
        <v>5660</v>
      </c>
      <c r="J51" s="418">
        <f t="shared" si="1"/>
        <v>11320</v>
      </c>
      <c r="K51" s="418"/>
      <c r="L51" s="418"/>
      <c r="M51" s="56">
        <f t="shared" si="2"/>
        <v>0</v>
      </c>
      <c r="N51" s="418"/>
      <c r="O51" s="418"/>
      <c r="P51" s="418">
        <f t="shared" si="3"/>
        <v>0</v>
      </c>
      <c r="Q51" s="418"/>
      <c r="R51" s="418"/>
      <c r="S51" s="418">
        <f t="shared" si="4"/>
        <v>0</v>
      </c>
      <c r="T51" s="418"/>
      <c r="U51" s="418"/>
      <c r="V51" s="56">
        <f t="shared" si="7"/>
        <v>0</v>
      </c>
      <c r="W51" s="419">
        <f t="shared" si="8"/>
        <v>0</v>
      </c>
      <c r="X51" s="420">
        <f>J51+P51+V51</f>
        <v>11320</v>
      </c>
      <c r="Y51" s="276">
        <f t="shared" si="9"/>
        <v>-11320</v>
      </c>
      <c r="Z51" s="421" t="e">
        <f>Y51/W51</f>
        <v>#DIV/0!</v>
      </c>
      <c r="AA51" s="403" t="s">
        <v>458</v>
      </c>
      <c r="AB51" s="59"/>
      <c r="AC51" s="59"/>
      <c r="AD51" s="59"/>
      <c r="AE51" s="59"/>
      <c r="AF51" s="59"/>
      <c r="AG51" s="59"/>
    </row>
    <row r="52" spans="1:33" ht="30" customHeight="1" x14ac:dyDescent="0.2">
      <c r="A52" s="229" t="s">
        <v>17</v>
      </c>
      <c r="B52" s="409" t="s">
        <v>25</v>
      </c>
      <c r="C52" s="43" t="s">
        <v>26</v>
      </c>
      <c r="D52" s="410"/>
      <c r="E52" s="45">
        <f>SUM(E53:E55)</f>
        <v>0</v>
      </c>
      <c r="F52" s="411"/>
      <c r="G52" s="412">
        <f>SUM(G53:G55)</f>
        <v>0</v>
      </c>
      <c r="H52" s="45">
        <f>SUM(H53:H55)</f>
        <v>0</v>
      </c>
      <c r="I52" s="411"/>
      <c r="J52" s="412">
        <f>SUM(J53:J55)</f>
        <v>0</v>
      </c>
      <c r="K52" s="45">
        <f>SUM(K53:K55)</f>
        <v>0</v>
      </c>
      <c r="L52" s="411"/>
      <c r="M52" s="412">
        <f>SUM(M53:M55)</f>
        <v>0</v>
      </c>
      <c r="N52" s="45">
        <f>SUM(N53:N55)</f>
        <v>0</v>
      </c>
      <c r="O52" s="411"/>
      <c r="P52" s="412">
        <f>SUM(P53:P55)</f>
        <v>0</v>
      </c>
      <c r="Q52" s="45">
        <f>SUM(Q53:Q55)</f>
        <v>0</v>
      </c>
      <c r="R52" s="411"/>
      <c r="S52" s="412">
        <f>SUM(S53:S55)</f>
        <v>0</v>
      </c>
      <c r="T52" s="45">
        <f>SUM(T53:T55)</f>
        <v>0</v>
      </c>
      <c r="U52" s="411"/>
      <c r="V52" s="412">
        <f>SUM(V53:V55)</f>
        <v>0</v>
      </c>
      <c r="W52" s="412">
        <f>SUM(W53:W55)</f>
        <v>0</v>
      </c>
      <c r="X52" s="413">
        <f>SUM(X53:X55)</f>
        <v>0</v>
      </c>
      <c r="Y52" s="413">
        <f>W52-X52</f>
        <v>0</v>
      </c>
      <c r="Z52" s="413" t="e">
        <f>Y52/W52</f>
        <v>#DIV/0!</v>
      </c>
      <c r="AA52" s="414"/>
      <c r="AB52" s="49"/>
      <c r="AC52" s="49"/>
      <c r="AD52" s="49"/>
      <c r="AE52" s="49"/>
      <c r="AF52" s="49"/>
      <c r="AG52" s="49"/>
    </row>
    <row r="53" spans="1:33" ht="30" customHeight="1" x14ac:dyDescent="0.2">
      <c r="A53" s="50" t="s">
        <v>19</v>
      </c>
      <c r="B53" s="51" t="s">
        <v>27</v>
      </c>
      <c r="C53" s="52" t="s">
        <v>21</v>
      </c>
      <c r="D53" s="53" t="s">
        <v>22</v>
      </c>
      <c r="E53" s="54"/>
      <c r="F53" s="55"/>
      <c r="G53" s="56">
        <f t="shared" ref="G53:G55" si="12">E53*F53</f>
        <v>0</v>
      </c>
      <c r="H53" s="54"/>
      <c r="I53" s="55"/>
      <c r="J53" s="56">
        <f t="shared" ref="J53:J55" si="13">H53*I53</f>
        <v>0</v>
      </c>
      <c r="K53" s="54"/>
      <c r="L53" s="55"/>
      <c r="M53" s="56">
        <f t="shared" ref="M53:M55" si="14">K53*L53</f>
        <v>0</v>
      </c>
      <c r="N53" s="54"/>
      <c r="O53" s="55"/>
      <c r="P53" s="56">
        <f t="shared" ref="P53:P55" si="15">N53*O53</f>
        <v>0</v>
      </c>
      <c r="Q53" s="54"/>
      <c r="R53" s="55"/>
      <c r="S53" s="56">
        <f t="shared" ref="S53:S55" si="16">Q53*R53</f>
        <v>0</v>
      </c>
      <c r="T53" s="54"/>
      <c r="U53" s="55"/>
      <c r="V53" s="56">
        <f t="shared" ref="V53:V55" si="17">T53*U53</f>
        <v>0</v>
      </c>
      <c r="W53" s="57">
        <f>G53+M53+S53</f>
        <v>0</v>
      </c>
      <c r="X53" s="276">
        <f t="shared" si="5"/>
        <v>0</v>
      </c>
      <c r="Y53" s="276">
        <f t="shared" ref="Y53:Y135" si="18">W53-X53</f>
        <v>0</v>
      </c>
      <c r="Z53" s="284" t="e">
        <f t="shared" si="10"/>
        <v>#DIV/0!</v>
      </c>
      <c r="AA53" s="242"/>
      <c r="AB53" s="59"/>
      <c r="AC53" s="59"/>
      <c r="AD53" s="59"/>
      <c r="AE53" s="59"/>
      <c r="AF53" s="59"/>
      <c r="AG53" s="59"/>
    </row>
    <row r="54" spans="1:33" ht="30" customHeight="1" x14ac:dyDescent="0.2">
      <c r="A54" s="50" t="s">
        <v>19</v>
      </c>
      <c r="B54" s="51" t="s">
        <v>28</v>
      </c>
      <c r="C54" s="52" t="s">
        <v>21</v>
      </c>
      <c r="D54" s="53" t="s">
        <v>22</v>
      </c>
      <c r="E54" s="54"/>
      <c r="F54" s="55"/>
      <c r="G54" s="56">
        <f t="shared" si="12"/>
        <v>0</v>
      </c>
      <c r="H54" s="54"/>
      <c r="I54" s="55"/>
      <c r="J54" s="56">
        <f t="shared" si="13"/>
        <v>0</v>
      </c>
      <c r="K54" s="54"/>
      <c r="L54" s="55"/>
      <c r="M54" s="56">
        <f t="shared" si="14"/>
        <v>0</v>
      </c>
      <c r="N54" s="54"/>
      <c r="O54" s="55"/>
      <c r="P54" s="56">
        <f t="shared" si="15"/>
        <v>0</v>
      </c>
      <c r="Q54" s="54"/>
      <c r="R54" s="55"/>
      <c r="S54" s="56">
        <f t="shared" si="16"/>
        <v>0</v>
      </c>
      <c r="T54" s="54"/>
      <c r="U54" s="55"/>
      <c r="V54" s="56">
        <f t="shared" si="17"/>
        <v>0</v>
      </c>
      <c r="W54" s="57">
        <f t="shared" si="8"/>
        <v>0</v>
      </c>
      <c r="X54" s="276">
        <f t="shared" si="5"/>
        <v>0</v>
      </c>
      <c r="Y54" s="276">
        <f t="shared" si="18"/>
        <v>0</v>
      </c>
      <c r="Z54" s="284" t="e">
        <f t="shared" si="10"/>
        <v>#DIV/0!</v>
      </c>
      <c r="AA54" s="242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73" t="s">
        <v>19</v>
      </c>
      <c r="B55" s="61" t="s">
        <v>29</v>
      </c>
      <c r="C55" s="52" t="s">
        <v>21</v>
      </c>
      <c r="D55" s="74" t="s">
        <v>22</v>
      </c>
      <c r="E55" s="75"/>
      <c r="F55" s="76"/>
      <c r="G55" s="77">
        <f t="shared" si="12"/>
        <v>0</v>
      </c>
      <c r="H55" s="75"/>
      <c r="I55" s="76"/>
      <c r="J55" s="77">
        <f t="shared" si="13"/>
        <v>0</v>
      </c>
      <c r="K55" s="75"/>
      <c r="L55" s="76"/>
      <c r="M55" s="77">
        <f t="shared" si="14"/>
        <v>0</v>
      </c>
      <c r="N55" s="75"/>
      <c r="O55" s="76"/>
      <c r="P55" s="77">
        <f t="shared" si="15"/>
        <v>0</v>
      </c>
      <c r="Q55" s="75"/>
      <c r="R55" s="76"/>
      <c r="S55" s="77">
        <f t="shared" si="16"/>
        <v>0</v>
      </c>
      <c r="T55" s="75"/>
      <c r="U55" s="76"/>
      <c r="V55" s="77">
        <f t="shared" si="17"/>
        <v>0</v>
      </c>
      <c r="W55" s="66">
        <f t="shared" si="8"/>
        <v>0</v>
      </c>
      <c r="X55" s="276">
        <f t="shared" si="5"/>
        <v>0</v>
      </c>
      <c r="Y55" s="276">
        <f t="shared" si="18"/>
        <v>0</v>
      </c>
      <c r="Z55" s="284" t="e">
        <f t="shared" si="10"/>
        <v>#DIV/0!</v>
      </c>
      <c r="AA55" s="253"/>
      <c r="AB55" s="59"/>
      <c r="AC55" s="59"/>
      <c r="AD55" s="59"/>
      <c r="AE55" s="59"/>
      <c r="AF55" s="59"/>
      <c r="AG55" s="59"/>
    </row>
    <row r="56" spans="1:33" ht="30" customHeight="1" x14ac:dyDescent="0.2">
      <c r="A56" s="41" t="s">
        <v>17</v>
      </c>
      <c r="B56" s="42" t="s">
        <v>30</v>
      </c>
      <c r="C56" s="78" t="s">
        <v>31</v>
      </c>
      <c r="D56" s="68"/>
      <c r="E56" s="69">
        <f>SUM(E57:E80)</f>
        <v>31</v>
      </c>
      <c r="F56" s="70"/>
      <c r="G56" s="71">
        <f>SUM(G57:G80)</f>
        <v>260585</v>
      </c>
      <c r="H56" s="69">
        <f>SUM(H57:H80)</f>
        <v>35</v>
      </c>
      <c r="I56" s="70"/>
      <c r="J56" s="71">
        <f>SUM(J57:J80)</f>
        <v>284829</v>
      </c>
      <c r="K56" s="69">
        <f>SUM(K57:K59)</f>
        <v>0</v>
      </c>
      <c r="L56" s="70"/>
      <c r="M56" s="71">
        <f>SUM(M57:M59)</f>
        <v>0</v>
      </c>
      <c r="N56" s="69">
        <f>SUM(N57:N59)</f>
        <v>0</v>
      </c>
      <c r="O56" s="70"/>
      <c r="P56" s="71">
        <f>SUM(P57:P59)</f>
        <v>0</v>
      </c>
      <c r="Q56" s="69">
        <f>SUM(Q57:Q59)</f>
        <v>0</v>
      </c>
      <c r="R56" s="70"/>
      <c r="S56" s="71">
        <f>SUM(S57:S59)</f>
        <v>0</v>
      </c>
      <c r="T56" s="69">
        <f>SUM(T57:T59)</f>
        <v>0</v>
      </c>
      <c r="U56" s="70"/>
      <c r="V56" s="71">
        <f>SUM(V57:V59)</f>
        <v>0</v>
      </c>
      <c r="W56" s="71">
        <f>SUM(W57:W80)</f>
        <v>260585</v>
      </c>
      <c r="X56" s="71">
        <f>SUM(X57:X80)</f>
        <v>284829</v>
      </c>
      <c r="Y56" s="48">
        <f>W56-X56</f>
        <v>-24244</v>
      </c>
      <c r="Z56" s="278">
        <f>Y56/W56</f>
        <v>-9.3036820998906311E-2</v>
      </c>
      <c r="AA56" s="252"/>
      <c r="AB56" s="49"/>
      <c r="AC56" s="49"/>
      <c r="AD56" s="49"/>
      <c r="AE56" s="49"/>
      <c r="AF56" s="49"/>
      <c r="AG56" s="49"/>
    </row>
    <row r="57" spans="1:33" s="178" customFormat="1" ht="30" customHeight="1" x14ac:dyDescent="0.2">
      <c r="A57" s="50" t="s">
        <v>19</v>
      </c>
      <c r="B57" s="51" t="s">
        <v>32</v>
      </c>
      <c r="C57" s="426" t="s">
        <v>419</v>
      </c>
      <c r="D57" s="265" t="s">
        <v>22</v>
      </c>
      <c r="E57" s="422">
        <v>4</v>
      </c>
      <c r="F57" s="428">
        <v>6061</v>
      </c>
      <c r="G57" s="56">
        <f t="shared" ref="G57:G80" si="19">E57*F57</f>
        <v>24244</v>
      </c>
      <c r="H57" s="424">
        <f>E57</f>
        <v>4</v>
      </c>
      <c r="I57" s="425">
        <f>F57</f>
        <v>6061</v>
      </c>
      <c r="J57" s="56">
        <f t="shared" ref="J57:J80" si="20">H57*I57</f>
        <v>24244</v>
      </c>
      <c r="K57" s="54"/>
      <c r="L57" s="55"/>
      <c r="M57" s="56">
        <f t="shared" ref="M57:M59" si="21">K57*L57</f>
        <v>0</v>
      </c>
      <c r="N57" s="54"/>
      <c r="O57" s="55"/>
      <c r="P57" s="56">
        <f t="shared" ref="P57:P59" si="22">N57*O57</f>
        <v>0</v>
      </c>
      <c r="Q57" s="54"/>
      <c r="R57" s="55"/>
      <c r="S57" s="56">
        <f t="shared" ref="S57:S59" si="23">Q57*R57</f>
        <v>0</v>
      </c>
      <c r="T57" s="54"/>
      <c r="U57" s="55"/>
      <c r="V57" s="56">
        <f t="shared" ref="V57:V59" si="24">T57*U57</f>
        <v>0</v>
      </c>
      <c r="W57" s="57">
        <f t="shared" si="8"/>
        <v>24244</v>
      </c>
      <c r="X57" s="276">
        <f t="shared" si="5"/>
        <v>24244</v>
      </c>
      <c r="Y57" s="276">
        <f t="shared" si="18"/>
        <v>0</v>
      </c>
      <c r="Z57" s="284">
        <f>Y57/W57</f>
        <v>0</v>
      </c>
      <c r="AA57" s="242"/>
      <c r="AB57" s="59"/>
      <c r="AC57" s="59"/>
      <c r="AD57" s="59"/>
      <c r="AE57" s="59"/>
      <c r="AF57" s="59"/>
      <c r="AG57" s="59"/>
    </row>
    <row r="58" spans="1:33" ht="30" customHeight="1" x14ac:dyDescent="0.2">
      <c r="A58" s="50" t="s">
        <v>19</v>
      </c>
      <c r="B58" s="51" t="s">
        <v>34</v>
      </c>
      <c r="C58" s="427" t="s">
        <v>420</v>
      </c>
      <c r="D58" s="265" t="s">
        <v>22</v>
      </c>
      <c r="E58" s="422">
        <v>2</v>
      </c>
      <c r="F58" s="428">
        <v>6061</v>
      </c>
      <c r="G58" s="56">
        <f t="shared" si="19"/>
        <v>12122</v>
      </c>
      <c r="H58" s="424">
        <f t="shared" ref="H58:I78" si="25">E58</f>
        <v>2</v>
      </c>
      <c r="I58" s="425">
        <f t="shared" si="25"/>
        <v>6061</v>
      </c>
      <c r="J58" s="56">
        <f t="shared" si="20"/>
        <v>12122</v>
      </c>
      <c r="K58" s="54"/>
      <c r="L58" s="55"/>
      <c r="M58" s="56">
        <f t="shared" si="21"/>
        <v>0</v>
      </c>
      <c r="N58" s="54"/>
      <c r="O58" s="55"/>
      <c r="P58" s="56">
        <f t="shared" si="22"/>
        <v>0</v>
      </c>
      <c r="Q58" s="54"/>
      <c r="R58" s="55"/>
      <c r="S58" s="56">
        <f t="shared" si="23"/>
        <v>0</v>
      </c>
      <c r="T58" s="54"/>
      <c r="U58" s="55"/>
      <c r="V58" s="56">
        <f t="shared" si="24"/>
        <v>0</v>
      </c>
      <c r="W58" s="57">
        <f t="shared" si="8"/>
        <v>12122</v>
      </c>
      <c r="X58" s="280">
        <f t="shared" si="5"/>
        <v>12122</v>
      </c>
      <c r="Y58" s="276">
        <f t="shared" si="18"/>
        <v>0</v>
      </c>
      <c r="Z58" s="284">
        <f t="shared" ref="Z58:Z80" si="26">Y58/W58</f>
        <v>0</v>
      </c>
      <c r="AA58" s="242"/>
      <c r="AB58" s="59"/>
      <c r="AC58" s="59"/>
      <c r="AD58" s="59"/>
      <c r="AE58" s="59"/>
      <c r="AF58" s="59"/>
      <c r="AG58" s="59"/>
    </row>
    <row r="59" spans="1:33" ht="30" customHeight="1" thickBot="1" x14ac:dyDescent="0.25">
      <c r="A59" s="60" t="s">
        <v>19</v>
      </c>
      <c r="B59" s="79" t="s">
        <v>35</v>
      </c>
      <c r="C59" s="427" t="s">
        <v>421</v>
      </c>
      <c r="D59" s="266" t="s">
        <v>22</v>
      </c>
      <c r="E59" s="422">
        <v>2</v>
      </c>
      <c r="F59" s="428">
        <v>6062</v>
      </c>
      <c r="G59" s="56">
        <f t="shared" si="19"/>
        <v>12124</v>
      </c>
      <c r="H59" s="424">
        <f t="shared" si="25"/>
        <v>2</v>
      </c>
      <c r="I59" s="425">
        <f t="shared" si="25"/>
        <v>6062</v>
      </c>
      <c r="J59" s="56">
        <f t="shared" si="20"/>
        <v>12124</v>
      </c>
      <c r="K59" s="63"/>
      <c r="L59" s="64"/>
      <c r="M59" s="65">
        <f t="shared" si="21"/>
        <v>0</v>
      </c>
      <c r="N59" s="63"/>
      <c r="O59" s="64"/>
      <c r="P59" s="65">
        <f t="shared" si="22"/>
        <v>0</v>
      </c>
      <c r="Q59" s="63"/>
      <c r="R59" s="64"/>
      <c r="S59" s="65">
        <f t="shared" si="23"/>
        <v>0</v>
      </c>
      <c r="T59" s="63"/>
      <c r="U59" s="64"/>
      <c r="V59" s="65">
        <f t="shared" si="24"/>
        <v>0</v>
      </c>
      <c r="W59" s="439">
        <f t="shared" si="8"/>
        <v>12124</v>
      </c>
      <c r="X59" s="420">
        <f t="shared" si="5"/>
        <v>12124</v>
      </c>
      <c r="Y59" s="276">
        <f t="shared" si="18"/>
        <v>0</v>
      </c>
      <c r="Z59" s="284">
        <f t="shared" si="26"/>
        <v>0</v>
      </c>
      <c r="AA59" s="251"/>
      <c r="AB59" s="59"/>
      <c r="AC59" s="59"/>
      <c r="AD59" s="59"/>
      <c r="AE59" s="59"/>
      <c r="AF59" s="59"/>
      <c r="AG59" s="59"/>
    </row>
    <row r="60" spans="1:33" s="402" customFormat="1" ht="30" customHeight="1" thickBot="1" x14ac:dyDescent="0.25">
      <c r="A60" s="60" t="s">
        <v>19</v>
      </c>
      <c r="B60" s="79" t="s">
        <v>398</v>
      </c>
      <c r="C60" s="427" t="s">
        <v>422</v>
      </c>
      <c r="D60" s="266" t="s">
        <v>22</v>
      </c>
      <c r="E60" s="422">
        <v>2</v>
      </c>
      <c r="F60" s="428">
        <v>6061</v>
      </c>
      <c r="G60" s="56">
        <f t="shared" si="19"/>
        <v>12122</v>
      </c>
      <c r="H60" s="424">
        <f t="shared" si="25"/>
        <v>2</v>
      </c>
      <c r="I60" s="425">
        <f t="shared" si="25"/>
        <v>6061</v>
      </c>
      <c r="J60" s="353">
        <f t="shared" si="20"/>
        <v>12122</v>
      </c>
      <c r="K60" s="418"/>
      <c r="L60" s="418"/>
      <c r="M60" s="418"/>
      <c r="N60" s="418"/>
      <c r="O60" s="418"/>
      <c r="P60" s="418"/>
      <c r="Q60" s="418"/>
      <c r="R60" s="418"/>
      <c r="S60" s="418"/>
      <c r="T60" s="418"/>
      <c r="U60" s="418"/>
      <c r="V60" s="418"/>
      <c r="W60" s="439">
        <f t="shared" si="8"/>
        <v>12122</v>
      </c>
      <c r="X60" s="420">
        <f t="shared" si="5"/>
        <v>12122</v>
      </c>
      <c r="Y60" s="276">
        <f t="shared" si="18"/>
        <v>0</v>
      </c>
      <c r="Z60" s="284">
        <f t="shared" si="26"/>
        <v>0</v>
      </c>
      <c r="AA60" s="403"/>
      <c r="AB60" s="59"/>
      <c r="AC60" s="59"/>
      <c r="AD60" s="59"/>
      <c r="AE60" s="59"/>
      <c r="AF60" s="59"/>
      <c r="AG60" s="59"/>
    </row>
    <row r="61" spans="1:33" s="402" customFormat="1" ht="30" customHeight="1" thickBot="1" x14ac:dyDescent="0.25">
      <c r="A61" s="60" t="s">
        <v>19</v>
      </c>
      <c r="B61" s="79" t="s">
        <v>399</v>
      </c>
      <c r="C61" s="427" t="s">
        <v>423</v>
      </c>
      <c r="D61" s="266" t="s">
        <v>22</v>
      </c>
      <c r="E61" s="422">
        <v>2</v>
      </c>
      <c r="F61" s="428">
        <v>6061</v>
      </c>
      <c r="G61" s="56">
        <f t="shared" si="19"/>
        <v>12122</v>
      </c>
      <c r="H61" s="424">
        <f t="shared" si="25"/>
        <v>2</v>
      </c>
      <c r="I61" s="425">
        <f t="shared" si="25"/>
        <v>6061</v>
      </c>
      <c r="J61" s="353">
        <f t="shared" si="20"/>
        <v>12122</v>
      </c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39">
        <f t="shared" si="8"/>
        <v>12122</v>
      </c>
      <c r="X61" s="420">
        <f t="shared" si="5"/>
        <v>12122</v>
      </c>
      <c r="Y61" s="276">
        <f t="shared" si="18"/>
        <v>0</v>
      </c>
      <c r="Z61" s="284">
        <f t="shared" si="26"/>
        <v>0</v>
      </c>
      <c r="AA61" s="403"/>
      <c r="AB61" s="59"/>
      <c r="AC61" s="59"/>
      <c r="AD61" s="59"/>
      <c r="AE61" s="59"/>
      <c r="AF61" s="59"/>
      <c r="AG61" s="59"/>
    </row>
    <row r="62" spans="1:33" s="402" customFormat="1" ht="30" customHeight="1" thickBot="1" x14ac:dyDescent="0.25">
      <c r="A62" s="60" t="s">
        <v>19</v>
      </c>
      <c r="B62" s="79" t="s">
        <v>400</v>
      </c>
      <c r="C62" s="427" t="s">
        <v>424</v>
      </c>
      <c r="D62" s="266" t="s">
        <v>22</v>
      </c>
      <c r="E62" s="422">
        <v>2</v>
      </c>
      <c r="F62" s="428">
        <v>6061</v>
      </c>
      <c r="G62" s="56">
        <f t="shared" si="19"/>
        <v>12122</v>
      </c>
      <c r="H62" s="424">
        <f t="shared" si="25"/>
        <v>2</v>
      </c>
      <c r="I62" s="425">
        <f t="shared" si="25"/>
        <v>6061</v>
      </c>
      <c r="J62" s="353">
        <f t="shared" si="20"/>
        <v>12122</v>
      </c>
      <c r="K62" s="418"/>
      <c r="L62" s="418"/>
      <c r="M62" s="418"/>
      <c r="N62" s="418"/>
      <c r="O62" s="418"/>
      <c r="P62" s="418"/>
      <c r="Q62" s="418"/>
      <c r="R62" s="418"/>
      <c r="S62" s="418"/>
      <c r="T62" s="418"/>
      <c r="U62" s="418"/>
      <c r="V62" s="418"/>
      <c r="W62" s="439">
        <f t="shared" si="8"/>
        <v>12122</v>
      </c>
      <c r="X62" s="420">
        <f t="shared" si="5"/>
        <v>12122</v>
      </c>
      <c r="Y62" s="276">
        <f t="shared" si="18"/>
        <v>0</v>
      </c>
      <c r="Z62" s="284">
        <f t="shared" si="26"/>
        <v>0</v>
      </c>
      <c r="AA62" s="403"/>
      <c r="AB62" s="59"/>
      <c r="AC62" s="59"/>
      <c r="AD62" s="59"/>
      <c r="AE62" s="59"/>
      <c r="AF62" s="59"/>
      <c r="AG62" s="59"/>
    </row>
    <row r="63" spans="1:33" s="402" customFormat="1" ht="30" customHeight="1" thickBot="1" x14ac:dyDescent="0.25">
      <c r="A63" s="60" t="s">
        <v>19</v>
      </c>
      <c r="B63" s="79" t="s">
        <v>401</v>
      </c>
      <c r="C63" s="427" t="s">
        <v>425</v>
      </c>
      <c r="D63" s="266" t="s">
        <v>22</v>
      </c>
      <c r="E63" s="422">
        <v>2</v>
      </c>
      <c r="F63" s="428">
        <v>6061</v>
      </c>
      <c r="G63" s="56">
        <f t="shared" si="19"/>
        <v>12122</v>
      </c>
      <c r="H63" s="424">
        <f t="shared" si="25"/>
        <v>2</v>
      </c>
      <c r="I63" s="425">
        <f t="shared" si="25"/>
        <v>6061</v>
      </c>
      <c r="J63" s="353">
        <f t="shared" si="20"/>
        <v>12122</v>
      </c>
      <c r="K63" s="418"/>
      <c r="L63" s="418"/>
      <c r="M63" s="418"/>
      <c r="N63" s="418"/>
      <c r="O63" s="418"/>
      <c r="P63" s="418"/>
      <c r="Q63" s="418"/>
      <c r="R63" s="418"/>
      <c r="S63" s="418"/>
      <c r="T63" s="418"/>
      <c r="U63" s="418"/>
      <c r="V63" s="418"/>
      <c r="W63" s="439">
        <f t="shared" si="8"/>
        <v>12122</v>
      </c>
      <c r="X63" s="420">
        <f t="shared" si="5"/>
        <v>12122</v>
      </c>
      <c r="Y63" s="276">
        <f t="shared" si="18"/>
        <v>0</v>
      </c>
      <c r="Z63" s="284">
        <f t="shared" si="26"/>
        <v>0</v>
      </c>
      <c r="AA63" s="403"/>
      <c r="AB63" s="59"/>
      <c r="AC63" s="59"/>
      <c r="AD63" s="59"/>
      <c r="AE63" s="59"/>
      <c r="AF63" s="59"/>
      <c r="AG63" s="59"/>
    </row>
    <row r="64" spans="1:33" s="402" customFormat="1" ht="30" customHeight="1" thickBot="1" x14ac:dyDescent="0.25">
      <c r="A64" s="60" t="s">
        <v>19</v>
      </c>
      <c r="B64" s="79" t="s">
        <v>402</v>
      </c>
      <c r="C64" s="427" t="s">
        <v>426</v>
      </c>
      <c r="D64" s="266" t="s">
        <v>22</v>
      </c>
      <c r="E64" s="422">
        <v>1</v>
      </c>
      <c r="F64" s="428">
        <v>9300</v>
      </c>
      <c r="G64" s="56">
        <f t="shared" si="19"/>
        <v>9300</v>
      </c>
      <c r="H64" s="424">
        <f t="shared" si="25"/>
        <v>1</v>
      </c>
      <c r="I64" s="425">
        <f t="shared" si="25"/>
        <v>9300</v>
      </c>
      <c r="J64" s="353">
        <f t="shared" si="20"/>
        <v>9300</v>
      </c>
      <c r="K64" s="418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39">
        <f t="shared" si="8"/>
        <v>9300</v>
      </c>
      <c r="X64" s="420">
        <f t="shared" si="5"/>
        <v>9300</v>
      </c>
      <c r="Y64" s="276">
        <f t="shared" si="18"/>
        <v>0</v>
      </c>
      <c r="Z64" s="284">
        <f t="shared" si="26"/>
        <v>0</v>
      </c>
      <c r="AA64" s="403"/>
      <c r="AB64" s="59"/>
      <c r="AC64" s="59"/>
      <c r="AD64" s="59"/>
      <c r="AE64" s="59"/>
      <c r="AF64" s="59"/>
      <c r="AG64" s="59"/>
    </row>
    <row r="65" spans="1:33" s="402" customFormat="1" ht="30" customHeight="1" thickBot="1" x14ac:dyDescent="0.25">
      <c r="A65" s="60" t="s">
        <v>19</v>
      </c>
      <c r="B65" s="79" t="s">
        <v>403</v>
      </c>
      <c r="C65" s="427" t="s">
        <v>427</v>
      </c>
      <c r="D65" s="266" t="s">
        <v>22</v>
      </c>
      <c r="E65" s="422">
        <v>1</v>
      </c>
      <c r="F65" s="428">
        <v>9300</v>
      </c>
      <c r="G65" s="56">
        <f t="shared" si="19"/>
        <v>9300</v>
      </c>
      <c r="H65" s="424">
        <f t="shared" si="25"/>
        <v>1</v>
      </c>
      <c r="I65" s="425">
        <f t="shared" si="25"/>
        <v>9300</v>
      </c>
      <c r="J65" s="353">
        <f t="shared" si="20"/>
        <v>9300</v>
      </c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18"/>
      <c r="V65" s="418"/>
      <c r="W65" s="439">
        <f t="shared" si="8"/>
        <v>9300</v>
      </c>
      <c r="X65" s="420">
        <f t="shared" si="5"/>
        <v>9300</v>
      </c>
      <c r="Y65" s="276">
        <f t="shared" si="18"/>
        <v>0</v>
      </c>
      <c r="Z65" s="284">
        <f t="shared" si="26"/>
        <v>0</v>
      </c>
      <c r="AA65" s="403"/>
      <c r="AB65" s="59"/>
      <c r="AC65" s="59"/>
      <c r="AD65" s="59"/>
      <c r="AE65" s="59"/>
      <c r="AF65" s="59"/>
      <c r="AG65" s="59"/>
    </row>
    <row r="66" spans="1:33" s="402" customFormat="1" ht="30" customHeight="1" thickBot="1" x14ac:dyDescent="0.25">
      <c r="A66" s="60" t="s">
        <v>19</v>
      </c>
      <c r="B66" s="79" t="s">
        <v>404</v>
      </c>
      <c r="C66" s="427" t="s">
        <v>428</v>
      </c>
      <c r="D66" s="266" t="s">
        <v>22</v>
      </c>
      <c r="E66" s="422">
        <v>1</v>
      </c>
      <c r="F66" s="428">
        <v>9300</v>
      </c>
      <c r="G66" s="56">
        <f t="shared" si="19"/>
        <v>9300</v>
      </c>
      <c r="H66" s="424">
        <f t="shared" si="25"/>
        <v>1</v>
      </c>
      <c r="I66" s="425">
        <f t="shared" si="25"/>
        <v>9300</v>
      </c>
      <c r="J66" s="353">
        <f t="shared" si="20"/>
        <v>9300</v>
      </c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39">
        <f t="shared" si="8"/>
        <v>9300</v>
      </c>
      <c r="X66" s="420">
        <f t="shared" si="5"/>
        <v>9300</v>
      </c>
      <c r="Y66" s="276">
        <f t="shared" si="18"/>
        <v>0</v>
      </c>
      <c r="Z66" s="284">
        <f t="shared" si="26"/>
        <v>0</v>
      </c>
      <c r="AA66" s="403"/>
      <c r="AB66" s="59"/>
      <c r="AC66" s="59"/>
      <c r="AD66" s="59"/>
      <c r="AE66" s="59"/>
      <c r="AF66" s="59"/>
      <c r="AG66" s="59"/>
    </row>
    <row r="67" spans="1:33" s="402" customFormat="1" ht="30" customHeight="1" thickBot="1" x14ac:dyDescent="0.25">
      <c r="A67" s="60" t="s">
        <v>19</v>
      </c>
      <c r="B67" s="79" t="s">
        <v>405</v>
      </c>
      <c r="C67" s="427" t="s">
        <v>429</v>
      </c>
      <c r="D67" s="266" t="s">
        <v>22</v>
      </c>
      <c r="E67" s="422">
        <v>1</v>
      </c>
      <c r="F67" s="428">
        <v>9300</v>
      </c>
      <c r="G67" s="56">
        <f t="shared" si="19"/>
        <v>9300</v>
      </c>
      <c r="H67" s="424">
        <f t="shared" si="25"/>
        <v>1</v>
      </c>
      <c r="I67" s="425">
        <f t="shared" si="25"/>
        <v>9300</v>
      </c>
      <c r="J67" s="353">
        <f t="shared" si="20"/>
        <v>9300</v>
      </c>
      <c r="K67" s="418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39">
        <f t="shared" si="8"/>
        <v>9300</v>
      </c>
      <c r="X67" s="420">
        <f t="shared" si="5"/>
        <v>9300</v>
      </c>
      <c r="Y67" s="276">
        <f t="shared" si="18"/>
        <v>0</v>
      </c>
      <c r="Z67" s="284">
        <f t="shared" si="26"/>
        <v>0</v>
      </c>
      <c r="AA67" s="403"/>
      <c r="AB67" s="59"/>
      <c r="AC67" s="59"/>
      <c r="AD67" s="59"/>
      <c r="AE67" s="59"/>
      <c r="AF67" s="59"/>
      <c r="AG67" s="59"/>
    </row>
    <row r="68" spans="1:33" s="402" customFormat="1" ht="30" customHeight="1" thickBot="1" x14ac:dyDescent="0.25">
      <c r="A68" s="60" t="s">
        <v>19</v>
      </c>
      <c r="B68" s="79" t="s">
        <v>406</v>
      </c>
      <c r="C68" s="427" t="s">
        <v>430</v>
      </c>
      <c r="D68" s="266" t="s">
        <v>22</v>
      </c>
      <c r="E68" s="422">
        <v>1</v>
      </c>
      <c r="F68" s="428">
        <v>9300</v>
      </c>
      <c r="G68" s="56">
        <f t="shared" si="19"/>
        <v>9300</v>
      </c>
      <c r="H68" s="424">
        <f t="shared" si="25"/>
        <v>1</v>
      </c>
      <c r="I68" s="425">
        <f t="shared" si="25"/>
        <v>9300</v>
      </c>
      <c r="J68" s="353">
        <f t="shared" si="20"/>
        <v>9300</v>
      </c>
      <c r="K68" s="418"/>
      <c r="L68" s="418"/>
      <c r="M68" s="418"/>
      <c r="N68" s="418"/>
      <c r="O68" s="418"/>
      <c r="P68" s="418"/>
      <c r="Q68" s="418"/>
      <c r="R68" s="418"/>
      <c r="S68" s="418"/>
      <c r="T68" s="418"/>
      <c r="U68" s="418"/>
      <c r="V68" s="418"/>
      <c r="W68" s="439">
        <f t="shared" si="8"/>
        <v>9300</v>
      </c>
      <c r="X68" s="420">
        <f t="shared" si="5"/>
        <v>9300</v>
      </c>
      <c r="Y68" s="276">
        <f t="shared" si="18"/>
        <v>0</v>
      </c>
      <c r="Z68" s="284">
        <f t="shared" si="26"/>
        <v>0</v>
      </c>
      <c r="AA68" s="403"/>
      <c r="AB68" s="59"/>
      <c r="AC68" s="59"/>
      <c r="AD68" s="59"/>
      <c r="AE68" s="59"/>
      <c r="AF68" s="59"/>
      <c r="AG68" s="59"/>
    </row>
    <row r="69" spans="1:33" s="402" customFormat="1" ht="30" customHeight="1" thickBot="1" x14ac:dyDescent="0.25">
      <c r="A69" s="60" t="s">
        <v>19</v>
      </c>
      <c r="B69" s="79" t="s">
        <v>407</v>
      </c>
      <c r="C69" s="427" t="s">
        <v>431</v>
      </c>
      <c r="D69" s="266" t="s">
        <v>22</v>
      </c>
      <c r="E69" s="422">
        <v>1</v>
      </c>
      <c r="F69" s="428">
        <v>9300</v>
      </c>
      <c r="G69" s="56">
        <f t="shared" si="19"/>
        <v>9300</v>
      </c>
      <c r="H69" s="424">
        <f t="shared" si="25"/>
        <v>1</v>
      </c>
      <c r="I69" s="425">
        <f t="shared" si="25"/>
        <v>9300</v>
      </c>
      <c r="J69" s="353">
        <f t="shared" si="20"/>
        <v>9300</v>
      </c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39">
        <f t="shared" si="8"/>
        <v>9300</v>
      </c>
      <c r="X69" s="420">
        <f t="shared" si="5"/>
        <v>9300</v>
      </c>
      <c r="Y69" s="276">
        <f t="shared" si="18"/>
        <v>0</v>
      </c>
      <c r="Z69" s="284">
        <f t="shared" si="26"/>
        <v>0</v>
      </c>
      <c r="AA69" s="403"/>
      <c r="AB69" s="59"/>
      <c r="AC69" s="59"/>
      <c r="AD69" s="59"/>
      <c r="AE69" s="59"/>
      <c r="AF69" s="59"/>
      <c r="AG69" s="59"/>
    </row>
    <row r="70" spans="1:33" s="402" customFormat="1" ht="30" customHeight="1" thickBot="1" x14ac:dyDescent="0.25">
      <c r="A70" s="60" t="s">
        <v>19</v>
      </c>
      <c r="B70" s="79" t="s">
        <v>408</v>
      </c>
      <c r="C70" s="427" t="s">
        <v>432</v>
      </c>
      <c r="D70" s="266" t="s">
        <v>22</v>
      </c>
      <c r="E70" s="422">
        <v>1</v>
      </c>
      <c r="F70" s="428">
        <v>14169</v>
      </c>
      <c r="G70" s="56">
        <f t="shared" si="19"/>
        <v>14169</v>
      </c>
      <c r="H70" s="424">
        <f t="shared" si="25"/>
        <v>1</v>
      </c>
      <c r="I70" s="425">
        <f t="shared" si="25"/>
        <v>14169</v>
      </c>
      <c r="J70" s="353">
        <f t="shared" si="20"/>
        <v>14169</v>
      </c>
      <c r="K70" s="418"/>
      <c r="L70" s="418"/>
      <c r="M70" s="418"/>
      <c r="N70" s="418"/>
      <c r="O70" s="418"/>
      <c r="P70" s="418"/>
      <c r="Q70" s="418"/>
      <c r="R70" s="418"/>
      <c r="S70" s="418"/>
      <c r="T70" s="418"/>
      <c r="U70" s="418"/>
      <c r="V70" s="418"/>
      <c r="W70" s="439">
        <f t="shared" si="8"/>
        <v>14169</v>
      </c>
      <c r="X70" s="420">
        <f t="shared" si="5"/>
        <v>14169</v>
      </c>
      <c r="Y70" s="276">
        <f t="shared" si="18"/>
        <v>0</v>
      </c>
      <c r="Z70" s="284">
        <f t="shared" si="26"/>
        <v>0</v>
      </c>
      <c r="AA70" s="403"/>
      <c r="AB70" s="59"/>
      <c r="AC70" s="59"/>
      <c r="AD70" s="59"/>
      <c r="AE70" s="59"/>
      <c r="AF70" s="59"/>
      <c r="AG70" s="59"/>
    </row>
    <row r="71" spans="1:33" s="402" customFormat="1" ht="30" customHeight="1" thickBot="1" x14ac:dyDescent="0.25">
      <c r="A71" s="60" t="s">
        <v>19</v>
      </c>
      <c r="B71" s="79" t="s">
        <v>409</v>
      </c>
      <c r="C71" s="427" t="s">
        <v>433</v>
      </c>
      <c r="D71" s="266" t="s">
        <v>22</v>
      </c>
      <c r="E71" s="422">
        <v>1</v>
      </c>
      <c r="F71" s="428">
        <v>14169</v>
      </c>
      <c r="G71" s="56">
        <f t="shared" si="19"/>
        <v>14169</v>
      </c>
      <c r="H71" s="424">
        <f t="shared" si="25"/>
        <v>1</v>
      </c>
      <c r="I71" s="425">
        <f t="shared" si="25"/>
        <v>14169</v>
      </c>
      <c r="J71" s="353">
        <f t="shared" si="20"/>
        <v>14169</v>
      </c>
      <c r="K71" s="418"/>
      <c r="L71" s="418"/>
      <c r="M71" s="418"/>
      <c r="N71" s="418"/>
      <c r="O71" s="418"/>
      <c r="P71" s="418"/>
      <c r="Q71" s="418"/>
      <c r="R71" s="418"/>
      <c r="S71" s="418"/>
      <c r="T71" s="418"/>
      <c r="U71" s="418"/>
      <c r="V71" s="418"/>
      <c r="W71" s="439">
        <f t="shared" si="8"/>
        <v>14169</v>
      </c>
      <c r="X71" s="420">
        <f t="shared" si="5"/>
        <v>14169</v>
      </c>
      <c r="Y71" s="276">
        <f t="shared" si="18"/>
        <v>0</v>
      </c>
      <c r="Z71" s="284">
        <f t="shared" si="26"/>
        <v>0</v>
      </c>
      <c r="AA71" s="403"/>
      <c r="AB71" s="59"/>
      <c r="AC71" s="59"/>
      <c r="AD71" s="59"/>
      <c r="AE71" s="59"/>
      <c r="AF71" s="59"/>
      <c r="AG71" s="59"/>
    </row>
    <row r="72" spans="1:33" s="402" customFormat="1" ht="30" customHeight="1" thickBot="1" x14ac:dyDescent="0.25">
      <c r="A72" s="60" t="s">
        <v>19</v>
      </c>
      <c r="B72" s="79" t="s">
        <v>410</v>
      </c>
      <c r="C72" s="427" t="s">
        <v>434</v>
      </c>
      <c r="D72" s="266" t="s">
        <v>22</v>
      </c>
      <c r="E72" s="422">
        <v>1</v>
      </c>
      <c r="F72" s="428">
        <v>14169</v>
      </c>
      <c r="G72" s="56">
        <f t="shared" si="19"/>
        <v>14169</v>
      </c>
      <c r="H72" s="424">
        <f t="shared" si="25"/>
        <v>1</v>
      </c>
      <c r="I72" s="425">
        <f t="shared" si="25"/>
        <v>14169</v>
      </c>
      <c r="J72" s="353">
        <f t="shared" si="20"/>
        <v>14169</v>
      </c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39">
        <f t="shared" si="8"/>
        <v>14169</v>
      </c>
      <c r="X72" s="420">
        <f t="shared" si="5"/>
        <v>14169</v>
      </c>
      <c r="Y72" s="276">
        <f t="shared" si="18"/>
        <v>0</v>
      </c>
      <c r="Z72" s="284">
        <f t="shared" si="26"/>
        <v>0</v>
      </c>
      <c r="AA72" s="403"/>
      <c r="AB72" s="59"/>
      <c r="AC72" s="59"/>
      <c r="AD72" s="59"/>
      <c r="AE72" s="59"/>
      <c r="AF72" s="59"/>
      <c r="AG72" s="59"/>
    </row>
    <row r="73" spans="1:33" s="402" customFormat="1" ht="30" customHeight="1" thickBot="1" x14ac:dyDescent="0.25">
      <c r="A73" s="60" t="s">
        <v>19</v>
      </c>
      <c r="B73" s="79" t="s">
        <v>411</v>
      </c>
      <c r="C73" s="427" t="s">
        <v>435</v>
      </c>
      <c r="D73" s="266" t="s">
        <v>22</v>
      </c>
      <c r="E73" s="422">
        <v>1</v>
      </c>
      <c r="F73" s="428">
        <v>11600</v>
      </c>
      <c r="G73" s="56">
        <f t="shared" si="19"/>
        <v>11600</v>
      </c>
      <c r="H73" s="424">
        <f t="shared" si="25"/>
        <v>1</v>
      </c>
      <c r="I73" s="425">
        <f t="shared" si="25"/>
        <v>11600</v>
      </c>
      <c r="J73" s="353">
        <f t="shared" si="20"/>
        <v>11600</v>
      </c>
      <c r="K73" s="418"/>
      <c r="L73" s="418"/>
      <c r="M73" s="418"/>
      <c r="N73" s="418"/>
      <c r="O73" s="418"/>
      <c r="P73" s="418"/>
      <c r="Q73" s="418"/>
      <c r="R73" s="418"/>
      <c r="S73" s="418"/>
      <c r="T73" s="418"/>
      <c r="U73" s="418"/>
      <c r="V73" s="418"/>
      <c r="W73" s="439">
        <f t="shared" si="8"/>
        <v>11600</v>
      </c>
      <c r="X73" s="420">
        <f t="shared" si="5"/>
        <v>11600</v>
      </c>
      <c r="Y73" s="276">
        <f t="shared" si="18"/>
        <v>0</v>
      </c>
      <c r="Z73" s="284">
        <f t="shared" si="26"/>
        <v>0</v>
      </c>
      <c r="AA73" s="403"/>
      <c r="AB73" s="59"/>
      <c r="AC73" s="59"/>
      <c r="AD73" s="59"/>
      <c r="AE73" s="59"/>
      <c r="AF73" s="59"/>
      <c r="AG73" s="59"/>
    </row>
    <row r="74" spans="1:33" s="402" customFormat="1" ht="30" customHeight="1" thickBot="1" x14ac:dyDescent="0.25">
      <c r="A74" s="60" t="s">
        <v>19</v>
      </c>
      <c r="B74" s="79" t="s">
        <v>412</v>
      </c>
      <c r="C74" s="427" t="s">
        <v>436</v>
      </c>
      <c r="D74" s="266" t="s">
        <v>22</v>
      </c>
      <c r="E74" s="422">
        <v>1</v>
      </c>
      <c r="F74" s="428">
        <v>11600</v>
      </c>
      <c r="G74" s="56">
        <f t="shared" si="19"/>
        <v>11600</v>
      </c>
      <c r="H74" s="424">
        <f t="shared" si="25"/>
        <v>1</v>
      </c>
      <c r="I74" s="425">
        <f t="shared" si="25"/>
        <v>11600</v>
      </c>
      <c r="J74" s="353">
        <f t="shared" si="20"/>
        <v>11600</v>
      </c>
      <c r="K74" s="418"/>
      <c r="L74" s="418"/>
      <c r="M74" s="418"/>
      <c r="N74" s="418"/>
      <c r="O74" s="418"/>
      <c r="P74" s="418"/>
      <c r="Q74" s="418"/>
      <c r="R74" s="418"/>
      <c r="S74" s="418"/>
      <c r="T74" s="418"/>
      <c r="U74" s="418"/>
      <c r="V74" s="418"/>
      <c r="W74" s="439">
        <f t="shared" si="8"/>
        <v>11600</v>
      </c>
      <c r="X74" s="420">
        <f t="shared" si="5"/>
        <v>11600</v>
      </c>
      <c r="Y74" s="276">
        <f t="shared" si="18"/>
        <v>0</v>
      </c>
      <c r="Z74" s="284">
        <f t="shared" si="26"/>
        <v>0</v>
      </c>
      <c r="AA74" s="403"/>
      <c r="AB74" s="59"/>
      <c r="AC74" s="59"/>
      <c r="AD74" s="59"/>
      <c r="AE74" s="59"/>
      <c r="AF74" s="59"/>
      <c r="AG74" s="59"/>
    </row>
    <row r="75" spans="1:33" s="402" customFormat="1" ht="30" customHeight="1" thickBot="1" x14ac:dyDescent="0.25">
      <c r="A75" s="60" t="s">
        <v>19</v>
      </c>
      <c r="B75" s="79" t="s">
        <v>413</v>
      </c>
      <c r="C75" s="427" t="s">
        <v>437</v>
      </c>
      <c r="D75" s="266" t="s">
        <v>22</v>
      </c>
      <c r="E75" s="422">
        <v>1</v>
      </c>
      <c r="F75" s="428">
        <v>11600</v>
      </c>
      <c r="G75" s="56">
        <f t="shared" si="19"/>
        <v>11600</v>
      </c>
      <c r="H75" s="424">
        <f t="shared" si="25"/>
        <v>1</v>
      </c>
      <c r="I75" s="425">
        <f t="shared" si="25"/>
        <v>11600</v>
      </c>
      <c r="J75" s="353">
        <f t="shared" si="20"/>
        <v>11600</v>
      </c>
      <c r="K75" s="418"/>
      <c r="L75" s="418"/>
      <c r="M75" s="418"/>
      <c r="N75" s="418"/>
      <c r="O75" s="418"/>
      <c r="P75" s="418"/>
      <c r="Q75" s="418"/>
      <c r="R75" s="418"/>
      <c r="S75" s="418"/>
      <c r="T75" s="418"/>
      <c r="U75" s="418"/>
      <c r="V75" s="418"/>
      <c r="W75" s="439">
        <f t="shared" si="8"/>
        <v>11600</v>
      </c>
      <c r="X75" s="420">
        <f t="shared" si="5"/>
        <v>11600</v>
      </c>
      <c r="Y75" s="276">
        <f t="shared" si="18"/>
        <v>0</v>
      </c>
      <c r="Z75" s="284">
        <f t="shared" si="26"/>
        <v>0</v>
      </c>
      <c r="AA75" s="403"/>
      <c r="AB75" s="59"/>
      <c r="AC75" s="59"/>
      <c r="AD75" s="59"/>
      <c r="AE75" s="59"/>
      <c r="AF75" s="59"/>
      <c r="AG75" s="59"/>
    </row>
    <row r="76" spans="1:33" s="402" customFormat="1" ht="30" customHeight="1" thickBot="1" x14ac:dyDescent="0.25">
      <c r="A76" s="60" t="s">
        <v>19</v>
      </c>
      <c r="B76" s="79" t="s">
        <v>414</v>
      </c>
      <c r="C76" s="427" t="s">
        <v>438</v>
      </c>
      <c r="D76" s="266" t="s">
        <v>22</v>
      </c>
      <c r="E76" s="422">
        <v>1</v>
      </c>
      <c r="F76" s="428">
        <v>13500</v>
      </c>
      <c r="G76" s="56">
        <f t="shared" si="19"/>
        <v>13500</v>
      </c>
      <c r="H76" s="424">
        <f t="shared" si="25"/>
        <v>1</v>
      </c>
      <c r="I76" s="425">
        <f t="shared" si="25"/>
        <v>13500</v>
      </c>
      <c r="J76" s="353">
        <f t="shared" si="20"/>
        <v>13500</v>
      </c>
      <c r="K76" s="418"/>
      <c r="L76" s="418"/>
      <c r="M76" s="418"/>
      <c r="N76" s="418"/>
      <c r="O76" s="418"/>
      <c r="P76" s="418"/>
      <c r="Q76" s="418"/>
      <c r="R76" s="418"/>
      <c r="S76" s="418"/>
      <c r="T76" s="418"/>
      <c r="U76" s="418"/>
      <c r="V76" s="418"/>
      <c r="W76" s="439">
        <f t="shared" si="8"/>
        <v>13500</v>
      </c>
      <c r="X76" s="420">
        <f t="shared" si="5"/>
        <v>13500</v>
      </c>
      <c r="Y76" s="276">
        <f t="shared" si="18"/>
        <v>0</v>
      </c>
      <c r="Z76" s="284">
        <f t="shared" si="26"/>
        <v>0</v>
      </c>
      <c r="AA76" s="403"/>
      <c r="AB76" s="59"/>
      <c r="AC76" s="59"/>
      <c r="AD76" s="59"/>
      <c r="AE76" s="59"/>
      <c r="AF76" s="59"/>
      <c r="AG76" s="59"/>
    </row>
    <row r="77" spans="1:33" s="402" customFormat="1" ht="30" customHeight="1" thickBot="1" x14ac:dyDescent="0.25">
      <c r="A77" s="60" t="s">
        <v>19</v>
      </c>
      <c r="B77" s="79" t="s">
        <v>415</v>
      </c>
      <c r="C77" s="427" t="s">
        <v>439</v>
      </c>
      <c r="D77" s="266" t="s">
        <v>22</v>
      </c>
      <c r="E77" s="422">
        <v>1</v>
      </c>
      <c r="F77" s="428">
        <v>3000</v>
      </c>
      <c r="G77" s="56">
        <f t="shared" si="19"/>
        <v>3000</v>
      </c>
      <c r="H77" s="424">
        <f t="shared" si="25"/>
        <v>1</v>
      </c>
      <c r="I77" s="425">
        <f t="shared" si="25"/>
        <v>3000</v>
      </c>
      <c r="J77" s="353">
        <f t="shared" si="20"/>
        <v>3000</v>
      </c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39">
        <f t="shared" si="8"/>
        <v>3000</v>
      </c>
      <c r="X77" s="420">
        <f t="shared" si="5"/>
        <v>3000</v>
      </c>
      <c r="Y77" s="276">
        <f t="shared" si="18"/>
        <v>0</v>
      </c>
      <c r="Z77" s="284">
        <f t="shared" si="26"/>
        <v>0</v>
      </c>
      <c r="AA77" s="403"/>
      <c r="AB77" s="59"/>
      <c r="AC77" s="59"/>
      <c r="AD77" s="59"/>
      <c r="AE77" s="59"/>
      <c r="AF77" s="59"/>
      <c r="AG77" s="59"/>
    </row>
    <row r="78" spans="1:33" s="402" customFormat="1" ht="30" customHeight="1" thickBot="1" x14ac:dyDescent="0.25">
      <c r="A78" s="60" t="s">
        <v>19</v>
      </c>
      <c r="B78" s="79" t="s">
        <v>416</v>
      </c>
      <c r="C78" s="427" t="s">
        <v>440</v>
      </c>
      <c r="D78" s="266" t="s">
        <v>22</v>
      </c>
      <c r="E78" s="422">
        <v>1</v>
      </c>
      <c r="F78" s="428">
        <v>14000</v>
      </c>
      <c r="G78" s="56">
        <f t="shared" si="19"/>
        <v>14000</v>
      </c>
      <c r="H78" s="424">
        <f t="shared" si="25"/>
        <v>1</v>
      </c>
      <c r="I78" s="425">
        <f t="shared" si="25"/>
        <v>14000</v>
      </c>
      <c r="J78" s="353">
        <f t="shared" si="20"/>
        <v>14000</v>
      </c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8"/>
      <c r="W78" s="439">
        <f t="shared" si="8"/>
        <v>14000</v>
      </c>
      <c r="X78" s="420">
        <f t="shared" si="5"/>
        <v>14000</v>
      </c>
      <c r="Y78" s="276">
        <f t="shared" si="18"/>
        <v>0</v>
      </c>
      <c r="Z78" s="284">
        <f t="shared" si="26"/>
        <v>0</v>
      </c>
      <c r="AA78" s="403"/>
      <c r="AB78" s="59"/>
      <c r="AC78" s="59"/>
      <c r="AD78" s="59"/>
      <c r="AE78" s="59"/>
      <c r="AF78" s="59"/>
      <c r="AG78" s="59"/>
    </row>
    <row r="79" spans="1:33" s="402" customFormat="1" ht="63" customHeight="1" thickBot="1" x14ac:dyDescent="0.25">
      <c r="A79" s="60" t="s">
        <v>19</v>
      </c>
      <c r="B79" s="79" t="s">
        <v>417</v>
      </c>
      <c r="C79" s="427" t="s">
        <v>441</v>
      </c>
      <c r="D79" s="266" t="s">
        <v>22</v>
      </c>
      <c r="E79" s="422"/>
      <c r="F79" s="428"/>
      <c r="G79" s="56">
        <f t="shared" si="19"/>
        <v>0</v>
      </c>
      <c r="H79" s="424">
        <v>2</v>
      </c>
      <c r="I79" s="425">
        <v>6061</v>
      </c>
      <c r="J79" s="353">
        <f t="shared" si="20"/>
        <v>12122</v>
      </c>
      <c r="K79" s="418"/>
      <c r="L79" s="418"/>
      <c r="M79" s="418"/>
      <c r="N79" s="418"/>
      <c r="O79" s="418"/>
      <c r="P79" s="418"/>
      <c r="Q79" s="418"/>
      <c r="R79" s="418"/>
      <c r="S79" s="418"/>
      <c r="T79" s="418"/>
      <c r="U79" s="418"/>
      <c r="V79" s="418"/>
      <c r="W79" s="439">
        <f t="shared" si="8"/>
        <v>0</v>
      </c>
      <c r="X79" s="420">
        <f t="shared" si="5"/>
        <v>12122</v>
      </c>
      <c r="Y79" s="276">
        <f t="shared" si="18"/>
        <v>-12122</v>
      </c>
      <c r="Z79" s="284" t="e">
        <f t="shared" si="26"/>
        <v>#DIV/0!</v>
      </c>
      <c r="AA79" s="403" t="s">
        <v>459</v>
      </c>
      <c r="AB79" s="59"/>
      <c r="AC79" s="59"/>
      <c r="AD79" s="59"/>
      <c r="AE79" s="59"/>
      <c r="AF79" s="59"/>
      <c r="AG79" s="59"/>
    </row>
    <row r="80" spans="1:33" s="402" customFormat="1" ht="70.5" customHeight="1" thickBot="1" x14ac:dyDescent="0.25">
      <c r="A80" s="60" t="s">
        <v>19</v>
      </c>
      <c r="B80" s="79" t="s">
        <v>418</v>
      </c>
      <c r="C80" s="427" t="s">
        <v>442</v>
      </c>
      <c r="D80" s="266" t="s">
        <v>22</v>
      </c>
      <c r="E80" s="422"/>
      <c r="F80" s="428"/>
      <c r="G80" s="56">
        <f t="shared" si="19"/>
        <v>0</v>
      </c>
      <c r="H80" s="424">
        <v>2</v>
      </c>
      <c r="I80" s="425">
        <v>6061</v>
      </c>
      <c r="J80" s="353">
        <f t="shared" si="20"/>
        <v>12122</v>
      </c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39">
        <f t="shared" si="8"/>
        <v>0</v>
      </c>
      <c r="X80" s="420">
        <f t="shared" si="5"/>
        <v>12122</v>
      </c>
      <c r="Y80" s="276">
        <f t="shared" si="18"/>
        <v>-12122</v>
      </c>
      <c r="Z80" s="284" t="e">
        <f t="shared" si="26"/>
        <v>#DIV/0!</v>
      </c>
      <c r="AA80" s="403" t="s">
        <v>460</v>
      </c>
      <c r="AB80" s="59"/>
      <c r="AC80" s="59"/>
      <c r="AD80" s="59"/>
      <c r="AE80" s="59"/>
      <c r="AF80" s="59"/>
      <c r="AG80" s="59"/>
    </row>
    <row r="81" spans="1:33" ht="30" customHeight="1" x14ac:dyDescent="0.2">
      <c r="A81" s="41" t="s">
        <v>16</v>
      </c>
      <c r="B81" s="80" t="s">
        <v>36</v>
      </c>
      <c r="C81" s="67" t="s">
        <v>37</v>
      </c>
      <c r="D81" s="68"/>
      <c r="E81" s="69">
        <f>SUM(E82:E85)</f>
        <v>797360</v>
      </c>
      <c r="F81" s="70"/>
      <c r="G81" s="71">
        <f>SUM(G82:G85)</f>
        <v>172153.52299999999</v>
      </c>
      <c r="H81" s="69">
        <f>SUM(H82:H85)</f>
        <v>796558</v>
      </c>
      <c r="I81" s="70"/>
      <c r="J81" s="71">
        <f>SUM(J82:J85)</f>
        <v>171977.08299999998</v>
      </c>
      <c r="K81" s="45">
        <f>SUM(K82:K85)</f>
        <v>0</v>
      </c>
      <c r="L81" s="411"/>
      <c r="M81" s="412">
        <f>SUM(M82:M85)</f>
        <v>0</v>
      </c>
      <c r="N81" s="45">
        <f>SUM(N82:N85)</f>
        <v>0</v>
      </c>
      <c r="O81" s="411"/>
      <c r="P81" s="412">
        <f>SUM(P82:P85)</f>
        <v>0</v>
      </c>
      <c r="Q81" s="45">
        <f>SUM(Q82:Q85)</f>
        <v>0</v>
      </c>
      <c r="R81" s="411"/>
      <c r="S81" s="412">
        <f>SUM(S82:S85)</f>
        <v>0</v>
      </c>
      <c r="T81" s="45">
        <f>SUM(T82:T85)</f>
        <v>0</v>
      </c>
      <c r="U81" s="411"/>
      <c r="V81" s="412">
        <f>SUM(V82:V85)</f>
        <v>0</v>
      </c>
      <c r="W81" s="412">
        <f>SUM(W82:W85)</f>
        <v>172153.52299999999</v>
      </c>
      <c r="X81" s="412">
        <f>SUM(X82:X85)</f>
        <v>171977.08299999998</v>
      </c>
      <c r="Y81" s="437">
        <f t="shared" si="18"/>
        <v>176.44000000000233</v>
      </c>
      <c r="Z81" s="438">
        <f>Y81/W81</f>
        <v>1.0248991535305517E-3</v>
      </c>
      <c r="AA81" s="414"/>
      <c r="AB81" s="5"/>
      <c r="AC81" s="5"/>
      <c r="AD81" s="5"/>
      <c r="AE81" s="5"/>
      <c r="AF81" s="5"/>
      <c r="AG81" s="5"/>
    </row>
    <row r="82" spans="1:33" ht="30" customHeight="1" x14ac:dyDescent="0.2">
      <c r="A82" s="81" t="s">
        <v>19</v>
      </c>
      <c r="B82" s="82" t="s">
        <v>38</v>
      </c>
      <c r="C82" s="52" t="s">
        <v>39</v>
      </c>
      <c r="D82" s="83"/>
      <c r="E82" s="84">
        <f>G13-G14</f>
        <v>512745</v>
      </c>
      <c r="F82" s="85">
        <v>0.22</v>
      </c>
      <c r="G82" s="86">
        <f>E82*F82</f>
        <v>112803.9</v>
      </c>
      <c r="H82" s="84">
        <f>J13-J14</f>
        <v>487699</v>
      </c>
      <c r="I82" s="85">
        <v>0.22</v>
      </c>
      <c r="J82" s="86">
        <f t="shared" ref="J82:J85" si="27">H82*I82</f>
        <v>107293.78</v>
      </c>
      <c r="K82" s="84">
        <f>M13</f>
        <v>0</v>
      </c>
      <c r="L82" s="85">
        <v>0.22</v>
      </c>
      <c r="M82" s="86">
        <f t="shared" ref="M82:M85" si="28">K82*L82</f>
        <v>0</v>
      </c>
      <c r="N82" s="84">
        <f>P13</f>
        <v>0</v>
      </c>
      <c r="O82" s="85">
        <v>0.22</v>
      </c>
      <c r="P82" s="86">
        <f t="shared" ref="P82:P85" si="29">N82*O82</f>
        <v>0</v>
      </c>
      <c r="Q82" s="84">
        <f>S13</f>
        <v>0</v>
      </c>
      <c r="R82" s="85">
        <v>0.22</v>
      </c>
      <c r="S82" s="86">
        <f t="shared" ref="S82:S85" si="30">Q82*R82</f>
        <v>0</v>
      </c>
      <c r="T82" s="84">
        <f>V13</f>
        <v>0</v>
      </c>
      <c r="U82" s="85">
        <v>0.22</v>
      </c>
      <c r="V82" s="86">
        <f t="shared" ref="V82:V85" si="31">T82*U82</f>
        <v>0</v>
      </c>
      <c r="W82" s="87">
        <f>G82+M82+S82</f>
        <v>112803.9</v>
      </c>
      <c r="X82" s="276">
        <f>J82+P82+V82</f>
        <v>107293.78</v>
      </c>
      <c r="Y82" s="276">
        <f t="shared" si="18"/>
        <v>5510.1199999999953</v>
      </c>
      <c r="Z82" s="284">
        <f t="shared" si="10"/>
        <v>4.8846892704950767E-2</v>
      </c>
      <c r="AA82" s="254"/>
      <c r="AB82" s="58"/>
      <c r="AC82" s="59"/>
      <c r="AD82" s="59"/>
      <c r="AE82" s="59"/>
      <c r="AF82" s="59"/>
      <c r="AG82" s="59"/>
    </row>
    <row r="83" spans="1:33" s="402" customFormat="1" ht="30" customHeight="1" x14ac:dyDescent="0.2">
      <c r="A83" s="81" t="s">
        <v>19</v>
      </c>
      <c r="B83" s="82" t="s">
        <v>40</v>
      </c>
      <c r="C83" s="52" t="s">
        <v>39</v>
      </c>
      <c r="D83" s="429"/>
      <c r="E83" s="430">
        <f>G14</f>
        <v>24030</v>
      </c>
      <c r="F83" s="85">
        <v>8.4099999999999994E-2</v>
      </c>
      <c r="G83" s="86">
        <f>E83*F83</f>
        <v>2020.9229999999998</v>
      </c>
      <c r="H83" s="430">
        <f>J14</f>
        <v>24030</v>
      </c>
      <c r="I83" s="85">
        <v>8.4099999999999994E-2</v>
      </c>
      <c r="J83" s="86">
        <f t="shared" si="27"/>
        <v>2020.9229999999998</v>
      </c>
      <c r="K83" s="430"/>
      <c r="L83" s="85"/>
      <c r="M83" s="86"/>
      <c r="N83" s="430"/>
      <c r="O83" s="85"/>
      <c r="P83" s="86"/>
      <c r="Q83" s="430"/>
      <c r="R83" s="85"/>
      <c r="S83" s="86"/>
      <c r="T83" s="430"/>
      <c r="U83" s="85"/>
      <c r="V83" s="86"/>
      <c r="W83" s="87">
        <f>G83+M83+S83</f>
        <v>2020.9229999999998</v>
      </c>
      <c r="X83" s="276">
        <f>J83+P83+V83</f>
        <v>2020.9229999999998</v>
      </c>
      <c r="Y83" s="359"/>
      <c r="Z83" s="360"/>
      <c r="AA83" s="254"/>
      <c r="AB83" s="58"/>
      <c r="AC83" s="59"/>
      <c r="AD83" s="59"/>
      <c r="AE83" s="59"/>
      <c r="AF83" s="59"/>
      <c r="AG83" s="59"/>
    </row>
    <row r="84" spans="1:33" ht="30" customHeight="1" x14ac:dyDescent="0.2">
      <c r="A84" s="50" t="s">
        <v>19</v>
      </c>
      <c r="B84" s="51" t="s">
        <v>40</v>
      </c>
      <c r="C84" s="52" t="s">
        <v>41</v>
      </c>
      <c r="D84" s="53"/>
      <c r="E84" s="54">
        <f>G52</f>
        <v>0</v>
      </c>
      <c r="F84" s="55">
        <v>0.22</v>
      </c>
      <c r="G84" s="56">
        <f t="shared" ref="G84:G85" si="32">E84*F84</f>
        <v>0</v>
      </c>
      <c r="H84" s="54">
        <f>J52</f>
        <v>0</v>
      </c>
      <c r="I84" s="55">
        <v>0.22</v>
      </c>
      <c r="J84" s="56">
        <f t="shared" si="27"/>
        <v>0</v>
      </c>
      <c r="K84" s="54">
        <f>M52</f>
        <v>0</v>
      </c>
      <c r="L84" s="55">
        <v>0.22</v>
      </c>
      <c r="M84" s="56">
        <f t="shared" si="28"/>
        <v>0</v>
      </c>
      <c r="N84" s="54">
        <f>P52</f>
        <v>0</v>
      </c>
      <c r="O84" s="55">
        <v>0.22</v>
      </c>
      <c r="P84" s="56">
        <f t="shared" si="29"/>
        <v>0</v>
      </c>
      <c r="Q84" s="54">
        <f>S52</f>
        <v>0</v>
      </c>
      <c r="R84" s="55">
        <v>0.22</v>
      </c>
      <c r="S84" s="56">
        <f t="shared" si="30"/>
        <v>0</v>
      </c>
      <c r="T84" s="54">
        <f>V52</f>
        <v>0</v>
      </c>
      <c r="U84" s="55">
        <v>0.22</v>
      </c>
      <c r="V84" s="56">
        <f t="shared" si="31"/>
        <v>0</v>
      </c>
      <c r="W84" s="57">
        <f t="shared" si="8"/>
        <v>0</v>
      </c>
      <c r="X84" s="276">
        <f t="shared" si="5"/>
        <v>0</v>
      </c>
      <c r="Y84" s="276">
        <f t="shared" si="18"/>
        <v>0</v>
      </c>
      <c r="Z84" s="284" t="e">
        <f t="shared" si="10"/>
        <v>#DIV/0!</v>
      </c>
      <c r="AA84" s="242"/>
      <c r="AB84" s="59"/>
      <c r="AC84" s="59"/>
      <c r="AD84" s="59"/>
      <c r="AE84" s="59"/>
      <c r="AF84" s="59"/>
      <c r="AG84" s="59"/>
    </row>
    <row r="85" spans="1:33" ht="30" customHeight="1" thickBot="1" x14ac:dyDescent="0.25">
      <c r="A85" s="60" t="s">
        <v>19</v>
      </c>
      <c r="B85" s="79" t="s">
        <v>42</v>
      </c>
      <c r="C85" s="88" t="s">
        <v>31</v>
      </c>
      <c r="D85" s="62"/>
      <c r="E85" s="63">
        <f>G56</f>
        <v>260585</v>
      </c>
      <c r="F85" s="64">
        <v>0.22</v>
      </c>
      <c r="G85" s="65">
        <f t="shared" si="32"/>
        <v>57328.7</v>
      </c>
      <c r="H85" s="63">
        <f>J56</f>
        <v>284829</v>
      </c>
      <c r="I85" s="64">
        <v>0.22</v>
      </c>
      <c r="J85" s="65">
        <f t="shared" si="27"/>
        <v>62662.38</v>
      </c>
      <c r="K85" s="63">
        <f>M56</f>
        <v>0</v>
      </c>
      <c r="L85" s="64">
        <v>0.22</v>
      </c>
      <c r="M85" s="65">
        <f t="shared" si="28"/>
        <v>0</v>
      </c>
      <c r="N85" s="63">
        <f>P56</f>
        <v>0</v>
      </c>
      <c r="O85" s="64">
        <v>0.22</v>
      </c>
      <c r="P85" s="65">
        <f t="shared" si="29"/>
        <v>0</v>
      </c>
      <c r="Q85" s="63">
        <f>S56</f>
        <v>0</v>
      </c>
      <c r="R85" s="64">
        <v>0.22</v>
      </c>
      <c r="S85" s="65">
        <f t="shared" si="30"/>
        <v>0</v>
      </c>
      <c r="T85" s="63">
        <f>V56</f>
        <v>0</v>
      </c>
      <c r="U85" s="64">
        <v>0.22</v>
      </c>
      <c r="V85" s="65">
        <f t="shared" si="31"/>
        <v>0</v>
      </c>
      <c r="W85" s="66">
        <f t="shared" si="8"/>
        <v>57328.7</v>
      </c>
      <c r="X85" s="276">
        <f t="shared" si="5"/>
        <v>62662.38</v>
      </c>
      <c r="Y85" s="276">
        <f t="shared" si="18"/>
        <v>-5333.68</v>
      </c>
      <c r="Z85" s="284">
        <f t="shared" si="10"/>
        <v>-9.3036820998906311E-2</v>
      </c>
      <c r="AA85" s="251"/>
      <c r="AB85" s="59"/>
      <c r="AC85" s="59"/>
      <c r="AD85" s="59"/>
      <c r="AE85" s="59"/>
      <c r="AF85" s="59"/>
      <c r="AG85" s="59"/>
    </row>
    <row r="86" spans="1:33" ht="30" customHeight="1" x14ac:dyDescent="0.2">
      <c r="A86" s="41" t="s">
        <v>17</v>
      </c>
      <c r="B86" s="80" t="s">
        <v>43</v>
      </c>
      <c r="C86" s="67" t="s">
        <v>44</v>
      </c>
      <c r="D86" s="68"/>
      <c r="E86" s="69">
        <f>SUM(E87:E89)</f>
        <v>0</v>
      </c>
      <c r="F86" s="70"/>
      <c r="G86" s="71">
        <f>SUM(G87:G89)</f>
        <v>0</v>
      </c>
      <c r="H86" s="69">
        <f>SUM(H87:H89)</f>
        <v>0</v>
      </c>
      <c r="I86" s="70"/>
      <c r="J86" s="71">
        <f>SUM(J87:J89)</f>
        <v>0</v>
      </c>
      <c r="K86" s="69">
        <f>SUM(K87:K89)</f>
        <v>0</v>
      </c>
      <c r="L86" s="70"/>
      <c r="M86" s="71">
        <f>SUM(M87:M89)</f>
        <v>0</v>
      </c>
      <c r="N86" s="69">
        <f>SUM(N87:N89)</f>
        <v>0</v>
      </c>
      <c r="O86" s="70"/>
      <c r="P86" s="71">
        <f>SUM(P87:P89)</f>
        <v>0</v>
      </c>
      <c r="Q86" s="69">
        <f>SUM(Q87:Q89)</f>
        <v>0</v>
      </c>
      <c r="R86" s="70"/>
      <c r="S86" s="71">
        <f>SUM(S87:S89)</f>
        <v>0</v>
      </c>
      <c r="T86" s="69">
        <f>SUM(T87:T89)</f>
        <v>0</v>
      </c>
      <c r="U86" s="70"/>
      <c r="V86" s="71">
        <f>SUM(V87:V89)</f>
        <v>0</v>
      </c>
      <c r="W86" s="71">
        <f>SUM(W87:W89)</f>
        <v>0</v>
      </c>
      <c r="X86" s="71">
        <f>SUM(X87:X89)</f>
        <v>0</v>
      </c>
      <c r="Y86" s="71">
        <f t="shared" si="18"/>
        <v>0</v>
      </c>
      <c r="Z86" s="71" t="e">
        <f>Y86/W86</f>
        <v>#DIV/0!</v>
      </c>
      <c r="AA86" s="252"/>
      <c r="AB86" s="5"/>
      <c r="AC86" s="5"/>
      <c r="AD86" s="5"/>
      <c r="AE86" s="5"/>
      <c r="AF86" s="5"/>
      <c r="AG86" s="5"/>
    </row>
    <row r="87" spans="1:33" ht="30" customHeight="1" x14ac:dyDescent="0.2">
      <c r="A87" s="50" t="s">
        <v>19</v>
      </c>
      <c r="B87" s="82" t="s">
        <v>45</v>
      </c>
      <c r="C87" s="52" t="s">
        <v>33</v>
      </c>
      <c r="D87" s="265" t="s">
        <v>22</v>
      </c>
      <c r="E87" s="54"/>
      <c r="F87" s="55"/>
      <c r="G87" s="56">
        <f t="shared" ref="G87:G89" si="33">E87*F87</f>
        <v>0</v>
      </c>
      <c r="H87" s="54"/>
      <c r="I87" s="55"/>
      <c r="J87" s="56">
        <f t="shared" ref="J87:J89" si="34">H87*I87</f>
        <v>0</v>
      </c>
      <c r="K87" s="54"/>
      <c r="L87" s="55"/>
      <c r="M87" s="56">
        <f t="shared" ref="M87:M89" si="35">K87*L87</f>
        <v>0</v>
      </c>
      <c r="N87" s="54"/>
      <c r="O87" s="55"/>
      <c r="P87" s="56">
        <f t="shared" ref="P87:P89" si="36">N87*O87</f>
        <v>0</v>
      </c>
      <c r="Q87" s="54"/>
      <c r="R87" s="55"/>
      <c r="S87" s="56">
        <f t="shared" ref="S87:S89" si="37">Q87*R87</f>
        <v>0</v>
      </c>
      <c r="T87" s="54"/>
      <c r="U87" s="55"/>
      <c r="V87" s="56">
        <f t="shared" ref="V87:V89" si="38">T87*U87</f>
        <v>0</v>
      </c>
      <c r="W87" s="57">
        <f>G87+M87+S87</f>
        <v>0</v>
      </c>
      <c r="X87" s="276">
        <f>J87+P87+V87</f>
        <v>0</v>
      </c>
      <c r="Y87" s="276">
        <f>W87-X87</f>
        <v>0</v>
      </c>
      <c r="Z87" s="284" t="e">
        <f t="shared" si="10"/>
        <v>#DIV/0!</v>
      </c>
      <c r="AA87" s="242"/>
      <c r="AB87" s="5"/>
      <c r="AC87" s="5"/>
      <c r="AD87" s="5"/>
      <c r="AE87" s="5"/>
      <c r="AF87" s="5"/>
      <c r="AG87" s="5"/>
    </row>
    <row r="88" spans="1:33" ht="30" customHeight="1" x14ac:dyDescent="0.2">
      <c r="A88" s="50" t="s">
        <v>19</v>
      </c>
      <c r="B88" s="51" t="s">
        <v>46</v>
      </c>
      <c r="C88" s="52" t="s">
        <v>33</v>
      </c>
      <c r="D88" s="265" t="s">
        <v>22</v>
      </c>
      <c r="E88" s="54"/>
      <c r="F88" s="55"/>
      <c r="G88" s="56">
        <f t="shared" si="33"/>
        <v>0</v>
      </c>
      <c r="H88" s="54"/>
      <c r="I88" s="55"/>
      <c r="J88" s="56">
        <f t="shared" si="34"/>
        <v>0</v>
      </c>
      <c r="K88" s="54"/>
      <c r="L88" s="55"/>
      <c r="M88" s="56">
        <f t="shared" si="35"/>
        <v>0</v>
      </c>
      <c r="N88" s="54"/>
      <c r="O88" s="55"/>
      <c r="P88" s="56">
        <f t="shared" si="36"/>
        <v>0</v>
      </c>
      <c r="Q88" s="54"/>
      <c r="R88" s="55"/>
      <c r="S88" s="56">
        <f t="shared" si="37"/>
        <v>0</v>
      </c>
      <c r="T88" s="54"/>
      <c r="U88" s="55"/>
      <c r="V88" s="56">
        <f t="shared" si="38"/>
        <v>0</v>
      </c>
      <c r="W88" s="57">
        <f t="shared" si="8"/>
        <v>0</v>
      </c>
      <c r="X88" s="276">
        <f t="shared" si="5"/>
        <v>0</v>
      </c>
      <c r="Y88" s="276">
        <f t="shared" si="18"/>
        <v>0</v>
      </c>
      <c r="Z88" s="284" t="e">
        <f t="shared" si="10"/>
        <v>#DIV/0!</v>
      </c>
      <c r="AA88" s="242"/>
      <c r="AB88" s="5"/>
      <c r="AC88" s="5"/>
      <c r="AD88" s="5"/>
      <c r="AE88" s="5"/>
      <c r="AF88" s="5"/>
      <c r="AG88" s="5"/>
    </row>
    <row r="89" spans="1:33" ht="30" customHeight="1" thickBot="1" x14ac:dyDescent="0.25">
      <c r="A89" s="60" t="s">
        <v>19</v>
      </c>
      <c r="B89" s="61" t="s">
        <v>47</v>
      </c>
      <c r="C89" s="215" t="s">
        <v>33</v>
      </c>
      <c r="D89" s="266" t="s">
        <v>22</v>
      </c>
      <c r="E89" s="63"/>
      <c r="F89" s="64"/>
      <c r="G89" s="65">
        <f t="shared" si="33"/>
        <v>0</v>
      </c>
      <c r="H89" s="63"/>
      <c r="I89" s="64"/>
      <c r="J89" s="65">
        <f t="shared" si="34"/>
        <v>0</v>
      </c>
      <c r="K89" s="75"/>
      <c r="L89" s="76"/>
      <c r="M89" s="77">
        <f t="shared" si="35"/>
        <v>0</v>
      </c>
      <c r="N89" s="75"/>
      <c r="O89" s="76"/>
      <c r="P89" s="77">
        <f t="shared" si="36"/>
        <v>0</v>
      </c>
      <c r="Q89" s="75"/>
      <c r="R89" s="76"/>
      <c r="S89" s="77">
        <f t="shared" si="37"/>
        <v>0</v>
      </c>
      <c r="T89" s="75"/>
      <c r="U89" s="76"/>
      <c r="V89" s="77">
        <f t="shared" si="38"/>
        <v>0</v>
      </c>
      <c r="W89" s="66">
        <f t="shared" si="8"/>
        <v>0</v>
      </c>
      <c r="X89" s="276">
        <f t="shared" si="5"/>
        <v>0</v>
      </c>
      <c r="Y89" s="280">
        <f t="shared" si="18"/>
        <v>0</v>
      </c>
      <c r="Z89" s="284" t="e">
        <f t="shared" si="10"/>
        <v>#DIV/0!</v>
      </c>
      <c r="AA89" s="253"/>
      <c r="AB89" s="5"/>
      <c r="AC89" s="5"/>
      <c r="AD89" s="5"/>
      <c r="AE89" s="5"/>
      <c r="AF89" s="5"/>
      <c r="AG89" s="5"/>
    </row>
    <row r="90" spans="1:33" ht="30" customHeight="1" thickBot="1" x14ac:dyDescent="0.25">
      <c r="A90" s="220" t="s">
        <v>48</v>
      </c>
      <c r="B90" s="221"/>
      <c r="C90" s="222"/>
      <c r="D90" s="223"/>
      <c r="E90" s="267"/>
      <c r="F90" s="224"/>
      <c r="G90" s="89">
        <f>G13+G52+G56+G81+G86</f>
        <v>969513.52300000004</v>
      </c>
      <c r="H90" s="267"/>
      <c r="I90" s="224"/>
      <c r="J90" s="89">
        <f>J13+J52+J56+J81+J86</f>
        <v>968535.08299999998</v>
      </c>
      <c r="K90" s="267"/>
      <c r="L90" s="115"/>
      <c r="M90" s="89">
        <f>M13+M52+M56+M81+M86</f>
        <v>0</v>
      </c>
      <c r="N90" s="267"/>
      <c r="O90" s="115"/>
      <c r="P90" s="89">
        <f>P13+P52+P56+P81+P86</f>
        <v>0</v>
      </c>
      <c r="Q90" s="267"/>
      <c r="R90" s="115"/>
      <c r="S90" s="89">
        <f>S13+S52+S56+S81+S86</f>
        <v>0</v>
      </c>
      <c r="T90" s="267"/>
      <c r="U90" s="115"/>
      <c r="V90" s="89">
        <f>V13+V52+V56+V81+V86</f>
        <v>0</v>
      </c>
      <c r="W90" s="89">
        <f>W13+W52+W56+W81+W86</f>
        <v>969513.52300000004</v>
      </c>
      <c r="X90" s="317">
        <f>X13+X52+X56+X81+X86</f>
        <v>968535.08299999998</v>
      </c>
      <c r="Y90" s="319">
        <f t="shared" si="18"/>
        <v>978.44000000006054</v>
      </c>
      <c r="Z90" s="318">
        <f>Y90/W90</f>
        <v>1.0092071712134959E-3</v>
      </c>
      <c r="AA90" s="255"/>
      <c r="AB90" s="4"/>
      <c r="AC90" s="5"/>
      <c r="AD90" s="5"/>
      <c r="AE90" s="5"/>
      <c r="AF90" s="5"/>
      <c r="AG90" s="5"/>
    </row>
    <row r="91" spans="1:33" ht="30" customHeight="1" thickBot="1" x14ac:dyDescent="0.25">
      <c r="A91" s="216" t="s">
        <v>16</v>
      </c>
      <c r="B91" s="121">
        <v>2</v>
      </c>
      <c r="C91" s="217" t="s">
        <v>49</v>
      </c>
      <c r="D91" s="218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0"/>
      <c r="X91" s="40"/>
      <c r="Y91" s="322"/>
      <c r="Z91" s="40"/>
      <c r="AA91" s="249"/>
      <c r="AB91" s="5"/>
      <c r="AC91" s="5"/>
      <c r="AD91" s="5"/>
      <c r="AE91" s="5"/>
      <c r="AF91" s="5"/>
      <c r="AG91" s="5"/>
    </row>
    <row r="92" spans="1:33" ht="30" customHeight="1" x14ac:dyDescent="0.2">
      <c r="A92" s="41" t="s">
        <v>17</v>
      </c>
      <c r="B92" s="80" t="s">
        <v>50</v>
      </c>
      <c r="C92" s="43" t="s">
        <v>51</v>
      </c>
      <c r="D92" s="44"/>
      <c r="E92" s="45">
        <f>SUM(E93:E95)</f>
        <v>0</v>
      </c>
      <c r="F92" s="46"/>
      <c r="G92" s="47">
        <f>SUM(G93:G95)</f>
        <v>0</v>
      </c>
      <c r="H92" s="45">
        <f>SUM(H93:H95)</f>
        <v>0</v>
      </c>
      <c r="I92" s="46"/>
      <c r="J92" s="47">
        <f>SUM(J93:J95)</f>
        <v>0</v>
      </c>
      <c r="K92" s="45">
        <f>SUM(K93:K95)</f>
        <v>0</v>
      </c>
      <c r="L92" s="46"/>
      <c r="M92" s="47">
        <f>SUM(M93:M95)</f>
        <v>0</v>
      </c>
      <c r="N92" s="45">
        <f>SUM(N93:N95)</f>
        <v>0</v>
      </c>
      <c r="O92" s="46"/>
      <c r="P92" s="47">
        <f>SUM(P93:P95)</f>
        <v>0</v>
      </c>
      <c r="Q92" s="45">
        <f>SUM(Q93:Q95)</f>
        <v>0</v>
      </c>
      <c r="R92" s="46"/>
      <c r="S92" s="47">
        <f>SUM(S93:S95)</f>
        <v>0</v>
      </c>
      <c r="T92" s="45">
        <f>SUM(T93:T95)</f>
        <v>0</v>
      </c>
      <c r="U92" s="46"/>
      <c r="V92" s="47">
        <f>SUM(V93:V95)</f>
        <v>0</v>
      </c>
      <c r="W92" s="47">
        <f>SUM(W93:W95)</f>
        <v>0</v>
      </c>
      <c r="X92" s="320">
        <f>SUM(X93:X95)</f>
        <v>0</v>
      </c>
      <c r="Y92" s="323">
        <f t="shared" si="18"/>
        <v>0</v>
      </c>
      <c r="Z92" s="321" t="e">
        <f>Y92/W92</f>
        <v>#DIV/0!</v>
      </c>
      <c r="AA92" s="250"/>
      <c r="AB92" s="95"/>
      <c r="AC92" s="49"/>
      <c r="AD92" s="49"/>
      <c r="AE92" s="49"/>
      <c r="AF92" s="49"/>
      <c r="AG92" s="49"/>
    </row>
    <row r="93" spans="1:33" ht="30" customHeight="1" x14ac:dyDescent="0.2">
      <c r="A93" s="50" t="s">
        <v>19</v>
      </c>
      <c r="B93" s="51" t="s">
        <v>52</v>
      </c>
      <c r="C93" s="52" t="s">
        <v>53</v>
      </c>
      <c r="D93" s="53" t="s">
        <v>54</v>
      </c>
      <c r="E93" s="54"/>
      <c r="F93" s="55"/>
      <c r="G93" s="56">
        <f t="shared" ref="G93:G95" si="39">E93*F93</f>
        <v>0</v>
      </c>
      <c r="H93" s="54"/>
      <c r="I93" s="55"/>
      <c r="J93" s="56">
        <f t="shared" ref="J93:J95" si="40">H93*I93</f>
        <v>0</v>
      </c>
      <c r="K93" s="54"/>
      <c r="L93" s="55"/>
      <c r="M93" s="56">
        <f t="shared" ref="M93:M95" si="41">K93*L93</f>
        <v>0</v>
      </c>
      <c r="N93" s="54"/>
      <c r="O93" s="55"/>
      <c r="P93" s="56">
        <f t="shared" ref="P93:P95" si="42">N93*O93</f>
        <v>0</v>
      </c>
      <c r="Q93" s="54"/>
      <c r="R93" s="55"/>
      <c r="S93" s="56">
        <f t="shared" ref="S93:S95" si="43">Q93*R93</f>
        <v>0</v>
      </c>
      <c r="T93" s="54"/>
      <c r="U93" s="55"/>
      <c r="V93" s="56">
        <f t="shared" ref="V93:V95" si="44">T93*U93</f>
        <v>0</v>
      </c>
      <c r="W93" s="57">
        <f>G93+M93+S93</f>
        <v>0</v>
      </c>
      <c r="X93" s="276">
        <f>J93+P93+V93</f>
        <v>0</v>
      </c>
      <c r="Y93" s="276">
        <f t="shared" si="18"/>
        <v>0</v>
      </c>
      <c r="Z93" s="284" t="e">
        <f t="shared" ref="Z93:Z103" si="45">Y93/W93</f>
        <v>#DIV/0!</v>
      </c>
      <c r="AA93" s="242"/>
      <c r="AB93" s="59"/>
      <c r="AC93" s="59"/>
      <c r="AD93" s="59"/>
      <c r="AE93" s="59"/>
      <c r="AF93" s="59"/>
      <c r="AG93" s="59"/>
    </row>
    <row r="94" spans="1:33" ht="30" customHeight="1" x14ac:dyDescent="0.2">
      <c r="A94" s="50" t="s">
        <v>19</v>
      </c>
      <c r="B94" s="51" t="s">
        <v>55</v>
      </c>
      <c r="C94" s="52" t="s">
        <v>53</v>
      </c>
      <c r="D94" s="53" t="s">
        <v>54</v>
      </c>
      <c r="E94" s="54"/>
      <c r="F94" s="55"/>
      <c r="G94" s="56">
        <f t="shared" si="39"/>
        <v>0</v>
      </c>
      <c r="H94" s="54"/>
      <c r="I94" s="55"/>
      <c r="J94" s="56">
        <f t="shared" si="40"/>
        <v>0</v>
      </c>
      <c r="K94" s="54"/>
      <c r="L94" s="55"/>
      <c r="M94" s="56">
        <f t="shared" si="41"/>
        <v>0</v>
      </c>
      <c r="N94" s="54"/>
      <c r="O94" s="55"/>
      <c r="P94" s="56">
        <f t="shared" si="42"/>
        <v>0</v>
      </c>
      <c r="Q94" s="54"/>
      <c r="R94" s="55"/>
      <c r="S94" s="56">
        <f t="shared" si="43"/>
        <v>0</v>
      </c>
      <c r="T94" s="54"/>
      <c r="U94" s="55"/>
      <c r="V94" s="56">
        <f t="shared" si="44"/>
        <v>0</v>
      </c>
      <c r="W94" s="57">
        <f t="shared" ref="W94:W99" si="46">G94+M94+S94</f>
        <v>0</v>
      </c>
      <c r="X94" s="276">
        <f t="shared" ref="X94:X103" si="47">J94+P94+V94</f>
        <v>0</v>
      </c>
      <c r="Y94" s="276">
        <f t="shared" si="18"/>
        <v>0</v>
      </c>
      <c r="Z94" s="284" t="e">
        <f t="shared" si="45"/>
        <v>#DIV/0!</v>
      </c>
      <c r="AA94" s="242"/>
      <c r="AB94" s="59"/>
      <c r="AC94" s="59"/>
      <c r="AD94" s="59"/>
      <c r="AE94" s="59"/>
      <c r="AF94" s="59"/>
      <c r="AG94" s="59"/>
    </row>
    <row r="95" spans="1:33" ht="30" customHeight="1" thickBot="1" x14ac:dyDescent="0.25">
      <c r="A95" s="73" t="s">
        <v>19</v>
      </c>
      <c r="B95" s="79" t="s">
        <v>56</v>
      </c>
      <c r="C95" s="52" t="s">
        <v>53</v>
      </c>
      <c r="D95" s="74" t="s">
        <v>54</v>
      </c>
      <c r="E95" s="75"/>
      <c r="F95" s="76"/>
      <c r="G95" s="77">
        <f t="shared" si="39"/>
        <v>0</v>
      </c>
      <c r="H95" s="75"/>
      <c r="I95" s="76"/>
      <c r="J95" s="77">
        <f t="shared" si="40"/>
        <v>0</v>
      </c>
      <c r="K95" s="75"/>
      <c r="L95" s="76"/>
      <c r="M95" s="77">
        <f t="shared" si="41"/>
        <v>0</v>
      </c>
      <c r="N95" s="75"/>
      <c r="O95" s="76"/>
      <c r="P95" s="77">
        <f t="shared" si="42"/>
        <v>0</v>
      </c>
      <c r="Q95" s="75"/>
      <c r="R95" s="76"/>
      <c r="S95" s="77">
        <f t="shared" si="43"/>
        <v>0</v>
      </c>
      <c r="T95" s="75"/>
      <c r="U95" s="76"/>
      <c r="V95" s="77">
        <f t="shared" si="44"/>
        <v>0</v>
      </c>
      <c r="W95" s="66">
        <f t="shared" si="46"/>
        <v>0</v>
      </c>
      <c r="X95" s="276">
        <f t="shared" si="47"/>
        <v>0</v>
      </c>
      <c r="Y95" s="276">
        <f t="shared" si="18"/>
        <v>0</v>
      </c>
      <c r="Z95" s="284" t="e">
        <f t="shared" si="45"/>
        <v>#DIV/0!</v>
      </c>
      <c r="AA95" s="253"/>
      <c r="AB95" s="59"/>
      <c r="AC95" s="59"/>
      <c r="AD95" s="59"/>
      <c r="AE95" s="59"/>
      <c r="AF95" s="59"/>
      <c r="AG95" s="59"/>
    </row>
    <row r="96" spans="1:33" ht="30" customHeight="1" x14ac:dyDescent="0.2">
      <c r="A96" s="41" t="s">
        <v>17</v>
      </c>
      <c r="B96" s="80" t="s">
        <v>57</v>
      </c>
      <c r="C96" s="78" t="s">
        <v>58</v>
      </c>
      <c r="D96" s="68"/>
      <c r="E96" s="69">
        <f>SUM(E97:E99)</f>
        <v>0</v>
      </c>
      <c r="F96" s="70"/>
      <c r="G96" s="71">
        <f>SUM(G97:G99)</f>
        <v>0</v>
      </c>
      <c r="H96" s="69">
        <f>SUM(H97:H99)</f>
        <v>0</v>
      </c>
      <c r="I96" s="70"/>
      <c r="J96" s="71">
        <f>SUM(J97:J99)</f>
        <v>0</v>
      </c>
      <c r="K96" s="69">
        <f>SUM(K97:K99)</f>
        <v>0</v>
      </c>
      <c r="L96" s="70"/>
      <c r="M96" s="71">
        <f>SUM(M97:M99)</f>
        <v>0</v>
      </c>
      <c r="N96" s="69">
        <f>SUM(N97:N99)</f>
        <v>0</v>
      </c>
      <c r="O96" s="70"/>
      <c r="P96" s="71">
        <f>SUM(P97:P99)</f>
        <v>0</v>
      </c>
      <c r="Q96" s="69">
        <f>SUM(Q97:Q99)</f>
        <v>0</v>
      </c>
      <c r="R96" s="70"/>
      <c r="S96" s="71">
        <f>SUM(S97:S99)</f>
        <v>0</v>
      </c>
      <c r="T96" s="69">
        <f>SUM(T97:T99)</f>
        <v>0</v>
      </c>
      <c r="U96" s="70"/>
      <c r="V96" s="71">
        <f>SUM(V97:V99)</f>
        <v>0</v>
      </c>
      <c r="W96" s="71">
        <f>SUM(W97:W99)</f>
        <v>0</v>
      </c>
      <c r="X96" s="71">
        <f>SUM(X97:X99)</f>
        <v>0</v>
      </c>
      <c r="Y96" s="324">
        <f t="shared" si="18"/>
        <v>0</v>
      </c>
      <c r="Z96" s="324" t="e">
        <f>Y96/W96</f>
        <v>#DIV/0!</v>
      </c>
      <c r="AA96" s="252"/>
      <c r="AB96" s="49"/>
      <c r="AC96" s="49"/>
      <c r="AD96" s="49"/>
      <c r="AE96" s="49"/>
      <c r="AF96" s="49"/>
      <c r="AG96" s="49"/>
    </row>
    <row r="97" spans="1:33" ht="30" customHeight="1" x14ac:dyDescent="0.2">
      <c r="A97" s="50" t="s">
        <v>19</v>
      </c>
      <c r="B97" s="51" t="s">
        <v>59</v>
      </c>
      <c r="C97" s="52" t="s">
        <v>60</v>
      </c>
      <c r="D97" s="53" t="s">
        <v>61</v>
      </c>
      <c r="E97" s="54"/>
      <c r="F97" s="55"/>
      <c r="G97" s="56">
        <f t="shared" ref="G97:G99" si="48">E97*F97</f>
        <v>0</v>
      </c>
      <c r="H97" s="54"/>
      <c r="I97" s="55"/>
      <c r="J97" s="56">
        <f t="shared" ref="J97:J99" si="49">H97*I97</f>
        <v>0</v>
      </c>
      <c r="K97" s="54"/>
      <c r="L97" s="55"/>
      <c r="M97" s="56">
        <f t="shared" ref="M97:M99" si="50">K97*L97</f>
        <v>0</v>
      </c>
      <c r="N97" s="54"/>
      <c r="O97" s="55"/>
      <c r="P97" s="56">
        <f t="shared" ref="P97:P99" si="51">N97*O97</f>
        <v>0</v>
      </c>
      <c r="Q97" s="54"/>
      <c r="R97" s="55"/>
      <c r="S97" s="56">
        <f t="shared" ref="S97:S99" si="52">Q97*R97</f>
        <v>0</v>
      </c>
      <c r="T97" s="54"/>
      <c r="U97" s="55"/>
      <c r="V97" s="56">
        <f t="shared" ref="V97:V99" si="53">T97*U97</f>
        <v>0</v>
      </c>
      <c r="W97" s="57">
        <f t="shared" si="46"/>
        <v>0</v>
      </c>
      <c r="X97" s="276">
        <f t="shared" si="47"/>
        <v>0</v>
      </c>
      <c r="Y97" s="276">
        <f t="shared" si="18"/>
        <v>0</v>
      </c>
      <c r="Z97" s="284" t="e">
        <f t="shared" si="45"/>
        <v>#DIV/0!</v>
      </c>
      <c r="AA97" s="242"/>
      <c r="AB97" s="59"/>
      <c r="AC97" s="59"/>
      <c r="AD97" s="59"/>
      <c r="AE97" s="59"/>
      <c r="AF97" s="59"/>
      <c r="AG97" s="59"/>
    </row>
    <row r="98" spans="1:33" ht="30" customHeight="1" x14ac:dyDescent="0.2">
      <c r="A98" s="50" t="s">
        <v>19</v>
      </c>
      <c r="B98" s="51" t="s">
        <v>62</v>
      </c>
      <c r="C98" s="96" t="s">
        <v>60</v>
      </c>
      <c r="D98" s="53" t="s">
        <v>61</v>
      </c>
      <c r="E98" s="54"/>
      <c r="F98" s="55"/>
      <c r="G98" s="56">
        <f t="shared" si="48"/>
        <v>0</v>
      </c>
      <c r="H98" s="54"/>
      <c r="I98" s="55"/>
      <c r="J98" s="56">
        <f t="shared" si="49"/>
        <v>0</v>
      </c>
      <c r="K98" s="54"/>
      <c r="L98" s="55"/>
      <c r="M98" s="56">
        <f t="shared" si="50"/>
        <v>0</v>
      </c>
      <c r="N98" s="54"/>
      <c r="O98" s="55"/>
      <c r="P98" s="56">
        <f t="shared" si="51"/>
        <v>0</v>
      </c>
      <c r="Q98" s="54"/>
      <c r="R98" s="55"/>
      <c r="S98" s="56">
        <f t="shared" si="52"/>
        <v>0</v>
      </c>
      <c r="T98" s="54"/>
      <c r="U98" s="55"/>
      <c r="V98" s="56">
        <f t="shared" si="53"/>
        <v>0</v>
      </c>
      <c r="W98" s="57">
        <f t="shared" si="46"/>
        <v>0</v>
      </c>
      <c r="X98" s="276">
        <f t="shared" si="47"/>
        <v>0</v>
      </c>
      <c r="Y98" s="276">
        <f t="shared" si="18"/>
        <v>0</v>
      </c>
      <c r="Z98" s="284" t="e">
        <f t="shared" si="45"/>
        <v>#DIV/0!</v>
      </c>
      <c r="AA98" s="242"/>
      <c r="AB98" s="59"/>
      <c r="AC98" s="59"/>
      <c r="AD98" s="59"/>
      <c r="AE98" s="59"/>
      <c r="AF98" s="59"/>
      <c r="AG98" s="59"/>
    </row>
    <row r="99" spans="1:33" ht="30" customHeight="1" thickBot="1" x14ac:dyDescent="0.25">
      <c r="A99" s="73" t="s">
        <v>19</v>
      </c>
      <c r="B99" s="79" t="s">
        <v>63</v>
      </c>
      <c r="C99" s="97" t="s">
        <v>60</v>
      </c>
      <c r="D99" s="74" t="s">
        <v>61</v>
      </c>
      <c r="E99" s="75"/>
      <c r="F99" s="76"/>
      <c r="G99" s="77">
        <f t="shared" si="48"/>
        <v>0</v>
      </c>
      <c r="H99" s="75"/>
      <c r="I99" s="76"/>
      <c r="J99" s="77">
        <f t="shared" si="49"/>
        <v>0</v>
      </c>
      <c r="K99" s="75"/>
      <c r="L99" s="76"/>
      <c r="M99" s="77">
        <f t="shared" si="50"/>
        <v>0</v>
      </c>
      <c r="N99" s="75"/>
      <c r="O99" s="76"/>
      <c r="P99" s="77">
        <f t="shared" si="51"/>
        <v>0</v>
      </c>
      <c r="Q99" s="75"/>
      <c r="R99" s="76"/>
      <c r="S99" s="77">
        <f t="shared" si="52"/>
        <v>0</v>
      </c>
      <c r="T99" s="75"/>
      <c r="U99" s="76"/>
      <c r="V99" s="77">
        <f t="shared" si="53"/>
        <v>0</v>
      </c>
      <c r="W99" s="66">
        <f t="shared" si="46"/>
        <v>0</v>
      </c>
      <c r="X99" s="276">
        <f t="shared" si="47"/>
        <v>0</v>
      </c>
      <c r="Y99" s="276">
        <f t="shared" si="18"/>
        <v>0</v>
      </c>
      <c r="Z99" s="284" t="e">
        <f t="shared" si="45"/>
        <v>#DIV/0!</v>
      </c>
      <c r="AA99" s="253"/>
      <c r="AB99" s="59"/>
      <c r="AC99" s="59"/>
      <c r="AD99" s="59"/>
      <c r="AE99" s="59"/>
      <c r="AF99" s="59"/>
      <c r="AG99" s="59"/>
    </row>
    <row r="100" spans="1:33" ht="30" customHeight="1" x14ac:dyDescent="0.2">
      <c r="A100" s="41" t="s">
        <v>17</v>
      </c>
      <c r="B100" s="80" t="s">
        <v>64</v>
      </c>
      <c r="C100" s="78" t="s">
        <v>65</v>
      </c>
      <c r="D100" s="68"/>
      <c r="E100" s="69">
        <f>SUM(E101:E103)</f>
        <v>0</v>
      </c>
      <c r="F100" s="70"/>
      <c r="G100" s="71">
        <f>SUM(G101:G103)</f>
        <v>0</v>
      </c>
      <c r="H100" s="69">
        <f>SUM(H101:H103)</f>
        <v>0</v>
      </c>
      <c r="I100" s="70"/>
      <c r="J100" s="71">
        <f>SUM(J101:J103)</f>
        <v>0</v>
      </c>
      <c r="K100" s="69">
        <f>SUM(K101:K103)</f>
        <v>0</v>
      </c>
      <c r="L100" s="70"/>
      <c r="M100" s="71">
        <f>SUM(M101:M103)</f>
        <v>0</v>
      </c>
      <c r="N100" s="69">
        <f>SUM(N101:N103)</f>
        <v>0</v>
      </c>
      <c r="O100" s="70"/>
      <c r="P100" s="71">
        <f>SUM(P101:P103)</f>
        <v>0</v>
      </c>
      <c r="Q100" s="69">
        <f>SUM(Q101:Q103)</f>
        <v>0</v>
      </c>
      <c r="R100" s="70"/>
      <c r="S100" s="71">
        <f>SUM(S101:S103)</f>
        <v>0</v>
      </c>
      <c r="T100" s="69">
        <f>SUM(T101:T103)</f>
        <v>0</v>
      </c>
      <c r="U100" s="70"/>
      <c r="V100" s="71">
        <f>SUM(V101:V103)</f>
        <v>0</v>
      </c>
      <c r="W100" s="71">
        <f>SUM(W101:W103)</f>
        <v>0</v>
      </c>
      <c r="X100" s="71">
        <f>SUM(X101:X103)</f>
        <v>0</v>
      </c>
      <c r="Y100" s="70">
        <f t="shared" si="18"/>
        <v>0</v>
      </c>
      <c r="Z100" s="70" t="e">
        <f>Y100/W100</f>
        <v>#DIV/0!</v>
      </c>
      <c r="AA100" s="252"/>
      <c r="AB100" s="49"/>
      <c r="AC100" s="49"/>
      <c r="AD100" s="49"/>
      <c r="AE100" s="49"/>
      <c r="AF100" s="49"/>
      <c r="AG100" s="49"/>
    </row>
    <row r="101" spans="1:33" ht="30" customHeight="1" x14ac:dyDescent="0.2">
      <c r="A101" s="50" t="s">
        <v>19</v>
      </c>
      <c r="B101" s="51" t="s">
        <v>66</v>
      </c>
      <c r="C101" s="52" t="s">
        <v>67</v>
      </c>
      <c r="D101" s="53" t="s">
        <v>61</v>
      </c>
      <c r="E101" s="54"/>
      <c r="F101" s="55"/>
      <c r="G101" s="56">
        <f t="shared" ref="G101:G103" si="54">E101*F101</f>
        <v>0</v>
      </c>
      <c r="H101" s="54"/>
      <c r="I101" s="55"/>
      <c r="J101" s="56">
        <f t="shared" ref="J101:J103" si="55">H101*I101</f>
        <v>0</v>
      </c>
      <c r="K101" s="54"/>
      <c r="L101" s="55"/>
      <c r="M101" s="56">
        <f t="shared" ref="M101:M103" si="56">K101*L101</f>
        <v>0</v>
      </c>
      <c r="N101" s="54"/>
      <c r="O101" s="55"/>
      <c r="P101" s="56">
        <f t="shared" ref="P101:P103" si="57">N101*O101</f>
        <v>0</v>
      </c>
      <c r="Q101" s="54"/>
      <c r="R101" s="55"/>
      <c r="S101" s="56">
        <f t="shared" ref="S101:S103" si="58">Q101*R101</f>
        <v>0</v>
      </c>
      <c r="T101" s="54"/>
      <c r="U101" s="55"/>
      <c r="V101" s="56">
        <f t="shared" ref="V101:V103" si="59">T101*U101</f>
        <v>0</v>
      </c>
      <c r="W101" s="57">
        <f>G101+M101+S101</f>
        <v>0</v>
      </c>
      <c r="X101" s="276">
        <f t="shared" si="47"/>
        <v>0</v>
      </c>
      <c r="Y101" s="276">
        <f t="shared" si="18"/>
        <v>0</v>
      </c>
      <c r="Z101" s="284" t="e">
        <f t="shared" si="45"/>
        <v>#DIV/0!</v>
      </c>
      <c r="AA101" s="242"/>
      <c r="AB101" s="58"/>
      <c r="AC101" s="59"/>
      <c r="AD101" s="59"/>
      <c r="AE101" s="59"/>
      <c r="AF101" s="59"/>
      <c r="AG101" s="59"/>
    </row>
    <row r="102" spans="1:33" ht="30" customHeight="1" x14ac:dyDescent="0.2">
      <c r="A102" s="50" t="s">
        <v>19</v>
      </c>
      <c r="B102" s="51" t="s">
        <v>68</v>
      </c>
      <c r="C102" s="52" t="s">
        <v>69</v>
      </c>
      <c r="D102" s="53" t="s">
        <v>61</v>
      </c>
      <c r="E102" s="54"/>
      <c r="F102" s="55"/>
      <c r="G102" s="56">
        <f t="shared" si="54"/>
        <v>0</v>
      </c>
      <c r="H102" s="54"/>
      <c r="I102" s="55"/>
      <c r="J102" s="56">
        <f t="shared" si="55"/>
        <v>0</v>
      </c>
      <c r="K102" s="54"/>
      <c r="L102" s="55"/>
      <c r="M102" s="56">
        <f t="shared" si="56"/>
        <v>0</v>
      </c>
      <c r="N102" s="54"/>
      <c r="O102" s="55"/>
      <c r="P102" s="56">
        <f t="shared" si="57"/>
        <v>0</v>
      </c>
      <c r="Q102" s="54"/>
      <c r="R102" s="55"/>
      <c r="S102" s="56">
        <f t="shared" si="58"/>
        <v>0</v>
      </c>
      <c r="T102" s="54"/>
      <c r="U102" s="55"/>
      <c r="V102" s="56">
        <f t="shared" si="59"/>
        <v>0</v>
      </c>
      <c r="W102" s="57">
        <f>G102+M102+S102</f>
        <v>0</v>
      </c>
      <c r="X102" s="276">
        <f t="shared" si="47"/>
        <v>0</v>
      </c>
      <c r="Y102" s="276">
        <f t="shared" si="18"/>
        <v>0</v>
      </c>
      <c r="Z102" s="284" t="e">
        <f t="shared" si="45"/>
        <v>#DIV/0!</v>
      </c>
      <c r="AA102" s="242"/>
      <c r="AB102" s="59"/>
      <c r="AC102" s="59"/>
      <c r="AD102" s="59"/>
      <c r="AE102" s="59"/>
      <c r="AF102" s="59"/>
      <c r="AG102" s="59"/>
    </row>
    <row r="103" spans="1:33" ht="30" customHeight="1" thickBot="1" x14ac:dyDescent="0.25">
      <c r="A103" s="60" t="s">
        <v>19</v>
      </c>
      <c r="B103" s="61" t="s">
        <v>70</v>
      </c>
      <c r="C103" s="215" t="s">
        <v>67</v>
      </c>
      <c r="D103" s="62" t="s">
        <v>61</v>
      </c>
      <c r="E103" s="75"/>
      <c r="F103" s="76"/>
      <c r="G103" s="77">
        <f t="shared" si="54"/>
        <v>0</v>
      </c>
      <c r="H103" s="75"/>
      <c r="I103" s="76"/>
      <c r="J103" s="77">
        <f t="shared" si="55"/>
        <v>0</v>
      </c>
      <c r="K103" s="75"/>
      <c r="L103" s="76"/>
      <c r="M103" s="77">
        <f t="shared" si="56"/>
        <v>0</v>
      </c>
      <c r="N103" s="75"/>
      <c r="O103" s="76"/>
      <c r="P103" s="77">
        <f t="shared" si="57"/>
        <v>0</v>
      </c>
      <c r="Q103" s="75"/>
      <c r="R103" s="76"/>
      <c r="S103" s="77">
        <f t="shared" si="58"/>
        <v>0</v>
      </c>
      <c r="T103" s="75"/>
      <c r="U103" s="76"/>
      <c r="V103" s="77">
        <f t="shared" si="59"/>
        <v>0</v>
      </c>
      <c r="W103" s="66">
        <f>G103+M103+S103</f>
        <v>0</v>
      </c>
      <c r="X103" s="276">
        <f t="shared" si="47"/>
        <v>0</v>
      </c>
      <c r="Y103" s="276">
        <f t="shared" si="18"/>
        <v>0</v>
      </c>
      <c r="Z103" s="284" t="e">
        <f t="shared" si="45"/>
        <v>#DIV/0!</v>
      </c>
      <c r="AA103" s="253"/>
      <c r="AB103" s="59"/>
      <c r="AC103" s="59"/>
      <c r="AD103" s="59"/>
      <c r="AE103" s="59"/>
      <c r="AF103" s="59"/>
      <c r="AG103" s="59"/>
    </row>
    <row r="104" spans="1:33" ht="30" customHeight="1" thickBot="1" x14ac:dyDescent="0.25">
      <c r="A104" s="225" t="s">
        <v>254</v>
      </c>
      <c r="B104" s="221"/>
      <c r="C104" s="222"/>
      <c r="D104" s="223"/>
      <c r="E104" s="115">
        <f>E100+E96+E92</f>
        <v>0</v>
      </c>
      <c r="F104" s="90"/>
      <c r="G104" s="89">
        <f>G100+G96+G92</f>
        <v>0</v>
      </c>
      <c r="H104" s="115">
        <f>H100+H96+H92</f>
        <v>0</v>
      </c>
      <c r="I104" s="90"/>
      <c r="J104" s="89">
        <f>J100+J96+J92</f>
        <v>0</v>
      </c>
      <c r="K104" s="91">
        <f>K100+K96+K92</f>
        <v>0</v>
      </c>
      <c r="L104" s="90"/>
      <c r="M104" s="89">
        <f>M100+M96+M92</f>
        <v>0</v>
      </c>
      <c r="N104" s="91">
        <f>N100+N96+N92</f>
        <v>0</v>
      </c>
      <c r="O104" s="90"/>
      <c r="P104" s="89">
        <f>P100+P96+P92</f>
        <v>0</v>
      </c>
      <c r="Q104" s="91">
        <f>Q100+Q96+Q92</f>
        <v>0</v>
      </c>
      <c r="R104" s="90"/>
      <c r="S104" s="89">
        <f>S100+S96+S92</f>
        <v>0</v>
      </c>
      <c r="T104" s="91">
        <f>T100+T96+T92</f>
        <v>0</v>
      </c>
      <c r="U104" s="90"/>
      <c r="V104" s="89">
        <f>V100+V96+V92</f>
        <v>0</v>
      </c>
      <c r="W104" s="98">
        <f>W100+W96+W92</f>
        <v>0</v>
      </c>
      <c r="X104" s="98">
        <f>X100+X96+X92</f>
        <v>0</v>
      </c>
      <c r="Y104" s="98">
        <f t="shared" si="18"/>
        <v>0</v>
      </c>
      <c r="Z104" s="98" t="e">
        <f>Y104/W104</f>
        <v>#DIV/0!</v>
      </c>
      <c r="AA104" s="255"/>
      <c r="AB104" s="5"/>
      <c r="AC104" s="5"/>
      <c r="AD104" s="5"/>
      <c r="AE104" s="5"/>
      <c r="AF104" s="5"/>
      <c r="AG104" s="5"/>
    </row>
    <row r="105" spans="1:33" ht="30" customHeight="1" thickBot="1" x14ac:dyDescent="0.25">
      <c r="A105" s="216" t="s">
        <v>16</v>
      </c>
      <c r="B105" s="121">
        <v>3</v>
      </c>
      <c r="C105" s="217" t="s">
        <v>71</v>
      </c>
      <c r="D105" s="218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40"/>
      <c r="X105" s="40"/>
      <c r="Y105" s="40"/>
      <c r="Z105" s="40"/>
      <c r="AA105" s="249"/>
      <c r="AB105" s="5"/>
      <c r="AC105" s="5"/>
      <c r="AD105" s="5"/>
      <c r="AE105" s="5"/>
      <c r="AF105" s="5"/>
      <c r="AG105" s="5"/>
    </row>
    <row r="106" spans="1:33" ht="45" customHeight="1" x14ac:dyDescent="0.2">
      <c r="A106" s="41" t="s">
        <v>17</v>
      </c>
      <c r="B106" s="80" t="s">
        <v>72</v>
      </c>
      <c r="C106" s="43" t="s">
        <v>73</v>
      </c>
      <c r="D106" s="44"/>
      <c r="E106" s="45">
        <f>SUM(E107:E109)</f>
        <v>0</v>
      </c>
      <c r="F106" s="46"/>
      <c r="G106" s="47">
        <f>SUM(G107:G109)</f>
        <v>0</v>
      </c>
      <c r="H106" s="45">
        <f>SUM(H107:H109)</f>
        <v>0</v>
      </c>
      <c r="I106" s="46"/>
      <c r="J106" s="47">
        <f>SUM(J107:J109)</f>
        <v>0</v>
      </c>
      <c r="K106" s="45">
        <f t="shared" ref="K106" si="60">SUM(K107:K109)</f>
        <v>0</v>
      </c>
      <c r="L106" s="46"/>
      <c r="M106" s="47">
        <f>SUM(M107:M109)</f>
        <v>0</v>
      </c>
      <c r="N106" s="45">
        <f t="shared" ref="N106" si="61">SUM(N107:N109)</f>
        <v>0</v>
      </c>
      <c r="O106" s="46"/>
      <c r="P106" s="47">
        <f>SUM(P107:P109)</f>
        <v>0</v>
      </c>
      <c r="Q106" s="45">
        <f t="shared" ref="Q106" si="62">SUM(Q107:Q109)</f>
        <v>0</v>
      </c>
      <c r="R106" s="46"/>
      <c r="S106" s="47">
        <f>SUM(S107:S109)</f>
        <v>0</v>
      </c>
      <c r="T106" s="45">
        <f t="shared" ref="T106" si="63">SUM(T107:T109)</f>
        <v>0</v>
      </c>
      <c r="U106" s="46"/>
      <c r="V106" s="47">
        <f>SUM(V107:V109)</f>
        <v>0</v>
      </c>
      <c r="W106" s="47">
        <f>SUM(W107:W109)</f>
        <v>0</v>
      </c>
      <c r="X106" s="47">
        <f>SUM(X107:X109)</f>
        <v>0</v>
      </c>
      <c r="Y106" s="48">
        <f t="shared" si="18"/>
        <v>0</v>
      </c>
      <c r="Z106" s="278" t="e">
        <f>Y106/W106</f>
        <v>#DIV/0!</v>
      </c>
      <c r="AA106" s="250"/>
      <c r="AB106" s="49"/>
      <c r="AC106" s="49"/>
      <c r="AD106" s="49"/>
      <c r="AE106" s="49"/>
      <c r="AF106" s="49"/>
      <c r="AG106" s="49"/>
    </row>
    <row r="107" spans="1:33" ht="30" customHeight="1" x14ac:dyDescent="0.2">
      <c r="A107" s="50" t="s">
        <v>19</v>
      </c>
      <c r="B107" s="51" t="s">
        <v>74</v>
      </c>
      <c r="C107" s="96" t="s">
        <v>75</v>
      </c>
      <c r="D107" s="53" t="s">
        <v>54</v>
      </c>
      <c r="E107" s="54"/>
      <c r="F107" s="55"/>
      <c r="G107" s="56">
        <f t="shared" ref="G107:G109" si="64">E107*F107</f>
        <v>0</v>
      </c>
      <c r="H107" s="54"/>
      <c r="I107" s="55"/>
      <c r="J107" s="56">
        <f t="shared" ref="J107:J109" si="65">H107*I107</f>
        <v>0</v>
      </c>
      <c r="K107" s="54"/>
      <c r="L107" s="55"/>
      <c r="M107" s="56">
        <f t="shared" ref="M107:M109" si="66">K107*L107</f>
        <v>0</v>
      </c>
      <c r="N107" s="54"/>
      <c r="O107" s="55"/>
      <c r="P107" s="56">
        <f t="shared" ref="P107:P109" si="67">N107*O107</f>
        <v>0</v>
      </c>
      <c r="Q107" s="54"/>
      <c r="R107" s="55"/>
      <c r="S107" s="56">
        <f t="shared" ref="S107:S109" si="68">Q107*R107</f>
        <v>0</v>
      </c>
      <c r="T107" s="54"/>
      <c r="U107" s="55"/>
      <c r="V107" s="56">
        <f t="shared" ref="V107:V109" si="69">T107*U107</f>
        <v>0</v>
      </c>
      <c r="W107" s="57">
        <f>G107+M107+S107</f>
        <v>0</v>
      </c>
      <c r="X107" s="276">
        <f t="shared" ref="X107:X112" si="70">J107+P107+V107</f>
        <v>0</v>
      </c>
      <c r="Y107" s="276">
        <f t="shared" si="18"/>
        <v>0</v>
      </c>
      <c r="Z107" s="284" t="e">
        <f t="shared" ref="Z107:Z112" si="71">Y107/W107</f>
        <v>#DIV/0!</v>
      </c>
      <c r="AA107" s="242"/>
      <c r="AB107" s="59"/>
      <c r="AC107" s="59"/>
      <c r="AD107" s="59"/>
      <c r="AE107" s="59"/>
      <c r="AF107" s="59"/>
      <c r="AG107" s="59"/>
    </row>
    <row r="108" spans="1:33" ht="30" customHeight="1" x14ac:dyDescent="0.2">
      <c r="A108" s="50" t="s">
        <v>19</v>
      </c>
      <c r="B108" s="51" t="s">
        <v>76</v>
      </c>
      <c r="C108" s="183" t="s">
        <v>77</v>
      </c>
      <c r="D108" s="53" t="s">
        <v>54</v>
      </c>
      <c r="E108" s="54"/>
      <c r="F108" s="55"/>
      <c r="G108" s="56">
        <f t="shared" si="64"/>
        <v>0</v>
      </c>
      <c r="H108" s="54"/>
      <c r="I108" s="55"/>
      <c r="J108" s="56">
        <f t="shared" si="65"/>
        <v>0</v>
      </c>
      <c r="K108" s="54"/>
      <c r="L108" s="55"/>
      <c r="M108" s="56">
        <f t="shared" si="66"/>
        <v>0</v>
      </c>
      <c r="N108" s="54"/>
      <c r="O108" s="55"/>
      <c r="P108" s="56">
        <f t="shared" si="67"/>
        <v>0</v>
      </c>
      <c r="Q108" s="54"/>
      <c r="R108" s="55"/>
      <c r="S108" s="56">
        <f t="shared" si="68"/>
        <v>0</v>
      </c>
      <c r="T108" s="54"/>
      <c r="U108" s="55"/>
      <c r="V108" s="56">
        <f t="shared" si="69"/>
        <v>0</v>
      </c>
      <c r="W108" s="57">
        <f>G108+M108+S108</f>
        <v>0</v>
      </c>
      <c r="X108" s="276">
        <f t="shared" si="70"/>
        <v>0</v>
      </c>
      <c r="Y108" s="276">
        <f t="shared" si="18"/>
        <v>0</v>
      </c>
      <c r="Z108" s="284" t="e">
        <f t="shared" si="71"/>
        <v>#DIV/0!</v>
      </c>
      <c r="AA108" s="242"/>
      <c r="AB108" s="59"/>
      <c r="AC108" s="59"/>
      <c r="AD108" s="59"/>
      <c r="AE108" s="59"/>
      <c r="AF108" s="59"/>
      <c r="AG108" s="59"/>
    </row>
    <row r="109" spans="1:33" ht="30" customHeight="1" thickBot="1" x14ac:dyDescent="0.25">
      <c r="A109" s="60" t="s">
        <v>19</v>
      </c>
      <c r="B109" s="61" t="s">
        <v>78</v>
      </c>
      <c r="C109" s="88" t="s">
        <v>79</v>
      </c>
      <c r="D109" s="62" t="s">
        <v>54</v>
      </c>
      <c r="E109" s="63"/>
      <c r="F109" s="64"/>
      <c r="G109" s="65">
        <f t="shared" si="64"/>
        <v>0</v>
      </c>
      <c r="H109" s="63"/>
      <c r="I109" s="64"/>
      <c r="J109" s="65">
        <f t="shared" si="65"/>
        <v>0</v>
      </c>
      <c r="K109" s="63"/>
      <c r="L109" s="64"/>
      <c r="M109" s="65">
        <f t="shared" si="66"/>
        <v>0</v>
      </c>
      <c r="N109" s="63"/>
      <c r="O109" s="64"/>
      <c r="P109" s="65">
        <f t="shared" si="67"/>
        <v>0</v>
      </c>
      <c r="Q109" s="63"/>
      <c r="R109" s="64"/>
      <c r="S109" s="65">
        <f t="shared" si="68"/>
        <v>0</v>
      </c>
      <c r="T109" s="63"/>
      <c r="U109" s="64"/>
      <c r="V109" s="65">
        <f t="shared" si="69"/>
        <v>0</v>
      </c>
      <c r="W109" s="66">
        <f>G109+M109+S109</f>
        <v>0</v>
      </c>
      <c r="X109" s="276">
        <f t="shared" si="70"/>
        <v>0</v>
      </c>
      <c r="Y109" s="276">
        <f t="shared" si="18"/>
        <v>0</v>
      </c>
      <c r="Z109" s="284" t="e">
        <f t="shared" si="71"/>
        <v>#DIV/0!</v>
      </c>
      <c r="AA109" s="251"/>
      <c r="AB109" s="59"/>
      <c r="AC109" s="59"/>
      <c r="AD109" s="59"/>
      <c r="AE109" s="59"/>
      <c r="AF109" s="59"/>
      <c r="AG109" s="59"/>
    </row>
    <row r="110" spans="1:33" ht="47.25" customHeight="1" x14ac:dyDescent="0.2">
      <c r="A110" s="41" t="s">
        <v>17</v>
      </c>
      <c r="B110" s="80" t="s">
        <v>80</v>
      </c>
      <c r="C110" s="67" t="s">
        <v>81</v>
      </c>
      <c r="D110" s="68"/>
      <c r="E110" s="69"/>
      <c r="F110" s="70"/>
      <c r="G110" s="71"/>
      <c r="H110" s="69"/>
      <c r="I110" s="70"/>
      <c r="J110" s="71"/>
      <c r="K110" s="69">
        <f>SUM(K111:K112)</f>
        <v>0</v>
      </c>
      <c r="L110" s="70"/>
      <c r="M110" s="71">
        <f>SUM(M111:M112)</f>
        <v>0</v>
      </c>
      <c r="N110" s="69">
        <f>SUM(N111:N112)</f>
        <v>0</v>
      </c>
      <c r="O110" s="70"/>
      <c r="P110" s="71">
        <f>SUM(P111:P112)</f>
        <v>0</v>
      </c>
      <c r="Q110" s="69">
        <f>SUM(Q111:Q112)</f>
        <v>0</v>
      </c>
      <c r="R110" s="70"/>
      <c r="S110" s="71">
        <f>SUM(S111:S112)</f>
        <v>0</v>
      </c>
      <c r="T110" s="69">
        <f>SUM(T111:T112)</f>
        <v>0</v>
      </c>
      <c r="U110" s="70"/>
      <c r="V110" s="71">
        <f>SUM(V111:V112)</f>
        <v>0</v>
      </c>
      <c r="W110" s="71">
        <f>SUM(W111:W112)</f>
        <v>0</v>
      </c>
      <c r="X110" s="71">
        <f>SUM(X111:X112)</f>
        <v>0</v>
      </c>
      <c r="Y110" s="71">
        <f t="shared" si="18"/>
        <v>0</v>
      </c>
      <c r="Z110" s="71" t="e">
        <f>Y110/W110</f>
        <v>#DIV/0!</v>
      </c>
      <c r="AA110" s="252"/>
      <c r="AB110" s="49"/>
      <c r="AC110" s="49"/>
      <c r="AD110" s="49"/>
      <c r="AE110" s="49"/>
      <c r="AF110" s="49"/>
      <c r="AG110" s="49"/>
    </row>
    <row r="111" spans="1:33" ht="30" customHeight="1" x14ac:dyDescent="0.2">
      <c r="A111" s="50" t="s">
        <v>19</v>
      </c>
      <c r="B111" s="51" t="s">
        <v>82</v>
      </c>
      <c r="C111" s="96" t="s">
        <v>83</v>
      </c>
      <c r="D111" s="53" t="s">
        <v>84</v>
      </c>
      <c r="E111" s="460" t="s">
        <v>85</v>
      </c>
      <c r="F111" s="461"/>
      <c r="G111" s="462"/>
      <c r="H111" s="460" t="s">
        <v>85</v>
      </c>
      <c r="I111" s="461"/>
      <c r="J111" s="462"/>
      <c r="K111" s="54"/>
      <c r="L111" s="55"/>
      <c r="M111" s="56">
        <f t="shared" ref="M111:M112" si="72">K111*L111</f>
        <v>0</v>
      </c>
      <c r="N111" s="54"/>
      <c r="O111" s="55"/>
      <c r="P111" s="56">
        <f t="shared" ref="P111:P112" si="73">N111*O111</f>
        <v>0</v>
      </c>
      <c r="Q111" s="54"/>
      <c r="R111" s="55"/>
      <c r="S111" s="56">
        <f t="shared" ref="S111:S112" si="74">Q111*R111</f>
        <v>0</v>
      </c>
      <c r="T111" s="54"/>
      <c r="U111" s="55"/>
      <c r="V111" s="56">
        <f t="shared" ref="V111:V112" si="75">T111*U111</f>
        <v>0</v>
      </c>
      <c r="W111" s="66">
        <f>G111+M111+S111</f>
        <v>0</v>
      </c>
      <c r="X111" s="276">
        <f t="shared" si="70"/>
        <v>0</v>
      </c>
      <c r="Y111" s="276">
        <f t="shared" si="18"/>
        <v>0</v>
      </c>
      <c r="Z111" s="284" t="e">
        <f t="shared" si="71"/>
        <v>#DIV/0!</v>
      </c>
      <c r="AA111" s="242"/>
      <c r="AB111" s="59"/>
      <c r="AC111" s="59"/>
      <c r="AD111" s="59"/>
      <c r="AE111" s="59"/>
      <c r="AF111" s="59"/>
      <c r="AG111" s="59"/>
    </row>
    <row r="112" spans="1:33" ht="30" customHeight="1" thickBot="1" x14ac:dyDescent="0.25">
      <c r="A112" s="60" t="s">
        <v>19</v>
      </c>
      <c r="B112" s="61" t="s">
        <v>86</v>
      </c>
      <c r="C112" s="88" t="s">
        <v>87</v>
      </c>
      <c r="D112" s="62" t="s">
        <v>84</v>
      </c>
      <c r="E112" s="463"/>
      <c r="F112" s="464"/>
      <c r="G112" s="465"/>
      <c r="H112" s="463"/>
      <c r="I112" s="464"/>
      <c r="J112" s="465"/>
      <c r="K112" s="75"/>
      <c r="L112" s="76"/>
      <c r="M112" s="77">
        <f t="shared" si="72"/>
        <v>0</v>
      </c>
      <c r="N112" s="75"/>
      <c r="O112" s="76"/>
      <c r="P112" s="77">
        <f t="shared" si="73"/>
        <v>0</v>
      </c>
      <c r="Q112" s="75"/>
      <c r="R112" s="76"/>
      <c r="S112" s="77">
        <f t="shared" si="74"/>
        <v>0</v>
      </c>
      <c r="T112" s="75"/>
      <c r="U112" s="76"/>
      <c r="V112" s="77">
        <f t="shared" si="75"/>
        <v>0</v>
      </c>
      <c r="W112" s="66">
        <f>G112+M112+S112</f>
        <v>0</v>
      </c>
      <c r="X112" s="276">
        <f t="shared" si="70"/>
        <v>0</v>
      </c>
      <c r="Y112" s="280">
        <f t="shared" si="18"/>
        <v>0</v>
      </c>
      <c r="Z112" s="284" t="e">
        <f t="shared" si="71"/>
        <v>#DIV/0!</v>
      </c>
      <c r="AA112" s="253"/>
      <c r="AB112" s="59"/>
      <c r="AC112" s="59"/>
      <c r="AD112" s="59"/>
      <c r="AE112" s="59"/>
      <c r="AF112" s="59"/>
      <c r="AG112" s="59"/>
    </row>
    <row r="113" spans="1:33" ht="30" customHeight="1" thickBot="1" x14ac:dyDescent="0.25">
      <c r="A113" s="220" t="s">
        <v>88</v>
      </c>
      <c r="B113" s="221"/>
      <c r="C113" s="222"/>
      <c r="D113" s="223"/>
      <c r="E113" s="115">
        <f>E106</f>
        <v>0</v>
      </c>
      <c r="F113" s="90"/>
      <c r="G113" s="89">
        <f>G106</f>
        <v>0</v>
      </c>
      <c r="H113" s="115">
        <f>H106</f>
        <v>0</v>
      </c>
      <c r="I113" s="90"/>
      <c r="J113" s="89">
        <f>J106</f>
        <v>0</v>
      </c>
      <c r="K113" s="91">
        <f>K110+K106</f>
        <v>0</v>
      </c>
      <c r="L113" s="90"/>
      <c r="M113" s="89">
        <f>M110+M106</f>
        <v>0</v>
      </c>
      <c r="N113" s="91">
        <f>N110+N106</f>
        <v>0</v>
      </c>
      <c r="O113" s="90"/>
      <c r="P113" s="89">
        <f>P110+P106</f>
        <v>0</v>
      </c>
      <c r="Q113" s="91">
        <f>Q110+Q106</f>
        <v>0</v>
      </c>
      <c r="R113" s="90"/>
      <c r="S113" s="89">
        <f>S110+S106</f>
        <v>0</v>
      </c>
      <c r="T113" s="91">
        <f>T110+T106</f>
        <v>0</v>
      </c>
      <c r="U113" s="90"/>
      <c r="V113" s="89">
        <f>V110+V106</f>
        <v>0</v>
      </c>
      <c r="W113" s="98">
        <f>W110+W106</f>
        <v>0</v>
      </c>
      <c r="X113" s="98">
        <f>X110+X106</f>
        <v>0</v>
      </c>
      <c r="Y113" s="98">
        <f t="shared" si="18"/>
        <v>0</v>
      </c>
      <c r="Z113" s="98" t="e">
        <f>Y113/W113</f>
        <v>#DIV/0!</v>
      </c>
      <c r="AA113" s="255"/>
      <c r="AB113" s="59"/>
      <c r="AC113" s="59"/>
      <c r="AD113" s="59"/>
      <c r="AE113" s="5"/>
      <c r="AF113" s="5"/>
      <c r="AG113" s="5"/>
    </row>
    <row r="114" spans="1:33" ht="30" customHeight="1" thickBot="1" x14ac:dyDescent="0.25">
      <c r="A114" s="216" t="s">
        <v>16</v>
      </c>
      <c r="B114" s="121">
        <v>4</v>
      </c>
      <c r="C114" s="217" t="s">
        <v>89</v>
      </c>
      <c r="D114" s="218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40"/>
      <c r="X114" s="40"/>
      <c r="Y114" s="325"/>
      <c r="Z114" s="40"/>
      <c r="AA114" s="249"/>
      <c r="AB114" s="5"/>
      <c r="AC114" s="5"/>
      <c r="AD114" s="5"/>
      <c r="AE114" s="5"/>
      <c r="AF114" s="5"/>
      <c r="AG114" s="5"/>
    </row>
    <row r="115" spans="1:33" ht="30" customHeight="1" x14ac:dyDescent="0.2">
      <c r="A115" s="41" t="s">
        <v>17</v>
      </c>
      <c r="B115" s="80" t="s">
        <v>90</v>
      </c>
      <c r="C115" s="99" t="s">
        <v>91</v>
      </c>
      <c r="D115" s="44"/>
      <c r="E115" s="45">
        <f>SUM(E116:E118)</f>
        <v>3</v>
      </c>
      <c r="F115" s="46"/>
      <c r="G115" s="47">
        <f>SUM(G116:G118)</f>
        <v>30000</v>
      </c>
      <c r="H115" s="45">
        <f>SUM(H116:H118)</f>
        <v>3</v>
      </c>
      <c r="I115" s="46"/>
      <c r="J115" s="47">
        <f>SUM(J116:J118)</f>
        <v>30000</v>
      </c>
      <c r="K115" s="45">
        <f>SUM(K116:K118)</f>
        <v>0</v>
      </c>
      <c r="L115" s="46"/>
      <c r="M115" s="47">
        <f>SUM(M116:M118)</f>
        <v>0</v>
      </c>
      <c r="N115" s="45">
        <f>SUM(N116:N118)</f>
        <v>0</v>
      </c>
      <c r="O115" s="46"/>
      <c r="P115" s="47">
        <f>SUM(P116:P118)</f>
        <v>0</v>
      </c>
      <c r="Q115" s="45">
        <f>SUM(Q116:Q118)</f>
        <v>0</v>
      </c>
      <c r="R115" s="46"/>
      <c r="S115" s="47">
        <f>SUM(S116:S118)</f>
        <v>0</v>
      </c>
      <c r="T115" s="45">
        <f>SUM(T116:T118)</f>
        <v>0</v>
      </c>
      <c r="U115" s="46"/>
      <c r="V115" s="47">
        <f>SUM(V116:V118)</f>
        <v>0</v>
      </c>
      <c r="W115" s="47">
        <f>SUM(W116:W118)</f>
        <v>30000</v>
      </c>
      <c r="X115" s="47">
        <f>SUM(X116:X118)</f>
        <v>30000</v>
      </c>
      <c r="Y115" s="326">
        <f t="shared" si="18"/>
        <v>0</v>
      </c>
      <c r="Z115" s="278">
        <f>Y115/W115</f>
        <v>0</v>
      </c>
      <c r="AA115" s="250"/>
      <c r="AB115" s="49"/>
      <c r="AC115" s="49"/>
      <c r="AD115" s="49"/>
      <c r="AE115" s="49"/>
      <c r="AF115" s="49"/>
      <c r="AG115" s="49"/>
    </row>
    <row r="116" spans="1:33" ht="30" customHeight="1" x14ac:dyDescent="0.25">
      <c r="A116" s="50" t="s">
        <v>19</v>
      </c>
      <c r="B116" s="51" t="s">
        <v>92</v>
      </c>
      <c r="C116" s="433" t="s">
        <v>447</v>
      </c>
      <c r="D116" s="100" t="s">
        <v>94</v>
      </c>
      <c r="E116" s="101">
        <v>3</v>
      </c>
      <c r="F116" s="102">
        <v>10000</v>
      </c>
      <c r="G116" s="103">
        <f t="shared" ref="G116:G118" si="76">E116*F116</f>
        <v>30000</v>
      </c>
      <c r="H116" s="101">
        <v>3</v>
      </c>
      <c r="I116" s="102">
        <v>10000</v>
      </c>
      <c r="J116" s="103">
        <f t="shared" ref="J116:J118" si="77">H116*I116</f>
        <v>30000</v>
      </c>
      <c r="K116" s="54"/>
      <c r="L116" s="102"/>
      <c r="M116" s="56">
        <f t="shared" ref="M116:M118" si="78">K116*L116</f>
        <v>0</v>
      </c>
      <c r="N116" s="54"/>
      <c r="O116" s="102"/>
      <c r="P116" s="56">
        <f t="shared" ref="P116:P118" si="79">N116*O116</f>
        <v>0</v>
      </c>
      <c r="Q116" s="54"/>
      <c r="R116" s="102"/>
      <c r="S116" s="56">
        <f t="shared" ref="S116:S118" si="80">Q116*R116</f>
        <v>0</v>
      </c>
      <c r="T116" s="54"/>
      <c r="U116" s="102"/>
      <c r="V116" s="56">
        <f t="shared" ref="V116:V118" si="81">T116*U116</f>
        <v>0</v>
      </c>
      <c r="W116" s="57">
        <f t="shared" ref="W116:W135" si="82">G116+M116+S116</f>
        <v>30000</v>
      </c>
      <c r="X116" s="276">
        <f t="shared" ref="X116:X135" si="83">J116+P116+V116</f>
        <v>30000</v>
      </c>
      <c r="Y116" s="276">
        <f t="shared" si="18"/>
        <v>0</v>
      </c>
      <c r="Z116" s="284">
        <f t="shared" ref="Z116:Z135" si="84">Y116/W116</f>
        <v>0</v>
      </c>
      <c r="AA116" s="242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50" t="s">
        <v>19</v>
      </c>
      <c r="B117" s="51" t="s">
        <v>95</v>
      </c>
      <c r="C117" s="96" t="s">
        <v>93</v>
      </c>
      <c r="D117" s="100" t="s">
        <v>94</v>
      </c>
      <c r="E117" s="101"/>
      <c r="F117" s="102"/>
      <c r="G117" s="103">
        <f t="shared" si="76"/>
        <v>0</v>
      </c>
      <c r="H117" s="101"/>
      <c r="I117" s="102"/>
      <c r="J117" s="103">
        <f t="shared" si="77"/>
        <v>0</v>
      </c>
      <c r="K117" s="54"/>
      <c r="L117" s="102"/>
      <c r="M117" s="56">
        <f t="shared" si="78"/>
        <v>0</v>
      </c>
      <c r="N117" s="54"/>
      <c r="O117" s="102"/>
      <c r="P117" s="56">
        <f t="shared" si="79"/>
        <v>0</v>
      </c>
      <c r="Q117" s="54"/>
      <c r="R117" s="102"/>
      <c r="S117" s="56">
        <f t="shared" si="80"/>
        <v>0</v>
      </c>
      <c r="T117" s="54"/>
      <c r="U117" s="102"/>
      <c r="V117" s="56">
        <f t="shared" si="81"/>
        <v>0</v>
      </c>
      <c r="W117" s="57">
        <f t="shared" si="82"/>
        <v>0</v>
      </c>
      <c r="X117" s="276">
        <f t="shared" si="83"/>
        <v>0</v>
      </c>
      <c r="Y117" s="276">
        <f t="shared" si="18"/>
        <v>0</v>
      </c>
      <c r="Z117" s="284" t="e">
        <f t="shared" si="84"/>
        <v>#DIV/0!</v>
      </c>
      <c r="AA117" s="242"/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73" t="s">
        <v>19</v>
      </c>
      <c r="B118" s="61" t="s">
        <v>96</v>
      </c>
      <c r="C118" s="88" t="s">
        <v>93</v>
      </c>
      <c r="D118" s="100" t="s">
        <v>94</v>
      </c>
      <c r="E118" s="104"/>
      <c r="F118" s="105"/>
      <c r="G118" s="106">
        <f t="shared" si="76"/>
        <v>0</v>
      </c>
      <c r="H118" s="104"/>
      <c r="I118" s="105"/>
      <c r="J118" s="106">
        <f t="shared" si="77"/>
        <v>0</v>
      </c>
      <c r="K118" s="63"/>
      <c r="L118" s="105"/>
      <c r="M118" s="65">
        <f t="shared" si="78"/>
        <v>0</v>
      </c>
      <c r="N118" s="63"/>
      <c r="O118" s="105"/>
      <c r="P118" s="65">
        <f t="shared" si="79"/>
        <v>0</v>
      </c>
      <c r="Q118" s="63"/>
      <c r="R118" s="105"/>
      <c r="S118" s="65">
        <f t="shared" si="80"/>
        <v>0</v>
      </c>
      <c r="T118" s="63"/>
      <c r="U118" s="105"/>
      <c r="V118" s="65">
        <f t="shared" si="81"/>
        <v>0</v>
      </c>
      <c r="W118" s="66">
        <f t="shared" si="82"/>
        <v>0</v>
      </c>
      <c r="X118" s="276">
        <f t="shared" si="83"/>
        <v>0</v>
      </c>
      <c r="Y118" s="276">
        <f t="shared" si="18"/>
        <v>0</v>
      </c>
      <c r="Z118" s="284" t="e">
        <f t="shared" si="84"/>
        <v>#DIV/0!</v>
      </c>
      <c r="AA118" s="251"/>
      <c r="AB118" s="59"/>
      <c r="AC118" s="59"/>
      <c r="AD118" s="59"/>
      <c r="AE118" s="59"/>
      <c r="AF118" s="59"/>
      <c r="AG118" s="59"/>
    </row>
    <row r="119" spans="1:33" ht="30" customHeight="1" x14ac:dyDescent="0.2">
      <c r="A119" s="41" t="s">
        <v>17</v>
      </c>
      <c r="B119" s="80" t="s">
        <v>97</v>
      </c>
      <c r="C119" s="78" t="s">
        <v>98</v>
      </c>
      <c r="D119" s="68"/>
      <c r="E119" s="69">
        <f>SUM(E120:E123)</f>
        <v>8</v>
      </c>
      <c r="F119" s="70"/>
      <c r="G119" s="71">
        <f>SUM(G120:G123)</f>
        <v>44900</v>
      </c>
      <c r="H119" s="69">
        <f>SUM(H120:H123)</f>
        <v>8</v>
      </c>
      <c r="I119" s="70"/>
      <c r="J119" s="71">
        <f>SUM(J120:J123)</f>
        <v>44900</v>
      </c>
      <c r="K119" s="69">
        <f>SUM(K120:K122)</f>
        <v>0</v>
      </c>
      <c r="L119" s="70"/>
      <c r="M119" s="71">
        <f>SUM(M120:M122)</f>
        <v>0</v>
      </c>
      <c r="N119" s="69">
        <f>SUM(N120:N122)</f>
        <v>0</v>
      </c>
      <c r="O119" s="70"/>
      <c r="P119" s="71">
        <f>SUM(P120:P122)</f>
        <v>0</v>
      </c>
      <c r="Q119" s="69">
        <f>SUM(Q120:Q122)</f>
        <v>0</v>
      </c>
      <c r="R119" s="70"/>
      <c r="S119" s="71">
        <f>SUM(S120:S122)</f>
        <v>0</v>
      </c>
      <c r="T119" s="69">
        <f>SUM(T120:T122)</f>
        <v>0</v>
      </c>
      <c r="U119" s="70"/>
      <c r="V119" s="71">
        <f>SUM(V120:V122)</f>
        <v>0</v>
      </c>
      <c r="W119" s="71">
        <f>SUM(W120:W123)</f>
        <v>44900</v>
      </c>
      <c r="X119" s="71">
        <f>SUM(X120:X123)</f>
        <v>44900</v>
      </c>
      <c r="Y119" s="71">
        <f>W119-X119</f>
        <v>0</v>
      </c>
      <c r="Z119" s="71">
        <f>Y119/W119</f>
        <v>0</v>
      </c>
      <c r="AA119" s="252"/>
      <c r="AB119" s="49"/>
      <c r="AC119" s="49"/>
      <c r="AD119" s="49"/>
      <c r="AE119" s="49"/>
      <c r="AF119" s="49"/>
      <c r="AG119" s="49"/>
    </row>
    <row r="120" spans="1:33" ht="30" customHeight="1" x14ac:dyDescent="0.25">
      <c r="A120" s="50" t="s">
        <v>19</v>
      </c>
      <c r="B120" s="51" t="s">
        <v>99</v>
      </c>
      <c r="C120" s="433" t="s">
        <v>448</v>
      </c>
      <c r="D120" s="239" t="s">
        <v>270</v>
      </c>
      <c r="E120" s="424">
        <v>4</v>
      </c>
      <c r="F120" s="428">
        <v>2000</v>
      </c>
      <c r="G120" s="56">
        <f t="shared" ref="G120:G123" si="85">E120*F120</f>
        <v>8000</v>
      </c>
      <c r="H120" s="424">
        <f>E120</f>
        <v>4</v>
      </c>
      <c r="I120" s="425">
        <v>2000</v>
      </c>
      <c r="J120" s="56">
        <f t="shared" ref="J120:J123" si="86">H120*I120</f>
        <v>8000</v>
      </c>
      <c r="K120" s="54"/>
      <c r="L120" s="55"/>
      <c r="M120" s="56">
        <f t="shared" ref="M120:M122" si="87">K120*L120</f>
        <v>0</v>
      </c>
      <c r="N120" s="54"/>
      <c r="O120" s="55"/>
      <c r="P120" s="56">
        <f t="shared" ref="P120:P122" si="88">N120*O120</f>
        <v>0</v>
      </c>
      <c r="Q120" s="54"/>
      <c r="R120" s="55"/>
      <c r="S120" s="56">
        <f t="shared" ref="S120:S122" si="89">Q120*R120</f>
        <v>0</v>
      </c>
      <c r="T120" s="54"/>
      <c r="U120" s="55"/>
      <c r="V120" s="56">
        <f t="shared" ref="V120:V122" si="90">T120*U120</f>
        <v>0</v>
      </c>
      <c r="W120" s="57">
        <f t="shared" si="82"/>
        <v>8000</v>
      </c>
      <c r="X120" s="276">
        <f t="shared" si="83"/>
        <v>8000</v>
      </c>
      <c r="Y120" s="276">
        <f t="shared" si="18"/>
        <v>0</v>
      </c>
      <c r="Z120" s="284">
        <f t="shared" si="84"/>
        <v>0</v>
      </c>
      <c r="AA120" s="242"/>
      <c r="AB120" s="59"/>
      <c r="AC120" s="59"/>
      <c r="AD120" s="59"/>
      <c r="AE120" s="59"/>
      <c r="AF120" s="59"/>
      <c r="AG120" s="59"/>
    </row>
    <row r="121" spans="1:33" ht="30" customHeight="1" x14ac:dyDescent="0.25">
      <c r="A121" s="50" t="s">
        <v>19</v>
      </c>
      <c r="B121" s="51" t="s">
        <v>100</v>
      </c>
      <c r="C121" s="433" t="s">
        <v>449</v>
      </c>
      <c r="D121" s="239" t="s">
        <v>270</v>
      </c>
      <c r="E121" s="424">
        <v>1</v>
      </c>
      <c r="F121" s="428">
        <v>1000</v>
      </c>
      <c r="G121" s="56">
        <f t="shared" si="85"/>
        <v>1000</v>
      </c>
      <c r="H121" s="434">
        <v>1</v>
      </c>
      <c r="I121" s="435">
        <v>1000</v>
      </c>
      <c r="J121" s="65">
        <f t="shared" si="86"/>
        <v>1000</v>
      </c>
      <c r="K121" s="63"/>
      <c r="L121" s="64"/>
      <c r="M121" s="65">
        <f t="shared" si="87"/>
        <v>0</v>
      </c>
      <c r="N121" s="63"/>
      <c r="O121" s="64"/>
      <c r="P121" s="65">
        <f t="shared" si="88"/>
        <v>0</v>
      </c>
      <c r="Q121" s="63"/>
      <c r="R121" s="64"/>
      <c r="S121" s="65">
        <f t="shared" si="89"/>
        <v>0</v>
      </c>
      <c r="T121" s="63"/>
      <c r="U121" s="64"/>
      <c r="V121" s="65">
        <f t="shared" si="90"/>
        <v>0</v>
      </c>
      <c r="W121" s="66">
        <f t="shared" si="82"/>
        <v>1000</v>
      </c>
      <c r="X121" s="280">
        <f t="shared" si="83"/>
        <v>1000</v>
      </c>
      <c r="Y121" s="276">
        <f t="shared" si="18"/>
        <v>0</v>
      </c>
      <c r="Z121" s="284">
        <f t="shared" si="84"/>
        <v>0</v>
      </c>
      <c r="AA121" s="251"/>
      <c r="AB121" s="59"/>
      <c r="AC121" s="59"/>
      <c r="AD121" s="59"/>
      <c r="AE121" s="59"/>
      <c r="AF121" s="59"/>
      <c r="AG121" s="59"/>
    </row>
    <row r="122" spans="1:33" ht="30" customHeight="1" thickBot="1" x14ac:dyDescent="0.3">
      <c r="A122" s="60" t="s">
        <v>19</v>
      </c>
      <c r="B122" s="79" t="s">
        <v>101</v>
      </c>
      <c r="C122" s="433" t="s">
        <v>450</v>
      </c>
      <c r="D122" s="239" t="s">
        <v>270</v>
      </c>
      <c r="E122" s="424">
        <v>1</v>
      </c>
      <c r="F122" s="428">
        <v>900</v>
      </c>
      <c r="G122" s="353">
        <f t="shared" si="85"/>
        <v>900</v>
      </c>
      <c r="H122" s="424">
        <v>1</v>
      </c>
      <c r="I122" s="425">
        <v>900</v>
      </c>
      <c r="J122" s="418">
        <f t="shared" si="86"/>
        <v>900</v>
      </c>
      <c r="K122" s="418"/>
      <c r="L122" s="418"/>
      <c r="M122" s="418">
        <f t="shared" si="87"/>
        <v>0</v>
      </c>
      <c r="N122" s="418"/>
      <c r="O122" s="418"/>
      <c r="P122" s="418">
        <f t="shared" si="88"/>
        <v>0</v>
      </c>
      <c r="Q122" s="418"/>
      <c r="R122" s="418"/>
      <c r="S122" s="418">
        <f t="shared" si="89"/>
        <v>0</v>
      </c>
      <c r="T122" s="418"/>
      <c r="U122" s="418"/>
      <c r="V122" s="418">
        <f t="shared" si="90"/>
        <v>0</v>
      </c>
      <c r="W122" s="419">
        <f t="shared" si="82"/>
        <v>900</v>
      </c>
      <c r="X122" s="420">
        <f t="shared" si="83"/>
        <v>900</v>
      </c>
      <c r="Y122" s="276">
        <f t="shared" si="18"/>
        <v>0</v>
      </c>
      <c r="Z122" s="284">
        <f t="shared" si="84"/>
        <v>0</v>
      </c>
      <c r="AA122" s="403"/>
      <c r="AB122" s="59"/>
      <c r="AC122" s="59"/>
      <c r="AD122" s="59"/>
      <c r="AE122" s="59"/>
      <c r="AF122" s="59"/>
      <c r="AG122" s="59"/>
    </row>
    <row r="123" spans="1:33" s="402" customFormat="1" ht="30" customHeight="1" thickBot="1" x14ac:dyDescent="0.3">
      <c r="A123" s="60" t="s">
        <v>19</v>
      </c>
      <c r="B123" s="79" t="s">
        <v>452</v>
      </c>
      <c r="C123" s="433" t="s">
        <v>451</v>
      </c>
      <c r="D123" s="239" t="s">
        <v>270</v>
      </c>
      <c r="E123" s="424">
        <v>2</v>
      </c>
      <c r="F123" s="428">
        <v>17500</v>
      </c>
      <c r="G123" s="353">
        <f t="shared" si="85"/>
        <v>35000</v>
      </c>
      <c r="H123" s="424">
        <v>2</v>
      </c>
      <c r="I123" s="425">
        <v>17500</v>
      </c>
      <c r="J123" s="418">
        <f t="shared" si="86"/>
        <v>35000</v>
      </c>
      <c r="K123" s="418"/>
      <c r="L123" s="418"/>
      <c r="M123" s="418"/>
      <c r="N123" s="418"/>
      <c r="O123" s="418"/>
      <c r="P123" s="418"/>
      <c r="Q123" s="418"/>
      <c r="R123" s="418"/>
      <c r="S123" s="418"/>
      <c r="T123" s="418"/>
      <c r="U123" s="418"/>
      <c r="V123" s="418"/>
      <c r="W123" s="419">
        <f t="shared" si="82"/>
        <v>35000</v>
      </c>
      <c r="X123" s="420">
        <f t="shared" si="83"/>
        <v>35000</v>
      </c>
      <c r="Y123" s="276">
        <f t="shared" si="18"/>
        <v>0</v>
      </c>
      <c r="Z123" s="284">
        <f t="shared" si="84"/>
        <v>0</v>
      </c>
      <c r="AA123" s="403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41" t="s">
        <v>17</v>
      </c>
      <c r="B124" s="80" t="s">
        <v>102</v>
      </c>
      <c r="C124" s="78" t="s">
        <v>103</v>
      </c>
      <c r="D124" s="68"/>
      <c r="E124" s="69">
        <f>SUM(E125:E127)</f>
        <v>0</v>
      </c>
      <c r="F124" s="70"/>
      <c r="G124" s="71">
        <f>SUM(G125:G127)</f>
        <v>0</v>
      </c>
      <c r="H124" s="45">
        <f>SUM(H125:H127)</f>
        <v>0</v>
      </c>
      <c r="I124" s="411"/>
      <c r="J124" s="412">
        <f>SUM(J125:J127)</f>
        <v>0</v>
      </c>
      <c r="K124" s="45">
        <f>SUM(K125:K127)</f>
        <v>0</v>
      </c>
      <c r="L124" s="411"/>
      <c r="M124" s="412">
        <f>SUM(M125:M127)</f>
        <v>0</v>
      </c>
      <c r="N124" s="45">
        <f>SUM(N125:N127)</f>
        <v>0</v>
      </c>
      <c r="O124" s="411"/>
      <c r="P124" s="412">
        <f>SUM(P125:P127)</f>
        <v>0</v>
      </c>
      <c r="Q124" s="45">
        <f>SUM(Q125:Q127)</f>
        <v>0</v>
      </c>
      <c r="R124" s="411"/>
      <c r="S124" s="412">
        <f>SUM(S125:S127)</f>
        <v>0</v>
      </c>
      <c r="T124" s="45">
        <f>SUM(T125:T127)</f>
        <v>0</v>
      </c>
      <c r="U124" s="411"/>
      <c r="V124" s="412">
        <f>SUM(V125:V127)</f>
        <v>0</v>
      </c>
      <c r="W124" s="412">
        <f>SUM(W125:W127)</f>
        <v>0</v>
      </c>
      <c r="X124" s="412">
        <f>SUM(X125:X127)</f>
        <v>0</v>
      </c>
      <c r="Y124" s="412">
        <f t="shared" si="18"/>
        <v>0</v>
      </c>
      <c r="Z124" s="412" t="e">
        <f>Y124/W124</f>
        <v>#DIV/0!</v>
      </c>
      <c r="AA124" s="414"/>
      <c r="AB124" s="49"/>
      <c r="AC124" s="49"/>
      <c r="AD124" s="49"/>
      <c r="AE124" s="49"/>
      <c r="AF124" s="49"/>
      <c r="AG124" s="49"/>
    </row>
    <row r="125" spans="1:33" ht="30" customHeight="1" x14ac:dyDescent="0.2">
      <c r="A125" s="50" t="s">
        <v>19</v>
      </c>
      <c r="B125" s="51" t="s">
        <v>104</v>
      </c>
      <c r="C125" s="107" t="s">
        <v>105</v>
      </c>
      <c r="D125" s="108" t="s">
        <v>106</v>
      </c>
      <c r="E125" s="54"/>
      <c r="F125" s="55"/>
      <c r="G125" s="56">
        <f t="shared" ref="G125:G127" si="91">E125*F125</f>
        <v>0</v>
      </c>
      <c r="H125" s="54"/>
      <c r="I125" s="55"/>
      <c r="J125" s="56">
        <f t="shared" ref="J125:J127" si="92">H125*I125</f>
        <v>0</v>
      </c>
      <c r="K125" s="54"/>
      <c r="L125" s="55"/>
      <c r="M125" s="56">
        <f t="shared" ref="M125:M127" si="93">K125*L125</f>
        <v>0</v>
      </c>
      <c r="N125" s="54"/>
      <c r="O125" s="55"/>
      <c r="P125" s="56">
        <f t="shared" ref="P125:P127" si="94">N125*O125</f>
        <v>0</v>
      </c>
      <c r="Q125" s="54"/>
      <c r="R125" s="55"/>
      <c r="S125" s="56">
        <f t="shared" ref="S125:S127" si="95">Q125*R125</f>
        <v>0</v>
      </c>
      <c r="T125" s="54"/>
      <c r="U125" s="55"/>
      <c r="V125" s="56">
        <f t="shared" ref="V125:V127" si="96">T125*U125</f>
        <v>0</v>
      </c>
      <c r="W125" s="57">
        <f t="shared" si="82"/>
        <v>0</v>
      </c>
      <c r="X125" s="276">
        <f t="shared" si="83"/>
        <v>0</v>
      </c>
      <c r="Y125" s="276">
        <f t="shared" si="18"/>
        <v>0</v>
      </c>
      <c r="Z125" s="284" t="e">
        <f t="shared" si="84"/>
        <v>#DIV/0!</v>
      </c>
      <c r="AA125" s="242"/>
      <c r="AB125" s="59"/>
      <c r="AC125" s="59"/>
      <c r="AD125" s="59"/>
      <c r="AE125" s="59"/>
      <c r="AF125" s="59"/>
      <c r="AG125" s="59"/>
    </row>
    <row r="126" spans="1:33" ht="30" customHeight="1" x14ac:dyDescent="0.2">
      <c r="A126" s="50" t="s">
        <v>19</v>
      </c>
      <c r="B126" s="51" t="s">
        <v>107</v>
      </c>
      <c r="C126" s="107" t="s">
        <v>108</v>
      </c>
      <c r="D126" s="108" t="s">
        <v>106</v>
      </c>
      <c r="E126" s="54"/>
      <c r="F126" s="55"/>
      <c r="G126" s="56">
        <f t="shared" si="91"/>
        <v>0</v>
      </c>
      <c r="H126" s="54"/>
      <c r="I126" s="55"/>
      <c r="J126" s="56">
        <f t="shared" si="92"/>
        <v>0</v>
      </c>
      <c r="K126" s="54"/>
      <c r="L126" s="55"/>
      <c r="M126" s="56">
        <f t="shared" si="93"/>
        <v>0</v>
      </c>
      <c r="N126" s="54"/>
      <c r="O126" s="55"/>
      <c r="P126" s="56">
        <f t="shared" si="94"/>
        <v>0</v>
      </c>
      <c r="Q126" s="54"/>
      <c r="R126" s="55"/>
      <c r="S126" s="56">
        <f t="shared" si="95"/>
        <v>0</v>
      </c>
      <c r="T126" s="54"/>
      <c r="U126" s="55"/>
      <c r="V126" s="56">
        <f t="shared" si="96"/>
        <v>0</v>
      </c>
      <c r="W126" s="57">
        <f t="shared" si="82"/>
        <v>0</v>
      </c>
      <c r="X126" s="276">
        <f t="shared" si="83"/>
        <v>0</v>
      </c>
      <c r="Y126" s="276">
        <f t="shared" si="18"/>
        <v>0</v>
      </c>
      <c r="Z126" s="284" t="e">
        <f t="shared" si="84"/>
        <v>#DIV/0!</v>
      </c>
      <c r="AA126" s="242"/>
      <c r="AB126" s="59"/>
      <c r="AC126" s="59"/>
      <c r="AD126" s="59"/>
      <c r="AE126" s="59"/>
      <c r="AF126" s="59"/>
      <c r="AG126" s="59"/>
    </row>
    <row r="127" spans="1:33" ht="30" customHeight="1" thickBot="1" x14ac:dyDescent="0.25">
      <c r="A127" s="60" t="s">
        <v>19</v>
      </c>
      <c r="B127" s="79" t="s">
        <v>109</v>
      </c>
      <c r="C127" s="109" t="s">
        <v>110</v>
      </c>
      <c r="D127" s="110" t="s">
        <v>106</v>
      </c>
      <c r="E127" s="63"/>
      <c r="F127" s="64"/>
      <c r="G127" s="65">
        <f t="shared" si="91"/>
        <v>0</v>
      </c>
      <c r="H127" s="63"/>
      <c r="I127" s="64"/>
      <c r="J127" s="65">
        <f t="shared" si="92"/>
        <v>0</v>
      </c>
      <c r="K127" s="63"/>
      <c r="L127" s="64"/>
      <c r="M127" s="65">
        <f t="shared" si="93"/>
        <v>0</v>
      </c>
      <c r="N127" s="63"/>
      <c r="O127" s="64"/>
      <c r="P127" s="65">
        <f t="shared" si="94"/>
        <v>0</v>
      </c>
      <c r="Q127" s="63"/>
      <c r="R127" s="64"/>
      <c r="S127" s="65">
        <f t="shared" si="95"/>
        <v>0</v>
      </c>
      <c r="T127" s="63"/>
      <c r="U127" s="64"/>
      <c r="V127" s="65">
        <f t="shared" si="96"/>
        <v>0</v>
      </c>
      <c r="W127" s="66">
        <f t="shared" si="82"/>
        <v>0</v>
      </c>
      <c r="X127" s="276">
        <f t="shared" si="83"/>
        <v>0</v>
      </c>
      <c r="Y127" s="276">
        <f t="shared" si="18"/>
        <v>0</v>
      </c>
      <c r="Z127" s="284" t="e">
        <f t="shared" si="84"/>
        <v>#DIV/0!</v>
      </c>
      <c r="AA127" s="251"/>
      <c r="AB127" s="59"/>
      <c r="AC127" s="59"/>
      <c r="AD127" s="59"/>
      <c r="AE127" s="59"/>
      <c r="AF127" s="59"/>
      <c r="AG127" s="59"/>
    </row>
    <row r="128" spans="1:33" ht="30" customHeight="1" x14ac:dyDescent="0.2">
      <c r="A128" s="41" t="s">
        <v>17</v>
      </c>
      <c r="B128" s="80" t="s">
        <v>111</v>
      </c>
      <c r="C128" s="78" t="s">
        <v>112</v>
      </c>
      <c r="D128" s="68"/>
      <c r="E128" s="69">
        <f>SUM(E129:E131)</f>
        <v>0</v>
      </c>
      <c r="F128" s="70"/>
      <c r="G128" s="71">
        <f>SUM(G129:G131)</f>
        <v>0</v>
      </c>
      <c r="H128" s="69">
        <f>SUM(H129:H131)</f>
        <v>0</v>
      </c>
      <c r="I128" s="70"/>
      <c r="J128" s="71">
        <f>SUM(J129:J131)</f>
        <v>0</v>
      </c>
      <c r="K128" s="69">
        <f>SUM(K129:K131)</f>
        <v>0</v>
      </c>
      <c r="L128" s="70"/>
      <c r="M128" s="71">
        <f>SUM(M129:M131)</f>
        <v>0</v>
      </c>
      <c r="N128" s="69">
        <f>SUM(N129:N131)</f>
        <v>0</v>
      </c>
      <c r="O128" s="70"/>
      <c r="P128" s="71">
        <f>SUM(P129:P131)</f>
        <v>0</v>
      </c>
      <c r="Q128" s="69">
        <f>SUM(Q129:Q131)</f>
        <v>0</v>
      </c>
      <c r="R128" s="70"/>
      <c r="S128" s="71">
        <f>SUM(S129:S131)</f>
        <v>0</v>
      </c>
      <c r="T128" s="69">
        <f>SUM(T129:T131)</f>
        <v>0</v>
      </c>
      <c r="U128" s="70"/>
      <c r="V128" s="71">
        <f>SUM(V129:V131)</f>
        <v>0</v>
      </c>
      <c r="W128" s="71">
        <f>SUM(W129:W131)</f>
        <v>0</v>
      </c>
      <c r="X128" s="71">
        <f>SUM(X129:X131)</f>
        <v>0</v>
      </c>
      <c r="Y128" s="71">
        <f t="shared" si="18"/>
        <v>0</v>
      </c>
      <c r="Z128" s="71" t="e">
        <f>Y128/W128</f>
        <v>#DIV/0!</v>
      </c>
      <c r="AA128" s="252"/>
      <c r="AB128" s="49"/>
      <c r="AC128" s="49"/>
      <c r="AD128" s="49"/>
      <c r="AE128" s="49"/>
      <c r="AF128" s="49"/>
      <c r="AG128" s="49"/>
    </row>
    <row r="129" spans="1:33" ht="30" customHeight="1" x14ac:dyDescent="0.2">
      <c r="A129" s="50" t="s">
        <v>19</v>
      </c>
      <c r="B129" s="51" t="s">
        <v>113</v>
      </c>
      <c r="C129" s="96" t="s">
        <v>114</v>
      </c>
      <c r="D129" s="108" t="s">
        <v>54</v>
      </c>
      <c r="E129" s="54"/>
      <c r="F129" s="55"/>
      <c r="G129" s="56">
        <f t="shared" ref="G129:G131" si="97">E129*F129</f>
        <v>0</v>
      </c>
      <c r="H129" s="54"/>
      <c r="I129" s="55"/>
      <c r="J129" s="56">
        <f t="shared" ref="J129:J131" si="98">H129*I129</f>
        <v>0</v>
      </c>
      <c r="K129" s="54"/>
      <c r="L129" s="55"/>
      <c r="M129" s="56">
        <f t="shared" ref="M129:M131" si="99">K129*L129</f>
        <v>0</v>
      </c>
      <c r="N129" s="54"/>
      <c r="O129" s="55"/>
      <c r="P129" s="56">
        <f t="shared" ref="P129:P131" si="100">N129*O129</f>
        <v>0</v>
      </c>
      <c r="Q129" s="54"/>
      <c r="R129" s="55"/>
      <c r="S129" s="56">
        <f t="shared" ref="S129:S131" si="101">Q129*R129</f>
        <v>0</v>
      </c>
      <c r="T129" s="54"/>
      <c r="U129" s="55"/>
      <c r="V129" s="56">
        <f t="shared" ref="V129:V131" si="102">T129*U129</f>
        <v>0</v>
      </c>
      <c r="W129" s="57">
        <f t="shared" si="82"/>
        <v>0</v>
      </c>
      <c r="X129" s="276">
        <f t="shared" si="83"/>
        <v>0</v>
      </c>
      <c r="Y129" s="276">
        <f t="shared" si="18"/>
        <v>0</v>
      </c>
      <c r="Z129" s="284" t="e">
        <f t="shared" si="84"/>
        <v>#DIV/0!</v>
      </c>
      <c r="AA129" s="242"/>
      <c r="AB129" s="59"/>
      <c r="AC129" s="59"/>
      <c r="AD129" s="59"/>
      <c r="AE129" s="59"/>
      <c r="AF129" s="59"/>
      <c r="AG129" s="59"/>
    </row>
    <row r="130" spans="1:33" ht="30" customHeight="1" x14ac:dyDescent="0.2">
      <c r="A130" s="50" t="s">
        <v>19</v>
      </c>
      <c r="B130" s="51" t="s">
        <v>115</v>
      </c>
      <c r="C130" s="96" t="s">
        <v>114</v>
      </c>
      <c r="D130" s="108" t="s">
        <v>54</v>
      </c>
      <c r="E130" s="54"/>
      <c r="F130" s="55"/>
      <c r="G130" s="56">
        <f t="shared" si="97"/>
        <v>0</v>
      </c>
      <c r="H130" s="54"/>
      <c r="I130" s="55"/>
      <c r="J130" s="56">
        <f t="shared" si="98"/>
        <v>0</v>
      </c>
      <c r="K130" s="54"/>
      <c r="L130" s="55"/>
      <c r="M130" s="56">
        <f t="shared" si="99"/>
        <v>0</v>
      </c>
      <c r="N130" s="54"/>
      <c r="O130" s="55"/>
      <c r="P130" s="56">
        <f t="shared" si="100"/>
        <v>0</v>
      </c>
      <c r="Q130" s="54"/>
      <c r="R130" s="55"/>
      <c r="S130" s="56">
        <f t="shared" si="101"/>
        <v>0</v>
      </c>
      <c r="T130" s="54"/>
      <c r="U130" s="55"/>
      <c r="V130" s="56">
        <f t="shared" si="102"/>
        <v>0</v>
      </c>
      <c r="W130" s="57">
        <f t="shared" si="82"/>
        <v>0</v>
      </c>
      <c r="X130" s="276">
        <f t="shared" si="83"/>
        <v>0</v>
      </c>
      <c r="Y130" s="276">
        <f t="shared" si="18"/>
        <v>0</v>
      </c>
      <c r="Z130" s="284" t="e">
        <f t="shared" si="84"/>
        <v>#DIV/0!</v>
      </c>
      <c r="AA130" s="242"/>
      <c r="AB130" s="59"/>
      <c r="AC130" s="59"/>
      <c r="AD130" s="59"/>
      <c r="AE130" s="59"/>
      <c r="AF130" s="59"/>
      <c r="AG130" s="59"/>
    </row>
    <row r="131" spans="1:33" ht="30" customHeight="1" thickBot="1" x14ac:dyDescent="0.25">
      <c r="A131" s="60" t="s">
        <v>19</v>
      </c>
      <c r="B131" s="61" t="s">
        <v>116</v>
      </c>
      <c r="C131" s="88" t="s">
        <v>114</v>
      </c>
      <c r="D131" s="110" t="s">
        <v>54</v>
      </c>
      <c r="E131" s="63"/>
      <c r="F131" s="64"/>
      <c r="G131" s="65">
        <f t="shared" si="97"/>
        <v>0</v>
      </c>
      <c r="H131" s="63"/>
      <c r="I131" s="64"/>
      <c r="J131" s="65">
        <f t="shared" si="98"/>
        <v>0</v>
      </c>
      <c r="K131" s="63"/>
      <c r="L131" s="64"/>
      <c r="M131" s="65">
        <f t="shared" si="99"/>
        <v>0</v>
      </c>
      <c r="N131" s="63"/>
      <c r="O131" s="64"/>
      <c r="P131" s="65">
        <f t="shared" si="100"/>
        <v>0</v>
      </c>
      <c r="Q131" s="63"/>
      <c r="R131" s="64"/>
      <c r="S131" s="65">
        <f t="shared" si="101"/>
        <v>0</v>
      </c>
      <c r="T131" s="63"/>
      <c r="U131" s="64"/>
      <c r="V131" s="65">
        <f t="shared" si="102"/>
        <v>0</v>
      </c>
      <c r="W131" s="66">
        <f t="shared" si="82"/>
        <v>0</v>
      </c>
      <c r="X131" s="276">
        <f t="shared" si="83"/>
        <v>0</v>
      </c>
      <c r="Y131" s="276">
        <f t="shared" si="18"/>
        <v>0</v>
      </c>
      <c r="Z131" s="284" t="e">
        <f t="shared" si="84"/>
        <v>#DIV/0!</v>
      </c>
      <c r="AA131" s="251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41" t="s">
        <v>17</v>
      </c>
      <c r="B132" s="80" t="s">
        <v>117</v>
      </c>
      <c r="C132" s="78" t="s">
        <v>118</v>
      </c>
      <c r="D132" s="68"/>
      <c r="E132" s="69">
        <f>SUM(E133:E135)</f>
        <v>0</v>
      </c>
      <c r="F132" s="70"/>
      <c r="G132" s="71">
        <f>SUM(G133:G135)</f>
        <v>0</v>
      </c>
      <c r="H132" s="69">
        <f>SUM(H133:H135)</f>
        <v>0</v>
      </c>
      <c r="I132" s="70"/>
      <c r="J132" s="71">
        <f>SUM(J133:J135)</f>
        <v>0</v>
      </c>
      <c r="K132" s="69">
        <f>SUM(K133:K135)</f>
        <v>0</v>
      </c>
      <c r="L132" s="70"/>
      <c r="M132" s="71">
        <f>SUM(M133:M135)</f>
        <v>0</v>
      </c>
      <c r="N132" s="69">
        <f>SUM(N133:N135)</f>
        <v>0</v>
      </c>
      <c r="O132" s="70"/>
      <c r="P132" s="71">
        <f>SUM(P133:P135)</f>
        <v>0</v>
      </c>
      <c r="Q132" s="69">
        <f>SUM(Q133:Q135)</f>
        <v>0</v>
      </c>
      <c r="R132" s="70"/>
      <c r="S132" s="71">
        <f>SUM(S133:S135)</f>
        <v>0</v>
      </c>
      <c r="T132" s="69">
        <f>SUM(T133:T135)</f>
        <v>0</v>
      </c>
      <c r="U132" s="70"/>
      <c r="V132" s="71">
        <f>SUM(V133:V135)</f>
        <v>0</v>
      </c>
      <c r="W132" s="71">
        <f>SUM(W133:W135)</f>
        <v>0</v>
      </c>
      <c r="X132" s="71">
        <f>SUM(X133:X135)</f>
        <v>0</v>
      </c>
      <c r="Y132" s="71">
        <f t="shared" si="18"/>
        <v>0</v>
      </c>
      <c r="Z132" s="71" t="e">
        <f>Y132/W132</f>
        <v>#DIV/0!</v>
      </c>
      <c r="AA132" s="252"/>
      <c r="AB132" s="49"/>
      <c r="AC132" s="49"/>
      <c r="AD132" s="49"/>
      <c r="AE132" s="49"/>
      <c r="AF132" s="49"/>
      <c r="AG132" s="49"/>
    </row>
    <row r="133" spans="1:33" ht="30" customHeight="1" x14ac:dyDescent="0.2">
      <c r="A133" s="50" t="s">
        <v>19</v>
      </c>
      <c r="B133" s="51" t="s">
        <v>119</v>
      </c>
      <c r="C133" s="96" t="s">
        <v>114</v>
      </c>
      <c r="D133" s="108" t="s">
        <v>54</v>
      </c>
      <c r="E133" s="54"/>
      <c r="F133" s="55"/>
      <c r="G133" s="56">
        <f t="shared" ref="G133:G135" si="103">E133*F133</f>
        <v>0</v>
      </c>
      <c r="H133" s="54"/>
      <c r="I133" s="55"/>
      <c r="J133" s="56">
        <f t="shared" ref="J133:J135" si="104">H133*I133</f>
        <v>0</v>
      </c>
      <c r="K133" s="54"/>
      <c r="L133" s="55"/>
      <c r="M133" s="56">
        <f t="shared" ref="M133:M135" si="105">K133*L133</f>
        <v>0</v>
      </c>
      <c r="N133" s="54"/>
      <c r="O133" s="55"/>
      <c r="P133" s="56">
        <f t="shared" ref="P133:P135" si="106">N133*O133</f>
        <v>0</v>
      </c>
      <c r="Q133" s="54"/>
      <c r="R133" s="55"/>
      <c r="S133" s="56">
        <f t="shared" ref="S133:S135" si="107">Q133*R133</f>
        <v>0</v>
      </c>
      <c r="T133" s="54"/>
      <c r="U133" s="55"/>
      <c r="V133" s="56">
        <f t="shared" ref="V133:V135" si="108">T133*U133</f>
        <v>0</v>
      </c>
      <c r="W133" s="57">
        <f t="shared" si="82"/>
        <v>0</v>
      </c>
      <c r="X133" s="276">
        <f t="shared" si="83"/>
        <v>0</v>
      </c>
      <c r="Y133" s="276">
        <f t="shared" si="18"/>
        <v>0</v>
      </c>
      <c r="Z133" s="284" t="e">
        <f t="shared" si="84"/>
        <v>#DIV/0!</v>
      </c>
      <c r="AA133" s="242"/>
      <c r="AB133" s="59"/>
      <c r="AC133" s="59"/>
      <c r="AD133" s="59"/>
      <c r="AE133" s="59"/>
      <c r="AF133" s="59"/>
      <c r="AG133" s="59"/>
    </row>
    <row r="134" spans="1:33" ht="30" customHeight="1" x14ac:dyDescent="0.2">
      <c r="A134" s="50" t="s">
        <v>19</v>
      </c>
      <c r="B134" s="51" t="s">
        <v>120</v>
      </c>
      <c r="C134" s="96" t="s">
        <v>114</v>
      </c>
      <c r="D134" s="108" t="s">
        <v>54</v>
      </c>
      <c r="E134" s="54"/>
      <c r="F134" s="55"/>
      <c r="G134" s="56">
        <f t="shared" si="103"/>
        <v>0</v>
      </c>
      <c r="H134" s="54"/>
      <c r="I134" s="55"/>
      <c r="J134" s="56">
        <f t="shared" si="104"/>
        <v>0</v>
      </c>
      <c r="K134" s="54"/>
      <c r="L134" s="55"/>
      <c r="M134" s="56">
        <f t="shared" si="105"/>
        <v>0</v>
      </c>
      <c r="N134" s="54"/>
      <c r="O134" s="55"/>
      <c r="P134" s="56">
        <f t="shared" si="106"/>
        <v>0</v>
      </c>
      <c r="Q134" s="54"/>
      <c r="R134" s="55"/>
      <c r="S134" s="56">
        <f t="shared" si="107"/>
        <v>0</v>
      </c>
      <c r="T134" s="54"/>
      <c r="U134" s="55"/>
      <c r="V134" s="56">
        <f t="shared" si="108"/>
        <v>0</v>
      </c>
      <c r="W134" s="57">
        <f t="shared" si="82"/>
        <v>0</v>
      </c>
      <c r="X134" s="276">
        <f t="shared" si="83"/>
        <v>0</v>
      </c>
      <c r="Y134" s="276">
        <f t="shared" si="18"/>
        <v>0</v>
      </c>
      <c r="Z134" s="284" t="e">
        <f t="shared" si="84"/>
        <v>#DIV/0!</v>
      </c>
      <c r="AA134" s="242"/>
      <c r="AB134" s="59"/>
      <c r="AC134" s="59"/>
      <c r="AD134" s="59"/>
      <c r="AE134" s="59"/>
      <c r="AF134" s="59"/>
      <c r="AG134" s="59"/>
    </row>
    <row r="135" spans="1:33" ht="30" customHeight="1" thickBot="1" x14ac:dyDescent="0.25">
      <c r="A135" s="60" t="s">
        <v>19</v>
      </c>
      <c r="B135" s="79" t="s">
        <v>121</v>
      </c>
      <c r="C135" s="88" t="s">
        <v>114</v>
      </c>
      <c r="D135" s="110" t="s">
        <v>54</v>
      </c>
      <c r="E135" s="63"/>
      <c r="F135" s="64"/>
      <c r="G135" s="65">
        <f t="shared" si="103"/>
        <v>0</v>
      </c>
      <c r="H135" s="63"/>
      <c r="I135" s="64"/>
      <c r="J135" s="65">
        <f t="shared" si="104"/>
        <v>0</v>
      </c>
      <c r="K135" s="63"/>
      <c r="L135" s="64"/>
      <c r="M135" s="65">
        <f t="shared" si="105"/>
        <v>0</v>
      </c>
      <c r="N135" s="63"/>
      <c r="O135" s="64"/>
      <c r="P135" s="65">
        <f t="shared" si="106"/>
        <v>0</v>
      </c>
      <c r="Q135" s="63"/>
      <c r="R135" s="64"/>
      <c r="S135" s="65">
        <f t="shared" si="107"/>
        <v>0</v>
      </c>
      <c r="T135" s="63"/>
      <c r="U135" s="64"/>
      <c r="V135" s="65">
        <f t="shared" si="108"/>
        <v>0</v>
      </c>
      <c r="W135" s="66">
        <f t="shared" si="82"/>
        <v>0</v>
      </c>
      <c r="X135" s="276">
        <f t="shared" si="83"/>
        <v>0</v>
      </c>
      <c r="Y135" s="280">
        <f t="shared" si="18"/>
        <v>0</v>
      </c>
      <c r="Z135" s="284" t="e">
        <f t="shared" si="84"/>
        <v>#DIV/0!</v>
      </c>
      <c r="AA135" s="251"/>
      <c r="AB135" s="59"/>
      <c r="AC135" s="59"/>
      <c r="AD135" s="59"/>
      <c r="AE135" s="59"/>
      <c r="AF135" s="59"/>
      <c r="AG135" s="59"/>
    </row>
    <row r="136" spans="1:33" ht="30" customHeight="1" thickBot="1" x14ac:dyDescent="0.25">
      <c r="A136" s="111" t="s">
        <v>122</v>
      </c>
      <c r="B136" s="112"/>
      <c r="C136" s="113"/>
      <c r="D136" s="114"/>
      <c r="E136" s="115">
        <f>E132+E128+E124+E119+E115</f>
        <v>11</v>
      </c>
      <c r="F136" s="90"/>
      <c r="G136" s="89">
        <f>G132+G128+G124+G119+G115</f>
        <v>74900</v>
      </c>
      <c r="H136" s="115">
        <f>H132+H128+H124+H119+H115</f>
        <v>11</v>
      </c>
      <c r="I136" s="90"/>
      <c r="J136" s="89">
        <f>J132+J128+J124+J119+J115</f>
        <v>74900</v>
      </c>
      <c r="K136" s="91">
        <f>K132+K128+K124+K119+K115</f>
        <v>0</v>
      </c>
      <c r="L136" s="90"/>
      <c r="M136" s="89">
        <f>M132+M128+M124+M119+M115</f>
        <v>0</v>
      </c>
      <c r="N136" s="91">
        <f>N132+N128+N124+N119+N115</f>
        <v>0</v>
      </c>
      <c r="O136" s="90"/>
      <c r="P136" s="89">
        <f>P132+P128+P124+P119+P115</f>
        <v>0</v>
      </c>
      <c r="Q136" s="91">
        <f>Q132+Q128+Q124+Q119+Q115</f>
        <v>0</v>
      </c>
      <c r="R136" s="90"/>
      <c r="S136" s="89">
        <f>S132+S128+S124+S119+S115</f>
        <v>0</v>
      </c>
      <c r="T136" s="91">
        <f>T132+T128+T124+T119+T115</f>
        <v>0</v>
      </c>
      <c r="U136" s="90"/>
      <c r="V136" s="89">
        <f>V132+V128+V124+V119+V115</f>
        <v>0</v>
      </c>
      <c r="W136" s="98">
        <f>W132+W128+W124+W119+W115</f>
        <v>74900</v>
      </c>
      <c r="X136" s="279">
        <f>X132+X128+X124+X119+X115</f>
        <v>74900</v>
      </c>
      <c r="Y136" s="281">
        <f t="shared" ref="Y136:Y201" si="109">W136-X136</f>
        <v>0</v>
      </c>
      <c r="Z136" s="281">
        <f>Y136/W136</f>
        <v>0</v>
      </c>
      <c r="AA136" s="255"/>
      <c r="AB136" s="5"/>
      <c r="AC136" s="5"/>
      <c r="AD136" s="5"/>
      <c r="AE136" s="5"/>
      <c r="AF136" s="5"/>
      <c r="AG136" s="5"/>
    </row>
    <row r="137" spans="1:33" s="178" customFormat="1" ht="30" customHeight="1" thickBot="1" x14ac:dyDescent="0.25">
      <c r="A137" s="92" t="s">
        <v>16</v>
      </c>
      <c r="B137" s="93">
        <v>5</v>
      </c>
      <c r="C137" s="199" t="s">
        <v>258</v>
      </c>
      <c r="D137" s="38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40"/>
      <c r="X137" s="40"/>
      <c r="Y137" s="282"/>
      <c r="Z137" s="40"/>
      <c r="AA137" s="249"/>
      <c r="AB137" s="5"/>
      <c r="AC137" s="5"/>
      <c r="AD137" s="5"/>
      <c r="AE137" s="5"/>
      <c r="AF137" s="5"/>
      <c r="AG137" s="5"/>
    </row>
    <row r="138" spans="1:33" ht="30" customHeight="1" x14ac:dyDescent="0.2">
      <c r="A138" s="41" t="s">
        <v>17</v>
      </c>
      <c r="B138" s="80" t="s">
        <v>123</v>
      </c>
      <c r="C138" s="67" t="s">
        <v>124</v>
      </c>
      <c r="D138" s="68"/>
      <c r="E138" s="69">
        <f>SUM(E139:E141)</f>
        <v>0</v>
      </c>
      <c r="F138" s="70"/>
      <c r="G138" s="71">
        <f>SUM(G139:G141)</f>
        <v>0</v>
      </c>
      <c r="H138" s="69">
        <f>SUM(H139:H141)</f>
        <v>0</v>
      </c>
      <c r="I138" s="70"/>
      <c r="J138" s="71">
        <f>SUM(J139:J141)</f>
        <v>0</v>
      </c>
      <c r="K138" s="69">
        <f>SUM(K139:K141)</f>
        <v>0</v>
      </c>
      <c r="L138" s="70"/>
      <c r="M138" s="71">
        <f>SUM(M139:M141)</f>
        <v>0</v>
      </c>
      <c r="N138" s="69">
        <f>SUM(N139:N141)</f>
        <v>0</v>
      </c>
      <c r="O138" s="70"/>
      <c r="P138" s="71">
        <f>SUM(P139:P141)</f>
        <v>0</v>
      </c>
      <c r="Q138" s="69">
        <f>SUM(Q139:Q141)</f>
        <v>0</v>
      </c>
      <c r="R138" s="70"/>
      <c r="S138" s="71">
        <f>SUM(S139:S141)</f>
        <v>0</v>
      </c>
      <c r="T138" s="69">
        <f>SUM(T139:T141)</f>
        <v>0</v>
      </c>
      <c r="U138" s="70"/>
      <c r="V138" s="71">
        <f>SUM(V139:V141)</f>
        <v>0</v>
      </c>
      <c r="W138" s="72">
        <f>SUM(W139:W141)</f>
        <v>0</v>
      </c>
      <c r="X138" s="72">
        <f>SUM(X139:X141)</f>
        <v>0</v>
      </c>
      <c r="Y138" s="72">
        <f t="shared" si="109"/>
        <v>0</v>
      </c>
      <c r="Z138" s="278" t="e">
        <f>Y138/W138</f>
        <v>#DIV/0!</v>
      </c>
      <c r="AA138" s="252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19</v>
      </c>
      <c r="B139" s="51" t="s">
        <v>125</v>
      </c>
      <c r="C139" s="117" t="s">
        <v>126</v>
      </c>
      <c r="D139" s="108" t="s">
        <v>127</v>
      </c>
      <c r="E139" s="54"/>
      <c r="F139" s="55"/>
      <c r="G139" s="56">
        <f t="shared" ref="G139:G141" si="110">E139*F139</f>
        <v>0</v>
      </c>
      <c r="H139" s="54"/>
      <c r="I139" s="55"/>
      <c r="J139" s="56">
        <f t="shared" ref="J139:J141" si="111">H139*I139</f>
        <v>0</v>
      </c>
      <c r="K139" s="54"/>
      <c r="L139" s="55"/>
      <c r="M139" s="56">
        <f t="shared" ref="M139:M141" si="112">K139*L139</f>
        <v>0</v>
      </c>
      <c r="N139" s="54"/>
      <c r="O139" s="55"/>
      <c r="P139" s="56">
        <f t="shared" ref="P139:P141" si="113">N139*O139</f>
        <v>0</v>
      </c>
      <c r="Q139" s="54"/>
      <c r="R139" s="55"/>
      <c r="S139" s="56">
        <f t="shared" ref="S139:S141" si="114">Q139*R139</f>
        <v>0</v>
      </c>
      <c r="T139" s="54"/>
      <c r="U139" s="55"/>
      <c r="V139" s="56">
        <f t="shared" ref="V139:V141" si="115">T139*U139</f>
        <v>0</v>
      </c>
      <c r="W139" s="57">
        <f>G139+M139+S139</f>
        <v>0</v>
      </c>
      <c r="X139" s="276">
        <f t="shared" ref="X139:X149" si="116">J139+P139+V139</f>
        <v>0</v>
      </c>
      <c r="Y139" s="276">
        <f t="shared" si="109"/>
        <v>0</v>
      </c>
      <c r="Z139" s="284" t="e">
        <f t="shared" ref="Z139:Z149" si="117">Y139/W139</f>
        <v>#DIV/0!</v>
      </c>
      <c r="AA139" s="242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50" t="s">
        <v>19</v>
      </c>
      <c r="B140" s="51" t="s">
        <v>128</v>
      </c>
      <c r="C140" s="117" t="s">
        <v>126</v>
      </c>
      <c r="D140" s="108" t="s">
        <v>127</v>
      </c>
      <c r="E140" s="54"/>
      <c r="F140" s="55"/>
      <c r="G140" s="56">
        <f t="shared" si="110"/>
        <v>0</v>
      </c>
      <c r="H140" s="54"/>
      <c r="I140" s="55"/>
      <c r="J140" s="56">
        <f t="shared" si="111"/>
        <v>0</v>
      </c>
      <c r="K140" s="54"/>
      <c r="L140" s="55"/>
      <c r="M140" s="56">
        <f t="shared" si="112"/>
        <v>0</v>
      </c>
      <c r="N140" s="54"/>
      <c r="O140" s="55"/>
      <c r="P140" s="56">
        <f t="shared" si="113"/>
        <v>0</v>
      </c>
      <c r="Q140" s="54"/>
      <c r="R140" s="55"/>
      <c r="S140" s="56">
        <f t="shared" si="114"/>
        <v>0</v>
      </c>
      <c r="T140" s="54"/>
      <c r="U140" s="55"/>
      <c r="V140" s="56">
        <f t="shared" si="115"/>
        <v>0</v>
      </c>
      <c r="W140" s="57">
        <f>G140+M140+S140</f>
        <v>0</v>
      </c>
      <c r="X140" s="276">
        <f t="shared" si="116"/>
        <v>0</v>
      </c>
      <c r="Y140" s="276">
        <f t="shared" si="109"/>
        <v>0</v>
      </c>
      <c r="Z140" s="284" t="e">
        <f t="shared" si="117"/>
        <v>#DIV/0!</v>
      </c>
      <c r="AA140" s="242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19</v>
      </c>
      <c r="B141" s="61" t="s">
        <v>129</v>
      </c>
      <c r="C141" s="117" t="s">
        <v>126</v>
      </c>
      <c r="D141" s="110" t="s">
        <v>127</v>
      </c>
      <c r="E141" s="63"/>
      <c r="F141" s="64"/>
      <c r="G141" s="65">
        <f t="shared" si="110"/>
        <v>0</v>
      </c>
      <c r="H141" s="63"/>
      <c r="I141" s="64"/>
      <c r="J141" s="65">
        <f t="shared" si="111"/>
        <v>0</v>
      </c>
      <c r="K141" s="63"/>
      <c r="L141" s="64"/>
      <c r="M141" s="65">
        <f t="shared" si="112"/>
        <v>0</v>
      </c>
      <c r="N141" s="63"/>
      <c r="O141" s="64"/>
      <c r="P141" s="65">
        <f t="shared" si="113"/>
        <v>0</v>
      </c>
      <c r="Q141" s="63"/>
      <c r="R141" s="64"/>
      <c r="S141" s="65">
        <f t="shared" si="114"/>
        <v>0</v>
      </c>
      <c r="T141" s="63"/>
      <c r="U141" s="64"/>
      <c r="V141" s="65">
        <f t="shared" si="115"/>
        <v>0</v>
      </c>
      <c r="W141" s="66">
        <f>G141+M141+S141</f>
        <v>0</v>
      </c>
      <c r="X141" s="276">
        <f t="shared" si="116"/>
        <v>0</v>
      </c>
      <c r="Y141" s="276">
        <f t="shared" si="109"/>
        <v>0</v>
      </c>
      <c r="Z141" s="284" t="e">
        <f t="shared" si="117"/>
        <v>#DIV/0!</v>
      </c>
      <c r="AA141" s="251"/>
      <c r="AB141" s="59"/>
      <c r="AC141" s="59"/>
      <c r="AD141" s="59"/>
      <c r="AE141" s="59"/>
      <c r="AF141" s="59"/>
      <c r="AG141" s="59"/>
    </row>
    <row r="142" spans="1:33" ht="30" customHeight="1" thickBot="1" x14ac:dyDescent="0.25">
      <c r="A142" s="41" t="s">
        <v>17</v>
      </c>
      <c r="B142" s="80" t="s">
        <v>130</v>
      </c>
      <c r="C142" s="67" t="s">
        <v>131</v>
      </c>
      <c r="D142" s="270"/>
      <c r="E142" s="269">
        <f>SUM(E143:E145)</f>
        <v>0</v>
      </c>
      <c r="F142" s="70"/>
      <c r="G142" s="71">
        <f>SUM(G143:G145)</f>
        <v>0</v>
      </c>
      <c r="H142" s="269">
        <f>SUM(H143:H145)</f>
        <v>0</v>
      </c>
      <c r="I142" s="70"/>
      <c r="J142" s="71">
        <f>SUM(J143:J145)</f>
        <v>0</v>
      </c>
      <c r="K142" s="269">
        <f>SUM(K143:K145)</f>
        <v>0</v>
      </c>
      <c r="L142" s="70"/>
      <c r="M142" s="71">
        <f>SUM(M143:M145)</f>
        <v>0</v>
      </c>
      <c r="N142" s="269">
        <f>SUM(N143:N145)</f>
        <v>0</v>
      </c>
      <c r="O142" s="70"/>
      <c r="P142" s="71">
        <f>SUM(P143:P145)</f>
        <v>0</v>
      </c>
      <c r="Q142" s="269">
        <f>SUM(Q143:Q145)</f>
        <v>0</v>
      </c>
      <c r="R142" s="70"/>
      <c r="S142" s="71">
        <f>SUM(S143:S145)</f>
        <v>0</v>
      </c>
      <c r="T142" s="269">
        <f>SUM(T143:T145)</f>
        <v>0</v>
      </c>
      <c r="U142" s="70"/>
      <c r="V142" s="71">
        <f>SUM(V143:V145)</f>
        <v>0</v>
      </c>
      <c r="W142" s="72">
        <f>SUM(W143:W145)</f>
        <v>0</v>
      </c>
      <c r="X142" s="72">
        <f>SUM(X143:X145)</f>
        <v>0</v>
      </c>
      <c r="Y142" s="72">
        <f t="shared" si="109"/>
        <v>0</v>
      </c>
      <c r="Z142" s="72" t="e">
        <f>Y142/W142</f>
        <v>#DIV/0!</v>
      </c>
      <c r="AA142" s="252"/>
      <c r="AB142" s="59"/>
      <c r="AC142" s="59"/>
      <c r="AD142" s="59"/>
      <c r="AE142" s="59"/>
      <c r="AF142" s="59"/>
      <c r="AG142" s="59"/>
    </row>
    <row r="143" spans="1:33" s="178" customFormat="1" ht="30" customHeight="1" x14ac:dyDescent="0.2">
      <c r="A143" s="50" t="s">
        <v>19</v>
      </c>
      <c r="B143" s="51" t="s">
        <v>132</v>
      </c>
      <c r="C143" s="117" t="s">
        <v>133</v>
      </c>
      <c r="D143" s="268" t="s">
        <v>54</v>
      </c>
      <c r="E143" s="54"/>
      <c r="F143" s="55"/>
      <c r="G143" s="56">
        <f t="shared" ref="G143:G145" si="118">E143*F143</f>
        <v>0</v>
      </c>
      <c r="H143" s="54"/>
      <c r="I143" s="55"/>
      <c r="J143" s="56">
        <f t="shared" ref="J143:J145" si="119">H143*I143</f>
        <v>0</v>
      </c>
      <c r="K143" s="54"/>
      <c r="L143" s="55"/>
      <c r="M143" s="56">
        <f t="shared" ref="M143:M145" si="120">K143*L143</f>
        <v>0</v>
      </c>
      <c r="N143" s="54"/>
      <c r="O143" s="55"/>
      <c r="P143" s="56">
        <f t="shared" ref="P143:P145" si="121">N143*O143</f>
        <v>0</v>
      </c>
      <c r="Q143" s="54"/>
      <c r="R143" s="55"/>
      <c r="S143" s="56">
        <f t="shared" ref="S143:S145" si="122">Q143*R143</f>
        <v>0</v>
      </c>
      <c r="T143" s="54"/>
      <c r="U143" s="55"/>
      <c r="V143" s="56">
        <f t="shared" ref="V143:V145" si="123">T143*U143</f>
        <v>0</v>
      </c>
      <c r="W143" s="57">
        <f>G143+M143+S143</f>
        <v>0</v>
      </c>
      <c r="X143" s="276">
        <f t="shared" si="116"/>
        <v>0</v>
      </c>
      <c r="Y143" s="276">
        <f t="shared" si="109"/>
        <v>0</v>
      </c>
      <c r="Z143" s="284" t="e">
        <f t="shared" si="117"/>
        <v>#DIV/0!</v>
      </c>
      <c r="AA143" s="242"/>
      <c r="AB143" s="59"/>
      <c r="AC143" s="59"/>
      <c r="AD143" s="59"/>
      <c r="AE143" s="59"/>
      <c r="AF143" s="59"/>
      <c r="AG143" s="59"/>
    </row>
    <row r="144" spans="1:33" s="178" customFormat="1" ht="30" customHeight="1" x14ac:dyDescent="0.2">
      <c r="A144" s="50" t="s">
        <v>19</v>
      </c>
      <c r="B144" s="51" t="s">
        <v>134</v>
      </c>
      <c r="C144" s="96" t="s">
        <v>133</v>
      </c>
      <c r="D144" s="108" t="s">
        <v>54</v>
      </c>
      <c r="E144" s="54"/>
      <c r="F144" s="55"/>
      <c r="G144" s="56">
        <f t="shared" si="118"/>
        <v>0</v>
      </c>
      <c r="H144" s="54"/>
      <c r="I144" s="55"/>
      <c r="J144" s="56">
        <f t="shared" si="119"/>
        <v>0</v>
      </c>
      <c r="K144" s="54"/>
      <c r="L144" s="55"/>
      <c r="M144" s="56">
        <f t="shared" si="120"/>
        <v>0</v>
      </c>
      <c r="N144" s="54"/>
      <c r="O144" s="55"/>
      <c r="P144" s="56">
        <f t="shared" si="121"/>
        <v>0</v>
      </c>
      <c r="Q144" s="54"/>
      <c r="R144" s="55"/>
      <c r="S144" s="56">
        <f t="shared" si="122"/>
        <v>0</v>
      </c>
      <c r="T144" s="54"/>
      <c r="U144" s="55"/>
      <c r="V144" s="56">
        <f t="shared" si="123"/>
        <v>0</v>
      </c>
      <c r="W144" s="57">
        <f>G144+M144+S144</f>
        <v>0</v>
      </c>
      <c r="X144" s="276">
        <f t="shared" si="116"/>
        <v>0</v>
      </c>
      <c r="Y144" s="276">
        <f t="shared" si="109"/>
        <v>0</v>
      </c>
      <c r="Z144" s="284" t="e">
        <f t="shared" si="117"/>
        <v>#DIV/0!</v>
      </c>
      <c r="AA144" s="242"/>
      <c r="AB144" s="59"/>
      <c r="AC144" s="59"/>
      <c r="AD144" s="59"/>
      <c r="AE144" s="59"/>
      <c r="AF144" s="59"/>
      <c r="AG144" s="59"/>
    </row>
    <row r="145" spans="1:33" s="178" customFormat="1" ht="30" customHeight="1" thickBot="1" x14ac:dyDescent="0.25">
      <c r="A145" s="60" t="s">
        <v>19</v>
      </c>
      <c r="B145" s="61" t="s">
        <v>135</v>
      </c>
      <c r="C145" s="88" t="s">
        <v>133</v>
      </c>
      <c r="D145" s="110" t="s">
        <v>54</v>
      </c>
      <c r="E145" s="63"/>
      <c r="F145" s="64"/>
      <c r="G145" s="65">
        <f t="shared" si="118"/>
        <v>0</v>
      </c>
      <c r="H145" s="63"/>
      <c r="I145" s="64"/>
      <c r="J145" s="65">
        <f t="shared" si="119"/>
        <v>0</v>
      </c>
      <c r="K145" s="63"/>
      <c r="L145" s="64"/>
      <c r="M145" s="65">
        <f t="shared" si="120"/>
        <v>0</v>
      </c>
      <c r="N145" s="63"/>
      <c r="O145" s="64"/>
      <c r="P145" s="65">
        <f t="shared" si="121"/>
        <v>0</v>
      </c>
      <c r="Q145" s="63"/>
      <c r="R145" s="64"/>
      <c r="S145" s="65">
        <f t="shared" si="122"/>
        <v>0</v>
      </c>
      <c r="T145" s="63"/>
      <c r="U145" s="64"/>
      <c r="V145" s="65">
        <f t="shared" si="123"/>
        <v>0</v>
      </c>
      <c r="W145" s="66">
        <f>G145+M145+S145</f>
        <v>0</v>
      </c>
      <c r="X145" s="276">
        <f t="shared" si="116"/>
        <v>0</v>
      </c>
      <c r="Y145" s="276">
        <f t="shared" si="109"/>
        <v>0</v>
      </c>
      <c r="Z145" s="284" t="e">
        <f t="shared" si="117"/>
        <v>#DIV/0!</v>
      </c>
      <c r="AA145" s="251"/>
      <c r="AB145" s="59"/>
      <c r="AC145" s="59"/>
      <c r="AD145" s="59"/>
      <c r="AE145" s="59"/>
      <c r="AF145" s="59"/>
      <c r="AG145" s="59"/>
    </row>
    <row r="146" spans="1:33" ht="30" customHeight="1" x14ac:dyDescent="0.2">
      <c r="A146" s="200" t="s">
        <v>17</v>
      </c>
      <c r="B146" s="201" t="s">
        <v>136</v>
      </c>
      <c r="C146" s="206" t="s">
        <v>137</v>
      </c>
      <c r="D146" s="204"/>
      <c r="E146" s="269">
        <f>SUM(E147:E149)</f>
        <v>0</v>
      </c>
      <c r="F146" s="70"/>
      <c r="G146" s="71">
        <f>SUM(G147:G149)</f>
        <v>0</v>
      </c>
      <c r="H146" s="269">
        <f>SUM(H147:H149)</f>
        <v>0</v>
      </c>
      <c r="I146" s="70"/>
      <c r="J146" s="71">
        <f>SUM(J147:J149)</f>
        <v>0</v>
      </c>
      <c r="K146" s="269">
        <f>SUM(K147:K149)</f>
        <v>0</v>
      </c>
      <c r="L146" s="70"/>
      <c r="M146" s="71">
        <f>SUM(M147:M149)</f>
        <v>0</v>
      </c>
      <c r="N146" s="269">
        <f>SUM(N147:N149)</f>
        <v>0</v>
      </c>
      <c r="O146" s="70"/>
      <c r="P146" s="71">
        <f>SUM(P147:P149)</f>
        <v>0</v>
      </c>
      <c r="Q146" s="269">
        <f>SUM(Q147:Q149)</f>
        <v>0</v>
      </c>
      <c r="R146" s="70"/>
      <c r="S146" s="71">
        <f>SUM(S147:S149)</f>
        <v>0</v>
      </c>
      <c r="T146" s="269">
        <f>SUM(T147:T149)</f>
        <v>0</v>
      </c>
      <c r="U146" s="70"/>
      <c r="V146" s="71">
        <f>SUM(V147:V149)</f>
        <v>0</v>
      </c>
      <c r="W146" s="72">
        <f>SUM(W147:W149)</f>
        <v>0</v>
      </c>
      <c r="X146" s="72">
        <f>SUM(X147:X149)</f>
        <v>0</v>
      </c>
      <c r="Y146" s="72">
        <f t="shared" si="109"/>
        <v>0</v>
      </c>
      <c r="Z146" s="72" t="e">
        <f>Y146/W146</f>
        <v>#DIV/0!</v>
      </c>
      <c r="AA146" s="252"/>
      <c r="AB146" s="59"/>
      <c r="AC146" s="59"/>
      <c r="AD146" s="59"/>
      <c r="AE146" s="59"/>
      <c r="AF146" s="59"/>
      <c r="AG146" s="59"/>
    </row>
    <row r="147" spans="1:33" ht="30" customHeight="1" x14ac:dyDescent="0.2">
      <c r="A147" s="50" t="s">
        <v>19</v>
      </c>
      <c r="B147" s="202" t="s">
        <v>138</v>
      </c>
      <c r="C147" s="207" t="s">
        <v>60</v>
      </c>
      <c r="D147" s="205" t="s">
        <v>61</v>
      </c>
      <c r="E147" s="54"/>
      <c r="F147" s="55"/>
      <c r="G147" s="56">
        <f t="shared" ref="G147:G149" si="124">E147*F147</f>
        <v>0</v>
      </c>
      <c r="H147" s="54"/>
      <c r="I147" s="55"/>
      <c r="J147" s="56">
        <f t="shared" ref="J147:J149" si="125">H147*I147</f>
        <v>0</v>
      </c>
      <c r="K147" s="54"/>
      <c r="L147" s="55"/>
      <c r="M147" s="56">
        <f>K147*L147</f>
        <v>0</v>
      </c>
      <c r="N147" s="54"/>
      <c r="O147" s="55"/>
      <c r="P147" s="56">
        <f>N147*O147</f>
        <v>0</v>
      </c>
      <c r="Q147" s="54"/>
      <c r="R147" s="55"/>
      <c r="S147" s="56">
        <f t="shared" ref="S147:S149" si="126">Q147*R147</f>
        <v>0</v>
      </c>
      <c r="T147" s="54"/>
      <c r="U147" s="55"/>
      <c r="V147" s="56">
        <f t="shared" ref="V147:V149" si="127">T147*U147</f>
        <v>0</v>
      </c>
      <c r="W147" s="57">
        <f>G147+M147+S147</f>
        <v>0</v>
      </c>
      <c r="X147" s="276">
        <f t="shared" si="116"/>
        <v>0</v>
      </c>
      <c r="Y147" s="276">
        <f t="shared" si="109"/>
        <v>0</v>
      </c>
      <c r="Z147" s="284" t="e">
        <f t="shared" si="117"/>
        <v>#DIV/0!</v>
      </c>
      <c r="AA147" s="242"/>
      <c r="AB147" s="58"/>
      <c r="AC147" s="59"/>
      <c r="AD147" s="59"/>
      <c r="AE147" s="59"/>
      <c r="AF147" s="59"/>
      <c r="AG147" s="59"/>
    </row>
    <row r="148" spans="1:33" ht="30" customHeight="1" x14ac:dyDescent="0.2">
      <c r="A148" s="50" t="s">
        <v>19</v>
      </c>
      <c r="B148" s="202" t="s">
        <v>139</v>
      </c>
      <c r="C148" s="207" t="s">
        <v>60</v>
      </c>
      <c r="D148" s="205" t="s">
        <v>61</v>
      </c>
      <c r="E148" s="54"/>
      <c r="F148" s="55"/>
      <c r="G148" s="56">
        <f t="shared" si="124"/>
        <v>0</v>
      </c>
      <c r="H148" s="54"/>
      <c r="I148" s="55"/>
      <c r="J148" s="56">
        <f t="shared" si="125"/>
        <v>0</v>
      </c>
      <c r="K148" s="54"/>
      <c r="L148" s="55"/>
      <c r="M148" s="56">
        <f t="shared" ref="M148:M149" si="128">K148*L148</f>
        <v>0</v>
      </c>
      <c r="N148" s="54"/>
      <c r="O148" s="55"/>
      <c r="P148" s="56">
        <f t="shared" ref="P148:P149" si="129">N148*O148</f>
        <v>0</v>
      </c>
      <c r="Q148" s="54"/>
      <c r="R148" s="55"/>
      <c r="S148" s="56">
        <f t="shared" si="126"/>
        <v>0</v>
      </c>
      <c r="T148" s="54"/>
      <c r="U148" s="55"/>
      <c r="V148" s="56">
        <f t="shared" si="127"/>
        <v>0</v>
      </c>
      <c r="W148" s="57">
        <f>G148+M148+S148</f>
        <v>0</v>
      </c>
      <c r="X148" s="276">
        <f t="shared" si="116"/>
        <v>0</v>
      </c>
      <c r="Y148" s="276">
        <f t="shared" si="109"/>
        <v>0</v>
      </c>
      <c r="Z148" s="284" t="e">
        <f t="shared" si="117"/>
        <v>#DIV/0!</v>
      </c>
      <c r="AA148" s="242"/>
      <c r="AB148" s="59"/>
      <c r="AC148" s="59"/>
      <c r="AD148" s="59"/>
      <c r="AE148" s="59"/>
      <c r="AF148" s="59"/>
      <c r="AG148" s="59"/>
    </row>
    <row r="149" spans="1:33" ht="30" customHeight="1" thickBot="1" x14ac:dyDescent="0.25">
      <c r="A149" s="60" t="s">
        <v>19</v>
      </c>
      <c r="B149" s="226" t="s">
        <v>140</v>
      </c>
      <c r="C149" s="227" t="s">
        <v>60</v>
      </c>
      <c r="D149" s="205" t="s">
        <v>61</v>
      </c>
      <c r="E149" s="75"/>
      <c r="F149" s="76"/>
      <c r="G149" s="77">
        <f t="shared" si="124"/>
        <v>0</v>
      </c>
      <c r="H149" s="75"/>
      <c r="I149" s="76"/>
      <c r="J149" s="77">
        <f t="shared" si="125"/>
        <v>0</v>
      </c>
      <c r="K149" s="75"/>
      <c r="L149" s="76"/>
      <c r="M149" s="77">
        <f t="shared" si="128"/>
        <v>0</v>
      </c>
      <c r="N149" s="75"/>
      <c r="O149" s="76"/>
      <c r="P149" s="77">
        <f t="shared" si="129"/>
        <v>0</v>
      </c>
      <c r="Q149" s="75"/>
      <c r="R149" s="76"/>
      <c r="S149" s="77">
        <f t="shared" si="126"/>
        <v>0</v>
      </c>
      <c r="T149" s="75"/>
      <c r="U149" s="76"/>
      <c r="V149" s="77">
        <f t="shared" si="127"/>
        <v>0</v>
      </c>
      <c r="W149" s="66">
        <f>G149+M149+S149</f>
        <v>0</v>
      </c>
      <c r="X149" s="276">
        <f t="shared" si="116"/>
        <v>0</v>
      </c>
      <c r="Y149" s="276">
        <f t="shared" si="109"/>
        <v>0</v>
      </c>
      <c r="Z149" s="284" t="e">
        <f t="shared" si="117"/>
        <v>#DIV/0!</v>
      </c>
      <c r="AA149" s="253"/>
      <c r="AB149" s="59"/>
      <c r="AC149" s="59"/>
      <c r="AD149" s="59"/>
      <c r="AE149" s="59"/>
      <c r="AF149" s="59"/>
      <c r="AG149" s="59"/>
    </row>
    <row r="150" spans="1:33" ht="39.75" customHeight="1" thickBot="1" x14ac:dyDescent="0.25">
      <c r="A150" s="486" t="s">
        <v>269</v>
      </c>
      <c r="B150" s="487"/>
      <c r="C150" s="487"/>
      <c r="D150" s="488"/>
      <c r="E150" s="90"/>
      <c r="F150" s="90"/>
      <c r="G150" s="89">
        <f>G138+G142+G146</f>
        <v>0</v>
      </c>
      <c r="H150" s="90"/>
      <c r="I150" s="90"/>
      <c r="J150" s="89">
        <f>J138+J142+J146</f>
        <v>0</v>
      </c>
      <c r="K150" s="90"/>
      <c r="L150" s="90"/>
      <c r="M150" s="89">
        <f>M138+M142+M146</f>
        <v>0</v>
      </c>
      <c r="N150" s="90"/>
      <c r="O150" s="90"/>
      <c r="P150" s="89">
        <f>P138+P142+P146</f>
        <v>0</v>
      </c>
      <c r="Q150" s="90"/>
      <c r="R150" s="90"/>
      <c r="S150" s="89">
        <f>S138+S142+S146</f>
        <v>0</v>
      </c>
      <c r="T150" s="90"/>
      <c r="U150" s="90"/>
      <c r="V150" s="89">
        <f>V138+V142+V146</f>
        <v>0</v>
      </c>
      <c r="W150" s="98">
        <f>W138+W142+W146</f>
        <v>0</v>
      </c>
      <c r="X150" s="98">
        <f>X138+X142+X146</f>
        <v>0</v>
      </c>
      <c r="Y150" s="98">
        <f t="shared" si="109"/>
        <v>0</v>
      </c>
      <c r="Z150" s="98" t="e">
        <f>Y150/W150</f>
        <v>#DIV/0!</v>
      </c>
      <c r="AA150" s="255"/>
      <c r="AC150" s="5"/>
      <c r="AD150" s="5"/>
      <c r="AE150" s="5"/>
      <c r="AF150" s="5"/>
      <c r="AG150" s="5"/>
    </row>
    <row r="151" spans="1:33" ht="30" customHeight="1" thickBot="1" x14ac:dyDescent="0.25">
      <c r="A151" s="120" t="s">
        <v>16</v>
      </c>
      <c r="B151" s="121">
        <v>6</v>
      </c>
      <c r="C151" s="122" t="s">
        <v>141</v>
      </c>
      <c r="D151" s="11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40"/>
      <c r="X151" s="40"/>
      <c r="Y151" s="282"/>
      <c r="Z151" s="40"/>
      <c r="AA151" s="249"/>
      <c r="AB151" s="5"/>
      <c r="AC151" s="5"/>
      <c r="AD151" s="5"/>
      <c r="AE151" s="5"/>
      <c r="AF151" s="5"/>
      <c r="AG151" s="5"/>
    </row>
    <row r="152" spans="1:33" ht="30" customHeight="1" x14ac:dyDescent="0.2">
      <c r="A152" s="41" t="s">
        <v>17</v>
      </c>
      <c r="B152" s="80" t="s">
        <v>142</v>
      </c>
      <c r="C152" s="123" t="s">
        <v>143</v>
      </c>
      <c r="D152" s="44"/>
      <c r="E152" s="45">
        <f>SUM(E153:E157)</f>
        <v>34</v>
      </c>
      <c r="F152" s="46"/>
      <c r="G152" s="47">
        <f>SUM(G153:G157)</f>
        <v>39575</v>
      </c>
      <c r="H152" s="45">
        <f>SUM(H153:H157)</f>
        <v>34</v>
      </c>
      <c r="I152" s="46"/>
      <c r="J152" s="47">
        <f>SUM(J153:J157)</f>
        <v>34599.199999999997</v>
      </c>
      <c r="K152" s="45">
        <f>SUM(K153:K155)</f>
        <v>0</v>
      </c>
      <c r="L152" s="46"/>
      <c r="M152" s="47">
        <f>SUM(M153:M155)</f>
        <v>0</v>
      </c>
      <c r="N152" s="45">
        <f>SUM(N153:N155)</f>
        <v>0</v>
      </c>
      <c r="O152" s="46"/>
      <c r="P152" s="47">
        <f>SUM(P153:P155)</f>
        <v>0</v>
      </c>
      <c r="Q152" s="45">
        <f>SUM(Q153:Q155)</f>
        <v>0</v>
      </c>
      <c r="R152" s="46"/>
      <c r="S152" s="47">
        <f>SUM(S153:S155)</f>
        <v>0</v>
      </c>
      <c r="T152" s="45">
        <f>SUM(T153:T155)</f>
        <v>0</v>
      </c>
      <c r="U152" s="46"/>
      <c r="V152" s="47">
        <f>SUM(V153:V155)</f>
        <v>0</v>
      </c>
      <c r="W152" s="47">
        <f>SUM(W153:W157)</f>
        <v>39575</v>
      </c>
      <c r="X152" s="47">
        <f>SUM(X153:X157)</f>
        <v>34599.199999999997</v>
      </c>
      <c r="Y152" s="47">
        <f>W152-X152</f>
        <v>4975.8000000000029</v>
      </c>
      <c r="Z152" s="278">
        <f>Y152/W152</f>
        <v>0.12573089071383456</v>
      </c>
      <c r="AA152" s="250"/>
      <c r="AB152" s="49"/>
      <c r="AC152" s="49"/>
      <c r="AD152" s="49"/>
      <c r="AE152" s="49"/>
      <c r="AF152" s="49"/>
      <c r="AG152" s="49"/>
    </row>
    <row r="153" spans="1:33" ht="30" customHeight="1" x14ac:dyDescent="0.25">
      <c r="A153" s="50" t="s">
        <v>19</v>
      </c>
      <c r="B153" s="51" t="s">
        <v>144</v>
      </c>
      <c r="C153" s="431" t="s">
        <v>443</v>
      </c>
      <c r="D153" s="53" t="s">
        <v>54</v>
      </c>
      <c r="E153" s="424">
        <v>7</v>
      </c>
      <c r="F153" s="428">
        <v>1500</v>
      </c>
      <c r="G153" s="56">
        <f t="shared" ref="G153:G157" si="130">E153*F153</f>
        <v>10500</v>
      </c>
      <c r="H153" s="424">
        <v>6</v>
      </c>
      <c r="I153" s="425">
        <v>1299</v>
      </c>
      <c r="J153" s="56">
        <f t="shared" ref="J153:J157" si="131">H153*I153</f>
        <v>7794</v>
      </c>
      <c r="K153" s="54"/>
      <c r="L153" s="55"/>
      <c r="M153" s="56">
        <f t="shared" ref="M153:M155" si="132">K153*L153</f>
        <v>0</v>
      </c>
      <c r="N153" s="54"/>
      <c r="O153" s="55"/>
      <c r="P153" s="56">
        <f t="shared" ref="P153:P155" si="133">N153*O153</f>
        <v>0</v>
      </c>
      <c r="Q153" s="54"/>
      <c r="R153" s="55"/>
      <c r="S153" s="56">
        <f t="shared" ref="S153:S155" si="134">Q153*R153</f>
        <v>0</v>
      </c>
      <c r="T153" s="54"/>
      <c r="U153" s="55"/>
      <c r="V153" s="56">
        <f t="shared" ref="V153:V155" si="135">T153*U153</f>
        <v>0</v>
      </c>
      <c r="W153" s="57">
        <f t="shared" ref="W153:W161" si="136">G153+M153+S153</f>
        <v>10500</v>
      </c>
      <c r="X153" s="276">
        <f t="shared" ref="X153:X165" si="137">J153+P153+V153</f>
        <v>7794</v>
      </c>
      <c r="Y153" s="276">
        <f t="shared" si="109"/>
        <v>2706</v>
      </c>
      <c r="Z153" s="284">
        <f t="shared" ref="Z153:Z165" si="138">Y153/W153</f>
        <v>0.25771428571428573</v>
      </c>
      <c r="AA153" s="242"/>
      <c r="AB153" s="59"/>
      <c r="AC153" s="59"/>
      <c r="AD153" s="59"/>
      <c r="AE153" s="59"/>
      <c r="AF153" s="59"/>
      <c r="AG153" s="59"/>
    </row>
    <row r="154" spans="1:33" ht="30" customHeight="1" x14ac:dyDescent="0.25">
      <c r="A154" s="50" t="s">
        <v>19</v>
      </c>
      <c r="B154" s="51" t="s">
        <v>146</v>
      </c>
      <c r="C154" s="431" t="s">
        <v>443</v>
      </c>
      <c r="D154" s="62" t="s">
        <v>54</v>
      </c>
      <c r="E154" s="424">
        <v>22</v>
      </c>
      <c r="F154" s="428">
        <v>1300</v>
      </c>
      <c r="G154" s="56">
        <f t="shared" si="130"/>
        <v>28600</v>
      </c>
      <c r="H154" s="424">
        <v>6</v>
      </c>
      <c r="I154" s="425">
        <v>1020</v>
      </c>
      <c r="J154" s="56">
        <f t="shared" si="131"/>
        <v>6120</v>
      </c>
      <c r="K154" s="63"/>
      <c r="L154" s="64"/>
      <c r="M154" s="65">
        <f t="shared" si="132"/>
        <v>0</v>
      </c>
      <c r="N154" s="63"/>
      <c r="O154" s="64"/>
      <c r="P154" s="65">
        <f t="shared" si="133"/>
        <v>0</v>
      </c>
      <c r="Q154" s="63"/>
      <c r="R154" s="64"/>
      <c r="S154" s="65">
        <f t="shared" si="134"/>
        <v>0</v>
      </c>
      <c r="T154" s="63"/>
      <c r="U154" s="64"/>
      <c r="V154" s="65">
        <f t="shared" si="135"/>
        <v>0</v>
      </c>
      <c r="W154" s="57">
        <f t="shared" si="136"/>
        <v>28600</v>
      </c>
      <c r="X154" s="276">
        <f t="shared" si="137"/>
        <v>6120</v>
      </c>
      <c r="Y154" s="280">
        <f t="shared" si="109"/>
        <v>22480</v>
      </c>
      <c r="Z154" s="284">
        <f t="shared" si="138"/>
        <v>0.78601398601398598</v>
      </c>
      <c r="AA154" s="251"/>
      <c r="AB154" s="59"/>
      <c r="AC154" s="59"/>
      <c r="AD154" s="59"/>
      <c r="AE154" s="59"/>
      <c r="AF154" s="59"/>
      <c r="AG154" s="59"/>
    </row>
    <row r="155" spans="1:33" ht="30" customHeight="1" x14ac:dyDescent="0.25">
      <c r="A155" s="60" t="s">
        <v>19</v>
      </c>
      <c r="B155" s="61" t="s">
        <v>147</v>
      </c>
      <c r="C155" s="432" t="s">
        <v>443</v>
      </c>
      <c r="D155" s="417" t="s">
        <v>54</v>
      </c>
      <c r="E155" s="424"/>
      <c r="F155" s="428"/>
      <c r="G155" s="56">
        <f t="shared" si="130"/>
        <v>0</v>
      </c>
      <c r="H155" s="424">
        <v>13</v>
      </c>
      <c r="I155" s="425">
        <v>1130</v>
      </c>
      <c r="J155" s="56">
        <f t="shared" si="131"/>
        <v>14690</v>
      </c>
      <c r="K155" s="418"/>
      <c r="L155" s="418"/>
      <c r="M155" s="418">
        <f t="shared" si="132"/>
        <v>0</v>
      </c>
      <c r="N155" s="418"/>
      <c r="O155" s="418"/>
      <c r="P155" s="418">
        <f t="shared" si="133"/>
        <v>0</v>
      </c>
      <c r="Q155" s="418"/>
      <c r="R155" s="418"/>
      <c r="S155" s="418">
        <f t="shared" si="134"/>
        <v>0</v>
      </c>
      <c r="T155" s="418"/>
      <c r="U155" s="418"/>
      <c r="V155" s="418">
        <f t="shared" si="135"/>
        <v>0</v>
      </c>
      <c r="W155" s="57">
        <f t="shared" si="136"/>
        <v>0</v>
      </c>
      <c r="X155" s="276">
        <f t="shared" si="137"/>
        <v>14690</v>
      </c>
      <c r="Y155" s="420">
        <f t="shared" si="109"/>
        <v>-14690</v>
      </c>
      <c r="Z155" s="284" t="e">
        <f t="shared" si="138"/>
        <v>#DIV/0!</v>
      </c>
      <c r="AA155" s="403"/>
      <c r="AB155" s="59"/>
      <c r="AC155" s="59"/>
      <c r="AD155" s="59"/>
      <c r="AE155" s="59"/>
      <c r="AF155" s="59"/>
      <c r="AG155" s="59"/>
    </row>
    <row r="156" spans="1:33" s="402" customFormat="1" ht="30" customHeight="1" x14ac:dyDescent="0.25">
      <c r="A156" s="60" t="s">
        <v>19</v>
      </c>
      <c r="B156" s="61" t="s">
        <v>445</v>
      </c>
      <c r="C156" s="432" t="s">
        <v>443</v>
      </c>
      <c r="D156" s="417" t="s">
        <v>54</v>
      </c>
      <c r="E156" s="424"/>
      <c r="F156" s="428"/>
      <c r="G156" s="56">
        <f t="shared" si="130"/>
        <v>0</v>
      </c>
      <c r="H156" s="424">
        <v>4</v>
      </c>
      <c r="I156" s="425">
        <v>1380</v>
      </c>
      <c r="J156" s="56">
        <f t="shared" si="131"/>
        <v>5520</v>
      </c>
      <c r="K156" s="418"/>
      <c r="L156" s="418"/>
      <c r="M156" s="418"/>
      <c r="N156" s="418"/>
      <c r="O156" s="418"/>
      <c r="P156" s="418"/>
      <c r="Q156" s="418"/>
      <c r="R156" s="418"/>
      <c r="S156" s="418"/>
      <c r="T156" s="418"/>
      <c r="U156" s="418"/>
      <c r="V156" s="418"/>
      <c r="W156" s="57">
        <f t="shared" si="136"/>
        <v>0</v>
      </c>
      <c r="X156" s="276">
        <f t="shared" si="137"/>
        <v>5520</v>
      </c>
      <c r="Y156" s="420">
        <f t="shared" si="109"/>
        <v>-5520</v>
      </c>
      <c r="Z156" s="284" t="e">
        <f t="shared" si="138"/>
        <v>#DIV/0!</v>
      </c>
      <c r="AA156" s="403"/>
      <c r="AB156" s="59"/>
      <c r="AC156" s="59"/>
      <c r="AD156" s="59"/>
      <c r="AE156" s="59"/>
      <c r="AF156" s="59"/>
      <c r="AG156" s="59"/>
    </row>
    <row r="157" spans="1:33" s="402" customFormat="1" ht="30" customHeight="1" thickBot="1" x14ac:dyDescent="0.3">
      <c r="A157" s="60" t="s">
        <v>19</v>
      </c>
      <c r="B157" s="61" t="s">
        <v>446</v>
      </c>
      <c r="C157" s="432" t="s">
        <v>444</v>
      </c>
      <c r="D157" s="417" t="s">
        <v>54</v>
      </c>
      <c r="E157" s="424">
        <v>5</v>
      </c>
      <c r="F157" s="428">
        <v>95</v>
      </c>
      <c r="G157" s="56">
        <f t="shared" si="130"/>
        <v>475</v>
      </c>
      <c r="H157" s="424">
        <v>5</v>
      </c>
      <c r="I157" s="425">
        <v>95.04</v>
      </c>
      <c r="J157" s="56">
        <f t="shared" si="131"/>
        <v>475.20000000000005</v>
      </c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8"/>
      <c r="V157" s="418"/>
      <c r="W157" s="57">
        <f t="shared" si="136"/>
        <v>475</v>
      </c>
      <c r="X157" s="276">
        <f t="shared" si="137"/>
        <v>475.20000000000005</v>
      </c>
      <c r="Y157" s="420">
        <f t="shared" si="109"/>
        <v>-0.20000000000004547</v>
      </c>
      <c r="Z157" s="284">
        <f t="shared" si="138"/>
        <v>-4.2105263157904313E-4</v>
      </c>
      <c r="AA157" s="403"/>
      <c r="AB157" s="59"/>
      <c r="AC157" s="59"/>
      <c r="AD157" s="59"/>
      <c r="AE157" s="59"/>
      <c r="AF157" s="59"/>
      <c r="AG157" s="59"/>
    </row>
    <row r="158" spans="1:33" ht="30" customHeight="1" x14ac:dyDescent="0.2">
      <c r="A158" s="41" t="s">
        <v>16</v>
      </c>
      <c r="B158" s="80" t="s">
        <v>148</v>
      </c>
      <c r="C158" s="124" t="s">
        <v>149</v>
      </c>
      <c r="D158" s="410"/>
      <c r="E158" s="45">
        <f>SUM(E159:E161)</f>
        <v>0</v>
      </c>
      <c r="F158" s="411"/>
      <c r="G158" s="412">
        <f>SUM(G159:G161)</f>
        <v>0</v>
      </c>
      <c r="H158" s="45">
        <f>SUM(H159:H161)</f>
        <v>0</v>
      </c>
      <c r="I158" s="411"/>
      <c r="J158" s="412">
        <f>SUM(J159:J161)</f>
        <v>0</v>
      </c>
      <c r="K158" s="45">
        <f>SUM(K159:K161)</f>
        <v>0</v>
      </c>
      <c r="L158" s="411"/>
      <c r="M158" s="412">
        <f>SUM(M159:M161)</f>
        <v>0</v>
      </c>
      <c r="N158" s="45">
        <f>SUM(N159:N161)</f>
        <v>0</v>
      </c>
      <c r="O158" s="411"/>
      <c r="P158" s="412">
        <f>SUM(P159:P161)</f>
        <v>0</v>
      </c>
      <c r="Q158" s="45">
        <f>SUM(Q159:Q161)</f>
        <v>0</v>
      </c>
      <c r="R158" s="411"/>
      <c r="S158" s="412">
        <f>SUM(S159:S161)</f>
        <v>0</v>
      </c>
      <c r="T158" s="45">
        <f>SUM(T159:T161)</f>
        <v>0</v>
      </c>
      <c r="U158" s="411"/>
      <c r="V158" s="412">
        <f>SUM(V159:V161)</f>
        <v>0</v>
      </c>
      <c r="W158" s="412">
        <f>SUM(W159:W161)</f>
        <v>0</v>
      </c>
      <c r="X158" s="412">
        <f>SUM(X159:X161)</f>
        <v>0</v>
      </c>
      <c r="Y158" s="412">
        <f t="shared" si="109"/>
        <v>0</v>
      </c>
      <c r="Z158" s="412" t="e">
        <f>Y158/W158</f>
        <v>#DIV/0!</v>
      </c>
      <c r="AA158" s="414"/>
      <c r="AB158" s="49"/>
      <c r="AC158" s="49"/>
      <c r="AD158" s="49"/>
      <c r="AE158" s="49"/>
      <c r="AF158" s="49"/>
      <c r="AG158" s="49"/>
    </row>
    <row r="159" spans="1:33" ht="30" customHeight="1" x14ac:dyDescent="0.2">
      <c r="A159" s="50" t="s">
        <v>19</v>
      </c>
      <c r="B159" s="51" t="s">
        <v>150</v>
      </c>
      <c r="C159" s="96" t="s">
        <v>145</v>
      </c>
      <c r="D159" s="53" t="s">
        <v>54</v>
      </c>
      <c r="E159" s="54"/>
      <c r="F159" s="55"/>
      <c r="G159" s="56">
        <f t="shared" ref="G159:G161" si="139">E159*F159</f>
        <v>0</v>
      </c>
      <c r="H159" s="54"/>
      <c r="I159" s="55"/>
      <c r="J159" s="56">
        <f t="shared" ref="J159:J161" si="140">H159*I159</f>
        <v>0</v>
      </c>
      <c r="K159" s="54"/>
      <c r="L159" s="55"/>
      <c r="M159" s="56">
        <f t="shared" ref="M159:M161" si="141">K159*L159</f>
        <v>0</v>
      </c>
      <c r="N159" s="54"/>
      <c r="O159" s="55"/>
      <c r="P159" s="56">
        <f t="shared" ref="P159:P161" si="142">N159*O159</f>
        <v>0</v>
      </c>
      <c r="Q159" s="54"/>
      <c r="R159" s="55"/>
      <c r="S159" s="56">
        <f t="shared" ref="S159:S161" si="143">Q159*R159</f>
        <v>0</v>
      </c>
      <c r="T159" s="54"/>
      <c r="U159" s="55"/>
      <c r="V159" s="56">
        <f t="shared" ref="V159:V161" si="144">T159*U159</f>
        <v>0</v>
      </c>
      <c r="W159" s="57">
        <f t="shared" si="136"/>
        <v>0</v>
      </c>
      <c r="X159" s="276">
        <f t="shared" si="137"/>
        <v>0</v>
      </c>
      <c r="Y159" s="276">
        <f t="shared" si="109"/>
        <v>0</v>
      </c>
      <c r="Z159" s="284" t="e">
        <f t="shared" si="138"/>
        <v>#DIV/0!</v>
      </c>
      <c r="AA159" s="242"/>
      <c r="AB159" s="59"/>
      <c r="AC159" s="59"/>
      <c r="AD159" s="59"/>
      <c r="AE159" s="59"/>
      <c r="AF159" s="59"/>
      <c r="AG159" s="59"/>
    </row>
    <row r="160" spans="1:33" ht="30" customHeight="1" x14ac:dyDescent="0.2">
      <c r="A160" s="50" t="s">
        <v>19</v>
      </c>
      <c r="B160" s="51" t="s">
        <v>151</v>
      </c>
      <c r="C160" s="96" t="s">
        <v>145</v>
      </c>
      <c r="D160" s="53" t="s">
        <v>54</v>
      </c>
      <c r="E160" s="54"/>
      <c r="F160" s="55"/>
      <c r="G160" s="56">
        <f t="shared" si="139"/>
        <v>0</v>
      </c>
      <c r="H160" s="54"/>
      <c r="I160" s="55"/>
      <c r="J160" s="56">
        <f t="shared" si="140"/>
        <v>0</v>
      </c>
      <c r="K160" s="54"/>
      <c r="L160" s="55"/>
      <c r="M160" s="56">
        <f t="shared" si="141"/>
        <v>0</v>
      </c>
      <c r="N160" s="54"/>
      <c r="O160" s="55"/>
      <c r="P160" s="56">
        <f t="shared" si="142"/>
        <v>0</v>
      </c>
      <c r="Q160" s="54"/>
      <c r="R160" s="55"/>
      <c r="S160" s="56">
        <f t="shared" si="143"/>
        <v>0</v>
      </c>
      <c r="T160" s="54"/>
      <c r="U160" s="55"/>
      <c r="V160" s="56">
        <f t="shared" si="144"/>
        <v>0</v>
      </c>
      <c r="W160" s="57">
        <f t="shared" si="136"/>
        <v>0</v>
      </c>
      <c r="X160" s="276">
        <f t="shared" si="137"/>
        <v>0</v>
      </c>
      <c r="Y160" s="276">
        <f t="shared" si="109"/>
        <v>0</v>
      </c>
      <c r="Z160" s="284" t="e">
        <f t="shared" si="138"/>
        <v>#DIV/0!</v>
      </c>
      <c r="AA160" s="242"/>
      <c r="AB160" s="59"/>
      <c r="AC160" s="59"/>
      <c r="AD160" s="59"/>
      <c r="AE160" s="59"/>
      <c r="AF160" s="59"/>
      <c r="AG160" s="59"/>
    </row>
    <row r="161" spans="1:33" ht="30" customHeight="1" thickBot="1" x14ac:dyDescent="0.25">
      <c r="A161" s="60" t="s">
        <v>19</v>
      </c>
      <c r="B161" s="61" t="s">
        <v>152</v>
      </c>
      <c r="C161" s="88" t="s">
        <v>145</v>
      </c>
      <c r="D161" s="62" t="s">
        <v>54</v>
      </c>
      <c r="E161" s="63"/>
      <c r="F161" s="64"/>
      <c r="G161" s="65">
        <f t="shared" si="139"/>
        <v>0</v>
      </c>
      <c r="H161" s="63"/>
      <c r="I161" s="64"/>
      <c r="J161" s="65">
        <f t="shared" si="140"/>
        <v>0</v>
      </c>
      <c r="K161" s="63"/>
      <c r="L161" s="64"/>
      <c r="M161" s="65">
        <f t="shared" si="141"/>
        <v>0</v>
      </c>
      <c r="N161" s="63"/>
      <c r="O161" s="64"/>
      <c r="P161" s="65">
        <f t="shared" si="142"/>
        <v>0</v>
      </c>
      <c r="Q161" s="63"/>
      <c r="R161" s="64"/>
      <c r="S161" s="65">
        <f t="shared" si="143"/>
        <v>0</v>
      </c>
      <c r="T161" s="63"/>
      <c r="U161" s="64"/>
      <c r="V161" s="65">
        <f t="shared" si="144"/>
        <v>0</v>
      </c>
      <c r="W161" s="66">
        <f t="shared" si="136"/>
        <v>0</v>
      </c>
      <c r="X161" s="276">
        <f t="shared" si="137"/>
        <v>0</v>
      </c>
      <c r="Y161" s="276">
        <f t="shared" si="109"/>
        <v>0</v>
      </c>
      <c r="Z161" s="284" t="e">
        <f t="shared" si="138"/>
        <v>#DIV/0!</v>
      </c>
      <c r="AA161" s="251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41" t="s">
        <v>16</v>
      </c>
      <c r="B162" s="80" t="s">
        <v>153</v>
      </c>
      <c r="C162" s="124" t="s">
        <v>154</v>
      </c>
      <c r="D162" s="68"/>
      <c r="E162" s="69">
        <f>SUM(E163:E165)</f>
        <v>0</v>
      </c>
      <c r="F162" s="70"/>
      <c r="G162" s="71">
        <f>SUM(G163:G165)</f>
        <v>0</v>
      </c>
      <c r="H162" s="69">
        <f>SUM(H163:H165)</f>
        <v>0</v>
      </c>
      <c r="I162" s="70"/>
      <c r="J162" s="71">
        <f>SUM(J163:J165)</f>
        <v>0</v>
      </c>
      <c r="K162" s="69">
        <f>SUM(K163:K165)</f>
        <v>0</v>
      </c>
      <c r="L162" s="70"/>
      <c r="M162" s="71">
        <f>SUM(M163:M165)</f>
        <v>0</v>
      </c>
      <c r="N162" s="69">
        <f>SUM(N163:N165)</f>
        <v>0</v>
      </c>
      <c r="O162" s="70"/>
      <c r="P162" s="71">
        <f>SUM(P163:P165)</f>
        <v>0</v>
      </c>
      <c r="Q162" s="69">
        <f>SUM(Q163:Q165)</f>
        <v>0</v>
      </c>
      <c r="R162" s="70"/>
      <c r="S162" s="71">
        <f>SUM(S163:S165)</f>
        <v>0</v>
      </c>
      <c r="T162" s="69">
        <f>SUM(T163:T165)</f>
        <v>0</v>
      </c>
      <c r="U162" s="70"/>
      <c r="V162" s="71">
        <f>SUM(V163:V165)</f>
        <v>0</v>
      </c>
      <c r="W162" s="71">
        <f>SUM(W163:W165)</f>
        <v>0</v>
      </c>
      <c r="X162" s="71">
        <f>SUM(X163:X165)</f>
        <v>0</v>
      </c>
      <c r="Y162" s="71">
        <f t="shared" si="109"/>
        <v>0</v>
      </c>
      <c r="Z162" s="71" t="e">
        <f>Y162/W162</f>
        <v>#DIV/0!</v>
      </c>
      <c r="AA162" s="252"/>
      <c r="AB162" s="49"/>
      <c r="AC162" s="49"/>
      <c r="AD162" s="49"/>
      <c r="AE162" s="49"/>
      <c r="AF162" s="49"/>
      <c r="AG162" s="49"/>
    </row>
    <row r="163" spans="1:33" ht="30" customHeight="1" x14ac:dyDescent="0.2">
      <c r="A163" s="50" t="s">
        <v>19</v>
      </c>
      <c r="B163" s="51" t="s">
        <v>155</v>
      </c>
      <c r="C163" s="96" t="s">
        <v>145</v>
      </c>
      <c r="D163" s="53" t="s">
        <v>54</v>
      </c>
      <c r="E163" s="54"/>
      <c r="F163" s="55"/>
      <c r="G163" s="56">
        <f t="shared" ref="G163:G165" si="145">E163*F163</f>
        <v>0</v>
      </c>
      <c r="H163" s="54"/>
      <c r="I163" s="55"/>
      <c r="J163" s="56">
        <f t="shared" ref="J163:J165" si="146">H163*I163</f>
        <v>0</v>
      </c>
      <c r="K163" s="54"/>
      <c r="L163" s="55"/>
      <c r="M163" s="56">
        <f t="shared" ref="M163:M165" si="147">K163*L163</f>
        <v>0</v>
      </c>
      <c r="N163" s="54"/>
      <c r="O163" s="55"/>
      <c r="P163" s="56">
        <f t="shared" ref="P163:P165" si="148">N163*O163</f>
        <v>0</v>
      </c>
      <c r="Q163" s="54"/>
      <c r="R163" s="55"/>
      <c r="S163" s="56">
        <f t="shared" ref="S163:S165" si="149">Q163*R163</f>
        <v>0</v>
      </c>
      <c r="T163" s="54"/>
      <c r="U163" s="55"/>
      <c r="V163" s="56">
        <f t="shared" ref="V163:V165" si="150">T163*U163</f>
        <v>0</v>
      </c>
      <c r="W163" s="57">
        <f>G163+M163+S163</f>
        <v>0</v>
      </c>
      <c r="X163" s="276">
        <f t="shared" si="137"/>
        <v>0</v>
      </c>
      <c r="Y163" s="276">
        <f t="shared" si="109"/>
        <v>0</v>
      </c>
      <c r="Z163" s="284" t="e">
        <f t="shared" si="138"/>
        <v>#DIV/0!</v>
      </c>
      <c r="AA163" s="242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50" t="s">
        <v>19</v>
      </c>
      <c r="B164" s="51" t="s">
        <v>156</v>
      </c>
      <c r="C164" s="96" t="s">
        <v>145</v>
      </c>
      <c r="D164" s="53" t="s">
        <v>54</v>
      </c>
      <c r="E164" s="54"/>
      <c r="F164" s="55"/>
      <c r="G164" s="56">
        <f t="shared" si="145"/>
        <v>0</v>
      </c>
      <c r="H164" s="54"/>
      <c r="I164" s="55"/>
      <c r="J164" s="56">
        <f t="shared" si="146"/>
        <v>0</v>
      </c>
      <c r="K164" s="54"/>
      <c r="L164" s="55"/>
      <c r="M164" s="56">
        <f t="shared" si="147"/>
        <v>0</v>
      </c>
      <c r="N164" s="54"/>
      <c r="O164" s="55"/>
      <c r="P164" s="56">
        <f t="shared" si="148"/>
        <v>0</v>
      </c>
      <c r="Q164" s="54"/>
      <c r="R164" s="55"/>
      <c r="S164" s="56">
        <f t="shared" si="149"/>
        <v>0</v>
      </c>
      <c r="T164" s="54"/>
      <c r="U164" s="55"/>
      <c r="V164" s="56">
        <f t="shared" si="150"/>
        <v>0</v>
      </c>
      <c r="W164" s="57">
        <f>G164+M164+S164</f>
        <v>0</v>
      </c>
      <c r="X164" s="276">
        <f t="shared" si="137"/>
        <v>0</v>
      </c>
      <c r="Y164" s="276">
        <f t="shared" si="109"/>
        <v>0</v>
      </c>
      <c r="Z164" s="284" t="e">
        <f t="shared" si="138"/>
        <v>#DIV/0!</v>
      </c>
      <c r="AA164" s="242"/>
      <c r="AB164" s="59"/>
      <c r="AC164" s="59"/>
      <c r="AD164" s="59"/>
      <c r="AE164" s="59"/>
      <c r="AF164" s="59"/>
      <c r="AG164" s="59"/>
    </row>
    <row r="165" spans="1:33" ht="30" customHeight="1" thickBot="1" x14ac:dyDescent="0.25">
      <c r="A165" s="60" t="s">
        <v>19</v>
      </c>
      <c r="B165" s="61" t="s">
        <v>157</v>
      </c>
      <c r="C165" s="88" t="s">
        <v>145</v>
      </c>
      <c r="D165" s="62" t="s">
        <v>54</v>
      </c>
      <c r="E165" s="75"/>
      <c r="F165" s="76"/>
      <c r="G165" s="77">
        <f t="shared" si="145"/>
        <v>0</v>
      </c>
      <c r="H165" s="75"/>
      <c r="I165" s="76"/>
      <c r="J165" s="77">
        <f t="shared" si="146"/>
        <v>0</v>
      </c>
      <c r="K165" s="75"/>
      <c r="L165" s="76"/>
      <c r="M165" s="77">
        <f t="shared" si="147"/>
        <v>0</v>
      </c>
      <c r="N165" s="75"/>
      <c r="O165" s="76"/>
      <c r="P165" s="77">
        <f t="shared" si="148"/>
        <v>0</v>
      </c>
      <c r="Q165" s="75"/>
      <c r="R165" s="76"/>
      <c r="S165" s="77">
        <f t="shared" si="149"/>
        <v>0</v>
      </c>
      <c r="T165" s="75"/>
      <c r="U165" s="76"/>
      <c r="V165" s="77">
        <f t="shared" si="150"/>
        <v>0</v>
      </c>
      <c r="W165" s="66">
        <f>G165+M165+S165</f>
        <v>0</v>
      </c>
      <c r="X165" s="280">
        <f t="shared" si="137"/>
        <v>0</v>
      </c>
      <c r="Y165" s="280">
        <f t="shared" si="109"/>
        <v>0</v>
      </c>
      <c r="Z165" s="366" t="e">
        <f t="shared" si="138"/>
        <v>#DIV/0!</v>
      </c>
      <c r="AA165" s="251"/>
      <c r="AB165" s="59"/>
      <c r="AC165" s="59"/>
      <c r="AD165" s="59"/>
      <c r="AE165" s="59"/>
      <c r="AF165" s="59"/>
      <c r="AG165" s="59"/>
    </row>
    <row r="166" spans="1:33" ht="30" customHeight="1" thickBot="1" x14ac:dyDescent="0.25">
      <c r="A166" s="111" t="s">
        <v>158</v>
      </c>
      <c r="B166" s="112"/>
      <c r="C166" s="113"/>
      <c r="D166" s="114"/>
      <c r="E166" s="115">
        <f>E162+E158+E152</f>
        <v>34</v>
      </c>
      <c r="F166" s="90"/>
      <c r="G166" s="89">
        <f>G162+G158+G152</f>
        <v>39575</v>
      </c>
      <c r="H166" s="115">
        <f>H162+H158+H152</f>
        <v>34</v>
      </c>
      <c r="I166" s="90"/>
      <c r="J166" s="89">
        <f>J162+J158+J152</f>
        <v>34599.199999999997</v>
      </c>
      <c r="K166" s="91">
        <f>K162+K158+K152</f>
        <v>0</v>
      </c>
      <c r="L166" s="90"/>
      <c r="M166" s="89">
        <f>M162+M158+M152</f>
        <v>0</v>
      </c>
      <c r="N166" s="91">
        <f>N162+N158+N152</f>
        <v>0</v>
      </c>
      <c r="O166" s="90"/>
      <c r="P166" s="89">
        <f>P162+P158+P152</f>
        <v>0</v>
      </c>
      <c r="Q166" s="91">
        <f>Q162+Q158+Q152</f>
        <v>0</v>
      </c>
      <c r="R166" s="90"/>
      <c r="S166" s="89">
        <f>S162+S158+S152</f>
        <v>0</v>
      </c>
      <c r="T166" s="91">
        <f>T162+T158+T152</f>
        <v>0</v>
      </c>
      <c r="U166" s="90"/>
      <c r="V166" s="317">
        <f>V162+V158+V152</f>
        <v>0</v>
      </c>
      <c r="W166" s="369">
        <f>W162+W158+W152</f>
        <v>39575</v>
      </c>
      <c r="X166" s="370">
        <f>X162+X158+X152</f>
        <v>34599.199999999997</v>
      </c>
      <c r="Y166" s="370">
        <f t="shared" si="109"/>
        <v>4975.8000000000029</v>
      </c>
      <c r="Z166" s="370">
        <f>Y166/W166</f>
        <v>0.12573089071383456</v>
      </c>
      <c r="AA166" s="371"/>
      <c r="AB166" s="5"/>
      <c r="AC166" s="5"/>
      <c r="AD166" s="5"/>
      <c r="AE166" s="5"/>
      <c r="AF166" s="5"/>
      <c r="AG166" s="5"/>
    </row>
    <row r="167" spans="1:33" ht="30" customHeight="1" thickBot="1" x14ac:dyDescent="0.25">
      <c r="A167" s="120" t="s">
        <v>16</v>
      </c>
      <c r="B167" s="93">
        <v>7</v>
      </c>
      <c r="C167" s="122" t="s">
        <v>159</v>
      </c>
      <c r="D167" s="11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67"/>
      <c r="X167" s="367"/>
      <c r="Y167" s="325"/>
      <c r="Z167" s="367"/>
      <c r="AA167" s="368"/>
      <c r="AB167" s="5"/>
      <c r="AC167" s="5"/>
      <c r="AD167" s="5"/>
      <c r="AE167" s="5"/>
      <c r="AF167" s="5"/>
      <c r="AG167" s="5"/>
    </row>
    <row r="168" spans="1:33" ht="30" customHeight="1" x14ac:dyDescent="0.2">
      <c r="A168" s="50" t="s">
        <v>19</v>
      </c>
      <c r="B168" s="51" t="s">
        <v>160</v>
      </c>
      <c r="C168" s="96" t="s">
        <v>161</v>
      </c>
      <c r="D168" s="53" t="s">
        <v>54</v>
      </c>
      <c r="E168" s="54"/>
      <c r="F168" s="55"/>
      <c r="G168" s="56">
        <f t="shared" ref="G168:G178" si="151">E168*F168</f>
        <v>0</v>
      </c>
      <c r="H168" s="54"/>
      <c r="I168" s="55"/>
      <c r="J168" s="56">
        <f t="shared" ref="J168:J178" si="152">H168*I168</f>
        <v>0</v>
      </c>
      <c r="K168" s="54"/>
      <c r="L168" s="55"/>
      <c r="M168" s="56">
        <f t="shared" ref="M168:M178" si="153">K168*L168</f>
        <v>0</v>
      </c>
      <c r="N168" s="54"/>
      <c r="O168" s="55"/>
      <c r="P168" s="56">
        <f t="shared" ref="P168:P178" si="154">N168*O168</f>
        <v>0</v>
      </c>
      <c r="Q168" s="54"/>
      <c r="R168" s="55"/>
      <c r="S168" s="56">
        <f t="shared" ref="S168:S178" si="155">Q168*R168</f>
        <v>0</v>
      </c>
      <c r="T168" s="54"/>
      <c r="U168" s="55"/>
      <c r="V168" s="353">
        <f t="shared" ref="V168:V178" si="156">T168*U168</f>
        <v>0</v>
      </c>
      <c r="W168" s="377">
        <f t="shared" ref="W168:W178" si="157">G168+M168+S168</f>
        <v>0</v>
      </c>
      <c r="X168" s="378">
        <f t="shared" ref="X168:X178" si="158">J168+P168+V168</f>
        <v>0</v>
      </c>
      <c r="Y168" s="378">
        <f t="shared" si="109"/>
        <v>0</v>
      </c>
      <c r="Z168" s="379" t="e">
        <f t="shared" ref="Z168:Z178" si="159">Y168/W168</f>
        <v>#DIV/0!</v>
      </c>
      <c r="AA168" s="380"/>
      <c r="AB168" s="59"/>
      <c r="AC168" s="59"/>
      <c r="AD168" s="59"/>
      <c r="AE168" s="59"/>
      <c r="AF168" s="59"/>
      <c r="AG168" s="59"/>
    </row>
    <row r="169" spans="1:33" ht="30" customHeight="1" x14ac:dyDescent="0.2">
      <c r="A169" s="50" t="s">
        <v>19</v>
      </c>
      <c r="B169" s="51" t="s">
        <v>162</v>
      </c>
      <c r="C169" s="96" t="s">
        <v>163</v>
      </c>
      <c r="D169" s="53" t="s">
        <v>54</v>
      </c>
      <c r="E169" s="54"/>
      <c r="F169" s="55"/>
      <c r="G169" s="56">
        <f t="shared" si="151"/>
        <v>0</v>
      </c>
      <c r="H169" s="54"/>
      <c r="I169" s="55"/>
      <c r="J169" s="56">
        <f t="shared" si="152"/>
        <v>0</v>
      </c>
      <c r="K169" s="54"/>
      <c r="L169" s="55"/>
      <c r="M169" s="56">
        <f t="shared" si="153"/>
        <v>0</v>
      </c>
      <c r="N169" s="54"/>
      <c r="O169" s="55"/>
      <c r="P169" s="56">
        <f t="shared" si="154"/>
        <v>0</v>
      </c>
      <c r="Q169" s="54"/>
      <c r="R169" s="55"/>
      <c r="S169" s="56">
        <f t="shared" si="155"/>
        <v>0</v>
      </c>
      <c r="T169" s="54"/>
      <c r="U169" s="55"/>
      <c r="V169" s="353">
        <f t="shared" si="156"/>
        <v>0</v>
      </c>
      <c r="W169" s="358">
        <f t="shared" si="157"/>
        <v>0</v>
      </c>
      <c r="X169" s="359">
        <f t="shared" si="158"/>
        <v>0</v>
      </c>
      <c r="Y169" s="359">
        <f t="shared" si="109"/>
        <v>0</v>
      </c>
      <c r="Z169" s="360" t="e">
        <f t="shared" si="159"/>
        <v>#DIV/0!</v>
      </c>
      <c r="AA169" s="361"/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19</v>
      </c>
      <c r="B170" s="51" t="s">
        <v>164</v>
      </c>
      <c r="C170" s="96" t="s">
        <v>165</v>
      </c>
      <c r="D170" s="53" t="s">
        <v>54</v>
      </c>
      <c r="E170" s="54"/>
      <c r="F170" s="55"/>
      <c r="G170" s="56">
        <f t="shared" si="151"/>
        <v>0</v>
      </c>
      <c r="H170" s="54"/>
      <c r="I170" s="55"/>
      <c r="J170" s="56">
        <f t="shared" si="152"/>
        <v>0</v>
      </c>
      <c r="K170" s="54"/>
      <c r="L170" s="55"/>
      <c r="M170" s="56">
        <f t="shared" si="153"/>
        <v>0</v>
      </c>
      <c r="N170" s="54"/>
      <c r="O170" s="55"/>
      <c r="P170" s="56">
        <f t="shared" si="154"/>
        <v>0</v>
      </c>
      <c r="Q170" s="54"/>
      <c r="R170" s="55"/>
      <c r="S170" s="56">
        <f t="shared" si="155"/>
        <v>0</v>
      </c>
      <c r="T170" s="54"/>
      <c r="U170" s="55"/>
      <c r="V170" s="353">
        <f t="shared" si="156"/>
        <v>0</v>
      </c>
      <c r="W170" s="358">
        <f t="shared" si="157"/>
        <v>0</v>
      </c>
      <c r="X170" s="359">
        <f t="shared" si="158"/>
        <v>0</v>
      </c>
      <c r="Y170" s="359">
        <f t="shared" si="109"/>
        <v>0</v>
      </c>
      <c r="Z170" s="360" t="e">
        <f t="shared" si="159"/>
        <v>#DIV/0!</v>
      </c>
      <c r="AA170" s="361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19</v>
      </c>
      <c r="B171" s="51" t="s">
        <v>166</v>
      </c>
      <c r="C171" s="96" t="s">
        <v>167</v>
      </c>
      <c r="D171" s="53" t="s">
        <v>54</v>
      </c>
      <c r="E171" s="54"/>
      <c r="F171" s="55"/>
      <c r="G171" s="56">
        <f t="shared" si="151"/>
        <v>0</v>
      </c>
      <c r="H171" s="54"/>
      <c r="I171" s="55"/>
      <c r="J171" s="56">
        <f t="shared" si="152"/>
        <v>0</v>
      </c>
      <c r="K171" s="54"/>
      <c r="L171" s="55"/>
      <c r="M171" s="56">
        <f t="shared" si="153"/>
        <v>0</v>
      </c>
      <c r="N171" s="54"/>
      <c r="O171" s="55"/>
      <c r="P171" s="56">
        <f t="shared" si="154"/>
        <v>0</v>
      </c>
      <c r="Q171" s="54"/>
      <c r="R171" s="55"/>
      <c r="S171" s="56">
        <f t="shared" si="155"/>
        <v>0</v>
      </c>
      <c r="T171" s="54"/>
      <c r="U171" s="55"/>
      <c r="V171" s="353">
        <f t="shared" si="156"/>
        <v>0</v>
      </c>
      <c r="W171" s="358">
        <f t="shared" si="157"/>
        <v>0</v>
      </c>
      <c r="X171" s="359">
        <f t="shared" si="158"/>
        <v>0</v>
      </c>
      <c r="Y171" s="359">
        <f t="shared" si="109"/>
        <v>0</v>
      </c>
      <c r="Z171" s="360" t="e">
        <f t="shared" si="159"/>
        <v>#DIV/0!</v>
      </c>
      <c r="AA171" s="361"/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19</v>
      </c>
      <c r="B172" s="51" t="s">
        <v>168</v>
      </c>
      <c r="C172" s="96" t="s">
        <v>169</v>
      </c>
      <c r="D172" s="53" t="s">
        <v>54</v>
      </c>
      <c r="E172" s="54"/>
      <c r="F172" s="55"/>
      <c r="G172" s="56">
        <f t="shared" si="151"/>
        <v>0</v>
      </c>
      <c r="H172" s="54"/>
      <c r="I172" s="55"/>
      <c r="J172" s="56">
        <f t="shared" si="152"/>
        <v>0</v>
      </c>
      <c r="K172" s="54"/>
      <c r="L172" s="55"/>
      <c r="M172" s="56">
        <f t="shared" si="153"/>
        <v>0</v>
      </c>
      <c r="N172" s="54"/>
      <c r="O172" s="55"/>
      <c r="P172" s="56">
        <f t="shared" si="154"/>
        <v>0</v>
      </c>
      <c r="Q172" s="54"/>
      <c r="R172" s="55"/>
      <c r="S172" s="56">
        <f t="shared" si="155"/>
        <v>0</v>
      </c>
      <c r="T172" s="54"/>
      <c r="U172" s="55"/>
      <c r="V172" s="353">
        <f t="shared" si="156"/>
        <v>0</v>
      </c>
      <c r="W172" s="358">
        <f t="shared" si="157"/>
        <v>0</v>
      </c>
      <c r="X172" s="359">
        <f t="shared" si="158"/>
        <v>0</v>
      </c>
      <c r="Y172" s="359">
        <f t="shared" si="109"/>
        <v>0</v>
      </c>
      <c r="Z172" s="360" t="e">
        <f t="shared" si="159"/>
        <v>#DIV/0!</v>
      </c>
      <c r="AA172" s="361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19</v>
      </c>
      <c r="B173" s="51" t="s">
        <v>170</v>
      </c>
      <c r="C173" s="96" t="s">
        <v>171</v>
      </c>
      <c r="D173" s="53" t="s">
        <v>54</v>
      </c>
      <c r="E173" s="54">
        <v>200</v>
      </c>
      <c r="F173" s="55">
        <v>7.5</v>
      </c>
      <c r="G173" s="56">
        <f t="shared" si="151"/>
        <v>1500</v>
      </c>
      <c r="H173" s="54">
        <v>200</v>
      </c>
      <c r="I173" s="55">
        <v>7.5</v>
      </c>
      <c r="J173" s="56">
        <f t="shared" si="152"/>
        <v>1500</v>
      </c>
      <c r="K173" s="54"/>
      <c r="L173" s="55"/>
      <c r="M173" s="56">
        <f t="shared" si="153"/>
        <v>0</v>
      </c>
      <c r="N173" s="54"/>
      <c r="O173" s="55"/>
      <c r="P173" s="56">
        <f t="shared" si="154"/>
        <v>0</v>
      </c>
      <c r="Q173" s="54"/>
      <c r="R173" s="55"/>
      <c r="S173" s="56">
        <f t="shared" si="155"/>
        <v>0</v>
      </c>
      <c r="T173" s="54"/>
      <c r="U173" s="55"/>
      <c r="V173" s="353">
        <f t="shared" si="156"/>
        <v>0</v>
      </c>
      <c r="W173" s="358">
        <f t="shared" si="157"/>
        <v>1500</v>
      </c>
      <c r="X173" s="359">
        <f t="shared" si="158"/>
        <v>1500</v>
      </c>
      <c r="Y173" s="359">
        <f t="shared" si="109"/>
        <v>0</v>
      </c>
      <c r="Z173" s="360">
        <f t="shared" si="159"/>
        <v>0</v>
      </c>
      <c r="AA173" s="361"/>
      <c r="AB173" s="59"/>
      <c r="AC173" s="59"/>
      <c r="AD173" s="59"/>
      <c r="AE173" s="59"/>
      <c r="AF173" s="59"/>
      <c r="AG173" s="59"/>
    </row>
    <row r="174" spans="1:33" ht="30" customHeight="1" x14ac:dyDescent="0.2">
      <c r="A174" s="50" t="s">
        <v>19</v>
      </c>
      <c r="B174" s="51" t="s">
        <v>172</v>
      </c>
      <c r="C174" s="96" t="s">
        <v>173</v>
      </c>
      <c r="D174" s="53" t="s">
        <v>54</v>
      </c>
      <c r="E174" s="54"/>
      <c r="F174" s="55"/>
      <c r="G174" s="56">
        <f t="shared" si="151"/>
        <v>0</v>
      </c>
      <c r="H174" s="54"/>
      <c r="I174" s="55"/>
      <c r="J174" s="56">
        <f t="shared" si="152"/>
        <v>0</v>
      </c>
      <c r="K174" s="54"/>
      <c r="L174" s="55"/>
      <c r="M174" s="56">
        <f t="shared" si="153"/>
        <v>0</v>
      </c>
      <c r="N174" s="54"/>
      <c r="O174" s="55"/>
      <c r="P174" s="56">
        <f t="shared" si="154"/>
        <v>0</v>
      </c>
      <c r="Q174" s="54"/>
      <c r="R174" s="55"/>
      <c r="S174" s="56">
        <f t="shared" si="155"/>
        <v>0</v>
      </c>
      <c r="T174" s="54"/>
      <c r="U174" s="55"/>
      <c r="V174" s="353">
        <f t="shared" si="156"/>
        <v>0</v>
      </c>
      <c r="W174" s="358">
        <f t="shared" si="157"/>
        <v>0</v>
      </c>
      <c r="X174" s="359">
        <f t="shared" si="158"/>
        <v>0</v>
      </c>
      <c r="Y174" s="359">
        <f t="shared" si="109"/>
        <v>0</v>
      </c>
      <c r="Z174" s="360" t="e">
        <f t="shared" si="159"/>
        <v>#DIV/0!</v>
      </c>
      <c r="AA174" s="361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50" t="s">
        <v>19</v>
      </c>
      <c r="B175" s="51" t="s">
        <v>174</v>
      </c>
      <c r="C175" s="96" t="s">
        <v>175</v>
      </c>
      <c r="D175" s="53" t="s">
        <v>54</v>
      </c>
      <c r="E175" s="54"/>
      <c r="F175" s="55"/>
      <c r="G175" s="56">
        <f t="shared" si="151"/>
        <v>0</v>
      </c>
      <c r="H175" s="54"/>
      <c r="I175" s="55"/>
      <c r="J175" s="56">
        <f t="shared" si="152"/>
        <v>0</v>
      </c>
      <c r="K175" s="54"/>
      <c r="L175" s="55"/>
      <c r="M175" s="56">
        <f t="shared" si="153"/>
        <v>0</v>
      </c>
      <c r="N175" s="54"/>
      <c r="O175" s="55"/>
      <c r="P175" s="56">
        <f t="shared" si="154"/>
        <v>0</v>
      </c>
      <c r="Q175" s="54"/>
      <c r="R175" s="55"/>
      <c r="S175" s="56">
        <f t="shared" si="155"/>
        <v>0</v>
      </c>
      <c r="T175" s="54"/>
      <c r="U175" s="55"/>
      <c r="V175" s="353">
        <f t="shared" si="156"/>
        <v>0</v>
      </c>
      <c r="W175" s="358">
        <f t="shared" si="157"/>
        <v>0</v>
      </c>
      <c r="X175" s="359">
        <f t="shared" si="158"/>
        <v>0</v>
      </c>
      <c r="Y175" s="359">
        <f t="shared" si="109"/>
        <v>0</v>
      </c>
      <c r="Z175" s="360" t="e">
        <f t="shared" si="159"/>
        <v>#DIV/0!</v>
      </c>
      <c r="AA175" s="361"/>
      <c r="AB175" s="59"/>
      <c r="AC175" s="59"/>
      <c r="AD175" s="59"/>
      <c r="AE175" s="59"/>
      <c r="AF175" s="59"/>
      <c r="AG175" s="59"/>
    </row>
    <row r="176" spans="1:33" ht="30" customHeight="1" x14ac:dyDescent="0.2">
      <c r="A176" s="60" t="s">
        <v>19</v>
      </c>
      <c r="B176" s="51" t="s">
        <v>176</v>
      </c>
      <c r="C176" s="88" t="s">
        <v>177</v>
      </c>
      <c r="D176" s="53" t="s">
        <v>54</v>
      </c>
      <c r="E176" s="63"/>
      <c r="F176" s="64"/>
      <c r="G176" s="56">
        <f t="shared" si="151"/>
        <v>0</v>
      </c>
      <c r="H176" s="63"/>
      <c r="I176" s="64"/>
      <c r="J176" s="56">
        <f t="shared" si="152"/>
        <v>0</v>
      </c>
      <c r="K176" s="54"/>
      <c r="L176" s="55"/>
      <c r="M176" s="56">
        <f t="shared" si="153"/>
        <v>0</v>
      </c>
      <c r="N176" s="54"/>
      <c r="O176" s="55"/>
      <c r="P176" s="56">
        <f t="shared" si="154"/>
        <v>0</v>
      </c>
      <c r="Q176" s="54"/>
      <c r="R176" s="55"/>
      <c r="S176" s="56">
        <f t="shared" si="155"/>
        <v>0</v>
      </c>
      <c r="T176" s="54"/>
      <c r="U176" s="55"/>
      <c r="V176" s="353">
        <f t="shared" si="156"/>
        <v>0</v>
      </c>
      <c r="W176" s="358">
        <f t="shared" si="157"/>
        <v>0</v>
      </c>
      <c r="X176" s="359">
        <f t="shared" si="158"/>
        <v>0</v>
      </c>
      <c r="Y176" s="359">
        <f t="shared" si="109"/>
        <v>0</v>
      </c>
      <c r="Z176" s="360" t="e">
        <f t="shared" si="159"/>
        <v>#DIV/0!</v>
      </c>
      <c r="AA176" s="381"/>
      <c r="AB176" s="59"/>
      <c r="AC176" s="59"/>
      <c r="AD176" s="59"/>
      <c r="AE176" s="59"/>
      <c r="AF176" s="59"/>
      <c r="AG176" s="59"/>
    </row>
    <row r="177" spans="1:33" ht="30" customHeight="1" x14ac:dyDescent="0.2">
      <c r="A177" s="60" t="s">
        <v>19</v>
      </c>
      <c r="B177" s="51" t="s">
        <v>178</v>
      </c>
      <c r="C177" s="88" t="s">
        <v>179</v>
      </c>
      <c r="D177" s="62" t="s">
        <v>54</v>
      </c>
      <c r="E177" s="54"/>
      <c r="F177" s="55"/>
      <c r="G177" s="56">
        <f t="shared" si="151"/>
        <v>0</v>
      </c>
      <c r="H177" s="54"/>
      <c r="I177" s="55"/>
      <c r="J177" s="56">
        <f t="shared" si="152"/>
        <v>0</v>
      </c>
      <c r="K177" s="54"/>
      <c r="L177" s="55"/>
      <c r="M177" s="56">
        <f t="shared" si="153"/>
        <v>0</v>
      </c>
      <c r="N177" s="54"/>
      <c r="O177" s="55"/>
      <c r="P177" s="56">
        <f t="shared" si="154"/>
        <v>0</v>
      </c>
      <c r="Q177" s="54"/>
      <c r="R177" s="55"/>
      <c r="S177" s="56">
        <f t="shared" si="155"/>
        <v>0</v>
      </c>
      <c r="T177" s="54"/>
      <c r="U177" s="55"/>
      <c r="V177" s="353">
        <f t="shared" si="156"/>
        <v>0</v>
      </c>
      <c r="W177" s="358">
        <f t="shared" si="157"/>
        <v>0</v>
      </c>
      <c r="X177" s="359">
        <f t="shared" si="158"/>
        <v>0</v>
      </c>
      <c r="Y177" s="359">
        <f t="shared" si="109"/>
        <v>0</v>
      </c>
      <c r="Z177" s="360" t="e">
        <f t="shared" si="159"/>
        <v>#DIV/0!</v>
      </c>
      <c r="AA177" s="361"/>
      <c r="AB177" s="59"/>
      <c r="AC177" s="59"/>
      <c r="AD177" s="59"/>
      <c r="AE177" s="59"/>
      <c r="AF177" s="59"/>
      <c r="AG177" s="59"/>
    </row>
    <row r="178" spans="1:33" ht="30" customHeight="1" thickBot="1" x14ac:dyDescent="0.25">
      <c r="A178" s="60" t="s">
        <v>19</v>
      </c>
      <c r="B178" s="51" t="s">
        <v>180</v>
      </c>
      <c r="C178" s="241" t="s">
        <v>255</v>
      </c>
      <c r="D178" s="62"/>
      <c r="E178" s="63"/>
      <c r="F178" s="64">
        <v>0.22</v>
      </c>
      <c r="G178" s="65">
        <f t="shared" si="151"/>
        <v>0</v>
      </c>
      <c r="H178" s="63"/>
      <c r="I178" s="64">
        <v>0.22</v>
      </c>
      <c r="J178" s="65">
        <f t="shared" si="152"/>
        <v>0</v>
      </c>
      <c r="K178" s="63"/>
      <c r="L178" s="64">
        <v>0.22</v>
      </c>
      <c r="M178" s="65">
        <f t="shared" si="153"/>
        <v>0</v>
      </c>
      <c r="N178" s="63"/>
      <c r="O178" s="64">
        <v>0.22</v>
      </c>
      <c r="P178" s="65">
        <f t="shared" si="154"/>
        <v>0</v>
      </c>
      <c r="Q178" s="63"/>
      <c r="R178" s="64">
        <v>0.22</v>
      </c>
      <c r="S178" s="65">
        <f t="shared" si="155"/>
        <v>0</v>
      </c>
      <c r="T178" s="63"/>
      <c r="U178" s="64">
        <v>0.22</v>
      </c>
      <c r="V178" s="376">
        <f t="shared" si="156"/>
        <v>0</v>
      </c>
      <c r="W178" s="362">
        <f t="shared" si="157"/>
        <v>0</v>
      </c>
      <c r="X178" s="363">
        <f t="shared" si="158"/>
        <v>0</v>
      </c>
      <c r="Y178" s="363">
        <f t="shared" si="109"/>
        <v>0</v>
      </c>
      <c r="Z178" s="364" t="e">
        <f t="shared" si="159"/>
        <v>#DIV/0!</v>
      </c>
      <c r="AA178" s="365"/>
      <c r="AB178" s="5"/>
      <c r="AC178" s="5"/>
      <c r="AD178" s="5"/>
      <c r="AE178" s="5"/>
      <c r="AF178" s="5"/>
      <c r="AG178" s="5"/>
    </row>
    <row r="179" spans="1:33" ht="30" customHeight="1" thickBot="1" x14ac:dyDescent="0.25">
      <c r="A179" s="111" t="s">
        <v>181</v>
      </c>
      <c r="B179" s="112"/>
      <c r="C179" s="113"/>
      <c r="D179" s="114"/>
      <c r="E179" s="115">
        <f>SUM(E168:E177)</f>
        <v>200</v>
      </c>
      <c r="F179" s="90"/>
      <c r="G179" s="89">
        <f>SUM(G168:G178)</f>
        <v>1500</v>
      </c>
      <c r="H179" s="115">
        <f>SUM(H168:H177)</f>
        <v>200</v>
      </c>
      <c r="I179" s="90"/>
      <c r="J179" s="89">
        <f>SUM(J168:J178)</f>
        <v>1500</v>
      </c>
      <c r="K179" s="91">
        <f>SUM(K168:K177)</f>
        <v>0</v>
      </c>
      <c r="L179" s="90"/>
      <c r="M179" s="89">
        <f>SUM(M168:M178)</f>
        <v>0</v>
      </c>
      <c r="N179" s="91">
        <f>SUM(N168:N177)</f>
        <v>0</v>
      </c>
      <c r="O179" s="90"/>
      <c r="P179" s="89">
        <f>SUM(P168:P178)</f>
        <v>0</v>
      </c>
      <c r="Q179" s="91">
        <f>SUM(Q168:Q177)</f>
        <v>0</v>
      </c>
      <c r="R179" s="90"/>
      <c r="S179" s="89">
        <f>SUM(S168:S178)</f>
        <v>0</v>
      </c>
      <c r="T179" s="91">
        <f>SUM(T168:T177)</f>
        <v>0</v>
      </c>
      <c r="U179" s="90"/>
      <c r="V179" s="317">
        <f>SUM(V168:V178)</f>
        <v>0</v>
      </c>
      <c r="W179" s="369">
        <f>SUM(W168:W178)</f>
        <v>1500</v>
      </c>
      <c r="X179" s="370">
        <f>SUM(X168:X178)</f>
        <v>1500</v>
      </c>
      <c r="Y179" s="370">
        <f t="shared" si="109"/>
        <v>0</v>
      </c>
      <c r="Z179" s="370">
        <f>Y179/W179</f>
        <v>0</v>
      </c>
      <c r="AA179" s="371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120" t="s">
        <v>16</v>
      </c>
      <c r="B180" s="93">
        <v>8</v>
      </c>
      <c r="C180" s="126" t="s">
        <v>182</v>
      </c>
      <c r="D180" s="11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67"/>
      <c r="X180" s="367"/>
      <c r="Y180" s="325"/>
      <c r="Z180" s="367"/>
      <c r="AA180" s="368"/>
      <c r="AB180" s="49"/>
      <c r="AC180" s="49"/>
      <c r="AD180" s="49"/>
      <c r="AE180" s="49"/>
      <c r="AF180" s="49"/>
      <c r="AG180" s="49"/>
    </row>
    <row r="181" spans="1:33" ht="30" customHeight="1" x14ac:dyDescent="0.2">
      <c r="A181" s="118" t="s">
        <v>19</v>
      </c>
      <c r="B181" s="119" t="s">
        <v>183</v>
      </c>
      <c r="C181" s="127" t="s">
        <v>184</v>
      </c>
      <c r="D181" s="53" t="s">
        <v>185</v>
      </c>
      <c r="E181" s="54"/>
      <c r="F181" s="55"/>
      <c r="G181" s="56">
        <f t="shared" ref="G181:G186" si="160">E181*F181</f>
        <v>0</v>
      </c>
      <c r="H181" s="54"/>
      <c r="I181" s="55"/>
      <c r="J181" s="56">
        <f t="shared" ref="J181:J186" si="161">H181*I181</f>
        <v>0</v>
      </c>
      <c r="K181" s="54"/>
      <c r="L181" s="55"/>
      <c r="M181" s="56">
        <f t="shared" ref="M181:M186" si="162">K181*L181</f>
        <v>0</v>
      </c>
      <c r="N181" s="54"/>
      <c r="O181" s="55"/>
      <c r="P181" s="56">
        <f t="shared" ref="P181:P186" si="163">N181*O181</f>
        <v>0</v>
      </c>
      <c r="Q181" s="54"/>
      <c r="R181" s="55"/>
      <c r="S181" s="56">
        <f t="shared" ref="S181:S186" si="164">Q181*R181</f>
        <v>0</v>
      </c>
      <c r="T181" s="54"/>
      <c r="U181" s="55"/>
      <c r="V181" s="353">
        <f t="shared" ref="V181:V186" si="165">T181*U181</f>
        <v>0</v>
      </c>
      <c r="W181" s="377">
        <f t="shared" ref="W181:W186" si="166">G181+M181+S181</f>
        <v>0</v>
      </c>
      <c r="X181" s="378">
        <f t="shared" ref="X181:X186" si="167">J181+P181+V181</f>
        <v>0</v>
      </c>
      <c r="Y181" s="378">
        <f t="shared" si="109"/>
        <v>0</v>
      </c>
      <c r="Z181" s="379" t="e">
        <f t="shared" ref="Z181:Z186" si="168">Y181/W181</f>
        <v>#DIV/0!</v>
      </c>
      <c r="AA181" s="380"/>
      <c r="AB181" s="59"/>
      <c r="AC181" s="59"/>
      <c r="AD181" s="59"/>
      <c r="AE181" s="59"/>
      <c r="AF181" s="59"/>
      <c r="AG181" s="59"/>
    </row>
    <row r="182" spans="1:33" ht="30" customHeight="1" x14ac:dyDescent="0.2">
      <c r="A182" s="118" t="s">
        <v>19</v>
      </c>
      <c r="B182" s="119" t="s">
        <v>186</v>
      </c>
      <c r="C182" s="127" t="s">
        <v>187</v>
      </c>
      <c r="D182" s="53" t="s">
        <v>185</v>
      </c>
      <c r="E182" s="54"/>
      <c r="F182" s="55"/>
      <c r="G182" s="56">
        <f t="shared" si="160"/>
        <v>0</v>
      </c>
      <c r="H182" s="54"/>
      <c r="I182" s="55"/>
      <c r="J182" s="56">
        <f t="shared" si="161"/>
        <v>0</v>
      </c>
      <c r="K182" s="54"/>
      <c r="L182" s="55"/>
      <c r="M182" s="56">
        <f t="shared" si="162"/>
        <v>0</v>
      </c>
      <c r="N182" s="54"/>
      <c r="O182" s="55"/>
      <c r="P182" s="56">
        <f t="shared" si="163"/>
        <v>0</v>
      </c>
      <c r="Q182" s="54"/>
      <c r="R182" s="55"/>
      <c r="S182" s="56">
        <f t="shared" si="164"/>
        <v>0</v>
      </c>
      <c r="T182" s="54"/>
      <c r="U182" s="55"/>
      <c r="V182" s="353">
        <f t="shared" si="165"/>
        <v>0</v>
      </c>
      <c r="W182" s="358">
        <f t="shared" si="166"/>
        <v>0</v>
      </c>
      <c r="X182" s="359">
        <f t="shared" si="167"/>
        <v>0</v>
      </c>
      <c r="Y182" s="359">
        <f t="shared" si="109"/>
        <v>0</v>
      </c>
      <c r="Z182" s="360" t="e">
        <f t="shared" si="168"/>
        <v>#DIV/0!</v>
      </c>
      <c r="AA182" s="361"/>
      <c r="AB182" s="59"/>
      <c r="AC182" s="59"/>
      <c r="AD182" s="59"/>
      <c r="AE182" s="59"/>
      <c r="AF182" s="59"/>
      <c r="AG182" s="59"/>
    </row>
    <row r="183" spans="1:33" ht="30" customHeight="1" x14ac:dyDescent="0.2">
      <c r="A183" s="118" t="s">
        <v>19</v>
      </c>
      <c r="B183" s="119" t="s">
        <v>188</v>
      </c>
      <c r="C183" s="179" t="s">
        <v>189</v>
      </c>
      <c r="D183" s="53" t="s">
        <v>190</v>
      </c>
      <c r="E183" s="128"/>
      <c r="F183" s="129"/>
      <c r="G183" s="56">
        <f t="shared" si="160"/>
        <v>0</v>
      </c>
      <c r="H183" s="128"/>
      <c r="I183" s="129"/>
      <c r="J183" s="56">
        <f t="shared" si="161"/>
        <v>0</v>
      </c>
      <c r="K183" s="54"/>
      <c r="L183" s="55"/>
      <c r="M183" s="56">
        <f t="shared" si="162"/>
        <v>0</v>
      </c>
      <c r="N183" s="54"/>
      <c r="O183" s="55"/>
      <c r="P183" s="56">
        <f t="shared" si="163"/>
        <v>0</v>
      </c>
      <c r="Q183" s="54"/>
      <c r="R183" s="55"/>
      <c r="S183" s="56">
        <f t="shared" si="164"/>
        <v>0</v>
      </c>
      <c r="T183" s="54"/>
      <c r="U183" s="55"/>
      <c r="V183" s="353">
        <f t="shared" si="165"/>
        <v>0</v>
      </c>
      <c r="W183" s="382">
        <f t="shared" si="166"/>
        <v>0</v>
      </c>
      <c r="X183" s="359">
        <f t="shared" si="167"/>
        <v>0</v>
      </c>
      <c r="Y183" s="359">
        <f t="shared" si="109"/>
        <v>0</v>
      </c>
      <c r="Z183" s="360" t="e">
        <f t="shared" si="168"/>
        <v>#DIV/0!</v>
      </c>
      <c r="AA183" s="361"/>
      <c r="AB183" s="59"/>
      <c r="AC183" s="59"/>
      <c r="AD183" s="59"/>
      <c r="AE183" s="59"/>
      <c r="AF183" s="59"/>
      <c r="AG183" s="59"/>
    </row>
    <row r="184" spans="1:33" ht="30" customHeight="1" x14ac:dyDescent="0.2">
      <c r="A184" s="118" t="s">
        <v>19</v>
      </c>
      <c r="B184" s="119" t="s">
        <v>191</v>
      </c>
      <c r="C184" s="179" t="s">
        <v>266</v>
      </c>
      <c r="D184" s="53" t="s">
        <v>190</v>
      </c>
      <c r="E184" s="54"/>
      <c r="F184" s="55"/>
      <c r="G184" s="56">
        <f t="shared" si="160"/>
        <v>0</v>
      </c>
      <c r="H184" s="54"/>
      <c r="I184" s="55"/>
      <c r="J184" s="56">
        <f t="shared" si="161"/>
        <v>0</v>
      </c>
      <c r="K184" s="128"/>
      <c r="L184" s="129"/>
      <c r="M184" s="56">
        <f t="shared" si="162"/>
        <v>0</v>
      </c>
      <c r="N184" s="128"/>
      <c r="O184" s="129"/>
      <c r="P184" s="56">
        <f t="shared" si="163"/>
        <v>0</v>
      </c>
      <c r="Q184" s="128"/>
      <c r="R184" s="129"/>
      <c r="S184" s="56">
        <f t="shared" si="164"/>
        <v>0</v>
      </c>
      <c r="T184" s="128"/>
      <c r="U184" s="129"/>
      <c r="V184" s="353">
        <f t="shared" si="165"/>
        <v>0</v>
      </c>
      <c r="W184" s="382">
        <f t="shared" si="166"/>
        <v>0</v>
      </c>
      <c r="X184" s="359">
        <f t="shared" si="167"/>
        <v>0</v>
      </c>
      <c r="Y184" s="359">
        <f t="shared" si="109"/>
        <v>0</v>
      </c>
      <c r="Z184" s="360" t="e">
        <f t="shared" si="168"/>
        <v>#DIV/0!</v>
      </c>
      <c r="AA184" s="361"/>
      <c r="AB184" s="59"/>
      <c r="AC184" s="59"/>
      <c r="AD184" s="59"/>
      <c r="AE184" s="59"/>
      <c r="AF184" s="59"/>
      <c r="AG184" s="59"/>
    </row>
    <row r="185" spans="1:33" ht="30" customHeight="1" x14ac:dyDescent="0.2">
      <c r="A185" s="118" t="s">
        <v>19</v>
      </c>
      <c r="B185" s="119" t="s">
        <v>192</v>
      </c>
      <c r="C185" s="127" t="s">
        <v>193</v>
      </c>
      <c r="D185" s="53" t="s">
        <v>190</v>
      </c>
      <c r="E185" s="54"/>
      <c r="F185" s="55"/>
      <c r="G185" s="56">
        <f t="shared" si="160"/>
        <v>0</v>
      </c>
      <c r="H185" s="54"/>
      <c r="I185" s="55"/>
      <c r="J185" s="56">
        <f t="shared" si="161"/>
        <v>0</v>
      </c>
      <c r="K185" s="54"/>
      <c r="L185" s="55"/>
      <c r="M185" s="56">
        <f t="shared" si="162"/>
        <v>0</v>
      </c>
      <c r="N185" s="54"/>
      <c r="O185" s="55"/>
      <c r="P185" s="56">
        <f t="shared" si="163"/>
        <v>0</v>
      </c>
      <c r="Q185" s="54"/>
      <c r="R185" s="55"/>
      <c r="S185" s="56">
        <f t="shared" si="164"/>
        <v>0</v>
      </c>
      <c r="T185" s="54"/>
      <c r="U185" s="55"/>
      <c r="V185" s="353">
        <f t="shared" si="165"/>
        <v>0</v>
      </c>
      <c r="W185" s="358">
        <f t="shared" si="166"/>
        <v>0</v>
      </c>
      <c r="X185" s="359">
        <f t="shared" si="167"/>
        <v>0</v>
      </c>
      <c r="Y185" s="359">
        <f t="shared" si="109"/>
        <v>0</v>
      </c>
      <c r="Z185" s="360" t="e">
        <f t="shared" si="168"/>
        <v>#DIV/0!</v>
      </c>
      <c r="AA185" s="361"/>
      <c r="AB185" s="59"/>
      <c r="AC185" s="59"/>
      <c r="AD185" s="59"/>
      <c r="AE185" s="59"/>
      <c r="AF185" s="59"/>
      <c r="AG185" s="59"/>
    </row>
    <row r="186" spans="1:33" ht="30" customHeight="1" thickBot="1" x14ac:dyDescent="0.25">
      <c r="A186" s="151" t="s">
        <v>19</v>
      </c>
      <c r="B186" s="152" t="s">
        <v>194</v>
      </c>
      <c r="C186" s="228" t="s">
        <v>195</v>
      </c>
      <c r="D186" s="62"/>
      <c r="E186" s="63"/>
      <c r="F186" s="64">
        <v>0.22</v>
      </c>
      <c r="G186" s="65">
        <f t="shared" si="160"/>
        <v>0</v>
      </c>
      <c r="H186" s="63"/>
      <c r="I186" s="64">
        <v>0.22</v>
      </c>
      <c r="J186" s="65">
        <f t="shared" si="161"/>
        <v>0</v>
      </c>
      <c r="K186" s="63"/>
      <c r="L186" s="64">
        <v>0.22</v>
      </c>
      <c r="M186" s="65">
        <f t="shared" si="162"/>
        <v>0</v>
      </c>
      <c r="N186" s="63"/>
      <c r="O186" s="64">
        <v>0.22</v>
      </c>
      <c r="P186" s="65">
        <f t="shared" si="163"/>
        <v>0</v>
      </c>
      <c r="Q186" s="63"/>
      <c r="R186" s="64">
        <v>0.22</v>
      </c>
      <c r="S186" s="65">
        <f t="shared" si="164"/>
        <v>0</v>
      </c>
      <c r="T186" s="63"/>
      <c r="U186" s="64">
        <v>0.22</v>
      </c>
      <c r="V186" s="376">
        <f t="shared" si="165"/>
        <v>0</v>
      </c>
      <c r="W186" s="362">
        <f t="shared" si="166"/>
        <v>0</v>
      </c>
      <c r="X186" s="363">
        <f t="shared" si="167"/>
        <v>0</v>
      </c>
      <c r="Y186" s="363">
        <f t="shared" si="109"/>
        <v>0</v>
      </c>
      <c r="Z186" s="364" t="e">
        <f t="shared" si="168"/>
        <v>#DIV/0!</v>
      </c>
      <c r="AA186" s="365"/>
      <c r="AB186" s="5"/>
      <c r="AC186" s="5"/>
      <c r="AD186" s="5"/>
      <c r="AE186" s="5"/>
      <c r="AF186" s="5"/>
      <c r="AG186" s="5"/>
    </row>
    <row r="187" spans="1:33" ht="30" customHeight="1" thickBot="1" x14ac:dyDescent="0.25">
      <c r="A187" s="220" t="s">
        <v>196</v>
      </c>
      <c r="B187" s="221"/>
      <c r="C187" s="222"/>
      <c r="D187" s="223"/>
      <c r="E187" s="115">
        <f>SUM(E181:E185)</f>
        <v>0</v>
      </c>
      <c r="F187" s="90"/>
      <c r="G187" s="115">
        <f>SUM(G181:G186)</f>
        <v>0</v>
      </c>
      <c r="H187" s="115">
        <f>SUM(H181:H185)</f>
        <v>0</v>
      </c>
      <c r="I187" s="90"/>
      <c r="J187" s="115">
        <f>SUM(J181:J186)</f>
        <v>0</v>
      </c>
      <c r="K187" s="115">
        <f>SUM(K181:K185)</f>
        <v>0</v>
      </c>
      <c r="L187" s="90"/>
      <c r="M187" s="115">
        <f>SUM(M181:M186)</f>
        <v>0</v>
      </c>
      <c r="N187" s="115">
        <f>SUM(N181:N185)</f>
        <v>0</v>
      </c>
      <c r="O187" s="90"/>
      <c r="P187" s="115">
        <f>SUM(P181:P186)</f>
        <v>0</v>
      </c>
      <c r="Q187" s="115">
        <f>SUM(Q181:Q185)</f>
        <v>0</v>
      </c>
      <c r="R187" s="90"/>
      <c r="S187" s="115">
        <f>SUM(S181:S186)</f>
        <v>0</v>
      </c>
      <c r="T187" s="115">
        <f>SUM(T181:T185)</f>
        <v>0</v>
      </c>
      <c r="U187" s="90"/>
      <c r="V187" s="375">
        <f>SUM(V181:V186)</f>
        <v>0</v>
      </c>
      <c r="W187" s="369">
        <f>SUM(W181:W186)</f>
        <v>0</v>
      </c>
      <c r="X187" s="370">
        <f>SUM(X181:X186)</f>
        <v>0</v>
      </c>
      <c r="Y187" s="370">
        <f t="shared" si="109"/>
        <v>0</v>
      </c>
      <c r="Z187" s="370" t="e">
        <f>Y187/W187</f>
        <v>#DIV/0!</v>
      </c>
      <c r="AA187" s="371"/>
      <c r="AB187" s="5"/>
      <c r="AC187" s="5"/>
      <c r="AD187" s="5"/>
      <c r="AE187" s="5"/>
      <c r="AF187" s="5"/>
      <c r="AG187" s="5"/>
    </row>
    <row r="188" spans="1:33" ht="30" customHeight="1" thickBot="1" x14ac:dyDescent="0.25">
      <c r="A188" s="216" t="s">
        <v>16</v>
      </c>
      <c r="B188" s="121">
        <v>9</v>
      </c>
      <c r="C188" s="217" t="s">
        <v>197</v>
      </c>
      <c r="D188" s="218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72"/>
      <c r="X188" s="372"/>
      <c r="Y188" s="373"/>
      <c r="Z188" s="372"/>
      <c r="AA188" s="374"/>
      <c r="AB188" s="5"/>
      <c r="AC188" s="5"/>
      <c r="AD188" s="5"/>
      <c r="AE188" s="5"/>
      <c r="AF188" s="5"/>
      <c r="AG188" s="5"/>
    </row>
    <row r="189" spans="1:33" ht="30" customHeight="1" x14ac:dyDescent="0.2">
      <c r="A189" s="130" t="s">
        <v>19</v>
      </c>
      <c r="B189" s="131">
        <v>43839</v>
      </c>
      <c r="C189" s="182" t="s">
        <v>263</v>
      </c>
      <c r="D189" s="132"/>
      <c r="E189" s="133"/>
      <c r="F189" s="134"/>
      <c r="G189" s="135">
        <f t="shared" ref="G189:G194" si="169">E189*F189</f>
        <v>0</v>
      </c>
      <c r="H189" s="133"/>
      <c r="I189" s="134"/>
      <c r="J189" s="135">
        <f t="shared" ref="J189:J194" si="170">H189*I189</f>
        <v>0</v>
      </c>
      <c r="K189" s="136"/>
      <c r="L189" s="134"/>
      <c r="M189" s="135">
        <f t="shared" ref="M189:M194" si="171">K189*L189</f>
        <v>0</v>
      </c>
      <c r="N189" s="136"/>
      <c r="O189" s="134"/>
      <c r="P189" s="135">
        <f t="shared" ref="P189:P194" si="172">N189*O189</f>
        <v>0</v>
      </c>
      <c r="Q189" s="136"/>
      <c r="R189" s="134"/>
      <c r="S189" s="135">
        <f t="shared" ref="S189:S194" si="173">Q189*R189</f>
        <v>0</v>
      </c>
      <c r="T189" s="136"/>
      <c r="U189" s="134"/>
      <c r="V189" s="135">
        <f t="shared" ref="V189:V194" si="174">T189*U189</f>
        <v>0</v>
      </c>
      <c r="W189" s="137">
        <f t="shared" ref="W189:W194" si="175">G189+M189+S189</f>
        <v>0</v>
      </c>
      <c r="X189" s="276">
        <f t="shared" ref="X189:X194" si="176">J189+P189+V189</f>
        <v>0</v>
      </c>
      <c r="Y189" s="276">
        <f t="shared" si="109"/>
        <v>0</v>
      </c>
      <c r="Z189" s="284" t="e">
        <f t="shared" ref="Z189:Z194" si="177">Y189/W189</f>
        <v>#DIV/0!</v>
      </c>
      <c r="AA189" s="256"/>
      <c r="AB189" s="58"/>
      <c r="AC189" s="59"/>
      <c r="AD189" s="59"/>
      <c r="AE189" s="59"/>
      <c r="AF189" s="59"/>
      <c r="AG189" s="59"/>
    </row>
    <row r="190" spans="1:33" ht="30" customHeight="1" x14ac:dyDescent="0.2">
      <c r="A190" s="50" t="s">
        <v>19</v>
      </c>
      <c r="B190" s="138">
        <v>43870</v>
      </c>
      <c r="C190" s="183" t="s">
        <v>264</v>
      </c>
      <c r="D190" s="139"/>
      <c r="E190" s="140"/>
      <c r="F190" s="55"/>
      <c r="G190" s="56">
        <f t="shared" si="169"/>
        <v>0</v>
      </c>
      <c r="H190" s="140"/>
      <c r="I190" s="55"/>
      <c r="J190" s="56">
        <f t="shared" si="170"/>
        <v>0</v>
      </c>
      <c r="K190" s="54"/>
      <c r="L190" s="55"/>
      <c r="M190" s="56">
        <f t="shared" si="171"/>
        <v>0</v>
      </c>
      <c r="N190" s="54"/>
      <c r="O190" s="55"/>
      <c r="P190" s="56">
        <f t="shared" si="172"/>
        <v>0</v>
      </c>
      <c r="Q190" s="54"/>
      <c r="R190" s="55"/>
      <c r="S190" s="56">
        <f t="shared" si="173"/>
        <v>0</v>
      </c>
      <c r="T190" s="54"/>
      <c r="U190" s="55"/>
      <c r="V190" s="56">
        <f t="shared" si="174"/>
        <v>0</v>
      </c>
      <c r="W190" s="57">
        <f t="shared" si="175"/>
        <v>0</v>
      </c>
      <c r="X190" s="276">
        <f t="shared" si="176"/>
        <v>0</v>
      </c>
      <c r="Y190" s="276">
        <f t="shared" si="109"/>
        <v>0</v>
      </c>
      <c r="Z190" s="284" t="e">
        <f t="shared" si="177"/>
        <v>#DIV/0!</v>
      </c>
      <c r="AA190" s="242"/>
      <c r="AB190" s="59"/>
      <c r="AC190" s="59"/>
      <c r="AD190" s="59"/>
      <c r="AE190" s="59"/>
      <c r="AF190" s="59"/>
      <c r="AG190" s="59"/>
    </row>
    <row r="191" spans="1:33" ht="30" customHeight="1" x14ac:dyDescent="0.2">
      <c r="A191" s="50" t="s">
        <v>19</v>
      </c>
      <c r="B191" s="138">
        <v>43899</v>
      </c>
      <c r="C191" s="183" t="s">
        <v>265</v>
      </c>
      <c r="D191" s="139"/>
      <c r="E191" s="140"/>
      <c r="F191" s="55"/>
      <c r="G191" s="56">
        <f t="shared" si="169"/>
        <v>0</v>
      </c>
      <c r="H191" s="140"/>
      <c r="I191" s="55"/>
      <c r="J191" s="56">
        <f t="shared" si="170"/>
        <v>0</v>
      </c>
      <c r="K191" s="54"/>
      <c r="L191" s="55"/>
      <c r="M191" s="56">
        <f t="shared" si="171"/>
        <v>0</v>
      </c>
      <c r="N191" s="54"/>
      <c r="O191" s="55"/>
      <c r="P191" s="56">
        <f t="shared" si="172"/>
        <v>0</v>
      </c>
      <c r="Q191" s="54"/>
      <c r="R191" s="55"/>
      <c r="S191" s="56">
        <f t="shared" si="173"/>
        <v>0</v>
      </c>
      <c r="T191" s="54"/>
      <c r="U191" s="55"/>
      <c r="V191" s="56">
        <f t="shared" si="174"/>
        <v>0</v>
      </c>
      <c r="W191" s="57">
        <f t="shared" si="175"/>
        <v>0</v>
      </c>
      <c r="X191" s="276">
        <f t="shared" si="176"/>
        <v>0</v>
      </c>
      <c r="Y191" s="276">
        <f t="shared" si="109"/>
        <v>0</v>
      </c>
      <c r="Z191" s="284" t="e">
        <f t="shared" si="177"/>
        <v>#DIV/0!</v>
      </c>
      <c r="AA191" s="242"/>
      <c r="AB191" s="59"/>
      <c r="AC191" s="59"/>
      <c r="AD191" s="59"/>
      <c r="AE191" s="59"/>
      <c r="AF191" s="59"/>
      <c r="AG191" s="59"/>
    </row>
    <row r="192" spans="1:33" ht="30" customHeight="1" x14ac:dyDescent="0.2">
      <c r="A192" s="50" t="s">
        <v>19</v>
      </c>
      <c r="B192" s="138">
        <v>43930</v>
      </c>
      <c r="C192" s="96" t="s">
        <v>198</v>
      </c>
      <c r="D192" s="139"/>
      <c r="E192" s="140"/>
      <c r="F192" s="55"/>
      <c r="G192" s="56">
        <f t="shared" si="169"/>
        <v>0</v>
      </c>
      <c r="H192" s="140"/>
      <c r="I192" s="55"/>
      <c r="J192" s="56">
        <f t="shared" si="170"/>
        <v>0</v>
      </c>
      <c r="K192" s="54"/>
      <c r="L192" s="55"/>
      <c r="M192" s="56">
        <f t="shared" si="171"/>
        <v>0</v>
      </c>
      <c r="N192" s="54"/>
      <c r="O192" s="55"/>
      <c r="P192" s="56">
        <f t="shared" si="172"/>
        <v>0</v>
      </c>
      <c r="Q192" s="54"/>
      <c r="R192" s="55"/>
      <c r="S192" s="56">
        <f t="shared" si="173"/>
        <v>0</v>
      </c>
      <c r="T192" s="54"/>
      <c r="U192" s="55"/>
      <c r="V192" s="56">
        <f t="shared" si="174"/>
        <v>0</v>
      </c>
      <c r="W192" s="57">
        <f t="shared" si="175"/>
        <v>0</v>
      </c>
      <c r="X192" s="276">
        <f t="shared" si="176"/>
        <v>0</v>
      </c>
      <c r="Y192" s="276">
        <f t="shared" si="109"/>
        <v>0</v>
      </c>
      <c r="Z192" s="284" t="e">
        <f t="shared" si="177"/>
        <v>#DIV/0!</v>
      </c>
      <c r="AA192" s="242"/>
      <c r="AB192" s="59"/>
      <c r="AC192" s="59"/>
      <c r="AD192" s="59"/>
      <c r="AE192" s="59"/>
      <c r="AF192" s="59"/>
      <c r="AG192" s="59"/>
    </row>
    <row r="193" spans="1:33" ht="30" customHeight="1" x14ac:dyDescent="0.2">
      <c r="A193" s="60" t="s">
        <v>19</v>
      </c>
      <c r="B193" s="138">
        <v>43960</v>
      </c>
      <c r="C193" s="88" t="s">
        <v>199</v>
      </c>
      <c r="D193" s="141"/>
      <c r="E193" s="142"/>
      <c r="F193" s="64"/>
      <c r="G193" s="65">
        <f t="shared" si="169"/>
        <v>0</v>
      </c>
      <c r="H193" s="142"/>
      <c r="I193" s="64"/>
      <c r="J193" s="65">
        <f t="shared" si="170"/>
        <v>0</v>
      </c>
      <c r="K193" s="63"/>
      <c r="L193" s="64"/>
      <c r="M193" s="65">
        <f t="shared" si="171"/>
        <v>0</v>
      </c>
      <c r="N193" s="63"/>
      <c r="O193" s="64"/>
      <c r="P193" s="65">
        <f t="shared" si="172"/>
        <v>0</v>
      </c>
      <c r="Q193" s="63"/>
      <c r="R193" s="64"/>
      <c r="S193" s="65">
        <f t="shared" si="173"/>
        <v>0</v>
      </c>
      <c r="T193" s="63"/>
      <c r="U193" s="64"/>
      <c r="V193" s="65">
        <f t="shared" si="174"/>
        <v>0</v>
      </c>
      <c r="W193" s="66">
        <f t="shared" si="175"/>
        <v>0</v>
      </c>
      <c r="X193" s="276">
        <f t="shared" si="176"/>
        <v>0</v>
      </c>
      <c r="Y193" s="276">
        <f t="shared" si="109"/>
        <v>0</v>
      </c>
      <c r="Z193" s="284" t="e">
        <f t="shared" si="177"/>
        <v>#DIV/0!</v>
      </c>
      <c r="AA193" s="251"/>
      <c r="AB193" s="59"/>
      <c r="AC193" s="59"/>
      <c r="AD193" s="59"/>
      <c r="AE193" s="59"/>
      <c r="AF193" s="59"/>
      <c r="AG193" s="59"/>
    </row>
    <row r="194" spans="1:33" ht="30" customHeight="1" thickBot="1" x14ac:dyDescent="0.25">
      <c r="A194" s="60" t="s">
        <v>19</v>
      </c>
      <c r="B194" s="138">
        <v>43991</v>
      </c>
      <c r="C194" s="125" t="s">
        <v>200</v>
      </c>
      <c r="D194" s="74"/>
      <c r="E194" s="63"/>
      <c r="F194" s="64">
        <v>0.22</v>
      </c>
      <c r="G194" s="65">
        <f t="shared" si="169"/>
        <v>0</v>
      </c>
      <c r="H194" s="63"/>
      <c r="I194" s="64">
        <v>0.22</v>
      </c>
      <c r="J194" s="65">
        <f t="shared" si="170"/>
        <v>0</v>
      </c>
      <c r="K194" s="63"/>
      <c r="L194" s="64">
        <v>0.22</v>
      </c>
      <c r="M194" s="65">
        <f t="shared" si="171"/>
        <v>0</v>
      </c>
      <c r="N194" s="63"/>
      <c r="O194" s="64">
        <v>0.22</v>
      </c>
      <c r="P194" s="65">
        <f t="shared" si="172"/>
        <v>0</v>
      </c>
      <c r="Q194" s="63"/>
      <c r="R194" s="64">
        <v>0.22</v>
      </c>
      <c r="S194" s="65">
        <f t="shared" si="173"/>
        <v>0</v>
      </c>
      <c r="T194" s="63"/>
      <c r="U194" s="64">
        <v>0.22</v>
      </c>
      <c r="V194" s="65">
        <f t="shared" si="174"/>
        <v>0</v>
      </c>
      <c r="W194" s="66">
        <f t="shared" si="175"/>
        <v>0</v>
      </c>
      <c r="X194" s="280">
        <f t="shared" si="176"/>
        <v>0</v>
      </c>
      <c r="Y194" s="280">
        <f t="shared" si="109"/>
        <v>0</v>
      </c>
      <c r="Z194" s="366" t="e">
        <f t="shared" si="177"/>
        <v>#DIV/0!</v>
      </c>
      <c r="AA194" s="251"/>
      <c r="AB194" s="5"/>
      <c r="AC194" s="5"/>
      <c r="AD194" s="5"/>
      <c r="AE194" s="5"/>
      <c r="AF194" s="5"/>
      <c r="AG194" s="5"/>
    </row>
    <row r="195" spans="1:33" ht="30" customHeight="1" thickBot="1" x14ac:dyDescent="0.25">
      <c r="A195" s="111" t="s">
        <v>201</v>
      </c>
      <c r="B195" s="112"/>
      <c r="C195" s="113"/>
      <c r="D195" s="114"/>
      <c r="E195" s="115">
        <f>SUM(E189:E193)</f>
        <v>0</v>
      </c>
      <c r="F195" s="90"/>
      <c r="G195" s="89">
        <f>SUM(G189:G194)</f>
        <v>0</v>
      </c>
      <c r="H195" s="115">
        <f>SUM(H189:H193)</f>
        <v>0</v>
      </c>
      <c r="I195" s="90"/>
      <c r="J195" s="89">
        <f>SUM(J189:J194)</f>
        <v>0</v>
      </c>
      <c r="K195" s="91">
        <f>SUM(K189:K193)</f>
        <v>0</v>
      </c>
      <c r="L195" s="90"/>
      <c r="M195" s="89">
        <f>SUM(M189:M194)</f>
        <v>0</v>
      </c>
      <c r="N195" s="91">
        <f>SUM(N189:N193)</f>
        <v>0</v>
      </c>
      <c r="O195" s="90"/>
      <c r="P195" s="89">
        <f>SUM(P189:P194)</f>
        <v>0</v>
      </c>
      <c r="Q195" s="91">
        <f>SUM(Q189:Q193)</f>
        <v>0</v>
      </c>
      <c r="R195" s="90"/>
      <c r="S195" s="89">
        <f>SUM(S189:S194)</f>
        <v>0</v>
      </c>
      <c r="T195" s="91">
        <f>SUM(T189:T193)</f>
        <v>0</v>
      </c>
      <c r="U195" s="90"/>
      <c r="V195" s="317">
        <f>SUM(V189:V194)</f>
        <v>0</v>
      </c>
      <c r="W195" s="369">
        <f>SUM(W189:W194)</f>
        <v>0</v>
      </c>
      <c r="X195" s="370">
        <f>SUM(X189:X194)</f>
        <v>0</v>
      </c>
      <c r="Y195" s="370">
        <f t="shared" si="109"/>
        <v>0</v>
      </c>
      <c r="Z195" s="370" t="e">
        <f>Y195/W195</f>
        <v>#DIV/0!</v>
      </c>
      <c r="AA195" s="371"/>
      <c r="AB195" s="5"/>
      <c r="AC195" s="5"/>
      <c r="AD195" s="5"/>
      <c r="AE195" s="5"/>
      <c r="AF195" s="5"/>
      <c r="AG195" s="5"/>
    </row>
    <row r="196" spans="1:33" ht="30" customHeight="1" thickBot="1" x14ac:dyDescent="0.25">
      <c r="A196" s="120" t="s">
        <v>16</v>
      </c>
      <c r="B196" s="93">
        <v>10</v>
      </c>
      <c r="C196" s="126" t="s">
        <v>202</v>
      </c>
      <c r="D196" s="11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67"/>
      <c r="X196" s="367"/>
      <c r="Y196" s="325"/>
      <c r="Z196" s="367"/>
      <c r="AA196" s="368"/>
      <c r="AB196" s="5"/>
      <c r="AC196" s="5"/>
      <c r="AD196" s="5"/>
      <c r="AE196" s="5"/>
      <c r="AF196" s="5"/>
      <c r="AG196" s="5"/>
    </row>
    <row r="197" spans="1:33" ht="30" customHeight="1" x14ac:dyDescent="0.2">
      <c r="A197" s="50" t="s">
        <v>19</v>
      </c>
      <c r="B197" s="138">
        <v>43840</v>
      </c>
      <c r="C197" s="143" t="s">
        <v>203</v>
      </c>
      <c r="D197" s="132"/>
      <c r="E197" s="144"/>
      <c r="F197" s="85"/>
      <c r="G197" s="86">
        <f t="shared" ref="G197:G201" si="178">E197*F197</f>
        <v>0</v>
      </c>
      <c r="H197" s="144"/>
      <c r="I197" s="85"/>
      <c r="J197" s="86">
        <f t="shared" ref="J197:J201" si="179">H197*I197</f>
        <v>0</v>
      </c>
      <c r="K197" s="84"/>
      <c r="L197" s="85"/>
      <c r="M197" s="86">
        <f t="shared" ref="M197:M201" si="180">K197*L197</f>
        <v>0</v>
      </c>
      <c r="N197" s="84"/>
      <c r="O197" s="85"/>
      <c r="P197" s="86">
        <f t="shared" ref="P197:P201" si="181">N197*O197</f>
        <v>0</v>
      </c>
      <c r="Q197" s="84"/>
      <c r="R197" s="85"/>
      <c r="S197" s="86">
        <f t="shared" ref="S197:S201" si="182">Q197*R197</f>
        <v>0</v>
      </c>
      <c r="T197" s="84"/>
      <c r="U197" s="85"/>
      <c r="V197" s="383">
        <f t="shared" ref="V197:V201" si="183">T197*U197</f>
        <v>0</v>
      </c>
      <c r="W197" s="384">
        <f>G197+M197+S197</f>
        <v>0</v>
      </c>
      <c r="X197" s="378">
        <f t="shared" ref="X197:X201" si="184">J197+P197+V197</f>
        <v>0</v>
      </c>
      <c r="Y197" s="378">
        <f t="shared" si="109"/>
        <v>0</v>
      </c>
      <c r="Z197" s="379" t="e">
        <f t="shared" ref="Z197:Z201" si="185">Y197/W197</f>
        <v>#DIV/0!</v>
      </c>
      <c r="AA197" s="385"/>
      <c r="AB197" s="59"/>
      <c r="AC197" s="59"/>
      <c r="AD197" s="59"/>
      <c r="AE197" s="59"/>
      <c r="AF197" s="59"/>
      <c r="AG197" s="59"/>
    </row>
    <row r="198" spans="1:33" ht="30" customHeight="1" x14ac:dyDescent="0.2">
      <c r="A198" s="50" t="s">
        <v>19</v>
      </c>
      <c r="B198" s="138">
        <v>43871</v>
      </c>
      <c r="C198" s="143" t="s">
        <v>203</v>
      </c>
      <c r="D198" s="139"/>
      <c r="E198" s="140"/>
      <c r="F198" s="55"/>
      <c r="G198" s="56">
        <f t="shared" si="178"/>
        <v>0</v>
      </c>
      <c r="H198" s="140"/>
      <c r="I198" s="55"/>
      <c r="J198" s="56">
        <f t="shared" si="179"/>
        <v>0</v>
      </c>
      <c r="K198" s="54"/>
      <c r="L198" s="55"/>
      <c r="M198" s="56">
        <f t="shared" si="180"/>
        <v>0</v>
      </c>
      <c r="N198" s="54"/>
      <c r="O198" s="55"/>
      <c r="P198" s="56">
        <f t="shared" si="181"/>
        <v>0</v>
      </c>
      <c r="Q198" s="54"/>
      <c r="R198" s="55"/>
      <c r="S198" s="56">
        <f t="shared" si="182"/>
        <v>0</v>
      </c>
      <c r="T198" s="54"/>
      <c r="U198" s="55"/>
      <c r="V198" s="353">
        <f t="shared" si="183"/>
        <v>0</v>
      </c>
      <c r="W198" s="358">
        <f>G198+M198+S198</f>
        <v>0</v>
      </c>
      <c r="X198" s="359">
        <f t="shared" si="184"/>
        <v>0</v>
      </c>
      <c r="Y198" s="359">
        <f t="shared" si="109"/>
        <v>0</v>
      </c>
      <c r="Z198" s="360" t="e">
        <f t="shared" si="185"/>
        <v>#DIV/0!</v>
      </c>
      <c r="AA198" s="361"/>
      <c r="AB198" s="59"/>
      <c r="AC198" s="59"/>
      <c r="AD198" s="59"/>
      <c r="AE198" s="59"/>
      <c r="AF198" s="59"/>
      <c r="AG198" s="59"/>
    </row>
    <row r="199" spans="1:33" ht="30" customHeight="1" x14ac:dyDescent="0.2">
      <c r="A199" s="50" t="s">
        <v>19</v>
      </c>
      <c r="B199" s="138">
        <v>43900</v>
      </c>
      <c r="C199" s="180" t="s">
        <v>203</v>
      </c>
      <c r="D199" s="139"/>
      <c r="E199" s="140"/>
      <c r="F199" s="55"/>
      <c r="G199" s="56">
        <f t="shared" si="178"/>
        <v>0</v>
      </c>
      <c r="H199" s="140"/>
      <c r="I199" s="55"/>
      <c r="J199" s="56">
        <f t="shared" si="179"/>
        <v>0</v>
      </c>
      <c r="K199" s="54"/>
      <c r="L199" s="55"/>
      <c r="M199" s="56">
        <f t="shared" si="180"/>
        <v>0</v>
      </c>
      <c r="N199" s="54"/>
      <c r="O199" s="55"/>
      <c r="P199" s="56">
        <f t="shared" si="181"/>
        <v>0</v>
      </c>
      <c r="Q199" s="54"/>
      <c r="R199" s="55"/>
      <c r="S199" s="56">
        <f t="shared" si="182"/>
        <v>0</v>
      </c>
      <c r="T199" s="54"/>
      <c r="U199" s="55"/>
      <c r="V199" s="353">
        <f t="shared" si="183"/>
        <v>0</v>
      </c>
      <c r="W199" s="358">
        <f>G199+M199+S199</f>
        <v>0</v>
      </c>
      <c r="X199" s="359">
        <f t="shared" si="184"/>
        <v>0</v>
      </c>
      <c r="Y199" s="359">
        <f t="shared" si="109"/>
        <v>0</v>
      </c>
      <c r="Z199" s="360" t="e">
        <f t="shared" si="185"/>
        <v>#DIV/0!</v>
      </c>
      <c r="AA199" s="361"/>
      <c r="AB199" s="59"/>
      <c r="AC199" s="59"/>
      <c r="AD199" s="59"/>
      <c r="AE199" s="59"/>
      <c r="AF199" s="59"/>
      <c r="AG199" s="59"/>
    </row>
    <row r="200" spans="1:33" ht="30" customHeight="1" x14ac:dyDescent="0.2">
      <c r="A200" s="60" t="s">
        <v>19</v>
      </c>
      <c r="B200" s="145">
        <v>43931</v>
      </c>
      <c r="C200" s="181" t="s">
        <v>262</v>
      </c>
      <c r="D200" s="141" t="s">
        <v>22</v>
      </c>
      <c r="E200" s="142"/>
      <c r="F200" s="64"/>
      <c r="G200" s="56">
        <f t="shared" si="178"/>
        <v>0</v>
      </c>
      <c r="H200" s="142"/>
      <c r="I200" s="64"/>
      <c r="J200" s="56">
        <f t="shared" si="179"/>
        <v>0</v>
      </c>
      <c r="K200" s="63"/>
      <c r="L200" s="64"/>
      <c r="M200" s="65">
        <f t="shared" si="180"/>
        <v>0</v>
      </c>
      <c r="N200" s="63"/>
      <c r="O200" s="64"/>
      <c r="P200" s="65">
        <f t="shared" si="181"/>
        <v>0</v>
      </c>
      <c r="Q200" s="63"/>
      <c r="R200" s="64"/>
      <c r="S200" s="65">
        <f t="shared" si="182"/>
        <v>0</v>
      </c>
      <c r="T200" s="63"/>
      <c r="U200" s="64"/>
      <c r="V200" s="376">
        <f t="shared" si="183"/>
        <v>0</v>
      </c>
      <c r="W200" s="386">
        <f>G200+M200+S200</f>
        <v>0</v>
      </c>
      <c r="X200" s="359">
        <f t="shared" si="184"/>
        <v>0</v>
      </c>
      <c r="Y200" s="359">
        <f t="shared" si="109"/>
        <v>0</v>
      </c>
      <c r="Z200" s="360" t="e">
        <f t="shared" si="185"/>
        <v>#DIV/0!</v>
      </c>
      <c r="AA200" s="387"/>
      <c r="AB200" s="59"/>
      <c r="AC200" s="59"/>
      <c r="AD200" s="59"/>
      <c r="AE200" s="59"/>
      <c r="AF200" s="59"/>
      <c r="AG200" s="59"/>
    </row>
    <row r="201" spans="1:33" ht="30" customHeight="1" thickBot="1" x14ac:dyDescent="0.25">
      <c r="A201" s="60" t="s">
        <v>19</v>
      </c>
      <c r="B201" s="146">
        <v>43961</v>
      </c>
      <c r="C201" s="125" t="s">
        <v>204</v>
      </c>
      <c r="D201" s="147"/>
      <c r="E201" s="63"/>
      <c r="F201" s="64">
        <v>0.22</v>
      </c>
      <c r="G201" s="65">
        <f t="shared" si="178"/>
        <v>0</v>
      </c>
      <c r="H201" s="63"/>
      <c r="I201" s="64">
        <v>0.22</v>
      </c>
      <c r="J201" s="65">
        <f t="shared" si="179"/>
        <v>0</v>
      </c>
      <c r="K201" s="63"/>
      <c r="L201" s="64">
        <v>0.22</v>
      </c>
      <c r="M201" s="65">
        <f t="shared" si="180"/>
        <v>0</v>
      </c>
      <c r="N201" s="63"/>
      <c r="O201" s="64">
        <v>0.22</v>
      </c>
      <c r="P201" s="65">
        <f t="shared" si="181"/>
        <v>0</v>
      </c>
      <c r="Q201" s="63"/>
      <c r="R201" s="64">
        <v>0.22</v>
      </c>
      <c r="S201" s="65">
        <f t="shared" si="182"/>
        <v>0</v>
      </c>
      <c r="T201" s="63"/>
      <c r="U201" s="64">
        <v>0.22</v>
      </c>
      <c r="V201" s="376">
        <f t="shared" si="183"/>
        <v>0</v>
      </c>
      <c r="W201" s="362">
        <f>G201+M201+S201</f>
        <v>0</v>
      </c>
      <c r="X201" s="363">
        <f t="shared" si="184"/>
        <v>0</v>
      </c>
      <c r="Y201" s="363">
        <f t="shared" si="109"/>
        <v>0</v>
      </c>
      <c r="Z201" s="364" t="e">
        <f t="shared" si="185"/>
        <v>#DIV/0!</v>
      </c>
      <c r="AA201" s="388"/>
      <c r="AB201" s="5"/>
      <c r="AC201" s="5"/>
      <c r="AD201" s="5"/>
      <c r="AE201" s="5"/>
      <c r="AF201" s="5"/>
      <c r="AG201" s="5"/>
    </row>
    <row r="202" spans="1:33" ht="30" customHeight="1" thickBot="1" x14ac:dyDescent="0.25">
      <c r="A202" s="111" t="s">
        <v>205</v>
      </c>
      <c r="B202" s="112"/>
      <c r="C202" s="113"/>
      <c r="D202" s="114"/>
      <c r="E202" s="115">
        <f>SUM(E197:E200)</f>
        <v>0</v>
      </c>
      <c r="F202" s="90"/>
      <c r="G202" s="89">
        <f>SUM(G197:G201)</f>
        <v>0</v>
      </c>
      <c r="H202" s="115">
        <f>SUM(H197:H200)</f>
        <v>0</v>
      </c>
      <c r="I202" s="90"/>
      <c r="J202" s="89">
        <f>SUM(J197:J201)</f>
        <v>0</v>
      </c>
      <c r="K202" s="91">
        <f>SUM(K197:K200)</f>
        <v>0</v>
      </c>
      <c r="L202" s="90"/>
      <c r="M202" s="89">
        <f>SUM(M197:M201)</f>
        <v>0</v>
      </c>
      <c r="N202" s="91">
        <f>SUM(N197:N200)</f>
        <v>0</v>
      </c>
      <c r="O202" s="90"/>
      <c r="P202" s="89">
        <f>SUM(P197:P201)</f>
        <v>0</v>
      </c>
      <c r="Q202" s="91">
        <f>SUM(Q197:Q200)</f>
        <v>0</v>
      </c>
      <c r="R202" s="90"/>
      <c r="S202" s="89">
        <f>SUM(S197:S201)</f>
        <v>0</v>
      </c>
      <c r="T202" s="91">
        <f>SUM(T197:T200)</f>
        <v>0</v>
      </c>
      <c r="U202" s="90"/>
      <c r="V202" s="317">
        <f>SUM(V197:V201)</f>
        <v>0</v>
      </c>
      <c r="W202" s="369">
        <f>SUM(W197:W201)</f>
        <v>0</v>
      </c>
      <c r="X202" s="370">
        <f>SUM(X197:X201)</f>
        <v>0</v>
      </c>
      <c r="Y202" s="370">
        <f t="shared" ref="Y202:Y237" si="186">W202-X202</f>
        <v>0</v>
      </c>
      <c r="Z202" s="370" t="e">
        <f>Y202/W202</f>
        <v>#DIV/0!</v>
      </c>
      <c r="AA202" s="371"/>
      <c r="AB202" s="5"/>
      <c r="AC202" s="5"/>
      <c r="AD202" s="5"/>
      <c r="AE202" s="5"/>
      <c r="AF202" s="5"/>
      <c r="AG202" s="5"/>
    </row>
    <row r="203" spans="1:33" ht="30" customHeight="1" thickBot="1" x14ac:dyDescent="0.25">
      <c r="A203" s="120" t="s">
        <v>16</v>
      </c>
      <c r="B203" s="93">
        <v>11</v>
      </c>
      <c r="C203" s="122" t="s">
        <v>206</v>
      </c>
      <c r="D203" s="116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67"/>
      <c r="X203" s="367"/>
      <c r="Y203" s="325"/>
      <c r="Z203" s="367"/>
      <c r="AA203" s="368"/>
      <c r="AB203" s="5"/>
      <c r="AC203" s="5"/>
      <c r="AD203" s="5"/>
      <c r="AE203" s="5"/>
      <c r="AF203" s="5"/>
      <c r="AG203" s="5"/>
    </row>
    <row r="204" spans="1:33" ht="30" customHeight="1" x14ac:dyDescent="0.2">
      <c r="A204" s="148" t="s">
        <v>19</v>
      </c>
      <c r="B204" s="138">
        <v>43841</v>
      </c>
      <c r="C204" s="143" t="s">
        <v>207</v>
      </c>
      <c r="D204" s="83" t="s">
        <v>54</v>
      </c>
      <c r="E204" s="84"/>
      <c r="F204" s="85"/>
      <c r="G204" s="86">
        <f t="shared" ref="G204" si="187">E204*F204</f>
        <v>0</v>
      </c>
      <c r="H204" s="84"/>
      <c r="I204" s="85"/>
      <c r="J204" s="86">
        <f t="shared" ref="J204" si="188">H204*I204</f>
        <v>0</v>
      </c>
      <c r="K204" s="84"/>
      <c r="L204" s="85"/>
      <c r="M204" s="86">
        <f t="shared" ref="M204" si="189">K204*L204</f>
        <v>0</v>
      </c>
      <c r="N204" s="84"/>
      <c r="O204" s="85"/>
      <c r="P204" s="86">
        <f t="shared" ref="P204" si="190">N204*O204</f>
        <v>0</v>
      </c>
      <c r="Q204" s="84"/>
      <c r="R204" s="85"/>
      <c r="S204" s="86">
        <f t="shared" ref="S204" si="191">Q204*R204</f>
        <v>0</v>
      </c>
      <c r="T204" s="84"/>
      <c r="U204" s="85"/>
      <c r="V204" s="383">
        <f t="shared" ref="V204" si="192">T204*U204</f>
        <v>0</v>
      </c>
      <c r="W204" s="384">
        <f>G204+M204+S204</f>
        <v>0</v>
      </c>
      <c r="X204" s="378">
        <f t="shared" ref="X204:X205" si="193">J204+P204+V204</f>
        <v>0</v>
      </c>
      <c r="Y204" s="378">
        <f t="shared" si="186"/>
        <v>0</v>
      </c>
      <c r="Z204" s="379" t="e">
        <f t="shared" ref="Z204:Z205" si="194">Y204/W204</f>
        <v>#DIV/0!</v>
      </c>
      <c r="AA204" s="385"/>
      <c r="AB204" s="59"/>
      <c r="AC204" s="59"/>
      <c r="AD204" s="59"/>
      <c r="AE204" s="59"/>
      <c r="AF204" s="59"/>
      <c r="AG204" s="59"/>
    </row>
    <row r="205" spans="1:33" ht="30" customHeight="1" thickBot="1" x14ac:dyDescent="0.25">
      <c r="A205" s="149" t="s">
        <v>19</v>
      </c>
      <c r="B205" s="138">
        <v>43872</v>
      </c>
      <c r="C205" s="88" t="s">
        <v>207</v>
      </c>
      <c r="D205" s="62" t="s">
        <v>54</v>
      </c>
      <c r="E205" s="63"/>
      <c r="F205" s="64"/>
      <c r="G205" s="56">
        <f>E205*F205</f>
        <v>0</v>
      </c>
      <c r="H205" s="63"/>
      <c r="I205" s="64"/>
      <c r="J205" s="56">
        <f>H205*I205</f>
        <v>0</v>
      </c>
      <c r="K205" s="63"/>
      <c r="L205" s="64"/>
      <c r="M205" s="65">
        <f>K205*L205</f>
        <v>0</v>
      </c>
      <c r="N205" s="63"/>
      <c r="O205" s="64"/>
      <c r="P205" s="65">
        <f>N205*O205</f>
        <v>0</v>
      </c>
      <c r="Q205" s="63"/>
      <c r="R205" s="64"/>
      <c r="S205" s="65">
        <f>Q205*R205</f>
        <v>0</v>
      </c>
      <c r="T205" s="63"/>
      <c r="U205" s="64"/>
      <c r="V205" s="376">
        <f>T205*U205</f>
        <v>0</v>
      </c>
      <c r="W205" s="389">
        <f>G205+M205+S205</f>
        <v>0</v>
      </c>
      <c r="X205" s="363">
        <f t="shared" si="193"/>
        <v>0</v>
      </c>
      <c r="Y205" s="363">
        <f t="shared" si="186"/>
        <v>0</v>
      </c>
      <c r="Z205" s="364" t="e">
        <f t="shared" si="194"/>
        <v>#DIV/0!</v>
      </c>
      <c r="AA205" s="388"/>
      <c r="AB205" s="58"/>
      <c r="AC205" s="59"/>
      <c r="AD205" s="59"/>
      <c r="AE205" s="59"/>
      <c r="AF205" s="59"/>
      <c r="AG205" s="59"/>
    </row>
    <row r="206" spans="1:33" ht="30" customHeight="1" thickBot="1" x14ac:dyDescent="0.25">
      <c r="A206" s="480" t="s">
        <v>208</v>
      </c>
      <c r="B206" s="481"/>
      <c r="C206" s="481"/>
      <c r="D206" s="482"/>
      <c r="E206" s="115">
        <f>SUM(E204:E205)</f>
        <v>0</v>
      </c>
      <c r="F206" s="90"/>
      <c r="G206" s="89">
        <f>SUM(G204:G205)</f>
        <v>0</v>
      </c>
      <c r="H206" s="115">
        <f>SUM(H204:H205)</f>
        <v>0</v>
      </c>
      <c r="I206" s="90"/>
      <c r="J206" s="89">
        <f>SUM(J204:J205)</f>
        <v>0</v>
      </c>
      <c r="K206" s="91">
        <f>SUM(K204:K205)</f>
        <v>0</v>
      </c>
      <c r="L206" s="90"/>
      <c r="M206" s="89">
        <f>SUM(M204:M205)</f>
        <v>0</v>
      </c>
      <c r="N206" s="91">
        <f>SUM(N204:N205)</f>
        <v>0</v>
      </c>
      <c r="O206" s="90"/>
      <c r="P206" s="89">
        <f>SUM(P204:P205)</f>
        <v>0</v>
      </c>
      <c r="Q206" s="91">
        <f>SUM(Q204:Q205)</f>
        <v>0</v>
      </c>
      <c r="R206" s="90"/>
      <c r="S206" s="89">
        <f>SUM(S204:S205)</f>
        <v>0</v>
      </c>
      <c r="T206" s="91">
        <f>SUM(T204:T205)</f>
        <v>0</v>
      </c>
      <c r="U206" s="90"/>
      <c r="V206" s="317">
        <f>SUM(V204:V205)</f>
        <v>0</v>
      </c>
      <c r="W206" s="369">
        <f>SUM(W204:W205)</f>
        <v>0</v>
      </c>
      <c r="X206" s="370">
        <f>SUM(X204:X205)</f>
        <v>0</v>
      </c>
      <c r="Y206" s="370">
        <f t="shared" si="186"/>
        <v>0</v>
      </c>
      <c r="Z206" s="370" t="e">
        <f>Y206/W206</f>
        <v>#DIV/0!</v>
      </c>
      <c r="AA206" s="371"/>
      <c r="AB206" s="5"/>
      <c r="AC206" s="5"/>
      <c r="AD206" s="5"/>
      <c r="AE206" s="5"/>
      <c r="AF206" s="5"/>
      <c r="AG206" s="5"/>
    </row>
    <row r="207" spans="1:33" ht="30" customHeight="1" thickBot="1" x14ac:dyDescent="0.25">
      <c r="A207" s="92" t="s">
        <v>16</v>
      </c>
      <c r="B207" s="93">
        <v>12</v>
      </c>
      <c r="C207" s="94" t="s">
        <v>209</v>
      </c>
      <c r="D207" s="20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67"/>
      <c r="X207" s="367"/>
      <c r="Y207" s="325"/>
      <c r="Z207" s="367"/>
      <c r="AA207" s="368"/>
      <c r="AB207" s="5"/>
      <c r="AC207" s="5"/>
      <c r="AD207" s="5"/>
      <c r="AE207" s="5"/>
      <c r="AF207" s="5"/>
      <c r="AG207" s="5"/>
    </row>
    <row r="208" spans="1:33" ht="30" customHeight="1" x14ac:dyDescent="0.2">
      <c r="A208" s="81" t="s">
        <v>19</v>
      </c>
      <c r="B208" s="150">
        <v>43842</v>
      </c>
      <c r="C208" s="208" t="s">
        <v>210</v>
      </c>
      <c r="D208" s="211" t="s">
        <v>211</v>
      </c>
      <c r="E208" s="144"/>
      <c r="F208" s="85"/>
      <c r="G208" s="86">
        <f t="shared" ref="G208:G210" si="195">E208*F208</f>
        <v>0</v>
      </c>
      <c r="H208" s="144"/>
      <c r="I208" s="85"/>
      <c r="J208" s="86">
        <f t="shared" ref="J208:J210" si="196">H208*I208</f>
        <v>0</v>
      </c>
      <c r="K208" s="84"/>
      <c r="L208" s="85"/>
      <c r="M208" s="86">
        <f t="shared" ref="M208:M210" si="197">K208*L208</f>
        <v>0</v>
      </c>
      <c r="N208" s="84"/>
      <c r="O208" s="85"/>
      <c r="P208" s="86">
        <f t="shared" ref="P208:P210" si="198">N208*O208</f>
        <v>0</v>
      </c>
      <c r="Q208" s="84"/>
      <c r="R208" s="85"/>
      <c r="S208" s="86">
        <f t="shared" ref="S208:S211" si="199">Q208*R208</f>
        <v>0</v>
      </c>
      <c r="T208" s="84"/>
      <c r="U208" s="85"/>
      <c r="V208" s="383">
        <f t="shared" ref="V208:V211" si="200">T208*U208</f>
        <v>0</v>
      </c>
      <c r="W208" s="384">
        <f>G208+M208+S208</f>
        <v>0</v>
      </c>
      <c r="X208" s="378">
        <f t="shared" ref="X208:X211" si="201">J208+P208+V208</f>
        <v>0</v>
      </c>
      <c r="Y208" s="378">
        <f t="shared" si="186"/>
        <v>0</v>
      </c>
      <c r="Z208" s="379" t="e">
        <f t="shared" ref="Z208:Z211" si="202">Y208/W208</f>
        <v>#DIV/0!</v>
      </c>
      <c r="AA208" s="390"/>
      <c r="AB208" s="58"/>
      <c r="AC208" s="59"/>
      <c r="AD208" s="59"/>
      <c r="AE208" s="59"/>
      <c r="AF208" s="59"/>
      <c r="AG208" s="59"/>
    </row>
    <row r="209" spans="1:33" ht="30" customHeight="1" x14ac:dyDescent="0.2">
      <c r="A209" s="50" t="s">
        <v>19</v>
      </c>
      <c r="B209" s="138">
        <v>43873</v>
      </c>
      <c r="C209" s="183" t="s">
        <v>261</v>
      </c>
      <c r="D209" s="212" t="s">
        <v>185</v>
      </c>
      <c r="E209" s="140"/>
      <c r="F209" s="55"/>
      <c r="G209" s="56">
        <f t="shared" si="195"/>
        <v>0</v>
      </c>
      <c r="H209" s="140"/>
      <c r="I209" s="55"/>
      <c r="J209" s="56">
        <f t="shared" si="196"/>
        <v>0</v>
      </c>
      <c r="K209" s="54"/>
      <c r="L209" s="55"/>
      <c r="M209" s="56">
        <f t="shared" si="197"/>
        <v>0</v>
      </c>
      <c r="N209" s="54"/>
      <c r="O209" s="55"/>
      <c r="P209" s="56">
        <f t="shared" si="198"/>
        <v>0</v>
      </c>
      <c r="Q209" s="54"/>
      <c r="R209" s="55"/>
      <c r="S209" s="56">
        <f t="shared" si="199"/>
        <v>0</v>
      </c>
      <c r="T209" s="54"/>
      <c r="U209" s="55"/>
      <c r="V209" s="353">
        <f t="shared" si="200"/>
        <v>0</v>
      </c>
      <c r="W209" s="391">
        <f>G209+M209+S209</f>
        <v>0</v>
      </c>
      <c r="X209" s="359">
        <f t="shared" si="201"/>
        <v>0</v>
      </c>
      <c r="Y209" s="359">
        <f t="shared" si="186"/>
        <v>0</v>
      </c>
      <c r="Z209" s="360" t="e">
        <f t="shared" si="202"/>
        <v>#DIV/0!</v>
      </c>
      <c r="AA209" s="392"/>
      <c r="AB209" s="59"/>
      <c r="AC209" s="59"/>
      <c r="AD209" s="59"/>
      <c r="AE209" s="59"/>
      <c r="AF209" s="59"/>
      <c r="AG209" s="59"/>
    </row>
    <row r="210" spans="1:33" ht="30" customHeight="1" x14ac:dyDescent="0.2">
      <c r="A210" s="60" t="s">
        <v>19</v>
      </c>
      <c r="B210" s="145">
        <v>43902</v>
      </c>
      <c r="C210" s="88" t="s">
        <v>212</v>
      </c>
      <c r="D210" s="213" t="s">
        <v>185</v>
      </c>
      <c r="E210" s="142"/>
      <c r="F210" s="64"/>
      <c r="G210" s="65">
        <f t="shared" si="195"/>
        <v>0</v>
      </c>
      <c r="H210" s="142"/>
      <c r="I210" s="64"/>
      <c r="J210" s="65">
        <f t="shared" si="196"/>
        <v>0</v>
      </c>
      <c r="K210" s="63"/>
      <c r="L210" s="64"/>
      <c r="M210" s="65">
        <f t="shared" si="197"/>
        <v>0</v>
      </c>
      <c r="N210" s="63"/>
      <c r="O210" s="64"/>
      <c r="P210" s="65">
        <f t="shared" si="198"/>
        <v>0</v>
      </c>
      <c r="Q210" s="63"/>
      <c r="R210" s="64"/>
      <c r="S210" s="65">
        <f t="shared" si="199"/>
        <v>0</v>
      </c>
      <c r="T210" s="63"/>
      <c r="U210" s="64"/>
      <c r="V210" s="376">
        <f t="shared" si="200"/>
        <v>0</v>
      </c>
      <c r="W210" s="386">
        <f>G210+M210+S210</f>
        <v>0</v>
      </c>
      <c r="X210" s="359">
        <f t="shared" si="201"/>
        <v>0</v>
      </c>
      <c r="Y210" s="359">
        <f t="shared" si="186"/>
        <v>0</v>
      </c>
      <c r="Z210" s="360" t="e">
        <f t="shared" si="202"/>
        <v>#DIV/0!</v>
      </c>
      <c r="AA210" s="393"/>
      <c r="AB210" s="59"/>
      <c r="AC210" s="59"/>
      <c r="AD210" s="59"/>
      <c r="AE210" s="59"/>
      <c r="AF210" s="59"/>
      <c r="AG210" s="59"/>
    </row>
    <row r="211" spans="1:33" ht="30" customHeight="1" thickBot="1" x14ac:dyDescent="0.25">
      <c r="A211" s="60" t="s">
        <v>19</v>
      </c>
      <c r="B211" s="145">
        <v>43933</v>
      </c>
      <c r="C211" s="241" t="s">
        <v>272</v>
      </c>
      <c r="D211" s="214"/>
      <c r="E211" s="142"/>
      <c r="F211" s="64">
        <v>0.22</v>
      </c>
      <c r="G211" s="65">
        <f>E211*F211</f>
        <v>0</v>
      </c>
      <c r="H211" s="142"/>
      <c r="I211" s="64">
        <v>0.22</v>
      </c>
      <c r="J211" s="65">
        <f>H211*I211</f>
        <v>0</v>
      </c>
      <c r="K211" s="63"/>
      <c r="L211" s="64">
        <v>0.22</v>
      </c>
      <c r="M211" s="65">
        <f>K211*L211</f>
        <v>0</v>
      </c>
      <c r="N211" s="63"/>
      <c r="O211" s="64">
        <v>0.22</v>
      </c>
      <c r="P211" s="65">
        <f>N211*O211</f>
        <v>0</v>
      </c>
      <c r="Q211" s="63"/>
      <c r="R211" s="64">
        <v>0.22</v>
      </c>
      <c r="S211" s="65">
        <f t="shared" si="199"/>
        <v>0</v>
      </c>
      <c r="T211" s="63"/>
      <c r="U211" s="64">
        <v>0.22</v>
      </c>
      <c r="V211" s="376">
        <f t="shared" si="200"/>
        <v>0</v>
      </c>
      <c r="W211" s="362">
        <f>G211+M211+S211</f>
        <v>0</v>
      </c>
      <c r="X211" s="363">
        <f t="shared" si="201"/>
        <v>0</v>
      </c>
      <c r="Y211" s="363">
        <f t="shared" si="186"/>
        <v>0</v>
      </c>
      <c r="Z211" s="364" t="e">
        <f t="shared" si="202"/>
        <v>#DIV/0!</v>
      </c>
      <c r="AA211" s="365"/>
      <c r="AB211" s="5"/>
      <c r="AC211" s="5"/>
      <c r="AD211" s="5"/>
      <c r="AE211" s="5"/>
      <c r="AF211" s="5"/>
      <c r="AG211" s="5"/>
    </row>
    <row r="212" spans="1:33" ht="30" customHeight="1" thickBot="1" x14ac:dyDescent="0.25">
      <c r="A212" s="111" t="s">
        <v>213</v>
      </c>
      <c r="B212" s="112"/>
      <c r="C212" s="113"/>
      <c r="D212" s="210"/>
      <c r="E212" s="115">
        <f>SUM(E208:E210)</f>
        <v>0</v>
      </c>
      <c r="F212" s="90"/>
      <c r="G212" s="89">
        <f>SUM(G208:G211)</f>
        <v>0</v>
      </c>
      <c r="H212" s="115">
        <f>SUM(H208:H210)</f>
        <v>0</v>
      </c>
      <c r="I212" s="90"/>
      <c r="J212" s="89">
        <f>SUM(J208:J211)</f>
        <v>0</v>
      </c>
      <c r="K212" s="91">
        <f>SUM(K208:K210)</f>
        <v>0</v>
      </c>
      <c r="L212" s="90"/>
      <c r="M212" s="89">
        <f>SUM(M208:M211)</f>
        <v>0</v>
      </c>
      <c r="N212" s="91">
        <f>SUM(N208:N210)</f>
        <v>0</v>
      </c>
      <c r="O212" s="90"/>
      <c r="P212" s="89">
        <f>SUM(P208:P211)</f>
        <v>0</v>
      </c>
      <c r="Q212" s="91">
        <f>SUM(Q208:Q210)</f>
        <v>0</v>
      </c>
      <c r="R212" s="90"/>
      <c r="S212" s="89">
        <f>SUM(S208:S211)</f>
        <v>0</v>
      </c>
      <c r="T212" s="91">
        <f>SUM(T208:T210)</f>
        <v>0</v>
      </c>
      <c r="U212" s="90"/>
      <c r="V212" s="317">
        <f>SUM(V208:V211)</f>
        <v>0</v>
      </c>
      <c r="W212" s="369">
        <f t="shared" ref="W212:X212" si="203">SUM(W208:W211)</f>
        <v>0</v>
      </c>
      <c r="X212" s="370">
        <f t="shared" si="203"/>
        <v>0</v>
      </c>
      <c r="Y212" s="370">
        <f t="shared" si="186"/>
        <v>0</v>
      </c>
      <c r="Z212" s="370" t="e">
        <f>Y212/W212</f>
        <v>#DIV/0!</v>
      </c>
      <c r="AA212" s="371"/>
      <c r="AB212" s="5"/>
      <c r="AC212" s="5"/>
      <c r="AD212" s="5"/>
      <c r="AE212" s="5"/>
      <c r="AF212" s="5"/>
      <c r="AG212" s="5"/>
    </row>
    <row r="213" spans="1:33" ht="30" customHeight="1" thickBot="1" x14ac:dyDescent="0.25">
      <c r="A213" s="92" t="s">
        <v>16</v>
      </c>
      <c r="B213" s="235">
        <v>13</v>
      </c>
      <c r="C213" s="94" t="s">
        <v>214</v>
      </c>
      <c r="D213" s="38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67"/>
      <c r="X213" s="367"/>
      <c r="Y213" s="325"/>
      <c r="Z213" s="367"/>
      <c r="AA213" s="368"/>
      <c r="AB213" s="4"/>
      <c r="AC213" s="5"/>
      <c r="AD213" s="5"/>
      <c r="AE213" s="5"/>
      <c r="AF213" s="5"/>
      <c r="AG213" s="5"/>
    </row>
    <row r="214" spans="1:33" ht="30" customHeight="1" x14ac:dyDescent="0.2">
      <c r="A214" s="200" t="s">
        <v>17</v>
      </c>
      <c r="B214" s="201" t="s">
        <v>215</v>
      </c>
      <c r="C214" s="230" t="s">
        <v>216</v>
      </c>
      <c r="D214" s="68"/>
      <c r="E214" s="69">
        <f>SUM(E215:E217)</f>
        <v>0</v>
      </c>
      <c r="F214" s="70"/>
      <c r="G214" s="71">
        <f>SUM(G215:G218)</f>
        <v>0</v>
      </c>
      <c r="H214" s="69">
        <f>SUM(H215:H217)</f>
        <v>0</v>
      </c>
      <c r="I214" s="70"/>
      <c r="J214" s="71">
        <f>SUM(J215:J218)</f>
        <v>0</v>
      </c>
      <c r="K214" s="69">
        <f>SUM(K215:K217)</f>
        <v>0</v>
      </c>
      <c r="L214" s="70"/>
      <c r="M214" s="71">
        <f>SUM(M215:M218)</f>
        <v>0</v>
      </c>
      <c r="N214" s="69">
        <f>SUM(N215:N217)</f>
        <v>0</v>
      </c>
      <c r="O214" s="70"/>
      <c r="P214" s="71">
        <f>SUM(P215:P218)</f>
        <v>0</v>
      </c>
      <c r="Q214" s="69">
        <f>SUM(Q215:Q217)</f>
        <v>0</v>
      </c>
      <c r="R214" s="70"/>
      <c r="S214" s="71">
        <f>SUM(S215:S218)</f>
        <v>0</v>
      </c>
      <c r="T214" s="69">
        <f>SUM(T215:T217)</f>
        <v>0</v>
      </c>
      <c r="U214" s="70"/>
      <c r="V214" s="352">
        <f>SUM(V215:V218)</f>
        <v>0</v>
      </c>
      <c r="W214" s="355">
        <f>SUM(W215:W218)</f>
        <v>0</v>
      </c>
      <c r="X214" s="356">
        <f>SUM(X215:X218)</f>
        <v>0</v>
      </c>
      <c r="Y214" s="356">
        <f t="shared" si="186"/>
        <v>0</v>
      </c>
      <c r="Z214" s="356" t="e">
        <f>Y214/W214</f>
        <v>#DIV/0!</v>
      </c>
      <c r="AA214" s="357"/>
      <c r="AB214" s="49"/>
      <c r="AC214" s="49"/>
      <c r="AD214" s="49"/>
      <c r="AE214" s="49"/>
      <c r="AF214" s="49"/>
      <c r="AG214" s="49"/>
    </row>
    <row r="215" spans="1:33" ht="30" customHeight="1" x14ac:dyDescent="0.2">
      <c r="A215" s="50" t="s">
        <v>19</v>
      </c>
      <c r="B215" s="202" t="s">
        <v>217</v>
      </c>
      <c r="C215" s="231" t="s">
        <v>218</v>
      </c>
      <c r="D215" s="265" t="s">
        <v>84</v>
      </c>
      <c r="E215" s="54"/>
      <c r="F215" s="55"/>
      <c r="G215" s="56">
        <f t="shared" ref="G215:G217" si="204">E215*F215</f>
        <v>0</v>
      </c>
      <c r="H215" s="54"/>
      <c r="I215" s="55"/>
      <c r="J215" s="56">
        <f t="shared" ref="J215:J217" si="205">H215*I215</f>
        <v>0</v>
      </c>
      <c r="K215" s="54"/>
      <c r="L215" s="55"/>
      <c r="M215" s="56">
        <f t="shared" ref="M215:M218" si="206">K215*L215</f>
        <v>0</v>
      </c>
      <c r="N215" s="54"/>
      <c r="O215" s="55"/>
      <c r="P215" s="56">
        <f t="shared" ref="P215:P218" si="207">N215*O215</f>
        <v>0</v>
      </c>
      <c r="Q215" s="54"/>
      <c r="R215" s="55"/>
      <c r="S215" s="56">
        <f t="shared" ref="S215:S218" si="208">Q215*R215</f>
        <v>0</v>
      </c>
      <c r="T215" s="54"/>
      <c r="U215" s="55"/>
      <c r="V215" s="353">
        <f t="shared" ref="V215:V218" si="209">T215*U215</f>
        <v>0</v>
      </c>
      <c r="W215" s="358">
        <f t="shared" ref="W215:W236" si="210">G215+M215+S215</f>
        <v>0</v>
      </c>
      <c r="X215" s="359">
        <f t="shared" ref="X215:X236" si="211">J215+P215+V215</f>
        <v>0</v>
      </c>
      <c r="Y215" s="359">
        <f t="shared" si="186"/>
        <v>0</v>
      </c>
      <c r="Z215" s="360" t="e">
        <f t="shared" ref="Z215:Z236" si="212">Y215/W215</f>
        <v>#DIV/0!</v>
      </c>
      <c r="AA215" s="361"/>
      <c r="AB215" s="59"/>
      <c r="AC215" s="59"/>
      <c r="AD215" s="59"/>
      <c r="AE215" s="59"/>
      <c r="AF215" s="59"/>
      <c r="AG215" s="59"/>
    </row>
    <row r="216" spans="1:33" ht="30" customHeight="1" x14ac:dyDescent="0.2">
      <c r="A216" s="50" t="s">
        <v>19</v>
      </c>
      <c r="B216" s="202" t="s">
        <v>219</v>
      </c>
      <c r="C216" s="232" t="s">
        <v>220</v>
      </c>
      <c r="D216" s="265" t="s">
        <v>84</v>
      </c>
      <c r="E216" s="54"/>
      <c r="F216" s="55"/>
      <c r="G216" s="56">
        <f t="shared" si="204"/>
        <v>0</v>
      </c>
      <c r="H216" s="54"/>
      <c r="I216" s="55"/>
      <c r="J216" s="56">
        <f t="shared" si="205"/>
        <v>0</v>
      </c>
      <c r="K216" s="54"/>
      <c r="L216" s="55"/>
      <c r="M216" s="56">
        <f t="shared" si="206"/>
        <v>0</v>
      </c>
      <c r="N216" s="54"/>
      <c r="O216" s="55"/>
      <c r="P216" s="56">
        <f t="shared" si="207"/>
        <v>0</v>
      </c>
      <c r="Q216" s="54"/>
      <c r="R216" s="55"/>
      <c r="S216" s="56">
        <f t="shared" si="208"/>
        <v>0</v>
      </c>
      <c r="T216" s="54"/>
      <c r="U216" s="55"/>
      <c r="V216" s="353">
        <f t="shared" si="209"/>
        <v>0</v>
      </c>
      <c r="W216" s="358">
        <f t="shared" si="210"/>
        <v>0</v>
      </c>
      <c r="X216" s="359">
        <f t="shared" si="211"/>
        <v>0</v>
      </c>
      <c r="Y216" s="359">
        <f t="shared" si="186"/>
        <v>0</v>
      </c>
      <c r="Z216" s="360" t="e">
        <f t="shared" si="212"/>
        <v>#DIV/0!</v>
      </c>
      <c r="AA216" s="361"/>
      <c r="AB216" s="59"/>
      <c r="AC216" s="59"/>
      <c r="AD216" s="59"/>
      <c r="AE216" s="59"/>
      <c r="AF216" s="59"/>
      <c r="AG216" s="59"/>
    </row>
    <row r="217" spans="1:33" ht="30" customHeight="1" x14ac:dyDescent="0.2">
      <c r="A217" s="50" t="s">
        <v>19</v>
      </c>
      <c r="B217" s="202" t="s">
        <v>221</v>
      </c>
      <c r="C217" s="232" t="s">
        <v>222</v>
      </c>
      <c r="D217" s="53" t="s">
        <v>84</v>
      </c>
      <c r="E217" s="54"/>
      <c r="F217" s="55"/>
      <c r="G217" s="56">
        <f t="shared" si="204"/>
        <v>0</v>
      </c>
      <c r="H217" s="54"/>
      <c r="I217" s="55"/>
      <c r="J217" s="56">
        <f t="shared" si="205"/>
        <v>0</v>
      </c>
      <c r="K217" s="54"/>
      <c r="L217" s="55"/>
      <c r="M217" s="56">
        <f t="shared" si="206"/>
        <v>0</v>
      </c>
      <c r="N217" s="54"/>
      <c r="O217" s="55"/>
      <c r="P217" s="56">
        <f t="shared" si="207"/>
        <v>0</v>
      </c>
      <c r="Q217" s="54"/>
      <c r="R217" s="55"/>
      <c r="S217" s="56">
        <f t="shared" si="208"/>
        <v>0</v>
      </c>
      <c r="T217" s="54"/>
      <c r="U217" s="55"/>
      <c r="V217" s="353">
        <f t="shared" si="209"/>
        <v>0</v>
      </c>
      <c r="W217" s="358">
        <f t="shared" si="210"/>
        <v>0</v>
      </c>
      <c r="X217" s="359">
        <f t="shared" si="211"/>
        <v>0</v>
      </c>
      <c r="Y217" s="359">
        <f t="shared" si="186"/>
        <v>0</v>
      </c>
      <c r="Z217" s="360" t="e">
        <f t="shared" si="212"/>
        <v>#DIV/0!</v>
      </c>
      <c r="AA217" s="361"/>
      <c r="AB217" s="59"/>
      <c r="AC217" s="59"/>
      <c r="AD217" s="59"/>
      <c r="AE217" s="59"/>
      <c r="AF217" s="59"/>
      <c r="AG217" s="59"/>
    </row>
    <row r="218" spans="1:33" ht="30" customHeight="1" thickBot="1" x14ac:dyDescent="0.25">
      <c r="A218" s="73" t="s">
        <v>19</v>
      </c>
      <c r="B218" s="236" t="s">
        <v>223</v>
      </c>
      <c r="C218" s="232" t="s">
        <v>224</v>
      </c>
      <c r="D218" s="74"/>
      <c r="E218" s="75"/>
      <c r="F218" s="271">
        <v>0.22</v>
      </c>
      <c r="G218" s="77">
        <f>E218*F218</f>
        <v>0</v>
      </c>
      <c r="H218" s="75"/>
      <c r="I218" s="271">
        <v>0.22</v>
      </c>
      <c r="J218" s="77">
        <f>H218*I218</f>
        <v>0</v>
      </c>
      <c r="K218" s="75"/>
      <c r="L218" s="271">
        <v>0.22</v>
      </c>
      <c r="M218" s="77">
        <f t="shared" si="206"/>
        <v>0</v>
      </c>
      <c r="N218" s="75"/>
      <c r="O218" s="271">
        <v>0.22</v>
      </c>
      <c r="P218" s="77">
        <f t="shared" si="207"/>
        <v>0</v>
      </c>
      <c r="Q218" s="75"/>
      <c r="R218" s="271">
        <v>0.22</v>
      </c>
      <c r="S218" s="77">
        <f t="shared" si="208"/>
        <v>0</v>
      </c>
      <c r="T218" s="75"/>
      <c r="U218" s="271">
        <v>0.22</v>
      </c>
      <c r="V218" s="354">
        <f t="shared" si="209"/>
        <v>0</v>
      </c>
      <c r="W218" s="362">
        <f t="shared" si="210"/>
        <v>0</v>
      </c>
      <c r="X218" s="363">
        <f t="shared" si="211"/>
        <v>0</v>
      </c>
      <c r="Y218" s="363">
        <f t="shared" si="186"/>
        <v>0</v>
      </c>
      <c r="Z218" s="364" t="e">
        <f t="shared" si="212"/>
        <v>#DIV/0!</v>
      </c>
      <c r="AA218" s="365"/>
      <c r="AB218" s="59"/>
      <c r="AC218" s="59"/>
      <c r="AD218" s="59"/>
      <c r="AE218" s="59"/>
      <c r="AF218" s="59"/>
      <c r="AG218" s="59"/>
    </row>
    <row r="219" spans="1:33" ht="30" customHeight="1" x14ac:dyDescent="0.2">
      <c r="A219" s="229" t="s">
        <v>17</v>
      </c>
      <c r="B219" s="237" t="s">
        <v>215</v>
      </c>
      <c r="C219" s="233" t="s">
        <v>225</v>
      </c>
      <c r="D219" s="44"/>
      <c r="E219" s="45">
        <f>SUM(E220:E222)</f>
        <v>0</v>
      </c>
      <c r="F219" s="46"/>
      <c r="G219" s="47">
        <f>SUM(G220:G223)</f>
        <v>0</v>
      </c>
      <c r="H219" s="45">
        <f>SUM(H220:H222)</f>
        <v>0</v>
      </c>
      <c r="I219" s="46"/>
      <c r="J219" s="47">
        <f>SUM(J220:J223)</f>
        <v>0</v>
      </c>
      <c r="K219" s="45">
        <f>SUM(K220:K222)</f>
        <v>0</v>
      </c>
      <c r="L219" s="46"/>
      <c r="M219" s="47">
        <f>SUM(M220:M223)</f>
        <v>0</v>
      </c>
      <c r="N219" s="45">
        <f>SUM(N220:N222)</f>
        <v>0</v>
      </c>
      <c r="O219" s="46"/>
      <c r="P219" s="47">
        <f>SUM(P220:P223)</f>
        <v>0</v>
      </c>
      <c r="Q219" s="45">
        <f>SUM(Q220:Q222)</f>
        <v>0</v>
      </c>
      <c r="R219" s="46"/>
      <c r="S219" s="47">
        <f>SUM(S220:S223)</f>
        <v>0</v>
      </c>
      <c r="T219" s="45">
        <f>SUM(T220:T222)</f>
        <v>0</v>
      </c>
      <c r="U219" s="46"/>
      <c r="V219" s="47">
        <f>SUM(V220:V223)</f>
        <v>0</v>
      </c>
      <c r="W219" s="47">
        <f>SUM(W220:W223)</f>
        <v>0</v>
      </c>
      <c r="X219" s="47">
        <f>SUM(X220:X223)</f>
        <v>0</v>
      </c>
      <c r="Y219" s="47">
        <f t="shared" si="186"/>
        <v>0</v>
      </c>
      <c r="Z219" s="47" t="e">
        <f>Y219/W219</f>
        <v>#DIV/0!</v>
      </c>
      <c r="AA219" s="47"/>
      <c r="AB219" s="49"/>
      <c r="AC219" s="49"/>
      <c r="AD219" s="49"/>
      <c r="AE219" s="49"/>
      <c r="AF219" s="49"/>
      <c r="AG219" s="49"/>
    </row>
    <row r="220" spans="1:33" ht="30" customHeight="1" x14ac:dyDescent="0.2">
      <c r="A220" s="50" t="s">
        <v>19</v>
      </c>
      <c r="B220" s="202" t="s">
        <v>226</v>
      </c>
      <c r="C220" s="96" t="s">
        <v>227</v>
      </c>
      <c r="D220" s="53"/>
      <c r="E220" s="54"/>
      <c r="F220" s="55"/>
      <c r="G220" s="56">
        <f t="shared" ref="G220:G223" si="213">E220*F220</f>
        <v>0</v>
      </c>
      <c r="H220" s="54"/>
      <c r="I220" s="55"/>
      <c r="J220" s="56">
        <f t="shared" ref="J220:J223" si="214">H220*I220</f>
        <v>0</v>
      </c>
      <c r="K220" s="54"/>
      <c r="L220" s="55"/>
      <c r="M220" s="56">
        <f t="shared" ref="M220:M223" si="215">K220*L220</f>
        <v>0</v>
      </c>
      <c r="N220" s="54"/>
      <c r="O220" s="55"/>
      <c r="P220" s="56">
        <f t="shared" ref="P220:P223" si="216">N220*O220</f>
        <v>0</v>
      </c>
      <c r="Q220" s="54"/>
      <c r="R220" s="55"/>
      <c r="S220" s="56">
        <f t="shared" ref="S220:S223" si="217">Q220*R220</f>
        <v>0</v>
      </c>
      <c r="T220" s="54"/>
      <c r="U220" s="55"/>
      <c r="V220" s="56">
        <f t="shared" ref="V220:V223" si="218">T220*U220</f>
        <v>0</v>
      </c>
      <c r="W220" s="57">
        <f t="shared" si="210"/>
        <v>0</v>
      </c>
      <c r="X220" s="276">
        <f t="shared" si="211"/>
        <v>0</v>
      </c>
      <c r="Y220" s="276">
        <f t="shared" si="186"/>
        <v>0</v>
      </c>
      <c r="Z220" s="284" t="e">
        <f t="shared" si="212"/>
        <v>#DIV/0!</v>
      </c>
      <c r="AA220" s="242"/>
      <c r="AB220" s="59"/>
      <c r="AC220" s="59"/>
      <c r="AD220" s="59"/>
      <c r="AE220" s="59"/>
      <c r="AF220" s="59"/>
      <c r="AG220" s="59"/>
    </row>
    <row r="221" spans="1:33" ht="30" customHeight="1" x14ac:dyDescent="0.2">
      <c r="A221" s="50" t="s">
        <v>19</v>
      </c>
      <c r="B221" s="202" t="s">
        <v>228</v>
      </c>
      <c r="C221" s="96" t="s">
        <v>227</v>
      </c>
      <c r="D221" s="53"/>
      <c r="E221" s="54"/>
      <c r="F221" s="55"/>
      <c r="G221" s="56">
        <f t="shared" si="213"/>
        <v>0</v>
      </c>
      <c r="H221" s="54"/>
      <c r="I221" s="55"/>
      <c r="J221" s="56">
        <f t="shared" si="214"/>
        <v>0</v>
      </c>
      <c r="K221" s="54"/>
      <c r="L221" s="55"/>
      <c r="M221" s="56">
        <f t="shared" si="215"/>
        <v>0</v>
      </c>
      <c r="N221" s="54"/>
      <c r="O221" s="55"/>
      <c r="P221" s="56">
        <f t="shared" si="216"/>
        <v>0</v>
      </c>
      <c r="Q221" s="54"/>
      <c r="R221" s="55"/>
      <c r="S221" s="56">
        <f t="shared" si="217"/>
        <v>0</v>
      </c>
      <c r="T221" s="54"/>
      <c r="U221" s="55"/>
      <c r="V221" s="56">
        <f t="shared" si="218"/>
        <v>0</v>
      </c>
      <c r="W221" s="57">
        <f t="shared" si="210"/>
        <v>0</v>
      </c>
      <c r="X221" s="276">
        <f t="shared" si="211"/>
        <v>0</v>
      </c>
      <c r="Y221" s="276">
        <f t="shared" si="186"/>
        <v>0</v>
      </c>
      <c r="Z221" s="284" t="e">
        <f t="shared" si="212"/>
        <v>#DIV/0!</v>
      </c>
      <c r="AA221" s="242"/>
      <c r="AB221" s="59"/>
      <c r="AC221" s="59"/>
      <c r="AD221" s="59"/>
      <c r="AE221" s="59"/>
      <c r="AF221" s="59"/>
      <c r="AG221" s="59"/>
    </row>
    <row r="222" spans="1:33" ht="30" customHeight="1" x14ac:dyDescent="0.2">
      <c r="A222" s="60" t="s">
        <v>19</v>
      </c>
      <c r="B222" s="226" t="s">
        <v>229</v>
      </c>
      <c r="C222" s="96" t="s">
        <v>227</v>
      </c>
      <c r="D222" s="62"/>
      <c r="E222" s="63"/>
      <c r="F222" s="64"/>
      <c r="G222" s="65">
        <f t="shared" si="213"/>
        <v>0</v>
      </c>
      <c r="H222" s="63"/>
      <c r="I222" s="64"/>
      <c r="J222" s="65">
        <f t="shared" si="214"/>
        <v>0</v>
      </c>
      <c r="K222" s="63"/>
      <c r="L222" s="64"/>
      <c r="M222" s="65">
        <f t="shared" si="215"/>
        <v>0</v>
      </c>
      <c r="N222" s="63"/>
      <c r="O222" s="64"/>
      <c r="P222" s="65">
        <f t="shared" si="216"/>
        <v>0</v>
      </c>
      <c r="Q222" s="63"/>
      <c r="R222" s="64"/>
      <c r="S222" s="65">
        <f t="shared" si="217"/>
        <v>0</v>
      </c>
      <c r="T222" s="63"/>
      <c r="U222" s="64"/>
      <c r="V222" s="65">
        <f t="shared" si="218"/>
        <v>0</v>
      </c>
      <c r="W222" s="66">
        <f t="shared" si="210"/>
        <v>0</v>
      </c>
      <c r="X222" s="276">
        <f t="shared" si="211"/>
        <v>0</v>
      </c>
      <c r="Y222" s="276">
        <f t="shared" si="186"/>
        <v>0</v>
      </c>
      <c r="Z222" s="284" t="e">
        <f t="shared" si="212"/>
        <v>#DIV/0!</v>
      </c>
      <c r="AA222" s="251"/>
      <c r="AB222" s="59"/>
      <c r="AC222" s="59"/>
      <c r="AD222" s="59"/>
      <c r="AE222" s="59"/>
      <c r="AF222" s="59"/>
      <c r="AG222" s="59"/>
    </row>
    <row r="223" spans="1:33" ht="30" customHeight="1" thickBot="1" x14ac:dyDescent="0.25">
      <c r="A223" s="60" t="s">
        <v>19</v>
      </c>
      <c r="B223" s="226" t="s">
        <v>230</v>
      </c>
      <c r="C223" s="97" t="s">
        <v>231</v>
      </c>
      <c r="D223" s="74"/>
      <c r="E223" s="272"/>
      <c r="F223" s="64">
        <v>0.22</v>
      </c>
      <c r="G223" s="65">
        <f t="shared" si="213"/>
        <v>0</v>
      </c>
      <c r="H223" s="272"/>
      <c r="I223" s="64">
        <v>0.22</v>
      </c>
      <c r="J223" s="65">
        <f t="shared" si="214"/>
        <v>0</v>
      </c>
      <c r="K223" s="272"/>
      <c r="L223" s="64">
        <v>0.22</v>
      </c>
      <c r="M223" s="65">
        <f t="shared" si="215"/>
        <v>0</v>
      </c>
      <c r="N223" s="272"/>
      <c r="O223" s="64">
        <v>0.22</v>
      </c>
      <c r="P223" s="65">
        <f t="shared" si="216"/>
        <v>0</v>
      </c>
      <c r="Q223" s="272"/>
      <c r="R223" s="64">
        <v>0.22</v>
      </c>
      <c r="S223" s="65">
        <f t="shared" si="217"/>
        <v>0</v>
      </c>
      <c r="T223" s="272"/>
      <c r="U223" s="64">
        <v>0.22</v>
      </c>
      <c r="V223" s="65">
        <f t="shared" si="218"/>
        <v>0</v>
      </c>
      <c r="W223" s="66">
        <f t="shared" si="210"/>
        <v>0</v>
      </c>
      <c r="X223" s="276">
        <f t="shared" si="211"/>
        <v>0</v>
      </c>
      <c r="Y223" s="276">
        <f t="shared" si="186"/>
        <v>0</v>
      </c>
      <c r="Z223" s="284" t="e">
        <f t="shared" si="212"/>
        <v>#DIV/0!</v>
      </c>
      <c r="AA223" s="253"/>
      <c r="AB223" s="59"/>
      <c r="AC223" s="59"/>
      <c r="AD223" s="59"/>
      <c r="AE223" s="59"/>
      <c r="AF223" s="59"/>
      <c r="AG223" s="59"/>
    </row>
    <row r="224" spans="1:33" ht="30" customHeight="1" x14ac:dyDescent="0.2">
      <c r="A224" s="200" t="s">
        <v>17</v>
      </c>
      <c r="B224" s="238" t="s">
        <v>232</v>
      </c>
      <c r="C224" s="233" t="s">
        <v>233</v>
      </c>
      <c r="D224" s="68"/>
      <c r="E224" s="69">
        <f>SUM(E225:E227)</f>
        <v>0</v>
      </c>
      <c r="F224" s="70"/>
      <c r="G224" s="71">
        <f>SUM(G225:G227)</f>
        <v>0</v>
      </c>
      <c r="H224" s="69">
        <f>SUM(H225:H227)</f>
        <v>0</v>
      </c>
      <c r="I224" s="70"/>
      <c r="J224" s="71">
        <f>SUM(J225:J227)</f>
        <v>0</v>
      </c>
      <c r="K224" s="69">
        <f>SUM(K225:K227)</f>
        <v>0</v>
      </c>
      <c r="L224" s="70"/>
      <c r="M224" s="71">
        <f>SUM(M225:M227)</f>
        <v>0</v>
      </c>
      <c r="N224" s="69">
        <f>SUM(N225:N227)</f>
        <v>0</v>
      </c>
      <c r="O224" s="70"/>
      <c r="P224" s="71">
        <f>SUM(P225:P227)</f>
        <v>0</v>
      </c>
      <c r="Q224" s="69">
        <f>SUM(Q225:Q227)</f>
        <v>0</v>
      </c>
      <c r="R224" s="70"/>
      <c r="S224" s="71">
        <f>SUM(S225:S227)</f>
        <v>0</v>
      </c>
      <c r="T224" s="69">
        <f>SUM(T225:T227)</f>
        <v>0</v>
      </c>
      <c r="U224" s="70"/>
      <c r="V224" s="71">
        <f>SUM(V225:V227)</f>
        <v>0</v>
      </c>
      <c r="W224" s="71">
        <f>SUM(W225:W227)</f>
        <v>0</v>
      </c>
      <c r="X224" s="71">
        <f>SUM(X225:X227)</f>
        <v>0</v>
      </c>
      <c r="Y224" s="71">
        <f t="shared" si="186"/>
        <v>0</v>
      </c>
      <c r="Z224" s="71" t="e">
        <f>Y224/W224</f>
        <v>#DIV/0!</v>
      </c>
      <c r="AA224" s="259"/>
      <c r="AB224" s="49"/>
      <c r="AC224" s="49"/>
      <c r="AD224" s="49"/>
      <c r="AE224" s="49"/>
      <c r="AF224" s="49"/>
      <c r="AG224" s="49"/>
    </row>
    <row r="225" spans="1:33" ht="30" customHeight="1" x14ac:dyDescent="0.2">
      <c r="A225" s="50" t="s">
        <v>19</v>
      </c>
      <c r="B225" s="202" t="s">
        <v>234</v>
      </c>
      <c r="C225" s="96" t="s">
        <v>235</v>
      </c>
      <c r="D225" s="53"/>
      <c r="E225" s="54"/>
      <c r="F225" s="55"/>
      <c r="G225" s="56">
        <f t="shared" ref="G225:G227" si="219">E225*F225</f>
        <v>0</v>
      </c>
      <c r="H225" s="54"/>
      <c r="I225" s="55"/>
      <c r="J225" s="56">
        <f t="shared" ref="J225:J227" si="220">H225*I225</f>
        <v>0</v>
      </c>
      <c r="K225" s="54"/>
      <c r="L225" s="55"/>
      <c r="M225" s="56">
        <f t="shared" ref="M225:M227" si="221">K225*L225</f>
        <v>0</v>
      </c>
      <c r="N225" s="54"/>
      <c r="O225" s="55"/>
      <c r="P225" s="56">
        <f t="shared" ref="P225:P227" si="222">N225*O225</f>
        <v>0</v>
      </c>
      <c r="Q225" s="54"/>
      <c r="R225" s="55"/>
      <c r="S225" s="56">
        <f t="shared" ref="S225:S227" si="223">Q225*R225</f>
        <v>0</v>
      </c>
      <c r="T225" s="54"/>
      <c r="U225" s="55"/>
      <c r="V225" s="56">
        <f t="shared" ref="V225:V227" si="224">T225*U225</f>
        <v>0</v>
      </c>
      <c r="W225" s="57">
        <f t="shared" si="210"/>
        <v>0</v>
      </c>
      <c r="X225" s="276">
        <f t="shared" si="211"/>
        <v>0</v>
      </c>
      <c r="Y225" s="276">
        <f t="shared" si="186"/>
        <v>0</v>
      </c>
      <c r="Z225" s="284" t="e">
        <f t="shared" si="212"/>
        <v>#DIV/0!</v>
      </c>
      <c r="AA225" s="257"/>
      <c r="AB225" s="59"/>
      <c r="AC225" s="59"/>
      <c r="AD225" s="59"/>
      <c r="AE225" s="59"/>
      <c r="AF225" s="59"/>
      <c r="AG225" s="59"/>
    </row>
    <row r="226" spans="1:33" ht="30" customHeight="1" x14ac:dyDescent="0.2">
      <c r="A226" s="50" t="s">
        <v>19</v>
      </c>
      <c r="B226" s="202" t="s">
        <v>236</v>
      </c>
      <c r="C226" s="96" t="s">
        <v>235</v>
      </c>
      <c r="D226" s="53"/>
      <c r="E226" s="54"/>
      <c r="F226" s="55"/>
      <c r="G226" s="56">
        <f t="shared" si="219"/>
        <v>0</v>
      </c>
      <c r="H226" s="54"/>
      <c r="I226" s="55"/>
      <c r="J226" s="56">
        <f t="shared" si="220"/>
        <v>0</v>
      </c>
      <c r="K226" s="54"/>
      <c r="L226" s="55"/>
      <c r="M226" s="56">
        <f t="shared" si="221"/>
        <v>0</v>
      </c>
      <c r="N226" s="54"/>
      <c r="O226" s="55"/>
      <c r="P226" s="56">
        <f t="shared" si="222"/>
        <v>0</v>
      </c>
      <c r="Q226" s="54"/>
      <c r="R226" s="55"/>
      <c r="S226" s="56">
        <f t="shared" si="223"/>
        <v>0</v>
      </c>
      <c r="T226" s="54"/>
      <c r="U226" s="55"/>
      <c r="V226" s="56">
        <f t="shared" si="224"/>
        <v>0</v>
      </c>
      <c r="W226" s="57">
        <f t="shared" si="210"/>
        <v>0</v>
      </c>
      <c r="X226" s="276">
        <f t="shared" si="211"/>
        <v>0</v>
      </c>
      <c r="Y226" s="276">
        <f t="shared" si="186"/>
        <v>0</v>
      </c>
      <c r="Z226" s="284" t="e">
        <f t="shared" si="212"/>
        <v>#DIV/0!</v>
      </c>
      <c r="AA226" s="257"/>
      <c r="AB226" s="59"/>
      <c r="AC226" s="59"/>
      <c r="AD226" s="59"/>
      <c r="AE226" s="59"/>
      <c r="AF226" s="59"/>
      <c r="AG226" s="59"/>
    </row>
    <row r="227" spans="1:33" ht="30" customHeight="1" thickBot="1" x14ac:dyDescent="0.25">
      <c r="A227" s="60" t="s">
        <v>19</v>
      </c>
      <c r="B227" s="226" t="s">
        <v>237</v>
      </c>
      <c r="C227" s="88" t="s">
        <v>235</v>
      </c>
      <c r="D227" s="62"/>
      <c r="E227" s="63"/>
      <c r="F227" s="64"/>
      <c r="G227" s="65">
        <f t="shared" si="219"/>
        <v>0</v>
      </c>
      <c r="H227" s="63"/>
      <c r="I227" s="64"/>
      <c r="J227" s="65">
        <f t="shared" si="220"/>
        <v>0</v>
      </c>
      <c r="K227" s="63"/>
      <c r="L227" s="64"/>
      <c r="M227" s="65">
        <f t="shared" si="221"/>
        <v>0</v>
      </c>
      <c r="N227" s="63"/>
      <c r="O227" s="64"/>
      <c r="P227" s="65">
        <f t="shared" si="222"/>
        <v>0</v>
      </c>
      <c r="Q227" s="63"/>
      <c r="R227" s="64"/>
      <c r="S227" s="65">
        <f t="shared" si="223"/>
        <v>0</v>
      </c>
      <c r="T227" s="63"/>
      <c r="U227" s="64"/>
      <c r="V227" s="65">
        <f t="shared" si="224"/>
        <v>0</v>
      </c>
      <c r="W227" s="66">
        <f t="shared" si="210"/>
        <v>0</v>
      </c>
      <c r="X227" s="276">
        <f t="shared" si="211"/>
        <v>0</v>
      </c>
      <c r="Y227" s="276">
        <f t="shared" si="186"/>
        <v>0</v>
      </c>
      <c r="Z227" s="284" t="e">
        <f t="shared" si="212"/>
        <v>#DIV/0!</v>
      </c>
      <c r="AA227" s="258"/>
      <c r="AB227" s="59"/>
      <c r="AC227" s="59"/>
      <c r="AD227" s="59"/>
      <c r="AE227" s="59"/>
      <c r="AF227" s="59"/>
      <c r="AG227" s="59"/>
    </row>
    <row r="228" spans="1:33" ht="30" customHeight="1" x14ac:dyDescent="0.2">
      <c r="A228" s="200" t="s">
        <v>17</v>
      </c>
      <c r="B228" s="238" t="s">
        <v>238</v>
      </c>
      <c r="C228" s="234" t="s">
        <v>214</v>
      </c>
      <c r="D228" s="68"/>
      <c r="E228" s="69">
        <f>SUM(E229:E235)</f>
        <v>6</v>
      </c>
      <c r="F228" s="70"/>
      <c r="G228" s="71">
        <f>SUM(G229:G236)</f>
        <v>360</v>
      </c>
      <c r="H228" s="69">
        <f>SUM(H229:H235)</f>
        <v>0</v>
      </c>
      <c r="I228" s="70"/>
      <c r="J228" s="71">
        <f>SUM(J229:J236)</f>
        <v>0</v>
      </c>
      <c r="K228" s="69">
        <f>SUM(K229:K235)</f>
        <v>0</v>
      </c>
      <c r="L228" s="70"/>
      <c r="M228" s="71">
        <f>SUM(M229:M236)</f>
        <v>0</v>
      </c>
      <c r="N228" s="69">
        <f>SUM(N229:N235)</f>
        <v>0</v>
      </c>
      <c r="O228" s="70"/>
      <c r="P228" s="71">
        <f>SUM(P229:P236)</f>
        <v>0</v>
      </c>
      <c r="Q228" s="69">
        <f>SUM(Q229:Q235)</f>
        <v>0</v>
      </c>
      <c r="R228" s="70"/>
      <c r="S228" s="71">
        <f>SUM(S229:S236)</f>
        <v>0</v>
      </c>
      <c r="T228" s="69">
        <f>SUM(T229:T235)</f>
        <v>0</v>
      </c>
      <c r="U228" s="70"/>
      <c r="V228" s="71">
        <f>SUM(V229:V236)</f>
        <v>0</v>
      </c>
      <c r="W228" s="71">
        <f>SUM(W229:W236)</f>
        <v>360</v>
      </c>
      <c r="X228" s="71">
        <f>SUM(X229:X236)</f>
        <v>0</v>
      </c>
      <c r="Y228" s="71">
        <f t="shared" si="186"/>
        <v>360</v>
      </c>
      <c r="Z228" s="71">
        <f>Y228/W228</f>
        <v>1</v>
      </c>
      <c r="AA228" s="259"/>
      <c r="AB228" s="49"/>
      <c r="AC228" s="49"/>
      <c r="AD228" s="49"/>
      <c r="AE228" s="49"/>
      <c r="AF228" s="49"/>
      <c r="AG228" s="49"/>
    </row>
    <row r="229" spans="1:33" ht="30" customHeight="1" x14ac:dyDescent="0.2">
      <c r="A229" s="50" t="s">
        <v>19</v>
      </c>
      <c r="B229" s="202" t="s">
        <v>239</v>
      </c>
      <c r="C229" s="183" t="s">
        <v>260</v>
      </c>
      <c r="D229" s="53"/>
      <c r="E229" s="54"/>
      <c r="F229" s="55"/>
      <c r="G229" s="56">
        <f t="shared" ref="G229:G232" si="225">E229*F229</f>
        <v>0</v>
      </c>
      <c r="H229" s="54"/>
      <c r="I229" s="55"/>
      <c r="J229" s="56">
        <f t="shared" ref="J229:J232" si="226">H229*I229</f>
        <v>0</v>
      </c>
      <c r="K229" s="54"/>
      <c r="L229" s="55"/>
      <c r="M229" s="56">
        <f t="shared" ref="M229:M235" si="227">K229*L229</f>
        <v>0</v>
      </c>
      <c r="N229" s="54"/>
      <c r="O229" s="55"/>
      <c r="P229" s="56">
        <f t="shared" ref="P229:P235" si="228">N229*O229</f>
        <v>0</v>
      </c>
      <c r="Q229" s="54"/>
      <c r="R229" s="55"/>
      <c r="S229" s="56">
        <f t="shared" ref="S229:S236" si="229">Q229*R229</f>
        <v>0</v>
      </c>
      <c r="T229" s="54"/>
      <c r="U229" s="55"/>
      <c r="V229" s="56">
        <f t="shared" ref="V229:V236" si="230">T229*U229</f>
        <v>0</v>
      </c>
      <c r="W229" s="57">
        <f t="shared" si="210"/>
        <v>0</v>
      </c>
      <c r="X229" s="276">
        <f t="shared" si="211"/>
        <v>0</v>
      </c>
      <c r="Y229" s="276">
        <f t="shared" si="186"/>
        <v>0</v>
      </c>
      <c r="Z229" s="284" t="e">
        <f t="shared" si="212"/>
        <v>#DIV/0!</v>
      </c>
      <c r="AA229" s="257"/>
      <c r="AB229" s="59"/>
      <c r="AC229" s="59"/>
      <c r="AD229" s="59"/>
      <c r="AE229" s="59"/>
      <c r="AF229" s="59"/>
      <c r="AG229" s="59"/>
    </row>
    <row r="230" spans="1:33" ht="30" customHeight="1" x14ac:dyDescent="0.2">
      <c r="A230" s="50" t="s">
        <v>19</v>
      </c>
      <c r="B230" s="202" t="s">
        <v>240</v>
      </c>
      <c r="C230" s="96" t="s">
        <v>241</v>
      </c>
      <c r="D230" s="53"/>
      <c r="E230" s="54">
        <v>6</v>
      </c>
      <c r="F230" s="55">
        <v>60</v>
      </c>
      <c r="G230" s="56">
        <f t="shared" si="225"/>
        <v>360</v>
      </c>
      <c r="H230" s="54"/>
      <c r="I230" s="55"/>
      <c r="J230" s="56">
        <f t="shared" si="226"/>
        <v>0</v>
      </c>
      <c r="K230" s="54"/>
      <c r="L230" s="55"/>
      <c r="M230" s="56">
        <f t="shared" si="227"/>
        <v>0</v>
      </c>
      <c r="N230" s="54"/>
      <c r="O230" s="55"/>
      <c r="P230" s="56">
        <f t="shared" si="228"/>
        <v>0</v>
      </c>
      <c r="Q230" s="54"/>
      <c r="R230" s="55"/>
      <c r="S230" s="56">
        <f t="shared" si="229"/>
        <v>0</v>
      </c>
      <c r="T230" s="54"/>
      <c r="U230" s="55"/>
      <c r="V230" s="56">
        <f t="shared" si="230"/>
        <v>0</v>
      </c>
      <c r="W230" s="66">
        <f t="shared" si="210"/>
        <v>360</v>
      </c>
      <c r="X230" s="276">
        <f t="shared" si="211"/>
        <v>0</v>
      </c>
      <c r="Y230" s="276">
        <f t="shared" si="186"/>
        <v>360</v>
      </c>
      <c r="Z230" s="284">
        <f t="shared" si="212"/>
        <v>1</v>
      </c>
      <c r="AA230" s="257"/>
      <c r="AB230" s="59"/>
      <c r="AC230" s="59"/>
      <c r="AD230" s="59"/>
      <c r="AE230" s="59"/>
      <c r="AF230" s="59"/>
      <c r="AG230" s="59"/>
    </row>
    <row r="231" spans="1:33" ht="30" customHeight="1" x14ac:dyDescent="0.2">
      <c r="A231" s="50" t="s">
        <v>19</v>
      </c>
      <c r="B231" s="202" t="s">
        <v>242</v>
      </c>
      <c r="C231" s="96" t="s">
        <v>243</v>
      </c>
      <c r="D231" s="53"/>
      <c r="E231" s="54"/>
      <c r="F231" s="55"/>
      <c r="G231" s="56">
        <f t="shared" si="225"/>
        <v>0</v>
      </c>
      <c r="H231" s="54"/>
      <c r="I231" s="55"/>
      <c r="J231" s="56">
        <f t="shared" si="226"/>
        <v>0</v>
      </c>
      <c r="K231" s="54"/>
      <c r="L231" s="55"/>
      <c r="M231" s="56">
        <f t="shared" si="227"/>
        <v>0</v>
      </c>
      <c r="N231" s="54"/>
      <c r="O231" s="55"/>
      <c r="P231" s="56">
        <f t="shared" si="228"/>
        <v>0</v>
      </c>
      <c r="Q231" s="54"/>
      <c r="R231" s="55"/>
      <c r="S231" s="56">
        <f t="shared" si="229"/>
        <v>0</v>
      </c>
      <c r="T231" s="54"/>
      <c r="U231" s="55"/>
      <c r="V231" s="56">
        <f t="shared" si="230"/>
        <v>0</v>
      </c>
      <c r="W231" s="66">
        <f t="shared" si="210"/>
        <v>0</v>
      </c>
      <c r="X231" s="276">
        <f t="shared" si="211"/>
        <v>0</v>
      </c>
      <c r="Y231" s="276">
        <f t="shared" si="186"/>
        <v>0</v>
      </c>
      <c r="Z231" s="284" t="e">
        <f t="shared" si="212"/>
        <v>#DIV/0!</v>
      </c>
      <c r="AA231" s="257"/>
      <c r="AB231" s="59"/>
      <c r="AC231" s="59"/>
      <c r="AD231" s="59"/>
      <c r="AE231" s="59"/>
      <c r="AF231" s="59"/>
      <c r="AG231" s="59"/>
    </row>
    <row r="232" spans="1:33" ht="30" customHeight="1" x14ac:dyDescent="0.2">
      <c r="A232" s="50" t="s">
        <v>19</v>
      </c>
      <c r="B232" s="202" t="s">
        <v>244</v>
      </c>
      <c r="C232" s="96" t="s">
        <v>245</v>
      </c>
      <c r="D232" s="53"/>
      <c r="E232" s="54"/>
      <c r="F232" s="55"/>
      <c r="G232" s="56">
        <f t="shared" si="225"/>
        <v>0</v>
      </c>
      <c r="H232" s="54"/>
      <c r="I232" s="55"/>
      <c r="J232" s="56">
        <f t="shared" si="226"/>
        <v>0</v>
      </c>
      <c r="K232" s="54"/>
      <c r="L232" s="55"/>
      <c r="M232" s="56">
        <f t="shared" si="227"/>
        <v>0</v>
      </c>
      <c r="N232" s="54"/>
      <c r="O232" s="55"/>
      <c r="P232" s="56">
        <f t="shared" si="228"/>
        <v>0</v>
      </c>
      <c r="Q232" s="54"/>
      <c r="R232" s="55"/>
      <c r="S232" s="56">
        <f t="shared" si="229"/>
        <v>0</v>
      </c>
      <c r="T232" s="54"/>
      <c r="U232" s="55"/>
      <c r="V232" s="56">
        <f t="shared" si="230"/>
        <v>0</v>
      </c>
      <c r="W232" s="66">
        <f t="shared" si="210"/>
        <v>0</v>
      </c>
      <c r="X232" s="276">
        <f t="shared" si="211"/>
        <v>0</v>
      </c>
      <c r="Y232" s="276">
        <f t="shared" si="186"/>
        <v>0</v>
      </c>
      <c r="Z232" s="284" t="e">
        <f t="shared" si="212"/>
        <v>#DIV/0!</v>
      </c>
      <c r="AA232" s="257"/>
      <c r="AB232" s="59"/>
      <c r="AC232" s="59"/>
      <c r="AD232" s="59"/>
      <c r="AE232" s="59"/>
      <c r="AF232" s="59"/>
      <c r="AG232" s="59"/>
    </row>
    <row r="233" spans="1:33" ht="30" customHeight="1" x14ac:dyDescent="0.2">
      <c r="A233" s="50" t="s">
        <v>19</v>
      </c>
      <c r="B233" s="202" t="s">
        <v>246</v>
      </c>
      <c r="C233" s="181" t="s">
        <v>259</v>
      </c>
      <c r="D233" s="53"/>
      <c r="E233" s="54"/>
      <c r="F233" s="55"/>
      <c r="G233" s="56">
        <f t="shared" ref="G233:G234" si="231">E233*F233</f>
        <v>0</v>
      </c>
      <c r="H233" s="54"/>
      <c r="I233" s="55"/>
      <c r="J233" s="56">
        <f t="shared" ref="J233:J234" si="232">H233*I233</f>
        <v>0</v>
      </c>
      <c r="K233" s="54"/>
      <c r="L233" s="55"/>
      <c r="M233" s="56">
        <f t="shared" si="227"/>
        <v>0</v>
      </c>
      <c r="N233" s="54"/>
      <c r="O233" s="55"/>
      <c r="P233" s="56">
        <f t="shared" si="228"/>
        <v>0</v>
      </c>
      <c r="Q233" s="54"/>
      <c r="R233" s="55"/>
      <c r="S233" s="56">
        <f t="shared" si="229"/>
        <v>0</v>
      </c>
      <c r="T233" s="54"/>
      <c r="U233" s="55"/>
      <c r="V233" s="56">
        <f t="shared" si="230"/>
        <v>0</v>
      </c>
      <c r="W233" s="66">
        <f t="shared" si="210"/>
        <v>0</v>
      </c>
      <c r="X233" s="276">
        <f t="shared" si="211"/>
        <v>0</v>
      </c>
      <c r="Y233" s="276">
        <f t="shared" si="186"/>
        <v>0</v>
      </c>
      <c r="Z233" s="284" t="e">
        <f t="shared" si="212"/>
        <v>#DIV/0!</v>
      </c>
      <c r="AA233" s="257"/>
      <c r="AB233" s="58"/>
      <c r="AC233" s="59"/>
      <c r="AD233" s="59"/>
      <c r="AE233" s="59"/>
      <c r="AF233" s="59"/>
      <c r="AG233" s="59"/>
    </row>
    <row r="234" spans="1:33" ht="30" customHeight="1" x14ac:dyDescent="0.2">
      <c r="A234" s="50" t="s">
        <v>19</v>
      </c>
      <c r="B234" s="202" t="s">
        <v>247</v>
      </c>
      <c r="C234" s="181" t="s">
        <v>259</v>
      </c>
      <c r="D234" s="53"/>
      <c r="E234" s="54"/>
      <c r="F234" s="55"/>
      <c r="G234" s="56">
        <f t="shared" si="231"/>
        <v>0</v>
      </c>
      <c r="H234" s="54"/>
      <c r="I234" s="55"/>
      <c r="J234" s="56">
        <f t="shared" si="232"/>
        <v>0</v>
      </c>
      <c r="K234" s="54"/>
      <c r="L234" s="55"/>
      <c r="M234" s="56">
        <f t="shared" si="227"/>
        <v>0</v>
      </c>
      <c r="N234" s="54"/>
      <c r="O234" s="55"/>
      <c r="P234" s="56">
        <f t="shared" si="228"/>
        <v>0</v>
      </c>
      <c r="Q234" s="54"/>
      <c r="R234" s="55"/>
      <c r="S234" s="56">
        <f t="shared" si="229"/>
        <v>0</v>
      </c>
      <c r="T234" s="54"/>
      <c r="U234" s="55"/>
      <c r="V234" s="56">
        <f t="shared" si="230"/>
        <v>0</v>
      </c>
      <c r="W234" s="66">
        <f t="shared" si="210"/>
        <v>0</v>
      </c>
      <c r="X234" s="276">
        <f t="shared" si="211"/>
        <v>0</v>
      </c>
      <c r="Y234" s="276">
        <f t="shared" si="186"/>
        <v>0</v>
      </c>
      <c r="Z234" s="284" t="e">
        <f t="shared" si="212"/>
        <v>#DIV/0!</v>
      </c>
      <c r="AA234" s="257"/>
      <c r="AB234" s="59"/>
      <c r="AC234" s="59"/>
      <c r="AD234" s="59"/>
      <c r="AE234" s="59"/>
      <c r="AF234" s="59"/>
      <c r="AG234" s="59"/>
    </row>
    <row r="235" spans="1:33" ht="30" customHeight="1" x14ac:dyDescent="0.2">
      <c r="A235" s="60" t="s">
        <v>19</v>
      </c>
      <c r="B235" s="226" t="s">
        <v>248</v>
      </c>
      <c r="C235" s="181" t="s">
        <v>259</v>
      </c>
      <c r="D235" s="62"/>
      <c r="E235" s="63"/>
      <c r="F235" s="64"/>
      <c r="G235" s="65">
        <f>E235*F235</f>
        <v>0</v>
      </c>
      <c r="H235" s="63"/>
      <c r="I235" s="64"/>
      <c r="J235" s="65">
        <f>H235*I235</f>
        <v>0</v>
      </c>
      <c r="K235" s="63"/>
      <c r="L235" s="64"/>
      <c r="M235" s="65">
        <f t="shared" si="227"/>
        <v>0</v>
      </c>
      <c r="N235" s="63"/>
      <c r="O235" s="64"/>
      <c r="P235" s="65">
        <f t="shared" si="228"/>
        <v>0</v>
      </c>
      <c r="Q235" s="63"/>
      <c r="R235" s="64"/>
      <c r="S235" s="65">
        <f t="shared" si="229"/>
        <v>0</v>
      </c>
      <c r="T235" s="63"/>
      <c r="U235" s="64"/>
      <c r="V235" s="65">
        <f t="shared" si="230"/>
        <v>0</v>
      </c>
      <c r="W235" s="66">
        <f t="shared" si="210"/>
        <v>0</v>
      </c>
      <c r="X235" s="276">
        <f t="shared" si="211"/>
        <v>0</v>
      </c>
      <c r="Y235" s="276">
        <f t="shared" si="186"/>
        <v>0</v>
      </c>
      <c r="Z235" s="284" t="e">
        <f t="shared" si="212"/>
        <v>#DIV/0!</v>
      </c>
      <c r="AA235" s="258"/>
      <c r="AB235" s="59"/>
      <c r="AC235" s="59"/>
      <c r="AD235" s="59"/>
      <c r="AE235" s="59"/>
      <c r="AF235" s="59"/>
      <c r="AG235" s="59"/>
    </row>
    <row r="236" spans="1:33" ht="30" customHeight="1" thickBot="1" x14ac:dyDescent="0.25">
      <c r="A236" s="60" t="s">
        <v>19</v>
      </c>
      <c r="B236" s="203" t="s">
        <v>249</v>
      </c>
      <c r="C236" s="97" t="s">
        <v>250</v>
      </c>
      <c r="D236" s="74"/>
      <c r="E236" s="272"/>
      <c r="F236" s="64">
        <v>0.22</v>
      </c>
      <c r="G236" s="65">
        <f>E236*F236</f>
        <v>0</v>
      </c>
      <c r="H236" s="272"/>
      <c r="I236" s="64">
        <v>0.22</v>
      </c>
      <c r="J236" s="65">
        <f>H236*I236</f>
        <v>0</v>
      </c>
      <c r="K236" s="272"/>
      <c r="L236" s="64">
        <v>0.22</v>
      </c>
      <c r="M236" s="65">
        <f>K236*L236</f>
        <v>0</v>
      </c>
      <c r="N236" s="272"/>
      <c r="O236" s="64">
        <v>0.22</v>
      </c>
      <c r="P236" s="65">
        <f>N236*O236</f>
        <v>0</v>
      </c>
      <c r="Q236" s="272"/>
      <c r="R236" s="64">
        <v>0.22</v>
      </c>
      <c r="S236" s="65">
        <f t="shared" si="229"/>
        <v>0</v>
      </c>
      <c r="T236" s="272"/>
      <c r="U236" s="64">
        <v>0.22</v>
      </c>
      <c r="V236" s="65">
        <f t="shared" si="230"/>
        <v>0</v>
      </c>
      <c r="W236" s="66">
        <f t="shared" si="210"/>
        <v>0</v>
      </c>
      <c r="X236" s="276">
        <f t="shared" si="211"/>
        <v>0</v>
      </c>
      <c r="Y236" s="276">
        <f t="shared" si="186"/>
        <v>0</v>
      </c>
      <c r="Z236" s="284" t="e">
        <f t="shared" si="212"/>
        <v>#DIV/0!</v>
      </c>
      <c r="AA236" s="253"/>
      <c r="AB236" s="5"/>
      <c r="AC236" s="5"/>
      <c r="AD236" s="5"/>
      <c r="AE236" s="5"/>
      <c r="AF236" s="5"/>
      <c r="AG236" s="5"/>
    </row>
    <row r="237" spans="1:33" ht="30" customHeight="1" thickBot="1" x14ac:dyDescent="0.25">
      <c r="A237" s="153" t="s">
        <v>251</v>
      </c>
      <c r="B237" s="219"/>
      <c r="C237" s="154"/>
      <c r="D237" s="155"/>
      <c r="E237" s="115">
        <f>E228+E224+E219+E214</f>
        <v>6</v>
      </c>
      <c r="F237" s="90"/>
      <c r="G237" s="156">
        <f>G228+G224+G219+G214</f>
        <v>360</v>
      </c>
      <c r="H237" s="115">
        <f>H228+H224+H219+H214</f>
        <v>0</v>
      </c>
      <c r="I237" s="90"/>
      <c r="J237" s="156">
        <f>J228+J224+J219+J214</f>
        <v>0</v>
      </c>
      <c r="K237" s="115">
        <f>K228+K224+K219+K214</f>
        <v>0</v>
      </c>
      <c r="L237" s="90"/>
      <c r="M237" s="156">
        <f>M228+M224+M219+M214</f>
        <v>0</v>
      </c>
      <c r="N237" s="115">
        <f>N228+N224+N219+N214</f>
        <v>0</v>
      </c>
      <c r="O237" s="90"/>
      <c r="P237" s="156">
        <f>P228+P224+P219+P214</f>
        <v>0</v>
      </c>
      <c r="Q237" s="115">
        <f>Q228+Q224+Q219+Q214</f>
        <v>0</v>
      </c>
      <c r="R237" s="90"/>
      <c r="S237" s="156">
        <f>S228+S224+S219+S214</f>
        <v>0</v>
      </c>
      <c r="T237" s="115">
        <f>T228+T224+T219+T214</f>
        <v>0</v>
      </c>
      <c r="U237" s="90"/>
      <c r="V237" s="156">
        <f>V228+V224+V219+V214</f>
        <v>0</v>
      </c>
      <c r="W237" s="157">
        <f>W228+W214+W224+W219</f>
        <v>360</v>
      </c>
      <c r="X237" s="157">
        <f>X228+X214+X224+X219</f>
        <v>0</v>
      </c>
      <c r="Y237" s="157">
        <f t="shared" si="186"/>
        <v>360</v>
      </c>
      <c r="Z237" s="157">
        <f>Y237/W237</f>
        <v>1</v>
      </c>
      <c r="AA237" s="260"/>
      <c r="AB237" s="5"/>
      <c r="AC237" s="5"/>
      <c r="AD237" s="5"/>
      <c r="AE237" s="5"/>
      <c r="AF237" s="5"/>
      <c r="AG237" s="5"/>
    </row>
    <row r="238" spans="1:33" ht="30" customHeight="1" thickBot="1" x14ac:dyDescent="0.25">
      <c r="A238" s="158" t="s">
        <v>252</v>
      </c>
      <c r="B238" s="159"/>
      <c r="C238" s="160"/>
      <c r="D238" s="161"/>
      <c r="E238" s="162"/>
      <c r="F238" s="163"/>
      <c r="G238" s="164">
        <f>G90+G104+G113+G136+G150+G166+G179+G187+G195+G202+G206+G212+G237</f>
        <v>1085848.523</v>
      </c>
      <c r="H238" s="162"/>
      <c r="I238" s="163"/>
      <c r="J238" s="164">
        <f>J90+J104+J113+J136+J150+J166+J179+J187+J195+J202+J206+J212+J237</f>
        <v>1079534.2830000001</v>
      </c>
      <c r="K238" s="162"/>
      <c r="L238" s="163"/>
      <c r="M238" s="164">
        <f>M90+M104+M113+M136+M150+M166+M179+M187+M195+M202+M206+M212+M237</f>
        <v>0</v>
      </c>
      <c r="N238" s="162"/>
      <c r="O238" s="163"/>
      <c r="P238" s="164">
        <f>P90+P104+P113+P136+P150+P166+P179+P187+P195+P202+P206+P212+P237</f>
        <v>0</v>
      </c>
      <c r="Q238" s="162"/>
      <c r="R238" s="163"/>
      <c r="S238" s="164">
        <f>S90+S104+S113+S136+S150+S166+S179+S187+S195+S202+S206+S212+S237</f>
        <v>0</v>
      </c>
      <c r="T238" s="162"/>
      <c r="U238" s="163"/>
      <c r="V238" s="164">
        <f>V90+V104+V113+V136+V150+V166+V179+V187+V195+V202+V206+V212+V237</f>
        <v>0</v>
      </c>
      <c r="W238" s="164">
        <f>W90+W104+W113+W136+W150+W166+W179+W187+W195+W202+W206+W212+W237</f>
        <v>1085848.523</v>
      </c>
      <c r="X238" s="164">
        <f>X90+X104+X113+X136+X150+X166+X179+X187+X195+X202+X206+X212+X237</f>
        <v>1079534.2830000001</v>
      </c>
      <c r="Y238" s="164">
        <f>Y90+Y104+Y113+Y136+Y150+Y166+Y179+Y187+Y195+Y202+Y206+Y212+Y237</f>
        <v>6314.2400000000634</v>
      </c>
      <c r="Z238" s="283">
        <f>Y238/W238</f>
        <v>5.8150284006050663E-3</v>
      </c>
      <c r="AA238" s="261"/>
      <c r="AB238" s="5"/>
      <c r="AC238" s="5"/>
      <c r="AD238" s="5"/>
      <c r="AE238" s="5"/>
      <c r="AF238" s="5"/>
      <c r="AG238" s="5"/>
    </row>
    <row r="239" spans="1:33" ht="15" customHeight="1" thickBot="1" x14ac:dyDescent="0.25">
      <c r="A239" s="483"/>
      <c r="B239" s="444"/>
      <c r="C239" s="444"/>
      <c r="D239" s="19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1"/>
      <c r="X239" s="21"/>
      <c r="Y239" s="21"/>
      <c r="Z239" s="21"/>
      <c r="AA239" s="246"/>
      <c r="AB239" s="5"/>
      <c r="AC239" s="5"/>
      <c r="AD239" s="5"/>
      <c r="AE239" s="5"/>
      <c r="AF239" s="5"/>
      <c r="AG239" s="5"/>
    </row>
    <row r="240" spans="1:33" ht="30" customHeight="1" thickBot="1" x14ac:dyDescent="0.25">
      <c r="A240" s="484" t="s">
        <v>253</v>
      </c>
      <c r="B240" s="470"/>
      <c r="C240" s="485"/>
      <c r="D240" s="165"/>
      <c r="E240" s="162"/>
      <c r="F240" s="163"/>
      <c r="G240" s="166">
        <f>Фінансування!C27-'Кошторис  витрат'!G238</f>
        <v>0</v>
      </c>
      <c r="H240" s="162"/>
      <c r="I240" s="163"/>
      <c r="J240" s="166">
        <f>Фінансування!C28-'Кошторис  витрат'!J238</f>
        <v>0</v>
      </c>
      <c r="K240" s="162"/>
      <c r="L240" s="163"/>
      <c r="M240" s="166">
        <f>'Кошторис  витрат'!J84-'Кошторис  витрат'!M238</f>
        <v>0</v>
      </c>
      <c r="N240" s="162"/>
      <c r="O240" s="163"/>
      <c r="P240" s="166">
        <f>'Кошторис  витрат'!J85-'Кошторис  витрат'!P238</f>
        <v>62662.38</v>
      </c>
      <c r="Q240" s="162"/>
      <c r="R240" s="163"/>
      <c r="S240" s="166">
        <f>Фінансування!L27-'Кошторис  витрат'!S238</f>
        <v>0</v>
      </c>
      <c r="T240" s="162"/>
      <c r="U240" s="163"/>
      <c r="V240" s="166">
        <f>Фінансування!L28-'Кошторис  витрат'!V238</f>
        <v>0</v>
      </c>
      <c r="W240" s="167">
        <f>Фінансування!N27-'Кошторис  витрат'!W238</f>
        <v>0</v>
      </c>
      <c r="X240" s="167">
        <f>Фінансування!N28-'Кошторис  витрат'!X238</f>
        <v>0</v>
      </c>
      <c r="Y240" s="167"/>
      <c r="Z240" s="167"/>
      <c r="AA240" s="262"/>
      <c r="AB240" s="5"/>
      <c r="AC240" s="5"/>
      <c r="AD240" s="5"/>
      <c r="AE240" s="5"/>
      <c r="AF240" s="5"/>
      <c r="AG240" s="5"/>
    </row>
    <row r="241" spans="1:33" ht="15.75" customHeight="1" x14ac:dyDescent="0.2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6"/>
      <c r="X241" s="16"/>
      <c r="Y241" s="16"/>
      <c r="Z241" s="16"/>
      <c r="AA241" s="243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6"/>
      <c r="X242" s="16"/>
      <c r="Y242" s="16"/>
      <c r="Z242" s="16"/>
      <c r="AA242" s="243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6"/>
      <c r="X243" s="16"/>
      <c r="Y243" s="16"/>
      <c r="Z243" s="16"/>
      <c r="AA243" s="243"/>
      <c r="AB243" s="1"/>
      <c r="AC243" s="1"/>
      <c r="AD243" s="1"/>
      <c r="AE243" s="1"/>
      <c r="AF243" s="1"/>
      <c r="AG243" s="1"/>
    </row>
    <row r="244" spans="1:33" ht="15.75" customHeight="1" x14ac:dyDescent="0.2">
      <c r="A244" s="6"/>
      <c r="B244" s="7"/>
      <c r="C244" s="8"/>
      <c r="D244" s="169"/>
      <c r="E244" s="170"/>
      <c r="F244" s="170"/>
      <c r="G244" s="9"/>
      <c r="H244" s="170"/>
      <c r="I244" s="170"/>
      <c r="J244" s="9"/>
      <c r="K244" s="171"/>
      <c r="L244" s="6"/>
      <c r="M244" s="170"/>
      <c r="N244" s="171"/>
      <c r="O244" s="6"/>
      <c r="P244" s="170"/>
      <c r="Q244" s="9"/>
      <c r="R244" s="9"/>
      <c r="S244" s="9"/>
      <c r="T244" s="9"/>
      <c r="U244" s="9"/>
      <c r="V244" s="9"/>
      <c r="W244" s="16"/>
      <c r="X244" s="16"/>
      <c r="Y244" s="16"/>
      <c r="Z244" s="16"/>
      <c r="AA244" s="243"/>
      <c r="AB244" s="1"/>
      <c r="AC244" s="2"/>
      <c r="AD244" s="1"/>
      <c r="AE244" s="1"/>
      <c r="AF244" s="1"/>
      <c r="AG244" s="1"/>
    </row>
    <row r="245" spans="1:33" ht="15.75" customHeight="1" x14ac:dyDescent="0.2">
      <c r="A245" s="10"/>
      <c r="B245" s="172"/>
      <c r="C245" s="11" t="s">
        <v>4</v>
      </c>
      <c r="D245" s="173"/>
      <c r="E245" s="14"/>
      <c r="F245" s="12" t="s">
        <v>5</v>
      </c>
      <c r="G245" s="14"/>
      <c r="H245" s="14"/>
      <c r="I245" s="12" t="s">
        <v>5</v>
      </c>
      <c r="J245" s="14"/>
      <c r="K245" s="15"/>
      <c r="L245" s="13" t="s">
        <v>6</v>
      </c>
      <c r="M245" s="14"/>
      <c r="N245" s="15"/>
      <c r="O245" s="13" t="s">
        <v>6</v>
      </c>
      <c r="P245" s="14"/>
      <c r="Q245" s="14"/>
      <c r="R245" s="14"/>
      <c r="S245" s="14"/>
      <c r="T245" s="14"/>
      <c r="U245" s="14"/>
      <c r="V245" s="14"/>
      <c r="W245" s="174"/>
      <c r="X245" s="174"/>
      <c r="Y245" s="174"/>
      <c r="Z245" s="174"/>
      <c r="AA245" s="263"/>
      <c r="AB245" s="176"/>
      <c r="AC245" s="175"/>
      <c r="AD245" s="176"/>
      <c r="AE245" s="176"/>
      <c r="AF245" s="176"/>
      <c r="AG245" s="176"/>
    </row>
    <row r="246" spans="1:33" ht="15.75" customHeight="1" x14ac:dyDescent="0.2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6"/>
      <c r="X246" s="16"/>
      <c r="Y246" s="16"/>
      <c r="Z246" s="16"/>
      <c r="AA246" s="243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6"/>
      <c r="X247" s="16"/>
      <c r="Y247" s="16"/>
      <c r="Z247" s="16"/>
      <c r="AA247" s="243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6"/>
      <c r="X248" s="16"/>
      <c r="Y248" s="16"/>
      <c r="Z248" s="16"/>
      <c r="AA248" s="243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3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3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3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3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3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3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3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3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3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3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3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3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3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3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3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3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3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3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3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3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3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3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3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3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3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3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3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3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3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3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3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3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3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3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3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3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3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3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3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3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3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3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3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3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3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3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3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3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3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3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3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3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3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3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3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3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3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3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3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3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3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3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3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3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3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3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3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3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3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3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3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3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3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3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3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3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3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3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3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3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3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3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3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3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3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3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3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3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3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3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3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3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3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3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3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3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3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3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3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3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3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3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3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3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3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3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3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3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3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3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3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3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3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3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3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3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3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3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3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3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3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3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3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3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3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3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3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3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3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3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3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3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3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3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3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3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3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3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68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3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68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3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68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3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68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3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68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3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68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3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68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3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68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3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68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3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68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3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68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3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68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3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68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3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68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3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68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3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68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3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68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3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68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3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68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3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68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3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68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3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68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3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68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3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68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3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68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3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68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3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68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3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68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3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68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3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68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3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68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3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68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3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68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3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68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3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68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3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68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3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68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3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68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3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68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3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68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3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68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3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68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3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68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3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68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3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68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3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68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3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68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3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68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3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68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3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68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3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68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3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68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3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68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3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68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3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3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3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3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3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3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3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3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3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3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3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3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3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3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3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3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3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3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3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3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3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3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3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3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3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3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3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3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3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3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3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3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3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3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3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3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3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3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3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3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3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3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3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3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3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3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3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3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3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3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3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3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3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3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3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3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3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3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3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3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3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3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3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3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3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3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3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3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3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3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3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3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3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3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3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3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3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3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3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3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3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3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3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3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3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3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3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3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3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3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3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3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3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3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3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3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3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3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3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3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3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3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3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3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3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3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3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3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3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3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3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3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3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3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3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3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3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3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3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3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3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3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3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3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3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3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3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3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3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3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3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3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3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3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3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3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3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3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3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3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3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3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3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3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3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3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3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3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3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3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3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3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3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3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3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3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3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3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3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3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3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3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3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3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3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3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3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3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3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3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3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3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3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3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3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3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3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3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3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3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3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3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3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3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3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3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3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3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3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3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3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3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3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3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3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3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3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3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3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3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3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3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3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3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3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3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3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3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3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3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3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3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3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3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3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3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3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3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3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3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3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3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3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3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3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3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3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3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3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3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3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3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3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3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3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3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3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3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3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3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3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3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3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3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3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3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3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3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3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3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3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3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3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3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3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3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3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3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3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3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3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3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3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3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3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3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3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3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3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3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3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3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3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3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3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3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3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3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3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3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3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3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3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3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3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3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3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3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3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3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3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3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3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3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3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3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3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3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3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3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3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3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3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3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3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3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3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3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3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3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3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3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3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3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3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3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3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3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3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3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3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3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3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3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3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3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3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3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3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3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3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3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3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3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3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3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3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3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3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3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3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3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3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3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3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3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3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3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3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3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3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3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3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3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3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3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3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3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3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3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3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3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3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3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3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3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3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3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3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3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3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3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3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3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3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3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3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3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3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3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3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3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3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3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3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3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3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3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3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3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3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3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3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3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3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3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3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3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3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3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3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3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3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3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3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3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3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3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3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3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3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3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3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3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3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3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3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3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3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3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3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3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3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3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3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3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3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3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3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3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3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3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3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3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3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3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3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3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3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3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3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3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3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3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3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3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3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3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3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3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3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3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3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3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3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3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3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3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3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3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3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3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3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3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3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3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3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3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3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3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3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3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3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3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3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3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3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3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3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3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3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3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3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3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3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3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3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3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3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3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3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3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3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3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3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3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3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3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3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3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3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3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3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3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3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3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3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3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3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3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3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3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3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3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3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3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3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3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3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3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3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3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3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3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3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3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3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3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3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3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3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3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3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3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3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3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3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3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3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3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3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3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3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3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3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3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3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3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3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3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3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3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3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3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3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3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3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3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3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3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3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3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3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3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3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3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3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3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3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3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3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3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3"/>
      <c r="AB1012" s="1"/>
      <c r="AC1012" s="1"/>
      <c r="AD1012" s="1"/>
      <c r="AE1012" s="1"/>
      <c r="AF1012" s="1"/>
      <c r="AG1012" s="1"/>
    </row>
    <row r="1013" spans="1:33" ht="15.75" customHeight="1" x14ac:dyDescent="0.2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3"/>
      <c r="AB1013" s="1"/>
      <c r="AC1013" s="1"/>
      <c r="AD1013" s="1"/>
      <c r="AE1013" s="1"/>
      <c r="AF1013" s="1"/>
      <c r="AG1013" s="1"/>
    </row>
    <row r="1014" spans="1:33" ht="15.75" customHeight="1" x14ac:dyDescent="0.2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3"/>
      <c r="AB1014" s="1"/>
      <c r="AC1014" s="1"/>
      <c r="AD1014" s="1"/>
      <c r="AE1014" s="1"/>
      <c r="AF1014" s="1"/>
      <c r="AG1014" s="1"/>
    </row>
    <row r="1015" spans="1:33" ht="15.75" customHeight="1" x14ac:dyDescent="0.2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3"/>
      <c r="AB1015" s="1"/>
      <c r="AC1015" s="1"/>
      <c r="AD1015" s="1"/>
      <c r="AE1015" s="1"/>
      <c r="AF1015" s="1"/>
      <c r="AG1015" s="1"/>
    </row>
    <row r="1016" spans="1:33" ht="15.75" customHeight="1" x14ac:dyDescent="0.2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3"/>
      <c r="AB1016" s="1"/>
      <c r="AC1016" s="1"/>
      <c r="AD1016" s="1"/>
      <c r="AE1016" s="1"/>
      <c r="AF1016" s="1"/>
      <c r="AG1016" s="1"/>
    </row>
    <row r="1017" spans="1:33" ht="15.75" customHeight="1" x14ac:dyDescent="0.2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3"/>
      <c r="AB1017" s="1"/>
      <c r="AC1017" s="1"/>
      <c r="AD1017" s="1"/>
      <c r="AE1017" s="1"/>
      <c r="AF1017" s="1"/>
      <c r="AG1017" s="1"/>
    </row>
    <row r="1018" spans="1:33" ht="15.75" customHeight="1" x14ac:dyDescent="0.2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3"/>
      <c r="AB1018" s="1"/>
      <c r="AC1018" s="1"/>
      <c r="AD1018" s="1"/>
      <c r="AE1018" s="1"/>
      <c r="AF1018" s="1"/>
      <c r="AG1018" s="1"/>
    </row>
    <row r="1019" spans="1:33" ht="15.75" customHeight="1" x14ac:dyDescent="0.2">
      <c r="A1019" s="1"/>
      <c r="B1019" s="1"/>
      <c r="C1019" s="2"/>
      <c r="D1019" s="16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77"/>
      <c r="X1019" s="177"/>
      <c r="Y1019" s="177"/>
      <c r="Z1019" s="177"/>
      <c r="AA1019" s="243"/>
      <c r="AB1019" s="1"/>
      <c r="AC1019" s="1"/>
      <c r="AD1019" s="1"/>
      <c r="AE1019" s="1"/>
      <c r="AF1019" s="1"/>
      <c r="AG1019" s="1"/>
    </row>
    <row r="1020" spans="1:33" ht="15.75" customHeight="1" x14ac:dyDescent="0.2">
      <c r="A1020" s="1"/>
      <c r="B1020" s="1"/>
      <c r="C1020" s="2"/>
      <c r="D1020" s="16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77"/>
      <c r="X1020" s="177"/>
      <c r="Y1020" s="177"/>
      <c r="Z1020" s="177"/>
      <c r="AA1020" s="243"/>
      <c r="AB1020" s="1"/>
      <c r="AC1020" s="1"/>
      <c r="AD1020" s="1"/>
      <c r="AE1020" s="1"/>
      <c r="AF1020" s="1"/>
      <c r="AG1020" s="1"/>
    </row>
    <row r="1021" spans="1:33" ht="15.75" customHeight="1" x14ac:dyDescent="0.2">
      <c r="A1021" s="1"/>
      <c r="B1021" s="1"/>
      <c r="C1021" s="2"/>
      <c r="D1021" s="16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77"/>
      <c r="X1021" s="177"/>
      <c r="Y1021" s="177"/>
      <c r="Z1021" s="177"/>
      <c r="AA1021" s="243"/>
      <c r="AB1021" s="1"/>
      <c r="AC1021" s="1"/>
      <c r="AD1021" s="1"/>
      <c r="AE1021" s="1"/>
      <c r="AF1021" s="1"/>
      <c r="AG1021" s="1"/>
    </row>
    <row r="1022" spans="1:33" ht="15.75" customHeight="1" x14ac:dyDescent="0.2">
      <c r="A1022" s="1"/>
      <c r="B1022" s="1"/>
      <c r="C1022" s="2"/>
      <c r="D1022" s="16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77"/>
      <c r="X1022" s="177"/>
      <c r="Y1022" s="177"/>
      <c r="Z1022" s="177"/>
      <c r="AA1022" s="243"/>
      <c r="AB1022" s="1"/>
      <c r="AC1022" s="1"/>
      <c r="AD1022" s="1"/>
      <c r="AE1022" s="1"/>
      <c r="AF1022" s="1"/>
      <c r="AG1022" s="1"/>
    </row>
    <row r="1023" spans="1:33" ht="15.75" customHeight="1" x14ac:dyDescent="0.2">
      <c r="A1023" s="1"/>
      <c r="B1023" s="1"/>
      <c r="C1023" s="2"/>
      <c r="D1023" s="16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77"/>
      <c r="X1023" s="177"/>
      <c r="Y1023" s="177"/>
      <c r="Z1023" s="177"/>
      <c r="AA1023" s="243"/>
      <c r="AB1023" s="1"/>
      <c r="AC1023" s="1"/>
      <c r="AD1023" s="1"/>
      <c r="AE1023" s="1"/>
      <c r="AF1023" s="1"/>
      <c r="AG1023" s="1"/>
    </row>
    <row r="1024" spans="1:33" ht="15.75" customHeight="1" x14ac:dyDescent="0.2">
      <c r="A1024" s="1"/>
      <c r="B1024" s="1"/>
      <c r="C1024" s="2"/>
      <c r="D1024" s="16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77"/>
      <c r="X1024" s="177"/>
      <c r="Y1024" s="177"/>
      <c r="Z1024" s="177"/>
      <c r="AA1024" s="243"/>
      <c r="AB1024" s="1"/>
      <c r="AC1024" s="1"/>
      <c r="AD1024" s="1"/>
      <c r="AE1024" s="1"/>
      <c r="AF1024" s="1"/>
      <c r="AG1024" s="1"/>
    </row>
    <row r="1025" spans="1:33" ht="15.75" customHeight="1" x14ac:dyDescent="0.2">
      <c r="A1025" s="1"/>
      <c r="B1025" s="1"/>
      <c r="C1025" s="2"/>
      <c r="D1025" s="16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77"/>
      <c r="X1025" s="177"/>
      <c r="Y1025" s="177"/>
      <c r="Z1025" s="177"/>
      <c r="AA1025" s="243"/>
      <c r="AB1025" s="1"/>
      <c r="AC1025" s="1"/>
      <c r="AD1025" s="1"/>
      <c r="AE1025" s="1"/>
      <c r="AF1025" s="1"/>
      <c r="AG1025" s="1"/>
    </row>
    <row r="1026" spans="1:33" ht="15.75" customHeight="1" x14ac:dyDescent="0.2">
      <c r="A1026" s="1"/>
      <c r="B1026" s="1"/>
      <c r="C1026" s="2"/>
      <c r="D1026" s="16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77"/>
      <c r="X1026" s="177"/>
      <c r="Y1026" s="177"/>
      <c r="Z1026" s="177"/>
      <c r="AA1026" s="243"/>
      <c r="AB1026" s="1"/>
      <c r="AC1026" s="1"/>
      <c r="AD1026" s="1"/>
      <c r="AE1026" s="1"/>
      <c r="AF1026" s="1"/>
      <c r="AG1026" s="1"/>
    </row>
    <row r="1027" spans="1:33" ht="15.75" customHeight="1" x14ac:dyDescent="0.2">
      <c r="A1027" s="1"/>
      <c r="B1027" s="1"/>
      <c r="C1027" s="2"/>
      <c r="D1027" s="16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77"/>
      <c r="X1027" s="177"/>
      <c r="Y1027" s="177"/>
      <c r="Z1027" s="177"/>
      <c r="AA1027" s="243"/>
      <c r="AB1027" s="1"/>
      <c r="AC1027" s="1"/>
      <c r="AD1027" s="1"/>
      <c r="AE1027" s="1"/>
      <c r="AF1027" s="1"/>
      <c r="AG1027" s="1"/>
    </row>
    <row r="1028" spans="1:33" ht="15.75" customHeight="1" x14ac:dyDescent="0.2">
      <c r="A1028" s="1"/>
      <c r="B1028" s="1"/>
      <c r="C1028" s="2"/>
      <c r="D1028" s="16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77"/>
      <c r="X1028" s="177"/>
      <c r="Y1028" s="177"/>
      <c r="Z1028" s="177"/>
      <c r="AA1028" s="243"/>
      <c r="AB1028" s="1"/>
      <c r="AC1028" s="1"/>
      <c r="AD1028" s="1"/>
      <c r="AE1028" s="1"/>
      <c r="AF1028" s="1"/>
      <c r="AG1028" s="1"/>
    </row>
    <row r="1029" spans="1:33" ht="15.75" customHeight="1" x14ac:dyDescent="0.2">
      <c r="A1029" s="1"/>
      <c r="B1029" s="1"/>
      <c r="C1029" s="2"/>
      <c r="D1029" s="16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77"/>
      <c r="X1029" s="177"/>
      <c r="Y1029" s="177"/>
      <c r="Z1029" s="177"/>
      <c r="AA1029" s="243"/>
      <c r="AB1029" s="1"/>
      <c r="AC1029" s="1"/>
      <c r="AD1029" s="1"/>
      <c r="AE1029" s="1"/>
      <c r="AF1029" s="1"/>
      <c r="AG1029" s="1"/>
    </row>
    <row r="1030" spans="1:33" ht="15.75" customHeight="1" x14ac:dyDescent="0.2">
      <c r="A1030" s="1"/>
      <c r="B1030" s="1"/>
      <c r="C1030" s="2"/>
      <c r="D1030" s="16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77"/>
      <c r="X1030" s="177"/>
      <c r="Y1030" s="177"/>
      <c r="Z1030" s="177"/>
      <c r="AA1030" s="243"/>
      <c r="AB1030" s="1"/>
      <c r="AC1030" s="1"/>
      <c r="AD1030" s="1"/>
      <c r="AE1030" s="1"/>
      <c r="AF1030" s="1"/>
      <c r="AG1030" s="1"/>
    </row>
    <row r="1031" spans="1:33" ht="15.75" customHeight="1" x14ac:dyDescent="0.2">
      <c r="A1031" s="1"/>
      <c r="B1031" s="1"/>
      <c r="C1031" s="2"/>
      <c r="D1031" s="16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77"/>
      <c r="X1031" s="177"/>
      <c r="Y1031" s="177"/>
      <c r="Z1031" s="177"/>
      <c r="AA1031" s="243"/>
      <c r="AB1031" s="1"/>
      <c r="AC1031" s="1"/>
      <c r="AD1031" s="1"/>
      <c r="AE1031" s="1"/>
      <c r="AF1031" s="1"/>
      <c r="AG1031" s="1"/>
    </row>
    <row r="1032" spans="1:33" ht="15.75" customHeight="1" x14ac:dyDescent="0.2">
      <c r="A1032" s="1"/>
      <c r="B1032" s="1"/>
      <c r="C1032" s="2"/>
      <c r="D1032" s="16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77"/>
      <c r="X1032" s="177"/>
      <c r="Y1032" s="177"/>
      <c r="Z1032" s="177"/>
      <c r="AA1032" s="243"/>
      <c r="AB1032" s="1"/>
      <c r="AC1032" s="1"/>
      <c r="AD1032" s="1"/>
      <c r="AE1032" s="1"/>
      <c r="AF1032" s="1"/>
      <c r="AG1032" s="1"/>
    </row>
    <row r="1033" spans="1:33" ht="15.75" customHeight="1" x14ac:dyDescent="0.2">
      <c r="A1033" s="1"/>
      <c r="B1033" s="1"/>
      <c r="C1033" s="2"/>
      <c r="D1033" s="16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77"/>
      <c r="X1033" s="177"/>
      <c r="Y1033" s="177"/>
      <c r="Z1033" s="177"/>
      <c r="AA1033" s="243"/>
      <c r="AB1033" s="1"/>
      <c r="AC1033" s="1"/>
      <c r="AD1033" s="1"/>
      <c r="AE1033" s="1"/>
      <c r="AF1033" s="1"/>
      <c r="AG1033" s="1"/>
    </row>
    <row r="1034" spans="1:33" ht="15.75" customHeight="1" x14ac:dyDescent="0.2">
      <c r="A1034" s="1"/>
      <c r="B1034" s="1"/>
      <c r="C1034" s="2"/>
      <c r="D1034" s="16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77"/>
      <c r="X1034" s="177"/>
      <c r="Y1034" s="177"/>
      <c r="Z1034" s="177"/>
      <c r="AA1034" s="243"/>
      <c r="AB1034" s="1"/>
      <c r="AC1034" s="1"/>
      <c r="AD1034" s="1"/>
      <c r="AE1034" s="1"/>
      <c r="AF1034" s="1"/>
      <c r="AG1034" s="1"/>
    </row>
    <row r="1035" spans="1:33" ht="15.75" customHeight="1" x14ac:dyDescent="0.2">
      <c r="A1035" s="1"/>
      <c r="B1035" s="1"/>
      <c r="C1035" s="2"/>
      <c r="D1035" s="16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77"/>
      <c r="X1035" s="177"/>
      <c r="Y1035" s="177"/>
      <c r="Z1035" s="177"/>
      <c r="AA1035" s="243"/>
      <c r="AB1035" s="1"/>
      <c r="AC1035" s="1"/>
      <c r="AD1035" s="1"/>
      <c r="AE1035" s="1"/>
      <c r="AF1035" s="1"/>
      <c r="AG1035" s="1"/>
    </row>
    <row r="1036" spans="1:33" ht="15.75" customHeight="1" x14ac:dyDescent="0.2">
      <c r="A1036" s="1"/>
      <c r="B1036" s="1"/>
      <c r="C1036" s="2"/>
      <c r="D1036" s="16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77"/>
      <c r="X1036" s="177"/>
      <c r="Y1036" s="177"/>
      <c r="Z1036" s="177"/>
      <c r="AA1036" s="243"/>
      <c r="AB1036" s="1"/>
      <c r="AC1036" s="1"/>
      <c r="AD1036" s="1"/>
      <c r="AE1036" s="1"/>
      <c r="AF1036" s="1"/>
      <c r="AG1036" s="1"/>
    </row>
    <row r="1037" spans="1:33" ht="15.75" customHeight="1" x14ac:dyDescent="0.2">
      <c r="A1037" s="1"/>
      <c r="B1037" s="1"/>
      <c r="C1037" s="2"/>
      <c r="D1037" s="16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177"/>
      <c r="X1037" s="177"/>
      <c r="Y1037" s="177"/>
      <c r="Z1037" s="177"/>
      <c r="AA1037" s="243"/>
      <c r="AB1037" s="1"/>
      <c r="AC1037" s="1"/>
      <c r="AD1037" s="1"/>
      <c r="AE1037" s="1"/>
      <c r="AF1037" s="1"/>
      <c r="AG1037" s="1"/>
    </row>
    <row r="1038" spans="1:33" ht="15.75" customHeight="1" x14ac:dyDescent="0.2">
      <c r="A1038" s="1"/>
      <c r="B1038" s="1"/>
      <c r="C1038" s="2"/>
      <c r="D1038" s="16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177"/>
      <c r="X1038" s="177"/>
      <c r="Y1038" s="177"/>
      <c r="Z1038" s="177"/>
      <c r="AA1038" s="243"/>
      <c r="AB1038" s="1"/>
      <c r="AC1038" s="1"/>
      <c r="AD1038" s="1"/>
      <c r="AE1038" s="1"/>
      <c r="AF1038" s="1"/>
      <c r="AG1038" s="1"/>
    </row>
    <row r="1039" spans="1:33" ht="15.75" customHeight="1" x14ac:dyDescent="0.2">
      <c r="A1039" s="1"/>
      <c r="B1039" s="1"/>
      <c r="C1039" s="2"/>
      <c r="D1039" s="16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177"/>
      <c r="X1039" s="177"/>
      <c r="Y1039" s="177"/>
      <c r="Z1039" s="177"/>
      <c r="AA1039" s="243"/>
      <c r="AB1039" s="1"/>
      <c r="AC1039" s="1"/>
      <c r="AD1039" s="1"/>
      <c r="AE1039" s="1"/>
      <c r="AF1039" s="1"/>
      <c r="AG1039" s="1"/>
    </row>
    <row r="1040" spans="1:33" ht="15.75" customHeight="1" x14ac:dyDescent="0.2">
      <c r="A1040" s="1"/>
      <c r="B1040" s="1"/>
      <c r="C1040" s="2"/>
      <c r="D1040" s="16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177"/>
      <c r="X1040" s="177"/>
      <c r="Y1040" s="177"/>
      <c r="Z1040" s="177"/>
      <c r="AA1040" s="243"/>
      <c r="AB1040" s="1"/>
      <c r="AC1040" s="1"/>
      <c r="AD1040" s="1"/>
      <c r="AE1040" s="1"/>
      <c r="AF1040" s="1"/>
      <c r="AG1040" s="1"/>
    </row>
    <row r="1041" spans="1:33" ht="15.75" customHeight="1" x14ac:dyDescent="0.2">
      <c r="A1041" s="1"/>
      <c r="B1041" s="1"/>
      <c r="C1041" s="2"/>
      <c r="D1041" s="16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177"/>
      <c r="X1041" s="177"/>
      <c r="Y1041" s="177"/>
      <c r="Z1041" s="177"/>
      <c r="AA1041" s="243"/>
      <c r="AB1041" s="1"/>
      <c r="AC1041" s="1"/>
      <c r="AD1041" s="1"/>
      <c r="AE1041" s="1"/>
      <c r="AF1041" s="1"/>
      <c r="AG1041" s="1"/>
    </row>
    <row r="1042" spans="1:33" ht="15.75" customHeight="1" x14ac:dyDescent="0.2">
      <c r="A1042" s="1"/>
      <c r="B1042" s="1"/>
      <c r="C1042" s="2"/>
      <c r="D1042" s="16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177"/>
      <c r="X1042" s="177"/>
      <c r="Y1042" s="177"/>
      <c r="Z1042" s="177"/>
      <c r="AA1042" s="243"/>
      <c r="AB1042" s="1"/>
      <c r="AC1042" s="1"/>
      <c r="AD1042" s="1"/>
      <c r="AE1042" s="1"/>
      <c r="AF1042" s="1"/>
      <c r="AG1042" s="1"/>
    </row>
    <row r="1043" spans="1:33" ht="15.75" customHeight="1" x14ac:dyDescent="0.2">
      <c r="A1043" s="1"/>
      <c r="B1043" s="1"/>
      <c r="C1043" s="2"/>
      <c r="D1043" s="16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177"/>
      <c r="X1043" s="177"/>
      <c r="Y1043" s="177"/>
      <c r="Z1043" s="177"/>
      <c r="AA1043" s="243"/>
      <c r="AB1043" s="1"/>
      <c r="AC1043" s="1"/>
      <c r="AD1043" s="1"/>
      <c r="AE1043" s="1"/>
      <c r="AF1043" s="1"/>
      <c r="AG1043" s="1"/>
    </row>
    <row r="1044" spans="1:33" ht="15.75" customHeight="1" x14ac:dyDescent="0.2">
      <c r="A1044" s="1"/>
      <c r="B1044" s="1"/>
      <c r="C1044" s="2"/>
      <c r="D1044" s="16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177"/>
      <c r="X1044" s="177"/>
      <c r="Y1044" s="177"/>
      <c r="Z1044" s="177"/>
      <c r="AA1044" s="243"/>
      <c r="AB1044" s="1"/>
      <c r="AC1044" s="1"/>
      <c r="AD1044" s="1"/>
      <c r="AE1044" s="1"/>
      <c r="AF1044" s="1"/>
      <c r="AG1044" s="1"/>
    </row>
    <row r="1045" spans="1:33" ht="15.75" customHeight="1" x14ac:dyDescent="0.2">
      <c r="A1045" s="1"/>
      <c r="B1045" s="1"/>
      <c r="C1045" s="2"/>
      <c r="D1045" s="16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177"/>
      <c r="X1045" s="177"/>
      <c r="Y1045" s="177"/>
      <c r="Z1045" s="177"/>
      <c r="AA1045" s="243"/>
      <c r="AB1045" s="1"/>
      <c r="AC1045" s="1"/>
      <c r="AD1045" s="1"/>
      <c r="AE1045" s="1"/>
      <c r="AF1045" s="1"/>
      <c r="AG1045" s="1"/>
    </row>
    <row r="1046" spans="1:33" ht="15.75" customHeight="1" x14ac:dyDescent="0.2">
      <c r="A1046" s="1"/>
      <c r="B1046" s="1"/>
      <c r="C1046" s="2"/>
      <c r="D1046" s="16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177"/>
      <c r="X1046" s="177"/>
      <c r="Y1046" s="177"/>
      <c r="Z1046" s="177"/>
      <c r="AA1046" s="243"/>
      <c r="AB1046" s="1"/>
      <c r="AC1046" s="1"/>
      <c r="AD1046" s="1"/>
      <c r="AE1046" s="1"/>
      <c r="AF1046" s="1"/>
      <c r="AG1046" s="1"/>
    </row>
    <row r="1047" spans="1:33" ht="15.75" customHeight="1" x14ac:dyDescent="0.2">
      <c r="A1047" s="1"/>
      <c r="B1047" s="1"/>
      <c r="C1047" s="2"/>
      <c r="D1047" s="16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177"/>
      <c r="X1047" s="177"/>
      <c r="Y1047" s="177"/>
      <c r="Z1047" s="177"/>
      <c r="AA1047" s="243"/>
      <c r="AB1047" s="1"/>
      <c r="AC1047" s="1"/>
      <c r="AD1047" s="1"/>
      <c r="AE1047" s="1"/>
      <c r="AF1047" s="1"/>
      <c r="AG1047" s="1"/>
    </row>
    <row r="1048" spans="1:33" ht="15.75" customHeight="1" x14ac:dyDescent="0.2">
      <c r="A1048" s="1"/>
      <c r="B1048" s="1"/>
      <c r="C1048" s="2"/>
      <c r="D1048" s="16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177"/>
      <c r="X1048" s="177"/>
      <c r="Y1048" s="177"/>
      <c r="Z1048" s="177"/>
      <c r="AA1048" s="243"/>
      <c r="AB1048" s="1"/>
      <c r="AC1048" s="1"/>
      <c r="AD1048" s="1"/>
      <c r="AE1048" s="1"/>
      <c r="AF1048" s="1"/>
      <c r="AG1048" s="1"/>
    </row>
    <row r="1049" spans="1:33" ht="15.75" customHeight="1" x14ac:dyDescent="0.2">
      <c r="A1049" s="1"/>
      <c r="B1049" s="1"/>
      <c r="C1049" s="2"/>
      <c r="D1049" s="16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177"/>
      <c r="X1049" s="177"/>
      <c r="Y1049" s="177"/>
      <c r="Z1049" s="177"/>
      <c r="AA1049" s="243"/>
      <c r="AB1049" s="1"/>
      <c r="AC1049" s="1"/>
      <c r="AD1049" s="1"/>
      <c r="AE1049" s="1"/>
      <c r="AF1049" s="1"/>
      <c r="AG1049" s="1"/>
    </row>
    <row r="1050" spans="1:33" ht="15.75" customHeight="1" x14ac:dyDescent="0.2">
      <c r="A1050" s="1"/>
      <c r="B1050" s="1"/>
      <c r="C1050" s="2"/>
      <c r="D1050" s="16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177"/>
      <c r="X1050" s="177"/>
      <c r="Y1050" s="177"/>
      <c r="Z1050" s="177"/>
      <c r="AA1050" s="243"/>
      <c r="AB1050" s="1"/>
      <c r="AC1050" s="1"/>
      <c r="AD1050" s="1"/>
      <c r="AE1050" s="1"/>
      <c r="AF1050" s="1"/>
      <c r="AG1050" s="1"/>
    </row>
    <row r="1051" spans="1:33" ht="15.75" customHeight="1" x14ac:dyDescent="0.2">
      <c r="A1051" s="1"/>
      <c r="B1051" s="1"/>
      <c r="C1051" s="2"/>
      <c r="D1051" s="16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177"/>
      <c r="X1051" s="177"/>
      <c r="Y1051" s="177"/>
      <c r="Z1051" s="177"/>
      <c r="AA1051" s="243"/>
      <c r="AB1051" s="1"/>
      <c r="AC1051" s="1"/>
      <c r="AD1051" s="1"/>
      <c r="AE1051" s="1"/>
      <c r="AF1051" s="1"/>
      <c r="AG1051" s="1"/>
    </row>
    <row r="1052" spans="1:33" ht="15.75" customHeight="1" x14ac:dyDescent="0.2">
      <c r="A1052" s="1"/>
      <c r="B1052" s="1"/>
      <c r="C1052" s="2"/>
      <c r="D1052" s="16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177"/>
      <c r="X1052" s="177"/>
      <c r="Y1052" s="177"/>
      <c r="Z1052" s="177"/>
      <c r="AA1052" s="243"/>
      <c r="AB1052" s="1"/>
      <c r="AC1052" s="1"/>
      <c r="AD1052" s="1"/>
      <c r="AE1052" s="1"/>
      <c r="AF1052" s="1"/>
      <c r="AG1052" s="1"/>
    </row>
    <row r="1053" spans="1:33" ht="15.75" customHeight="1" x14ac:dyDescent="0.2">
      <c r="A1053" s="1"/>
      <c r="B1053" s="1"/>
      <c r="C1053" s="2"/>
      <c r="D1053" s="16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177"/>
      <c r="X1053" s="177"/>
      <c r="Y1053" s="177"/>
      <c r="Z1053" s="177"/>
      <c r="AA1053" s="243"/>
      <c r="AB1053" s="1"/>
      <c r="AC1053" s="1"/>
      <c r="AD1053" s="1"/>
      <c r="AE1053" s="1"/>
      <c r="AF1053" s="1"/>
      <c r="AG1053" s="1"/>
    </row>
    <row r="1054" spans="1:33" ht="15.75" customHeight="1" x14ac:dyDescent="0.2">
      <c r="A1054" s="1"/>
      <c r="B1054" s="1"/>
      <c r="C1054" s="2"/>
      <c r="D1054" s="16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177"/>
      <c r="X1054" s="177"/>
      <c r="Y1054" s="177"/>
      <c r="Z1054" s="177"/>
      <c r="AA1054" s="243"/>
      <c r="AB1054" s="1"/>
      <c r="AC1054" s="1"/>
      <c r="AD1054" s="1"/>
      <c r="AE1054" s="1"/>
      <c r="AF1054" s="1"/>
      <c r="AG1054" s="1"/>
    </row>
    <row r="1055" spans="1:33" ht="15.75" customHeight="1" x14ac:dyDescent="0.2">
      <c r="A1055" s="1"/>
      <c r="B1055" s="1"/>
      <c r="C1055" s="2"/>
      <c r="D1055" s="16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177"/>
      <c r="X1055" s="177"/>
      <c r="Y1055" s="177"/>
      <c r="Z1055" s="177"/>
      <c r="AA1055" s="243"/>
      <c r="AB1055" s="1"/>
      <c r="AC1055" s="1"/>
      <c r="AD1055" s="1"/>
      <c r="AE1055" s="1"/>
      <c r="AF1055" s="1"/>
      <c r="AG1055" s="1"/>
    </row>
    <row r="1056" spans="1:33" ht="15.75" customHeight="1" x14ac:dyDescent="0.2">
      <c r="A1056" s="1"/>
      <c r="B1056" s="1"/>
      <c r="C1056" s="2"/>
      <c r="D1056" s="16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177"/>
      <c r="X1056" s="177"/>
      <c r="Y1056" s="177"/>
      <c r="Z1056" s="177"/>
      <c r="AA1056" s="243"/>
      <c r="AB1056" s="1"/>
      <c r="AC1056" s="1"/>
      <c r="AD1056" s="1"/>
      <c r="AE1056" s="1"/>
      <c r="AF1056" s="1"/>
      <c r="AG1056" s="1"/>
    </row>
    <row r="1057" spans="1:33" ht="15.75" customHeight="1" x14ac:dyDescent="0.2">
      <c r="A1057" s="1"/>
      <c r="B1057" s="1"/>
      <c r="C1057" s="2"/>
      <c r="D1057" s="16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177"/>
      <c r="X1057" s="177"/>
      <c r="Y1057" s="177"/>
      <c r="Z1057" s="177"/>
      <c r="AA1057" s="243"/>
      <c r="AB1057" s="1"/>
      <c r="AC1057" s="1"/>
      <c r="AD1057" s="1"/>
      <c r="AE1057" s="1"/>
      <c r="AF1057" s="1"/>
      <c r="AG1057" s="1"/>
    </row>
    <row r="1058" spans="1:33" ht="15.75" customHeight="1" x14ac:dyDescent="0.2">
      <c r="A1058" s="1"/>
      <c r="B1058" s="1"/>
      <c r="C1058" s="2"/>
      <c r="D1058" s="16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177"/>
      <c r="X1058" s="177"/>
      <c r="Y1058" s="177"/>
      <c r="Z1058" s="177"/>
      <c r="AA1058" s="243"/>
      <c r="AB1058" s="1"/>
      <c r="AC1058" s="1"/>
      <c r="AD1058" s="1"/>
      <c r="AE1058" s="1"/>
      <c r="AF1058" s="1"/>
      <c r="AG1058" s="1"/>
    </row>
    <row r="1059" spans="1:33" ht="15.75" customHeight="1" x14ac:dyDescent="0.2">
      <c r="A1059" s="1"/>
      <c r="B1059" s="1"/>
      <c r="C1059" s="2"/>
      <c r="D1059" s="16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177"/>
      <c r="X1059" s="177"/>
      <c r="Y1059" s="177"/>
      <c r="Z1059" s="177"/>
      <c r="AA1059" s="243"/>
      <c r="AB1059" s="1"/>
      <c r="AC1059" s="1"/>
      <c r="AD1059" s="1"/>
      <c r="AE1059" s="1"/>
      <c r="AF1059" s="1"/>
      <c r="AG1059" s="1"/>
    </row>
    <row r="1060" spans="1:33" ht="15.75" customHeight="1" x14ac:dyDescent="0.2">
      <c r="A1060" s="1"/>
      <c r="B1060" s="1"/>
      <c r="C1060" s="2"/>
      <c r="D1060" s="16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177"/>
      <c r="X1060" s="177"/>
      <c r="Y1060" s="177"/>
      <c r="Z1060" s="177"/>
      <c r="AA1060" s="243"/>
      <c r="AB1060" s="1"/>
      <c r="AC1060" s="1"/>
      <c r="AD1060" s="1"/>
      <c r="AE1060" s="1"/>
      <c r="AF1060" s="1"/>
      <c r="AG1060" s="1"/>
    </row>
    <row r="1061" spans="1:33" ht="15.75" customHeight="1" x14ac:dyDescent="0.2">
      <c r="A1061" s="1"/>
      <c r="B1061" s="1"/>
      <c r="C1061" s="2"/>
      <c r="D1061" s="16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177"/>
      <c r="X1061" s="177"/>
      <c r="Y1061" s="177"/>
      <c r="Z1061" s="177"/>
      <c r="AA1061" s="243"/>
      <c r="AB1061" s="1"/>
      <c r="AC1061" s="1"/>
      <c r="AD1061" s="1"/>
      <c r="AE1061" s="1"/>
      <c r="AF1061" s="1"/>
      <c r="AG1061" s="1"/>
    </row>
    <row r="1062" spans="1:33" ht="15.75" customHeight="1" x14ac:dyDescent="0.2">
      <c r="A1062" s="1"/>
      <c r="B1062" s="1"/>
      <c r="C1062" s="2"/>
      <c r="D1062" s="16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177"/>
      <c r="X1062" s="177"/>
      <c r="Y1062" s="177"/>
      <c r="Z1062" s="177"/>
      <c r="AA1062" s="243"/>
      <c r="AB1062" s="1"/>
      <c r="AC1062" s="1"/>
      <c r="AD1062" s="1"/>
      <c r="AE1062" s="1"/>
      <c r="AF1062" s="1"/>
      <c r="AG1062" s="1"/>
    </row>
    <row r="1063" spans="1:33" ht="15.75" customHeight="1" x14ac:dyDescent="0.2">
      <c r="A1063" s="1"/>
      <c r="B1063" s="1"/>
      <c r="C1063" s="2"/>
      <c r="D1063" s="16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177"/>
      <c r="X1063" s="177"/>
      <c r="Y1063" s="177"/>
      <c r="Z1063" s="177"/>
      <c r="AA1063" s="243"/>
      <c r="AB1063" s="1"/>
      <c r="AC1063" s="1"/>
      <c r="AD1063" s="1"/>
      <c r="AE1063" s="1"/>
      <c r="AF1063" s="1"/>
      <c r="AG1063" s="1"/>
    </row>
    <row r="1064" spans="1:33" ht="15.75" customHeight="1" x14ac:dyDescent="0.2">
      <c r="A1064" s="1"/>
      <c r="B1064" s="1"/>
      <c r="C1064" s="2"/>
      <c r="D1064" s="16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177"/>
      <c r="X1064" s="177"/>
      <c r="Y1064" s="177"/>
      <c r="Z1064" s="177"/>
      <c r="AA1064" s="243"/>
      <c r="AB1064" s="1"/>
      <c r="AC1064" s="1"/>
      <c r="AD1064" s="1"/>
      <c r="AE1064" s="1"/>
      <c r="AF1064" s="1"/>
      <c r="AG1064" s="1"/>
    </row>
    <row r="1065" spans="1:33" ht="15.75" customHeight="1" x14ac:dyDescent="0.2">
      <c r="A1065" s="1"/>
      <c r="B1065" s="1"/>
      <c r="C1065" s="2"/>
      <c r="D1065" s="16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177"/>
      <c r="X1065" s="177"/>
      <c r="Y1065" s="177"/>
      <c r="Z1065" s="177"/>
      <c r="AA1065" s="243"/>
      <c r="AB1065" s="1"/>
      <c r="AC1065" s="1"/>
      <c r="AD1065" s="1"/>
      <c r="AE1065" s="1"/>
      <c r="AF1065" s="1"/>
      <c r="AG1065" s="1"/>
    </row>
    <row r="1066" spans="1:33" ht="15.75" customHeight="1" x14ac:dyDescent="0.2">
      <c r="A1066" s="1"/>
      <c r="B1066" s="1"/>
      <c r="C1066" s="2"/>
      <c r="D1066" s="16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177"/>
      <c r="X1066" s="177"/>
      <c r="Y1066" s="177"/>
      <c r="Z1066" s="177"/>
      <c r="AA1066" s="243"/>
      <c r="AB1066" s="1"/>
      <c r="AC1066" s="1"/>
      <c r="AD1066" s="1"/>
      <c r="AE1066" s="1"/>
      <c r="AF1066" s="1"/>
      <c r="AG1066" s="1"/>
    </row>
    <row r="1067" spans="1:33" ht="15.75" customHeight="1" x14ac:dyDescent="0.2">
      <c r="A1067" s="1"/>
      <c r="B1067" s="1"/>
      <c r="C1067" s="2"/>
      <c r="D1067" s="16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177"/>
      <c r="X1067" s="177"/>
      <c r="Y1067" s="177"/>
      <c r="Z1067" s="177"/>
      <c r="AA1067" s="243"/>
      <c r="AB1067" s="1"/>
      <c r="AC1067" s="1"/>
      <c r="AD1067" s="1"/>
      <c r="AE1067" s="1"/>
      <c r="AF1067" s="1"/>
      <c r="AG1067" s="1"/>
    </row>
    <row r="1068" spans="1:33" ht="15.75" customHeight="1" x14ac:dyDescent="0.2">
      <c r="A1068" s="1"/>
      <c r="B1068" s="1"/>
      <c r="C1068" s="2"/>
      <c r="D1068" s="16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177"/>
      <c r="X1068" s="177"/>
      <c r="Y1068" s="177"/>
      <c r="Z1068" s="177"/>
      <c r="AA1068" s="243"/>
      <c r="AB1068" s="1"/>
      <c r="AC1068" s="1"/>
      <c r="AD1068" s="1"/>
      <c r="AE1068" s="1"/>
      <c r="AF1068" s="1"/>
      <c r="AG1068" s="1"/>
    </row>
    <row r="1069" spans="1:33" ht="15.75" customHeight="1" x14ac:dyDescent="0.2">
      <c r="A1069" s="1"/>
      <c r="B1069" s="1"/>
      <c r="C1069" s="2"/>
      <c r="D1069" s="16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177"/>
      <c r="X1069" s="177"/>
      <c r="Y1069" s="177"/>
      <c r="Z1069" s="177"/>
      <c r="AA1069" s="243"/>
      <c r="AB1069" s="1"/>
      <c r="AC1069" s="1"/>
      <c r="AD1069" s="1"/>
      <c r="AE1069" s="1"/>
      <c r="AF1069" s="1"/>
      <c r="AG1069" s="1"/>
    </row>
    <row r="1070" spans="1:33" ht="15.75" customHeight="1" x14ac:dyDescent="0.2">
      <c r="A1070" s="1"/>
      <c r="B1070" s="1"/>
      <c r="C1070" s="2"/>
      <c r="D1070" s="16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177"/>
      <c r="X1070" s="177"/>
      <c r="Y1070" s="177"/>
      <c r="Z1070" s="177"/>
      <c r="AA1070" s="243"/>
      <c r="AB1070" s="1"/>
      <c r="AC1070" s="1"/>
      <c r="AD1070" s="1"/>
      <c r="AE1070" s="1"/>
      <c r="AF1070" s="1"/>
      <c r="AG1070" s="1"/>
    </row>
    <row r="1071" spans="1:33" ht="15.75" customHeight="1" x14ac:dyDescent="0.2">
      <c r="A1071" s="1"/>
      <c r="B1071" s="1"/>
      <c r="C1071" s="2"/>
      <c r="D1071" s="16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177"/>
      <c r="X1071" s="177"/>
      <c r="Y1071" s="177"/>
      <c r="Z1071" s="177"/>
      <c r="AA1071" s="243"/>
      <c r="AB1071" s="1"/>
      <c r="AC1071" s="1"/>
      <c r="AD1071" s="1"/>
      <c r="AE1071" s="1"/>
      <c r="AF1071" s="1"/>
      <c r="AG1071" s="1"/>
    </row>
    <row r="1072" spans="1:33" ht="15.75" customHeight="1" x14ac:dyDescent="0.2">
      <c r="A1072" s="1"/>
      <c r="B1072" s="1"/>
      <c r="C1072" s="2"/>
      <c r="D1072" s="16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177"/>
      <c r="X1072" s="177"/>
      <c r="Y1072" s="177"/>
      <c r="Z1072" s="177"/>
      <c r="AA1072" s="243"/>
      <c r="AB1072" s="1"/>
      <c r="AC1072" s="1"/>
      <c r="AD1072" s="1"/>
      <c r="AE1072" s="1"/>
      <c r="AF1072" s="1"/>
      <c r="AG1072" s="1"/>
    </row>
  </sheetData>
  <mergeCells count="25">
    <mergeCell ref="A1:E1"/>
    <mergeCell ref="A7:A9"/>
    <mergeCell ref="B7:B9"/>
    <mergeCell ref="C7:C9"/>
    <mergeCell ref="D7:D9"/>
    <mergeCell ref="A206:D206"/>
    <mergeCell ref="A239:C239"/>
    <mergeCell ref="A240:C240"/>
    <mergeCell ref="E111:G112"/>
    <mergeCell ref="A150:D150"/>
    <mergeCell ref="H111:J112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</mergeCells>
  <pageMargins left="0" right="0" top="0.35433070866141736" bottom="0.35433070866141736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Плеханова Олена</cp:lastModifiedBy>
  <cp:lastPrinted>2021-10-27T07:19:46Z</cp:lastPrinted>
  <dcterms:created xsi:type="dcterms:W3CDTF">2020-11-14T13:09:40Z</dcterms:created>
  <dcterms:modified xsi:type="dcterms:W3CDTF">2021-10-27T07:19:59Z</dcterms:modified>
</cp:coreProperties>
</file>