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yuriybilovus/Desktop/Діаспора/Звіт/Звітні доки/Висновок аудитора/"/>
    </mc:Choice>
  </mc:AlternateContent>
  <xr:revisionPtr revIDLastSave="0" documentId="13_ncr:1_{882450CA-D23F-0340-8D6C-DD0A4FC4597D}" xr6:coauthVersionLast="45" xr6:coauthVersionMax="47" xr10:uidLastSave="{00000000-0000-0000-0000-000000000000}"/>
  <bookViews>
    <workbookView xWindow="0" yWindow="500" windowWidth="23260" windowHeight="1258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216" i="2" l="1"/>
  <c r="W81" i="2" l="1"/>
  <c r="J81" i="2"/>
  <c r="X81" i="2" s="1"/>
  <c r="I77" i="2"/>
  <c r="I66" i="2"/>
  <c r="W74" i="2"/>
  <c r="X74" i="2"/>
  <c r="W85" i="2"/>
  <c r="X85" i="2"/>
  <c r="W88" i="2"/>
  <c r="X88" i="2"/>
  <c r="J184" i="2"/>
  <c r="G184" i="2"/>
  <c r="Y81" i="2" l="1"/>
  <c r="Z81" i="2" s="1"/>
  <c r="Y85" i="2"/>
  <c r="Z85" i="2" s="1"/>
  <c r="Y74" i="2"/>
  <c r="Z74" i="2" s="1"/>
  <c r="Y88" i="2"/>
  <c r="Z88" i="2" s="1"/>
  <c r="W216" i="2" l="1"/>
  <c r="W215" i="2"/>
  <c r="X212" i="2"/>
  <c r="W211" i="2"/>
  <c r="J216" i="2"/>
  <c r="X216" i="2" s="1"/>
  <c r="Y216" i="2" l="1"/>
  <c r="Z216" i="2" s="1"/>
  <c r="I198" i="2" l="1"/>
  <c r="J215" i="2"/>
  <c r="X215" i="2" s="1"/>
  <c r="Y215" i="2" s="1"/>
  <c r="Z215" i="2" s="1"/>
  <c r="J214" i="2"/>
  <c r="J213" i="2"/>
  <c r="X213" i="2" s="1"/>
  <c r="J211" i="2"/>
  <c r="X211" i="2" s="1"/>
  <c r="Y211" i="2" s="1"/>
  <c r="Z211" i="2" s="1"/>
  <c r="J210" i="2"/>
  <c r="X210" i="2" s="1"/>
  <c r="J209" i="2"/>
  <c r="X209" i="2" s="1"/>
  <c r="J207" i="2"/>
  <c r="X207" i="2" s="1"/>
  <c r="J206" i="2"/>
  <c r="X206" i="2" s="1"/>
  <c r="J205" i="2"/>
  <c r="X205" i="2" s="1"/>
  <c r="J203" i="2"/>
  <c r="X203" i="2" s="1"/>
  <c r="J202" i="2"/>
  <c r="X202" i="2" s="1"/>
  <c r="J201" i="2"/>
  <c r="X201" i="2" s="1"/>
  <c r="J200" i="2"/>
  <c r="X200" i="2" s="1"/>
  <c r="V191" i="2"/>
  <c r="V192" i="2"/>
  <c r="S191" i="2"/>
  <c r="S192" i="2"/>
  <c r="P191" i="2"/>
  <c r="P192" i="2"/>
  <c r="M191" i="2"/>
  <c r="M192" i="2"/>
  <c r="J192" i="2"/>
  <c r="J191" i="2"/>
  <c r="X191" i="2" s="1"/>
  <c r="G191" i="2"/>
  <c r="V161" i="2"/>
  <c r="V160" i="2"/>
  <c r="V159" i="2"/>
  <c r="S161" i="2"/>
  <c r="S160" i="2"/>
  <c r="S159" i="2"/>
  <c r="P161" i="2"/>
  <c r="P160" i="2"/>
  <c r="P159" i="2"/>
  <c r="M161" i="2"/>
  <c r="M160" i="2"/>
  <c r="M159" i="2"/>
  <c r="J161" i="2"/>
  <c r="J159" i="2"/>
  <c r="H217" i="2" l="1"/>
  <c r="X214" i="2"/>
  <c r="W191" i="2"/>
  <c r="Y191" i="2" s="1"/>
  <c r="Z191" i="2" s="1"/>
  <c r="X159" i="2"/>
  <c r="X192" i="2"/>
  <c r="X161" i="2"/>
  <c r="X160" i="2"/>
  <c r="I125" i="2"/>
  <c r="J91" i="2"/>
  <c r="X91" i="2" s="1"/>
  <c r="J90" i="2"/>
  <c r="X90" i="2" s="1"/>
  <c r="J89" i="2"/>
  <c r="X89" i="2" s="1"/>
  <c r="J87" i="2"/>
  <c r="X87" i="2" s="1"/>
  <c r="J86" i="2"/>
  <c r="X86" i="2" s="1"/>
  <c r="J84" i="2"/>
  <c r="X84" i="2" s="1"/>
  <c r="J83" i="2"/>
  <c r="X83" i="2" s="1"/>
  <c r="J82" i="2"/>
  <c r="X82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3" i="2"/>
  <c r="X73" i="2" s="1"/>
  <c r="J72" i="2"/>
  <c r="X72" i="2" s="1"/>
  <c r="J71" i="2"/>
  <c r="X71" i="2" s="1"/>
  <c r="J70" i="2"/>
  <c r="X70" i="2" s="1"/>
  <c r="J69" i="2"/>
  <c r="X69" i="2" s="1"/>
  <c r="J68" i="2"/>
  <c r="X68" i="2" s="1"/>
  <c r="J67" i="2"/>
  <c r="X67" i="2" s="1"/>
  <c r="J66" i="2"/>
  <c r="X66" i="2" s="1"/>
  <c r="J65" i="2"/>
  <c r="X65" i="2" s="1"/>
  <c r="J64" i="2"/>
  <c r="X64" i="2" s="1"/>
  <c r="G214" i="2"/>
  <c r="W214" i="2" s="1"/>
  <c r="G213" i="2"/>
  <c r="W213" i="2" s="1"/>
  <c r="Y213" i="2" s="1"/>
  <c r="Z213" i="2" s="1"/>
  <c r="G212" i="2"/>
  <c r="W212" i="2" s="1"/>
  <c r="Y212" i="2" s="1"/>
  <c r="Z212" i="2" s="1"/>
  <c r="G210" i="2"/>
  <c r="W210" i="2" s="1"/>
  <c r="Y210" i="2" s="1"/>
  <c r="Z210" i="2" s="1"/>
  <c r="G209" i="2"/>
  <c r="W209" i="2" s="1"/>
  <c r="Y209" i="2" s="1"/>
  <c r="Z209" i="2" s="1"/>
  <c r="G207" i="2"/>
  <c r="W207" i="2" s="1"/>
  <c r="Y207" i="2" s="1"/>
  <c r="Z207" i="2" s="1"/>
  <c r="G206" i="2"/>
  <c r="W206" i="2" s="1"/>
  <c r="Y206" i="2" s="1"/>
  <c r="Z206" i="2" s="1"/>
  <c r="G205" i="2"/>
  <c r="W205" i="2" s="1"/>
  <c r="Y205" i="2" s="1"/>
  <c r="Z205" i="2" s="1"/>
  <c r="G203" i="2"/>
  <c r="W203" i="2" s="1"/>
  <c r="Y203" i="2" s="1"/>
  <c r="Z203" i="2" s="1"/>
  <c r="G202" i="2"/>
  <c r="W202" i="2" s="1"/>
  <c r="Y202" i="2" s="1"/>
  <c r="Z202" i="2" s="1"/>
  <c r="G201" i="2"/>
  <c r="W201" i="2" s="1"/>
  <c r="Y201" i="2" s="1"/>
  <c r="Z201" i="2" s="1"/>
  <c r="G200" i="2"/>
  <c r="W200" i="2" s="1"/>
  <c r="Y200" i="2" s="1"/>
  <c r="Z200" i="2" s="1"/>
  <c r="G198" i="2"/>
  <c r="G192" i="2"/>
  <c r="W192" i="2" s="1"/>
  <c r="Y192" i="2" s="1"/>
  <c r="Z192" i="2" s="1"/>
  <c r="G190" i="2"/>
  <c r="G189" i="2"/>
  <c r="G188" i="2"/>
  <c r="G177" i="2"/>
  <c r="G161" i="2"/>
  <c r="W161" i="2" s="1"/>
  <c r="G160" i="2"/>
  <c r="W160" i="2" s="1"/>
  <c r="G159" i="2"/>
  <c r="W159" i="2" s="1"/>
  <c r="G158" i="2"/>
  <c r="G157" i="2"/>
  <c r="G156" i="2"/>
  <c r="G155" i="2"/>
  <c r="G125" i="2"/>
  <c r="F101" i="2"/>
  <c r="G101" i="2" s="1"/>
  <c r="G91" i="2"/>
  <c r="W91" i="2" s="1"/>
  <c r="G90" i="2"/>
  <c r="W90" i="2" s="1"/>
  <c r="G89" i="2"/>
  <c r="W89" i="2" s="1"/>
  <c r="G87" i="2"/>
  <c r="W87" i="2" s="1"/>
  <c r="G86" i="2"/>
  <c r="W86" i="2" s="1"/>
  <c r="G84" i="2"/>
  <c r="W84" i="2" s="1"/>
  <c r="G83" i="2"/>
  <c r="W83" i="2" s="1"/>
  <c r="G82" i="2"/>
  <c r="W82" i="2" s="1"/>
  <c r="G80" i="2"/>
  <c r="W80" i="2" s="1"/>
  <c r="G79" i="2"/>
  <c r="W79" i="2" s="1"/>
  <c r="G78" i="2"/>
  <c r="W78" i="2" s="1"/>
  <c r="F77" i="2"/>
  <c r="G77" i="2" s="1"/>
  <c r="W77" i="2" s="1"/>
  <c r="F76" i="2"/>
  <c r="G76" i="2" s="1"/>
  <c r="W76" i="2" s="1"/>
  <c r="G75" i="2"/>
  <c r="W75" i="2" s="1"/>
  <c r="G73" i="2"/>
  <c r="W73" i="2" s="1"/>
  <c r="G72" i="2"/>
  <c r="W72" i="2" s="1"/>
  <c r="G71" i="2"/>
  <c r="W71" i="2" s="1"/>
  <c r="G70" i="2"/>
  <c r="W70" i="2" s="1"/>
  <c r="G69" i="2"/>
  <c r="W69" i="2" s="1"/>
  <c r="G68" i="2"/>
  <c r="W68" i="2" s="1"/>
  <c r="G67" i="2"/>
  <c r="W67" i="2" s="1"/>
  <c r="F66" i="2"/>
  <c r="G66" i="2" s="1"/>
  <c r="W66" i="2" s="1"/>
  <c r="F65" i="2"/>
  <c r="G65" i="2" s="1"/>
  <c r="W65" i="2" s="1"/>
  <c r="G64" i="2"/>
  <c r="W64" i="2" s="1"/>
  <c r="G59" i="2"/>
  <c r="G31" i="2"/>
  <c r="G30" i="2"/>
  <c r="G14" i="2"/>
  <c r="Y73" i="2" l="1"/>
  <c r="Z73" i="2" s="1"/>
  <c r="Y89" i="2"/>
  <c r="Z89" i="2" s="1"/>
  <c r="Y67" i="2"/>
  <c r="Z67" i="2" s="1"/>
  <c r="Y80" i="2"/>
  <c r="Z80" i="2" s="1"/>
  <c r="Y68" i="2"/>
  <c r="Z68" i="2" s="1"/>
  <c r="Y75" i="2"/>
  <c r="Z75" i="2" s="1"/>
  <c r="Y82" i="2"/>
  <c r="Z82" i="2" s="1"/>
  <c r="Y90" i="2"/>
  <c r="Z90" i="2" s="1"/>
  <c r="Y214" i="2"/>
  <c r="Z214" i="2" s="1"/>
  <c r="Y69" i="2"/>
  <c r="Z69" i="2" s="1"/>
  <c r="Y76" i="2"/>
  <c r="Z76" i="2" s="1"/>
  <c r="Y83" i="2"/>
  <c r="Z83" i="2" s="1"/>
  <c r="Y91" i="2"/>
  <c r="Z91" i="2" s="1"/>
  <c r="Y64" i="2"/>
  <c r="Z64" i="2" s="1"/>
  <c r="Y70" i="2"/>
  <c r="Z70" i="2" s="1"/>
  <c r="Y77" i="2"/>
  <c r="Z77" i="2" s="1"/>
  <c r="Y84" i="2"/>
  <c r="Z84" i="2" s="1"/>
  <c r="Y65" i="2"/>
  <c r="Z65" i="2" s="1"/>
  <c r="Y71" i="2"/>
  <c r="Z71" i="2" s="1"/>
  <c r="Y78" i="2"/>
  <c r="Z78" i="2" s="1"/>
  <c r="Y86" i="2"/>
  <c r="Z86" i="2" s="1"/>
  <c r="Y66" i="2"/>
  <c r="Z66" i="2" s="1"/>
  <c r="Y72" i="2"/>
  <c r="Z72" i="2" s="1"/>
  <c r="Y79" i="2"/>
  <c r="Z79" i="2" s="1"/>
  <c r="Y87" i="2"/>
  <c r="Z87" i="2" s="1"/>
  <c r="Y159" i="2"/>
  <c r="Z159" i="2" s="1"/>
  <c r="Y160" i="2"/>
  <c r="Z160" i="2" s="1"/>
  <c r="Y161" i="2"/>
  <c r="Z161" i="2" s="1"/>
  <c r="V217" i="2"/>
  <c r="S217" i="2"/>
  <c r="P217" i="2"/>
  <c r="M217" i="2"/>
  <c r="J217" i="2"/>
  <c r="G217" i="2"/>
  <c r="V198" i="2"/>
  <c r="S198" i="2"/>
  <c r="P198" i="2"/>
  <c r="M198" i="2"/>
  <c r="T197" i="2"/>
  <c r="Q197" i="2"/>
  <c r="N197" i="2"/>
  <c r="K197" i="2"/>
  <c r="H197" i="2"/>
  <c r="E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T193" i="2"/>
  <c r="Q193" i="2"/>
  <c r="N193" i="2"/>
  <c r="K193" i="2"/>
  <c r="H193" i="2"/>
  <c r="E193" i="2"/>
  <c r="V190" i="2"/>
  <c r="S190" i="2"/>
  <c r="P190" i="2"/>
  <c r="M190" i="2"/>
  <c r="J190" i="2"/>
  <c r="V189" i="2"/>
  <c r="S189" i="2"/>
  <c r="P189" i="2"/>
  <c r="M189" i="2"/>
  <c r="J189" i="2"/>
  <c r="V188" i="2"/>
  <c r="S188" i="2"/>
  <c r="P188" i="2"/>
  <c r="M188" i="2"/>
  <c r="W188" i="2" s="1"/>
  <c r="J188" i="2"/>
  <c r="T187" i="2"/>
  <c r="Q187" i="2"/>
  <c r="N187" i="2"/>
  <c r="K187" i="2"/>
  <c r="H187" i="2"/>
  <c r="E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V183" i="2"/>
  <c r="S183" i="2"/>
  <c r="P183" i="2"/>
  <c r="M183" i="2"/>
  <c r="T182" i="2"/>
  <c r="Q182" i="2"/>
  <c r="N182" i="2"/>
  <c r="K182" i="2"/>
  <c r="H182" i="2"/>
  <c r="E182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V176" i="2"/>
  <c r="S176" i="2"/>
  <c r="P176" i="2"/>
  <c r="M176" i="2"/>
  <c r="J176" i="2"/>
  <c r="G176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58" i="2"/>
  <c r="S158" i="2"/>
  <c r="P158" i="2"/>
  <c r="M158" i="2"/>
  <c r="J158" i="2"/>
  <c r="V157" i="2"/>
  <c r="S157" i="2"/>
  <c r="P157" i="2"/>
  <c r="M157" i="2"/>
  <c r="J157" i="2"/>
  <c r="V156" i="2"/>
  <c r="S156" i="2"/>
  <c r="P156" i="2"/>
  <c r="M156" i="2"/>
  <c r="J156" i="2"/>
  <c r="V155" i="2"/>
  <c r="S155" i="2"/>
  <c r="P155" i="2"/>
  <c r="M155" i="2"/>
  <c r="J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T124" i="2"/>
  <c r="Q124" i="2"/>
  <c r="N124" i="2"/>
  <c r="K124" i="2"/>
  <c r="H124" i="2"/>
  <c r="E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20" i="2"/>
  <c r="Q120" i="2"/>
  <c r="N120" i="2"/>
  <c r="K120" i="2"/>
  <c r="H120" i="2"/>
  <c r="E120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T114" i="2"/>
  <c r="Q114" i="2"/>
  <c r="N114" i="2"/>
  <c r="K114" i="2"/>
  <c r="H114" i="2"/>
  <c r="E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T110" i="2"/>
  <c r="Q110" i="2"/>
  <c r="N110" i="2"/>
  <c r="K110" i="2"/>
  <c r="H110" i="2"/>
  <c r="E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V106" i="2" s="1"/>
  <c r="S107" i="2"/>
  <c r="P107" i="2"/>
  <c r="M107" i="2"/>
  <c r="J107" i="2"/>
  <c r="G107" i="2"/>
  <c r="T106" i="2"/>
  <c r="Q106" i="2"/>
  <c r="N106" i="2"/>
  <c r="K106" i="2"/>
  <c r="H106" i="2"/>
  <c r="E106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S96" i="2" s="1"/>
  <c r="P97" i="2"/>
  <c r="M97" i="2"/>
  <c r="J97" i="2"/>
  <c r="G97" i="2"/>
  <c r="T96" i="2"/>
  <c r="Q96" i="2"/>
  <c r="N96" i="2"/>
  <c r="K96" i="2"/>
  <c r="H96" i="2"/>
  <c r="E96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S92" i="2" s="1"/>
  <c r="P93" i="2"/>
  <c r="M93" i="2"/>
  <c r="J93" i="2"/>
  <c r="G93" i="2"/>
  <c r="T92" i="2"/>
  <c r="Q92" i="2"/>
  <c r="N92" i="2"/>
  <c r="K92" i="2"/>
  <c r="H92" i="2"/>
  <c r="E92" i="2"/>
  <c r="V63" i="2"/>
  <c r="V62" i="2" s="1"/>
  <c r="S63" i="2"/>
  <c r="S62" i="2" s="1"/>
  <c r="P63" i="2"/>
  <c r="M63" i="2"/>
  <c r="M62" i="2" s="1"/>
  <c r="J62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S43" i="2" s="1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P39" i="2" s="1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S35" i="2" s="1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V30" i="2"/>
  <c r="S30" i="2"/>
  <c r="P30" i="2"/>
  <c r="M30" i="2"/>
  <c r="J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T21" i="2"/>
  <c r="Q21" i="2"/>
  <c r="N21" i="2"/>
  <c r="K21" i="2"/>
  <c r="H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M96" i="2" l="1"/>
  <c r="S49" i="2"/>
  <c r="X198" i="2"/>
  <c r="S100" i="2"/>
  <c r="M53" i="2"/>
  <c r="W40" i="2"/>
  <c r="W50" i="2"/>
  <c r="W97" i="2"/>
  <c r="W99" i="2"/>
  <c r="X101" i="2"/>
  <c r="S53" i="2"/>
  <c r="X185" i="2"/>
  <c r="P96" i="2"/>
  <c r="V182" i="2"/>
  <c r="P29" i="2"/>
  <c r="S13" i="2"/>
  <c r="Q26" i="2" s="1"/>
  <c r="S26" i="2" s="1"/>
  <c r="M21" i="2"/>
  <c r="K28" i="2" s="1"/>
  <c r="M28" i="2" s="1"/>
  <c r="W23" i="2"/>
  <c r="M35" i="2"/>
  <c r="J39" i="2"/>
  <c r="S124" i="2"/>
  <c r="W158" i="2"/>
  <c r="W198" i="2"/>
  <c r="Y198" i="2" s="1"/>
  <c r="Z198" i="2" s="1"/>
  <c r="S197" i="2"/>
  <c r="X169" i="2"/>
  <c r="W177" i="2"/>
  <c r="P193" i="2"/>
  <c r="S21" i="2"/>
  <c r="Q28" i="2" s="1"/>
  <c r="S28" i="2" s="1"/>
  <c r="M100" i="2"/>
  <c r="W178" i="2"/>
  <c r="W156" i="2"/>
  <c r="J182" i="2"/>
  <c r="J193" i="2"/>
  <c r="V17" i="2"/>
  <c r="T27" i="2" s="1"/>
  <c r="V27" i="2" s="1"/>
  <c r="W157" i="2"/>
  <c r="W165" i="2"/>
  <c r="W166" i="2"/>
  <c r="V197" i="2"/>
  <c r="S170" i="2"/>
  <c r="W167" i="2"/>
  <c r="W168" i="2"/>
  <c r="W169" i="2"/>
  <c r="W176" i="2"/>
  <c r="S180" i="2"/>
  <c r="W194" i="2"/>
  <c r="S193" i="2"/>
  <c r="W195" i="2"/>
  <c r="W190" i="2"/>
  <c r="P49" i="2"/>
  <c r="V163" i="2"/>
  <c r="W189" i="2"/>
  <c r="V193" i="2"/>
  <c r="W217" i="2"/>
  <c r="Y217" i="2" s="1"/>
  <c r="Z217" i="2" s="1"/>
  <c r="V100" i="2"/>
  <c r="X102" i="2"/>
  <c r="X103" i="2"/>
  <c r="S110" i="2"/>
  <c r="J128" i="2"/>
  <c r="V128" i="2"/>
  <c r="P145" i="2"/>
  <c r="X139" i="2"/>
  <c r="W155" i="2"/>
  <c r="J180" i="2"/>
  <c r="V180" i="2"/>
  <c r="X178" i="2"/>
  <c r="X179" i="2"/>
  <c r="S187" i="2"/>
  <c r="P187" i="2"/>
  <c r="M197" i="2"/>
  <c r="P180" i="2"/>
  <c r="P182" i="2"/>
  <c r="J187" i="2"/>
  <c r="V187" i="2"/>
  <c r="G197" i="2"/>
  <c r="W196" i="2"/>
  <c r="H132" i="2"/>
  <c r="W179" i="2"/>
  <c r="W180" i="2" s="1"/>
  <c r="S163" i="2"/>
  <c r="X168" i="2"/>
  <c r="W138" i="2"/>
  <c r="W139" i="2"/>
  <c r="Y139" i="2" s="1"/>
  <c r="Z139" i="2" s="1"/>
  <c r="W140" i="2"/>
  <c r="G124" i="2"/>
  <c r="X142" i="2"/>
  <c r="X115" i="2"/>
  <c r="P17" i="2"/>
  <c r="N27" i="2" s="1"/>
  <c r="P27" i="2" s="1"/>
  <c r="W44" i="2"/>
  <c r="W45" i="2"/>
  <c r="W46" i="2"/>
  <c r="V49" i="2"/>
  <c r="V56" i="2" s="1"/>
  <c r="X117" i="2"/>
  <c r="X121" i="2"/>
  <c r="X123" i="2"/>
  <c r="W147" i="2"/>
  <c r="S153" i="2"/>
  <c r="W149" i="2"/>
  <c r="W150" i="2"/>
  <c r="S39" i="2"/>
  <c r="S47" i="2" s="1"/>
  <c r="P114" i="2"/>
  <c r="W162" i="2"/>
  <c r="M49" i="2"/>
  <c r="M56" i="2" s="1"/>
  <c r="W52" i="2"/>
  <c r="S58" i="2"/>
  <c r="S104" i="2" s="1"/>
  <c r="X63" i="2"/>
  <c r="W93" i="2"/>
  <c r="W94" i="2"/>
  <c r="W95" i="2"/>
  <c r="V96" i="2"/>
  <c r="G100" i="2"/>
  <c r="J106" i="2"/>
  <c r="V110" i="2"/>
  <c r="X113" i="2"/>
  <c r="X127" i="2"/>
  <c r="X130" i="2"/>
  <c r="X151" i="2"/>
  <c r="P163" i="2"/>
  <c r="W151" i="2"/>
  <c r="W152" i="2"/>
  <c r="M39" i="2"/>
  <c r="W42" i="2"/>
  <c r="P110" i="2"/>
  <c r="X143" i="2"/>
  <c r="G35" i="2"/>
  <c r="V39" i="2"/>
  <c r="W141" i="2"/>
  <c r="X129" i="2"/>
  <c r="X97" i="2"/>
  <c r="Y97" i="2" s="1"/>
  <c r="Z97" i="2" s="1"/>
  <c r="X98" i="2"/>
  <c r="X99" i="2"/>
  <c r="Y99" i="2" s="1"/>
  <c r="Z99" i="2" s="1"/>
  <c r="W125" i="2"/>
  <c r="W124" i="2" s="1"/>
  <c r="W126" i="2"/>
  <c r="W127" i="2"/>
  <c r="S128" i="2"/>
  <c r="M128" i="2"/>
  <c r="W131" i="2"/>
  <c r="G163" i="2"/>
  <c r="M43" i="2"/>
  <c r="V114" i="2"/>
  <c r="X126" i="2"/>
  <c r="X148" i="2"/>
  <c r="J17" i="2"/>
  <c r="H27" i="2" s="1"/>
  <c r="J27" i="2" s="1"/>
  <c r="X32" i="2"/>
  <c r="W59" i="2"/>
  <c r="W60" i="2"/>
  <c r="W61" i="2"/>
  <c r="M92" i="2"/>
  <c r="X107" i="2"/>
  <c r="X108" i="2"/>
  <c r="X109" i="2"/>
  <c r="V120" i="2"/>
  <c r="W142" i="2"/>
  <c r="W14" i="2"/>
  <c r="W15" i="2"/>
  <c r="W18" i="2"/>
  <c r="S17" i="2"/>
  <c r="Q27" i="2" s="1"/>
  <c r="S27" i="2" s="1"/>
  <c r="W20" i="2"/>
  <c r="J29" i="2"/>
  <c r="V29" i="2"/>
  <c r="W32" i="2"/>
  <c r="X50" i="2"/>
  <c r="Y50" i="2" s="1"/>
  <c r="Z50" i="2" s="1"/>
  <c r="X51" i="2"/>
  <c r="X52" i="2"/>
  <c r="M110" i="2"/>
  <c r="P120" i="2"/>
  <c r="X131" i="2"/>
  <c r="X136" i="2"/>
  <c r="X137" i="2"/>
  <c r="X138" i="2"/>
  <c r="Y138" i="2" s="1"/>
  <c r="Z138" i="2" s="1"/>
  <c r="X152" i="2"/>
  <c r="W19" i="2"/>
  <c r="M29" i="2"/>
  <c r="X31" i="2"/>
  <c r="Q47" i="2"/>
  <c r="J49" i="2"/>
  <c r="J56" i="2" s="1"/>
  <c r="Q56" i="2"/>
  <c r="P62" i="2"/>
  <c r="W63" i="2"/>
  <c r="G92" i="2"/>
  <c r="J96" i="2"/>
  <c r="W101" i="2"/>
  <c r="W102" i="2"/>
  <c r="W103" i="2"/>
  <c r="Y103" i="2" s="1"/>
  <c r="Z103" i="2" s="1"/>
  <c r="S106" i="2"/>
  <c r="M106" i="2"/>
  <c r="W109" i="2"/>
  <c r="Y109" i="2" s="1"/>
  <c r="Z109" i="2" s="1"/>
  <c r="W111" i="2"/>
  <c r="W112" i="2"/>
  <c r="W113" i="2"/>
  <c r="S114" i="2"/>
  <c r="X116" i="2"/>
  <c r="S120" i="2"/>
  <c r="X122" i="2"/>
  <c r="N132" i="2"/>
  <c r="Q132" i="2"/>
  <c r="X135" i="2"/>
  <c r="V145" i="2"/>
  <c r="X140" i="2"/>
  <c r="X141" i="2"/>
  <c r="X144" i="2"/>
  <c r="V153" i="2"/>
  <c r="X149" i="2"/>
  <c r="X150" i="2"/>
  <c r="X156" i="2"/>
  <c r="Y156" i="2" s="1"/>
  <c r="Z156" i="2" s="1"/>
  <c r="X157" i="2"/>
  <c r="X158" i="2"/>
  <c r="X162" i="2"/>
  <c r="X167" i="2"/>
  <c r="W172" i="2"/>
  <c r="S174" i="2"/>
  <c r="W173" i="2"/>
  <c r="X183" i="2"/>
  <c r="X184" i="2"/>
  <c r="X186" i="2"/>
  <c r="K218" i="2"/>
  <c r="X22" i="2"/>
  <c r="V21" i="2"/>
  <c r="T28" i="2" s="1"/>
  <c r="V28" i="2" s="1"/>
  <c r="X24" i="2"/>
  <c r="V35" i="2"/>
  <c r="K47" i="2"/>
  <c r="K56" i="2"/>
  <c r="T56" i="2"/>
  <c r="X93" i="2"/>
  <c r="V92" i="2"/>
  <c r="X94" i="2"/>
  <c r="X95" i="2"/>
  <c r="K104" i="2"/>
  <c r="M114" i="2"/>
  <c r="W117" i="2"/>
  <c r="M120" i="2"/>
  <c r="W123" i="2"/>
  <c r="V124" i="2"/>
  <c r="P124" i="2"/>
  <c r="W134" i="2"/>
  <c r="W136" i="2"/>
  <c r="W137" i="2"/>
  <c r="W183" i="2"/>
  <c r="S182" i="2"/>
  <c r="W184" i="2"/>
  <c r="W185" i="2"/>
  <c r="W186" i="2"/>
  <c r="X188" i="2"/>
  <c r="Y188" i="2" s="1"/>
  <c r="Z188" i="2" s="1"/>
  <c r="X189" i="2"/>
  <c r="Y189" i="2" s="1"/>
  <c r="Z189" i="2" s="1"/>
  <c r="X190" i="2"/>
  <c r="E218" i="2"/>
  <c r="T218" i="2"/>
  <c r="S29" i="2"/>
  <c r="E47" i="2"/>
  <c r="X194" i="2"/>
  <c r="X195" i="2"/>
  <c r="Y195" i="2" s="1"/>
  <c r="Z195" i="2" s="1"/>
  <c r="X196" i="2"/>
  <c r="N218" i="2"/>
  <c r="B29" i="1"/>
  <c r="N56" i="2"/>
  <c r="Q104" i="2"/>
  <c r="T132" i="2"/>
  <c r="W143" i="2"/>
  <c r="W144" i="2"/>
  <c r="M153" i="2"/>
  <c r="M163" i="2"/>
  <c r="P174" i="2"/>
  <c r="J174" i="2"/>
  <c r="V174" i="2"/>
  <c r="H218" i="2"/>
  <c r="Q218" i="2"/>
  <c r="X217" i="2"/>
  <c r="X197" i="2" s="1"/>
  <c r="G13" i="2"/>
  <c r="G22" i="2" s="1"/>
  <c r="G21" i="2" s="1"/>
  <c r="E28" i="2" s="1"/>
  <c r="G28" i="2" s="1"/>
  <c r="X14" i="2"/>
  <c r="V13" i="2"/>
  <c r="T26" i="2" s="1"/>
  <c r="P13" i="2"/>
  <c r="N26" i="2" s="1"/>
  <c r="X16" i="2"/>
  <c r="W24" i="2"/>
  <c r="X30" i="2"/>
  <c r="X62" i="2"/>
  <c r="W16" i="2"/>
  <c r="Y16" i="2" s="1"/>
  <c r="Z16" i="2" s="1"/>
  <c r="X18" i="2"/>
  <c r="X19" i="2"/>
  <c r="X20" i="2"/>
  <c r="W30" i="2"/>
  <c r="X37" i="2"/>
  <c r="X38" i="2"/>
  <c r="W36" i="2"/>
  <c r="W37" i="2"/>
  <c r="W38" i="2"/>
  <c r="X40" i="2"/>
  <c r="X41" i="2"/>
  <c r="X42" i="2"/>
  <c r="Y42" i="2" s="1"/>
  <c r="Z42" i="2" s="1"/>
  <c r="G43" i="2"/>
  <c r="W54" i="2"/>
  <c r="W55" i="2"/>
  <c r="M58" i="2"/>
  <c r="M13" i="2"/>
  <c r="K26" i="2" s="1"/>
  <c r="P21" i="2"/>
  <c r="N28" i="2" s="1"/>
  <c r="P28" i="2" s="1"/>
  <c r="X44" i="2"/>
  <c r="V43" i="2"/>
  <c r="X45" i="2"/>
  <c r="X46" i="2"/>
  <c r="X54" i="2"/>
  <c r="X55" i="2"/>
  <c r="G58" i="2"/>
  <c r="X59" i="2"/>
  <c r="V58" i="2"/>
  <c r="X60" i="2"/>
  <c r="X61" i="2"/>
  <c r="E104" i="2"/>
  <c r="X23" i="2"/>
  <c r="X36" i="2"/>
  <c r="J35" i="2"/>
  <c r="T47" i="2"/>
  <c r="Y101" i="2"/>
  <c r="Z101" i="2" s="1"/>
  <c r="X15" i="2"/>
  <c r="I29" i="1"/>
  <c r="J30" i="1"/>
  <c r="J13" i="2"/>
  <c r="G17" i="2"/>
  <c r="E27" i="2" s="1"/>
  <c r="G27" i="2" s="1"/>
  <c r="M17" i="2"/>
  <c r="K27" i="2" s="1"/>
  <c r="M27" i="2" s="1"/>
  <c r="J21" i="2"/>
  <c r="H28" i="2" s="1"/>
  <c r="J28" i="2" s="1"/>
  <c r="G29" i="2"/>
  <c r="N47" i="2"/>
  <c r="W31" i="2"/>
  <c r="H47" i="2"/>
  <c r="S56" i="2"/>
  <c r="W41" i="2"/>
  <c r="W51" i="2"/>
  <c r="W98" i="2"/>
  <c r="Y98" i="2" s="1"/>
  <c r="Z98" i="2" s="1"/>
  <c r="H104" i="2"/>
  <c r="N104" i="2"/>
  <c r="T104" i="2"/>
  <c r="W107" i="2"/>
  <c r="G106" i="2"/>
  <c r="X111" i="2"/>
  <c r="J110" i="2"/>
  <c r="W116" i="2"/>
  <c r="W122" i="2"/>
  <c r="Y122" i="2" s="1"/>
  <c r="Z122" i="2" s="1"/>
  <c r="K132" i="2"/>
  <c r="W129" i="2"/>
  <c r="G128" i="2"/>
  <c r="S145" i="2"/>
  <c r="J145" i="2"/>
  <c r="P35" i="2"/>
  <c r="G39" i="2"/>
  <c r="J43" i="2"/>
  <c r="P43" i="2"/>
  <c r="G49" i="2"/>
  <c r="G56" i="2" s="1"/>
  <c r="P53" i="2"/>
  <c r="J58" i="2"/>
  <c r="P58" i="2"/>
  <c r="G62" i="2"/>
  <c r="J92" i="2"/>
  <c r="P92" i="2"/>
  <c r="G96" i="2"/>
  <c r="J100" i="2"/>
  <c r="P100" i="2"/>
  <c r="G110" i="2"/>
  <c r="X112" i="2"/>
  <c r="J114" i="2"/>
  <c r="J120" i="2"/>
  <c r="E132" i="2"/>
  <c r="J153" i="2"/>
  <c r="X147" i="2"/>
  <c r="P170" i="2"/>
  <c r="X166" i="2"/>
  <c r="Y166" i="2" s="1"/>
  <c r="Z166" i="2" s="1"/>
  <c r="P106" i="2"/>
  <c r="W108" i="2"/>
  <c r="Y108" i="2" s="1"/>
  <c r="Z108" i="2" s="1"/>
  <c r="W115" i="2"/>
  <c r="G114" i="2"/>
  <c r="W121" i="2"/>
  <c r="G120" i="2"/>
  <c r="M124" i="2"/>
  <c r="X125" i="2"/>
  <c r="J124" i="2"/>
  <c r="P128" i="2"/>
  <c r="W130" i="2"/>
  <c r="X134" i="2"/>
  <c r="M145" i="2"/>
  <c r="W135" i="2"/>
  <c r="W148" i="2"/>
  <c r="Y148" i="2" s="1"/>
  <c r="Z148" i="2" s="1"/>
  <c r="G153" i="2"/>
  <c r="J163" i="2"/>
  <c r="X155" i="2"/>
  <c r="G145" i="2"/>
  <c r="P153" i="2"/>
  <c r="J170" i="2"/>
  <c r="X165" i="2"/>
  <c r="V170" i="2"/>
  <c r="Y185" i="2"/>
  <c r="Z185" i="2" s="1"/>
  <c r="G170" i="2"/>
  <c r="M170" i="2"/>
  <c r="X173" i="2"/>
  <c r="G174" i="2"/>
  <c r="M174" i="2"/>
  <c r="X177" i="2"/>
  <c r="Y177" i="2" s="1"/>
  <c r="Z177" i="2" s="1"/>
  <c r="G180" i="2"/>
  <c r="M180" i="2"/>
  <c r="G182" i="2"/>
  <c r="M182" i="2"/>
  <c r="G187" i="2"/>
  <c r="M187" i="2"/>
  <c r="G193" i="2"/>
  <c r="M193" i="2"/>
  <c r="J197" i="2"/>
  <c r="P197" i="2"/>
  <c r="X172" i="2"/>
  <c r="X176" i="2"/>
  <c r="X180" i="2" s="1"/>
  <c r="P56" i="2" l="1"/>
  <c r="Y46" i="2"/>
  <c r="Z46" i="2" s="1"/>
  <c r="Y194" i="2"/>
  <c r="Z194" i="2" s="1"/>
  <c r="V218" i="2"/>
  <c r="Y51" i="2"/>
  <c r="Z51" i="2" s="1"/>
  <c r="Y61" i="2"/>
  <c r="Z61" i="2" s="1"/>
  <c r="Y168" i="2"/>
  <c r="Z168" i="2" s="1"/>
  <c r="Y150" i="2"/>
  <c r="Z150" i="2" s="1"/>
  <c r="Y179" i="2"/>
  <c r="Z179" i="2" s="1"/>
  <c r="Y169" i="2"/>
  <c r="Z169" i="2" s="1"/>
  <c r="Y149" i="2"/>
  <c r="Z149" i="2" s="1"/>
  <c r="X120" i="2"/>
  <c r="Y31" i="2"/>
  <c r="Z31" i="2" s="1"/>
  <c r="Y40" i="2"/>
  <c r="Z40" i="2" s="1"/>
  <c r="Y162" i="2"/>
  <c r="Z162" i="2" s="1"/>
  <c r="Y113" i="2"/>
  <c r="Z113" i="2" s="1"/>
  <c r="Y45" i="2"/>
  <c r="Z45" i="2" s="1"/>
  <c r="Y142" i="2"/>
  <c r="Z142" i="2" s="1"/>
  <c r="Y41" i="2"/>
  <c r="Z41" i="2" s="1"/>
  <c r="Y15" i="2"/>
  <c r="Z15" i="2" s="1"/>
  <c r="W58" i="2"/>
  <c r="Y63" i="2"/>
  <c r="Z63" i="2" s="1"/>
  <c r="W174" i="2"/>
  <c r="W28" i="2"/>
  <c r="Y184" i="2"/>
  <c r="Z184" i="2" s="1"/>
  <c r="W193" i="2"/>
  <c r="X27" i="2"/>
  <c r="W163" i="2"/>
  <c r="W197" i="2"/>
  <c r="Y197" i="2" s="1"/>
  <c r="Z197" i="2" s="1"/>
  <c r="Y158" i="2"/>
  <c r="Z158" i="2" s="1"/>
  <c r="Y178" i="2"/>
  <c r="Z178" i="2" s="1"/>
  <c r="Y116" i="2"/>
  <c r="Z116" i="2" s="1"/>
  <c r="W187" i="2"/>
  <c r="Y52" i="2"/>
  <c r="Z52" i="2" s="1"/>
  <c r="Y167" i="2"/>
  <c r="Z167" i="2" s="1"/>
  <c r="W170" i="2"/>
  <c r="Y24" i="2"/>
  <c r="Z24" i="2" s="1"/>
  <c r="Y95" i="2"/>
  <c r="Z95" i="2" s="1"/>
  <c r="W43" i="2"/>
  <c r="X100" i="2"/>
  <c r="Y157" i="2"/>
  <c r="Z157" i="2" s="1"/>
  <c r="J218" i="2"/>
  <c r="Y59" i="2"/>
  <c r="Z59" i="2" s="1"/>
  <c r="Y183" i="2"/>
  <c r="Z183" i="2" s="1"/>
  <c r="P218" i="2"/>
  <c r="Y135" i="2"/>
  <c r="Z135" i="2" s="1"/>
  <c r="G47" i="2"/>
  <c r="S218" i="2"/>
  <c r="X114" i="2"/>
  <c r="Y173" i="2"/>
  <c r="Z173" i="2" s="1"/>
  <c r="Y147" i="2"/>
  <c r="Z147" i="2" s="1"/>
  <c r="Q25" i="2"/>
  <c r="V47" i="2"/>
  <c r="Y30" i="2"/>
  <c r="Z30" i="2" s="1"/>
  <c r="Y190" i="2"/>
  <c r="Z190" i="2" s="1"/>
  <c r="Y117" i="2"/>
  <c r="Z117" i="2" s="1"/>
  <c r="Y140" i="2"/>
  <c r="Z140" i="2" s="1"/>
  <c r="Y102" i="2"/>
  <c r="Z102" i="2" s="1"/>
  <c r="V118" i="2"/>
  <c r="M218" i="2"/>
  <c r="Y112" i="2"/>
  <c r="Z112" i="2" s="1"/>
  <c r="S25" i="2"/>
  <c r="S33" i="2" s="1"/>
  <c r="V104" i="2"/>
  <c r="Y44" i="2"/>
  <c r="Z44" i="2" s="1"/>
  <c r="Y196" i="2"/>
  <c r="Z196" i="2" s="1"/>
  <c r="M118" i="2"/>
  <c r="Y186" i="2"/>
  <c r="Z186" i="2" s="1"/>
  <c r="V132" i="2"/>
  <c r="Y152" i="2"/>
  <c r="Z152" i="2" s="1"/>
  <c r="W182" i="2"/>
  <c r="Y94" i="2"/>
  <c r="Z94" i="2" s="1"/>
  <c r="X128" i="2"/>
  <c r="Y130" i="2"/>
  <c r="Z130" i="2" s="1"/>
  <c r="J47" i="2"/>
  <c r="X187" i="2"/>
  <c r="E21" i="2"/>
  <c r="Y143" i="2"/>
  <c r="Z143" i="2" s="1"/>
  <c r="X170" i="2"/>
  <c r="P132" i="2"/>
  <c r="W100" i="2"/>
  <c r="E26" i="2"/>
  <c r="G26" i="2" s="1"/>
  <c r="X35" i="2"/>
  <c r="Y19" i="2"/>
  <c r="Z19" i="2" s="1"/>
  <c r="Y123" i="2"/>
  <c r="Z123" i="2" s="1"/>
  <c r="Y55" i="2"/>
  <c r="Z55" i="2" s="1"/>
  <c r="M47" i="2"/>
  <c r="Y151" i="2"/>
  <c r="Z151" i="2" s="1"/>
  <c r="W53" i="2"/>
  <c r="Y20" i="2"/>
  <c r="Z20" i="2" s="1"/>
  <c r="Y14" i="2"/>
  <c r="Z14" i="2" s="1"/>
  <c r="Y60" i="2"/>
  <c r="Z60" i="2" s="1"/>
  <c r="Y38" i="2"/>
  <c r="Z38" i="2" s="1"/>
  <c r="W145" i="2"/>
  <c r="W110" i="2"/>
  <c r="Y131" i="2"/>
  <c r="Z131" i="2" s="1"/>
  <c r="W17" i="2"/>
  <c r="S132" i="2"/>
  <c r="Y141" i="2"/>
  <c r="Z141" i="2" s="1"/>
  <c r="Y93" i="2"/>
  <c r="Z93" i="2" s="1"/>
  <c r="X163" i="2"/>
  <c r="Y163" i="2" s="1"/>
  <c r="Z163" i="2" s="1"/>
  <c r="J132" i="2"/>
  <c r="P118" i="2"/>
  <c r="X153" i="2"/>
  <c r="X21" i="2"/>
  <c r="W13" i="2"/>
  <c r="Y144" i="2"/>
  <c r="Z144" i="2" s="1"/>
  <c r="Y32" i="2"/>
  <c r="Z32" i="2" s="1"/>
  <c r="X106" i="2"/>
  <c r="Y126" i="2"/>
  <c r="Z126" i="2" s="1"/>
  <c r="Y127" i="2"/>
  <c r="Z127" i="2" s="1"/>
  <c r="W92" i="2"/>
  <c r="Y137" i="2"/>
  <c r="Z137" i="2" s="1"/>
  <c r="X124" i="2"/>
  <c r="Y124" i="2" s="1"/>
  <c r="Z124" i="2" s="1"/>
  <c r="M132" i="2"/>
  <c r="X28" i="2"/>
  <c r="Y28" i="2" s="1"/>
  <c r="Z28" i="2" s="1"/>
  <c r="W22" i="2"/>
  <c r="M104" i="2"/>
  <c r="Y18" i="2"/>
  <c r="Z18" i="2" s="1"/>
  <c r="X29" i="2"/>
  <c r="Y136" i="2"/>
  <c r="Z136" i="2" s="1"/>
  <c r="X96" i="2"/>
  <c r="X49" i="2"/>
  <c r="X53" i="2"/>
  <c r="X92" i="2"/>
  <c r="W35" i="2"/>
  <c r="J118" i="2"/>
  <c r="S118" i="2"/>
  <c r="X174" i="2"/>
  <c r="Y174" i="2" s="1"/>
  <c r="Z174" i="2" s="1"/>
  <c r="Y54" i="2"/>
  <c r="Z54" i="2" s="1"/>
  <c r="Y37" i="2"/>
  <c r="Z37" i="2" s="1"/>
  <c r="X39" i="2"/>
  <c r="X193" i="2"/>
  <c r="G218" i="2"/>
  <c r="X182" i="2"/>
  <c r="X43" i="2"/>
  <c r="G104" i="2"/>
  <c r="P47" i="2"/>
  <c r="Y23" i="2"/>
  <c r="Z23" i="2" s="1"/>
  <c r="X58" i="2"/>
  <c r="X17" i="2"/>
  <c r="Y17" i="2" s="1"/>
  <c r="Z17" i="2" s="1"/>
  <c r="Y121" i="2"/>
  <c r="Z121" i="2" s="1"/>
  <c r="W120" i="2"/>
  <c r="Y120" i="2" s="1"/>
  <c r="Z120" i="2" s="1"/>
  <c r="N25" i="2"/>
  <c r="P26" i="2"/>
  <c r="P25" i="2" s="1"/>
  <c r="P33" i="2" s="1"/>
  <c r="Y36" i="2"/>
  <c r="Z36" i="2" s="1"/>
  <c r="W153" i="2"/>
  <c r="X145" i="2"/>
  <c r="Y134" i="2"/>
  <c r="Z134" i="2" s="1"/>
  <c r="Y155" i="2"/>
  <c r="Z155" i="2" s="1"/>
  <c r="G132" i="2"/>
  <c r="X110" i="2"/>
  <c r="Y125" i="2"/>
  <c r="Z125" i="2" s="1"/>
  <c r="W62" i="2"/>
  <c r="Y62" i="2" s="1"/>
  <c r="Z62" i="2" s="1"/>
  <c r="W27" i="2"/>
  <c r="Y111" i="2"/>
  <c r="Z111" i="2" s="1"/>
  <c r="T25" i="2"/>
  <c r="V26" i="2"/>
  <c r="V25" i="2" s="1"/>
  <c r="V33" i="2" s="1"/>
  <c r="X13" i="2"/>
  <c r="Y172" i="2"/>
  <c r="Z172" i="2" s="1"/>
  <c r="Y176" i="2"/>
  <c r="Z176" i="2" s="1"/>
  <c r="Y115" i="2"/>
  <c r="Z115" i="2" s="1"/>
  <c r="W114" i="2"/>
  <c r="P104" i="2"/>
  <c r="Y129" i="2"/>
  <c r="Z129" i="2" s="1"/>
  <c r="W128" i="2"/>
  <c r="G118" i="2"/>
  <c r="H26" i="2"/>
  <c r="W49" i="2"/>
  <c r="W96" i="2"/>
  <c r="Y180" i="2"/>
  <c r="Z180" i="2" s="1"/>
  <c r="Y165" i="2"/>
  <c r="Z165" i="2" s="1"/>
  <c r="J104" i="2"/>
  <c r="Y107" i="2"/>
  <c r="Z107" i="2" s="1"/>
  <c r="W106" i="2"/>
  <c r="W39" i="2"/>
  <c r="K25" i="2"/>
  <c r="M26" i="2"/>
  <c r="M25" i="2" s="1"/>
  <c r="M33" i="2" s="1"/>
  <c r="W29" i="2"/>
  <c r="Y114" i="2" l="1"/>
  <c r="Z114" i="2" s="1"/>
  <c r="E25" i="2"/>
  <c r="X47" i="2"/>
  <c r="Y100" i="2"/>
  <c r="Z100" i="2" s="1"/>
  <c r="Y145" i="2"/>
  <c r="Z145" i="2" s="1"/>
  <c r="Y13" i="2"/>
  <c r="Z13" i="2" s="1"/>
  <c r="Y193" i="2"/>
  <c r="Z193" i="2" s="1"/>
  <c r="Y96" i="2"/>
  <c r="Z96" i="2" s="1"/>
  <c r="Y27" i="2"/>
  <c r="Z27" i="2" s="1"/>
  <c r="Y182" i="2"/>
  <c r="Z182" i="2" s="1"/>
  <c r="Y170" i="2"/>
  <c r="Z170" i="2" s="1"/>
  <c r="M219" i="2"/>
  <c r="M221" i="2" s="1"/>
  <c r="Y49" i="2"/>
  <c r="Z49" i="2" s="1"/>
  <c r="Y187" i="2"/>
  <c r="Z187" i="2" s="1"/>
  <c r="W218" i="2"/>
  <c r="Y53" i="2"/>
  <c r="Z53" i="2" s="1"/>
  <c r="S219" i="2"/>
  <c r="L27" i="1" s="1"/>
  <c r="S221" i="2" s="1"/>
  <c r="Y35" i="2"/>
  <c r="Z35" i="2" s="1"/>
  <c r="Y39" i="2"/>
  <c r="Z39" i="2" s="1"/>
  <c r="Y153" i="2"/>
  <c r="Z153" i="2" s="1"/>
  <c r="V219" i="2"/>
  <c r="L28" i="1" s="1"/>
  <c r="V221" i="2" s="1"/>
  <c r="X132" i="2"/>
  <c r="X118" i="2"/>
  <c r="X218" i="2"/>
  <c r="Y29" i="2"/>
  <c r="Z29" i="2" s="1"/>
  <c r="Y92" i="2"/>
  <c r="Z92" i="2" s="1"/>
  <c r="Y22" i="2"/>
  <c r="Z22" i="2" s="1"/>
  <c r="W21" i="2"/>
  <c r="Y21" i="2" s="1"/>
  <c r="Z21" i="2" s="1"/>
  <c r="X56" i="2"/>
  <c r="Y43" i="2"/>
  <c r="Z43" i="2" s="1"/>
  <c r="X104" i="2"/>
  <c r="Y110" i="2"/>
  <c r="Z110" i="2" s="1"/>
  <c r="W104" i="2"/>
  <c r="Y58" i="2"/>
  <c r="Z58" i="2" s="1"/>
  <c r="W47" i="2"/>
  <c r="Y47" i="2" s="1"/>
  <c r="Z47" i="2" s="1"/>
  <c r="W132" i="2"/>
  <c r="Y128" i="2"/>
  <c r="Z128" i="2" s="1"/>
  <c r="W56" i="2"/>
  <c r="Y106" i="2"/>
  <c r="Z106" i="2" s="1"/>
  <c r="W118" i="2"/>
  <c r="H25" i="2"/>
  <c r="J26" i="2"/>
  <c r="G25" i="2"/>
  <c r="G33" i="2" s="1"/>
  <c r="G219" i="2" s="1"/>
  <c r="C27" i="1" s="1"/>
  <c r="W26" i="2"/>
  <c r="P219" i="2"/>
  <c r="P221" i="2" s="1"/>
  <c r="Y118" i="2" l="1"/>
  <c r="Z118" i="2" s="1"/>
  <c r="Y56" i="2"/>
  <c r="Z56" i="2" s="1"/>
  <c r="Y218" i="2"/>
  <c r="Z218" i="2" s="1"/>
  <c r="Y132" i="2"/>
  <c r="Z132" i="2" s="1"/>
  <c r="L30" i="1"/>
  <c r="Y104" i="2"/>
  <c r="Z104" i="2" s="1"/>
  <c r="G221" i="2"/>
  <c r="N27" i="1"/>
  <c r="W25" i="2"/>
  <c r="X26" i="2"/>
  <c r="X25" i="2" s="1"/>
  <c r="X33" i="2" s="1"/>
  <c r="X219" i="2" s="1"/>
  <c r="J25" i="2"/>
  <c r="J33" i="2" s="1"/>
  <c r="J219" i="2" s="1"/>
  <c r="C28" i="1" l="1"/>
  <c r="N28" i="1" s="1"/>
  <c r="B28" i="1" s="1"/>
  <c r="B30" i="1" s="1"/>
  <c r="Y25" i="2"/>
  <c r="Z25" i="2" s="1"/>
  <c r="W33" i="2"/>
  <c r="Y26" i="2"/>
  <c r="Z26" i="2" s="1"/>
  <c r="I27" i="1"/>
  <c r="K27" i="1"/>
  <c r="B27" i="1"/>
  <c r="C30" i="1" l="1"/>
  <c r="J221" i="2"/>
  <c r="X221" i="2"/>
  <c r="N30" i="1"/>
  <c r="M29" i="1"/>
  <c r="M30" i="1" s="1"/>
  <c r="I28" i="1"/>
  <c r="I30" i="1" s="1"/>
  <c r="K28" i="1"/>
  <c r="K30" i="1" s="1"/>
  <c r="W219" i="2"/>
  <c r="W221" i="2" s="1"/>
  <c r="Y33" i="2"/>
  <c r="Y219" i="2" l="1"/>
  <c r="Z219" i="2" s="1"/>
  <c r="Z33" i="2"/>
</calcChain>
</file>

<file path=xl/sharedStrings.xml><?xml version="1.0" encoding="utf-8"?>
<sst xmlns="http://schemas.openxmlformats.org/spreadsheetml/2006/main" count="813" uniqueCount="428">
  <si>
    <t xml:space="preserve">
</t>
  </si>
  <si>
    <t>Додаток №______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</si>
  <si>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</si>
  <si>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</si>
  <si>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</si>
  <si>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</si>
  <si>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</si>
  <si>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</si>
  <si>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</si>
  <si>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</si>
  <si>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</si>
  <si>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</si>
  <si>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</si>
  <si>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</si>
  <si>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</si>
  <si>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</si>
  <si>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</si>
  <si>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</si>
  <si>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</si>
  <si>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</si>
  <si>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</si>
  <si>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</si>
  <si>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</si>
  <si>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</si>
  <si>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</si>
  <si>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</si>
  <si>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</si>
  <si>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</si>
  <si>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</si>
  <si>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</si>
  <si>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</si>
  <si>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</si>
  <si>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</si>
  <si>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</si>
  <si>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</si>
  <si>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</si>
  <si>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</si>
  <si>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</si>
  <si>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</si>
  <si>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</si>
  <si>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</si>
  <si>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</si>
  <si>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</si>
  <si>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</si>
  <si>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</si>
  <si>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</si>
  <si>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</si>
  <si>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</si>
  <si>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</si>
  <si>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</si>
  <si>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</si>
  <si>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</si>
  <si>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</si>
  <si>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</si>
  <si>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</si>
  <si>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</si>
  <si>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</si>
  <si>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</si>
  <si>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</si>
  <si>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</si>
  <si>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</si>
  <si>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</si>
  <si>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</si>
  <si>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</si>
  <si>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</si>
  <si>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</si>
  <si>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</si>
  <si>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</si>
  <si>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</si>
  <si>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</si>
  <si>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</si>
  <si>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</si>
  <si>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</si>
  <si>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</si>
  <si>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</si>
  <si>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</si>
  <si>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</si>
  <si>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</si>
  <si>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</si>
  <si>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</si>
  <si>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</si>
  <si>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</si>
  <si>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</si>
  <si>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</si>
  <si>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</si>
  <si>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</si>
  <si>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</si>
  <si>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</si>
  <si>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</si>
  <si>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</si>
  <si>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</si>
  <si>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</si>
  <si>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</si>
  <si>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</si>
  <si>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</si>
  <si>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</si>
  <si>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</si>
  <si>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</si>
  <si>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</si>
  <si>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</si>
  <si>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</si>
  <si>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</si>
  <si>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</si>
  <si>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</si>
  <si>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</si>
  <si>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</si>
  <si>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</si>
  <si>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</si>
  <si>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</si>
  <si>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</si>
  <si>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</si>
  <si>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</si>
  <si>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</si>
  <si>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</si>
  <si>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</si>
  <si>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</si>
  <si>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</si>
  <si>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</si>
  <si>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</si>
  <si>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</si>
  <si>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</si>
  <si>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</si>
  <si>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</si>
  <si>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</si>
  <si>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</si>
  <si>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</si>
  <si>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</si>
  <si>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</si>
  <si>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</si>
  <si>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</si>
  <si>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</si>
  <si>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</si>
  <si>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</si>
  <si>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</si>
  <si>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</si>
  <si>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</si>
  <si>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</si>
  <si>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</si>
  <si>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</si>
  <si>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</si>
  <si>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</si>
  <si>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</si>
  <si>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</si>
  <si>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</si>
  <si>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</si>
  <si>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</si>
  <si>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</si>
  <si>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</si>
  <si>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</si>
  <si>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</si>
  <si>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</si>
  <si>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</si>
  <si>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</si>
  <si>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</si>
  <si>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</si>
  <si>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</si>
  <si>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</si>
  <si>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</si>
  <si>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</si>
  <si>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</si>
  <si>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</si>
  <si>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</si>
  <si>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</si>
  <si>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</si>
  <si>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</si>
  <si>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</si>
  <si>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</si>
  <si>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</si>
  <si>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</si>
  <si>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</si>
  <si>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</si>
  <si>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</si>
  <si>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</si>
  <si>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</si>
  <si>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</si>
  <si>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</si>
  <si>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</si>
  <si>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</si>
  <si>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</si>
  <si>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</si>
  <si>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</si>
  <si>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</si>
  <si>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</si>
  <si>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</si>
  <si>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</si>
  <si>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</si>
  <si>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</si>
  <si>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</si>
  <si>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</si>
  <si>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</si>
  <si>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</si>
  <si>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</si>
  <si>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</si>
  <si>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</si>
  <si>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</si>
  <si>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</si>
  <si>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</si>
  <si>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</si>
  <si>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</si>
  <si>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</si>
  <si>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</si>
  <si>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</si>
  <si>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</si>
  <si>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</si>
  <si>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</si>
  <si>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</si>
  <si>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</si>
  <si>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</si>
  <si>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</si>
  <si>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</si>
  <si>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</si>
  <si>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</si>
  <si>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</si>
  <si>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</si>
  <si>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</si>
  <si>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</si>
  <si>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</si>
  <si>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</si>
  <si>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</si>
  <si>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</si>
  <si>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</si>
  <si>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</si>
  <si>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</si>
  <si>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</si>
  <si>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</si>
  <si>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</si>
  <si>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</si>
  <si>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</si>
  <si>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</si>
  <si>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</si>
  <si>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</si>
  <si>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</si>
  <si>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</si>
  <si>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</si>
  <si>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</si>
  <si>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</si>
  <si>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</si>
  <si>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</si>
  <si>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</si>
  <si>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</si>
  <si>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</si>
  <si>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</si>
  <si>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</si>
  <si>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</si>
  <si>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</si>
  <si>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</si>
  <si>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</si>
  <si>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</si>
  <si>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</si>
  <si>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</si>
  <si>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</si>
  <si>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</si>
  <si>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</si>
  <si>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</si>
  <si>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</si>
  <si>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</si>
  <si>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</si>
  <si>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</si>
  <si>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</si>
  <si>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</si>
  <si>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</si>
  <si>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</si>
  <si>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</si>
  <si>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</si>
  <si>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</si>
  <si>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</si>
  <si>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</si>
  <si>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</si>
  <si>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</si>
  <si>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</si>
  <si>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</si>
  <si>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</si>
  <si>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</si>
  <si>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</si>
  <si>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</si>
  <si>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</si>
  <si>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</si>
  <si>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</si>
  <si>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</si>
  <si>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</si>
  <si>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</si>
  <si>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</si>
  <si>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</si>
  <si>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</si>
  <si>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</si>
  <si>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</si>
  <si>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</si>
  <si>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</si>
  <si>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</si>
  <si>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</si>
  <si>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</si>
  <si>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</si>
  <si>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</si>
  <si>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</si>
  <si>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</si>
  <si>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</si>
  <si>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</si>
  <si>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</si>
  <si>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</si>
  <si>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</si>
  <si>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</si>
  <si>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</si>
  <si>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</si>
  <si>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</si>
  <si>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</si>
  <si>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</si>
  <si>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</si>
  <si>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Юрій Петрович Кошель, Керівник проєкту</t>
  </si>
  <si>
    <t>Назва конкурсної програми: Аудіовізуальне мистецтво</t>
  </si>
  <si>
    <t>Назва ЛОТ-у: ЛОТ 1. Телепродукт</t>
  </si>
  <si>
    <t>Назва Заявника: ПП "ПКС"</t>
  </si>
  <si>
    <t>Назва проєкту: ДІАСПОРА</t>
  </si>
  <si>
    <t>Дата завершення проєкту: 15.11.2021</t>
  </si>
  <si>
    <t>до Договору про надання гранту № 4AVS11-26852</t>
  </si>
  <si>
    <t>від "30" червня 2021 року</t>
  </si>
  <si>
    <t>Кіпіані Вахтанг Теймуразович, експерт</t>
  </si>
  <si>
    <t>КОМПЛЕКТ 1 (Для Оператора 1)</t>
  </si>
  <si>
    <t>4.2.1.1</t>
  </si>
  <si>
    <t>Камера SONY Alpha a9 body</t>
  </si>
  <si>
    <t>діб</t>
  </si>
  <si>
    <t>4.2.1.2</t>
  </si>
  <si>
    <t>Акумулятор NP-FZ100 (4шт.)</t>
  </si>
  <si>
    <t>4.2.1.3</t>
  </si>
  <si>
    <t>Карта пам'яті SDXC Extreme 64 Gb 90 Mb/s  (12шт.)</t>
  </si>
  <si>
    <t>4.2.1.4</t>
  </si>
  <si>
    <t>Pelican case</t>
  </si>
  <si>
    <t>4.2.1.5</t>
  </si>
  <si>
    <t>SONY FE 50 mm f/1.4 Zeiss</t>
  </si>
  <si>
    <t>4.2.1.6</t>
  </si>
  <si>
    <t>SONY FE 24-70 mm f/2.8 GM</t>
  </si>
  <si>
    <t>4.2.1.7</t>
  </si>
  <si>
    <t>SONY FE 70-200 mm f/2.8 GM OSS</t>
  </si>
  <si>
    <t>4.2.1.8</t>
  </si>
  <si>
    <t>Zhiyun Crane 3 Lab</t>
  </si>
  <si>
    <t>4.2.1.9</t>
  </si>
  <si>
    <t>Накамерний монітор Lilliput</t>
  </si>
  <si>
    <t>4.2.1.10</t>
  </si>
  <si>
    <t>Накамерна світлова LED панель</t>
  </si>
  <si>
    <t>КОМПЛЕКТ 2 (Для Оператора 2)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</si>
  <si>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</si>
  <si>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</si>
  <si>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</si>
  <si>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</si>
  <si>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</si>
  <si>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</si>
  <si>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</si>
  <si>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</si>
  <si>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4.2.2.9</t>
  </si>
  <si>
    <t>КОМПЛЕКТ 3 (Коптер)</t>
  </si>
  <si>
    <t>4.2.3.1</t>
  </si>
  <si>
    <t>DJI Phantom 4 PRO+</t>
  </si>
  <si>
    <t>4.2.3.2</t>
  </si>
  <si>
    <t>Комплект додатковх елементів живлення для коптера</t>
  </si>
  <si>
    <t>4.2.4</t>
  </si>
  <si>
    <t>ДОПОМІЖНЕ ЗНІМАЛЬНЕ ОБЛАДНАННЯ</t>
  </si>
  <si>
    <t>4.2.4.1</t>
  </si>
  <si>
    <t>Комплект аксесуарів (софтбокс, рефлектор, світлофільтрів)</t>
  </si>
  <si>
    <t>4.2.4.2</t>
  </si>
  <si>
    <t>Manfrotto 190XV + MHXPRO 3-Way Head</t>
  </si>
  <si>
    <t>4.2.4.3</t>
  </si>
  <si>
    <t>Звуковий рекордер, безпровідні системи петличних мікрофонів Sennheiser EW 112p, накамерні направлені мікрофони</t>
  </si>
  <si>
    <t>Хмарне сховище Dropbox (або аналог)</t>
  </si>
  <si>
    <t>міс</t>
  </si>
  <si>
    <t>Transcend 1Tb</t>
  </si>
  <si>
    <t>9.1</t>
  </si>
  <si>
    <t>Створення брендбку, візуального стилю та айденктики проекту</t>
  </si>
  <si>
    <t>9.2</t>
  </si>
  <si>
    <t>Виготовлення відеоконтенту для сторінок у соціальних мережах</t>
  </si>
  <si>
    <t>9.3</t>
  </si>
  <si>
    <t>Написання текстів для постів у Facebook (послуги копірайтера)</t>
  </si>
  <si>
    <t>9.4</t>
  </si>
  <si>
    <t>Підготовка фотоматеріалів для розміщення у Facebook</t>
  </si>
  <si>
    <t>9.5</t>
  </si>
  <si>
    <t>Послуги з налаштування мережі Facebook та платформи YouTube, включаючи налаштування рекламних кабінетів та постійний моніторинг активності аудиторії</t>
  </si>
  <si>
    <t>9.6</t>
  </si>
  <si>
    <t>Написання статтей для українських ЗМІ</t>
  </si>
  <si>
    <t>9.7</t>
  </si>
  <si>
    <t>Реклама у соціальних мережах</t>
  </si>
  <si>
    <t>Письмовий переклад (Англійсько-Українский)</t>
  </si>
  <si>
    <t>Розробка відкриваючих і закриваючих титрів та перебивок</t>
  </si>
  <si>
    <t>Послуги відеомонтажу 6 випусків програми та 1 роад муві</t>
  </si>
  <si>
    <t>Послуги кольорокорекції 6 випусків програми та 1 роад муві</t>
  </si>
  <si>
    <t>Послуги зі зведення, тонування звуку, саунддизайн 6 випусків програми та 1 роад муві</t>
  </si>
  <si>
    <t>ЗАБЕЗПЕЧЕННЯ АДАПТАЦІЇ УКРАНСЬКОЮ МОВОЮ</t>
  </si>
  <si>
    <t>13.4.3.1</t>
  </si>
  <si>
    <t>Послуги логгера (розшифровщика)</t>
  </si>
  <si>
    <t>13.4.3.2</t>
  </si>
  <si>
    <t xml:space="preserve">Послуги диктора для дубляжу українською мовою (чоловічий голос 1) </t>
  </si>
  <si>
    <t>13.4.3.3</t>
  </si>
  <si>
    <t xml:space="preserve">Послуги диктора для дубляжу українською мовою (жіночий голос 2) </t>
  </si>
  <si>
    <t>13.4.3.4</t>
  </si>
  <si>
    <t>Послуги студії звукозапису для запису дубляжу українською мовою</t>
  </si>
  <si>
    <t>зміни</t>
  </si>
  <si>
    <t>ЗАБЕЗПЕЧЕННЯ КРЕАТИВУ ТА PR</t>
  </si>
  <si>
    <t>13.4.4.1</t>
  </si>
  <si>
    <t>Послуги ресерчера</t>
  </si>
  <si>
    <t>місяць</t>
  </si>
  <si>
    <t>13.4.4.2</t>
  </si>
  <si>
    <t>Послуги сценариста</t>
  </si>
  <si>
    <t>13.4.4.4</t>
  </si>
  <si>
    <t>Послуги редактора</t>
  </si>
  <si>
    <t>ОРГАНІЗАЦІЙНЕ ТА ЗМІСТОВНЕ ЗАБЕЗПЕЧЕННЯ ЗНІМАЛЬНОЇ ГРУПИ</t>
  </si>
  <si>
    <t>13.4.5.1</t>
  </si>
  <si>
    <t xml:space="preserve">Послуги із забезпечення випусків ведучим </t>
  </si>
  <si>
    <t>13.4.5.2</t>
  </si>
  <si>
    <t>Послуги режисера постановника</t>
  </si>
  <si>
    <t>13.4.5.3</t>
  </si>
  <si>
    <t>Послуги оператора постановника</t>
  </si>
  <si>
    <t>13.4.5.4</t>
  </si>
  <si>
    <t>Послуги шоуранера</t>
  </si>
  <si>
    <t>13.4.5.5</t>
  </si>
  <si>
    <t>Послуги другого оператора</t>
  </si>
  <si>
    <t>13.2.5</t>
  </si>
  <si>
    <t>Послуги режисера постановника (розробка)</t>
  </si>
  <si>
    <t>13.4.5.21</t>
  </si>
  <si>
    <t>13.4.5.6</t>
  </si>
  <si>
    <t>13.4.5.7</t>
  </si>
  <si>
    <t>Послуши забезпечення перебування знімальної групи</t>
  </si>
  <si>
    <t>Директор</t>
  </si>
  <si>
    <t>Юрій КОШЕЛЬ</t>
  </si>
  <si>
    <t>Дата початку проєкту: червень 2021</t>
  </si>
  <si>
    <t>Послуги з забезпечення знімального процесу</t>
  </si>
  <si>
    <t>13.4.5.8</t>
  </si>
  <si>
    <t>м.Київ, вул.Костянтинівська буд. 63/12 (35кв.м.)</t>
  </si>
  <si>
    <t>Послуги супервайзингу монтажу</t>
  </si>
  <si>
    <t>за період з 30 червня 2021 по 15.11.2021 року</t>
  </si>
  <si>
    <t>4.2.2.10</t>
  </si>
  <si>
    <t>3.350 CAD   по курсу   21,1375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</si>
</sst>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"/>
    <numFmt numFmtId="165" formatCode="_-* #,##0.00\ _₴_-;\-* #,##0.00\ _₴_-;_-* &quot;-&quot;??\ _₴_-;_-@"/>
    <numFmt numFmtId="166" formatCode="d\.m"/>
    <numFmt numFmtId="167" formatCode="#,##0.000000"/>
  </numFmts>
  <fonts count="40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51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09" xfId="0" applyFont="1" applyFill="1" applyBorder="1" applyAlignment="1">
      <alignment horizontal="left" vertical="top" wrapText="1"/>
    </xf>
    <xf numFmtId="4" fontId="2" fillId="6" borderId="110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09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0" fontId="33" fillId="0" borderId="61" xfId="0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4" fontId="34" fillId="0" borderId="24" xfId="0" applyNumberFormat="1" applyFont="1" applyBorder="1" applyAlignment="1">
      <alignment horizontal="right" vertical="top"/>
    </xf>
    <xf numFmtId="4" fontId="34" fillId="0" borderId="26" xfId="0" applyNumberFormat="1" applyFont="1" applyBorder="1" applyAlignment="1">
      <alignment horizontal="right" vertical="top"/>
    </xf>
    <xf numFmtId="4" fontId="34" fillId="0" borderId="25" xfId="0" applyNumberFormat="1" applyFont="1" applyBorder="1" applyAlignment="1">
      <alignment horizontal="right" vertical="top"/>
    </xf>
    <xf numFmtId="0" fontId="35" fillId="0" borderId="0" xfId="0" applyFont="1" applyAlignment="1">
      <alignment horizontal="left"/>
    </xf>
    <xf numFmtId="0" fontId="36" fillId="0" borderId="0" xfId="0" applyFont="1"/>
    <xf numFmtId="4" fontId="34" fillId="0" borderId="56" xfId="2" applyNumberFormat="1" applyFont="1" applyBorder="1" applyAlignment="1">
      <alignment horizontal="right" vertical="top"/>
    </xf>
    <xf numFmtId="4" fontId="34" fillId="0" borderId="57" xfId="0" applyNumberFormat="1" applyFont="1" applyBorder="1" applyAlignment="1">
      <alignment horizontal="right" vertical="top"/>
    </xf>
    <xf numFmtId="4" fontId="34" fillId="0" borderId="58" xfId="0" applyNumberFormat="1" applyFont="1" applyBorder="1" applyAlignment="1">
      <alignment horizontal="right" vertical="top"/>
    </xf>
    <xf numFmtId="0" fontId="37" fillId="0" borderId="60" xfId="0" applyFont="1" applyBorder="1" applyAlignment="1">
      <alignment horizontal="center" vertical="top"/>
    </xf>
    <xf numFmtId="0" fontId="34" fillId="0" borderId="24" xfId="0" applyFont="1" applyBorder="1" applyAlignment="1">
      <alignment horizontal="center" vertical="top"/>
    </xf>
    <xf numFmtId="43" fontId="34" fillId="0" borderId="26" xfId="1" applyFont="1" applyBorder="1" applyAlignment="1">
      <alignment vertical="top"/>
    </xf>
    <xf numFmtId="43" fontId="34" fillId="0" borderId="25" xfId="1" applyFont="1" applyBorder="1" applyAlignment="1">
      <alignment vertical="top"/>
    </xf>
    <xf numFmtId="0" fontId="34" fillId="0" borderId="63" xfId="0" applyFont="1" applyBorder="1" applyAlignment="1">
      <alignment vertical="top" wrapText="1"/>
    </xf>
    <xf numFmtId="0" fontId="34" fillId="0" borderId="61" xfId="0" applyFont="1" applyBorder="1" applyAlignment="1">
      <alignment vertical="top" wrapText="1"/>
    </xf>
    <xf numFmtId="0" fontId="33" fillId="0" borderId="60" xfId="0" applyFont="1" applyBorder="1" applyAlignment="1">
      <alignment horizontal="center" vertical="top" wrapText="1"/>
    </xf>
    <xf numFmtId="4" fontId="34" fillId="0" borderId="24" xfId="0" applyNumberFormat="1" applyFont="1" applyBorder="1" applyAlignment="1">
      <alignment horizontal="right" vertical="top" wrapText="1"/>
    </xf>
    <xf numFmtId="4" fontId="34" fillId="0" borderId="26" xfId="0" applyNumberFormat="1" applyFont="1" applyBorder="1" applyAlignment="1">
      <alignment horizontal="right" vertical="top" wrapText="1"/>
    </xf>
    <xf numFmtId="4" fontId="34" fillId="0" borderId="25" xfId="0" applyNumberFormat="1" applyFont="1" applyBorder="1" applyAlignment="1">
      <alignment horizontal="right" vertical="top" wrapText="1"/>
    </xf>
    <xf numFmtId="165" fontId="36" fillId="0" borderId="60" xfId="0" applyNumberFormat="1" applyFont="1" applyBorder="1" applyAlignment="1">
      <alignment vertical="top"/>
    </xf>
    <xf numFmtId="49" fontId="36" fillId="0" borderId="113" xfId="0" applyNumberFormat="1" applyFont="1" applyBorder="1" applyAlignment="1">
      <alignment horizontal="center" vertical="top"/>
    </xf>
    <xf numFmtId="165" fontId="38" fillId="0" borderId="54" xfId="0" applyNumberFormat="1" applyFont="1" applyBorder="1" applyAlignment="1">
      <alignment vertical="top" wrapText="1"/>
    </xf>
    <xf numFmtId="165" fontId="39" fillId="0" borderId="75" xfId="0" applyNumberFormat="1" applyFont="1" applyBorder="1" applyAlignment="1">
      <alignment horizontal="center" vertical="top"/>
    </xf>
    <xf numFmtId="165" fontId="39" fillId="0" borderId="56" xfId="0" applyNumberFormat="1" applyFont="1" applyBorder="1" applyAlignment="1">
      <alignment horizontal="center" vertical="top"/>
    </xf>
    <xf numFmtId="165" fontId="39" fillId="0" borderId="57" xfId="0" applyNumberFormat="1" applyFont="1" applyBorder="1" applyAlignment="1">
      <alignment horizontal="center" vertical="top"/>
    </xf>
    <xf numFmtId="165" fontId="39" fillId="0" borderId="61" xfId="0" applyNumberFormat="1" applyFont="1" applyBorder="1" applyAlignment="1">
      <alignment vertical="top" wrapText="1"/>
    </xf>
    <xf numFmtId="165" fontId="39" fillId="0" borderId="60" xfId="0" applyNumberFormat="1" applyFont="1" applyBorder="1" applyAlignment="1">
      <alignment horizontal="center" vertical="top"/>
    </xf>
    <xf numFmtId="165" fontId="39" fillId="0" borderId="24" xfId="0" applyNumberFormat="1" applyFont="1" applyBorder="1" applyAlignment="1">
      <alignment horizontal="center" vertical="top"/>
    </xf>
    <xf numFmtId="165" fontId="39" fillId="0" borderId="26" xfId="0" applyNumberFormat="1" applyFont="1" applyBorder="1" applyAlignment="1">
      <alignment horizontal="center" vertical="top"/>
    </xf>
    <xf numFmtId="165" fontId="38" fillId="0" borderId="61" xfId="0" applyNumberFormat="1" applyFont="1" applyBorder="1" applyAlignment="1">
      <alignment vertical="top" wrapText="1"/>
    </xf>
    <xf numFmtId="49" fontId="36" fillId="0" borderId="114" xfId="0" applyNumberFormat="1" applyFont="1" applyBorder="1" applyAlignment="1">
      <alignment horizontal="center" vertical="top"/>
    </xf>
    <xf numFmtId="165" fontId="34" fillId="0" borderId="93" xfId="0" applyNumberFormat="1" applyFont="1" applyBorder="1" applyAlignment="1">
      <alignment vertical="top" wrapText="1"/>
    </xf>
    <xf numFmtId="165" fontId="34" fillId="0" borderId="60" xfId="0" applyNumberFormat="1" applyFont="1" applyBorder="1" applyAlignment="1">
      <alignment horizontal="center" vertical="top"/>
    </xf>
    <xf numFmtId="165" fontId="34" fillId="0" borderId="24" xfId="0" applyNumberFormat="1" applyFont="1" applyBorder="1" applyAlignment="1">
      <alignment horizontal="center" vertical="top"/>
    </xf>
    <xf numFmtId="165" fontId="34" fillId="0" borderId="26" xfId="0" applyNumberFormat="1" applyFont="1" applyBorder="1" applyAlignment="1">
      <alignment horizontal="center" vertical="top"/>
    </xf>
    <xf numFmtId="165" fontId="39" fillId="0" borderId="93" xfId="0" applyNumberFormat="1" applyFont="1" applyBorder="1" applyAlignment="1">
      <alignment vertical="top" wrapText="1"/>
    </xf>
    <xf numFmtId="49" fontId="35" fillId="0" borderId="115" xfId="0" applyNumberFormat="1" applyFont="1" applyBorder="1" applyAlignment="1">
      <alignment horizontal="center" vertical="top"/>
    </xf>
    <xf numFmtId="165" fontId="39" fillId="0" borderId="71" xfId="0" applyNumberFormat="1" applyFont="1" applyBorder="1" applyAlignment="1">
      <alignment vertical="top"/>
    </xf>
    <xf numFmtId="4" fontId="34" fillId="0" borderId="72" xfId="0" applyNumberFormat="1" applyFont="1" applyBorder="1" applyAlignment="1">
      <alignment horizontal="right" vertical="top"/>
    </xf>
    <xf numFmtId="49" fontId="35" fillId="0" borderId="116" xfId="0" applyNumberFormat="1" applyFont="1" applyBorder="1" applyAlignment="1">
      <alignment horizontal="center" vertical="top"/>
    </xf>
    <xf numFmtId="165" fontId="39" fillId="0" borderId="56" xfId="0" applyNumberFormat="1" applyFont="1" applyBorder="1" applyAlignment="1">
      <alignment vertical="top"/>
    </xf>
    <xf numFmtId="165" fontId="39" fillId="0" borderId="57" xfId="0" applyNumberFormat="1" applyFont="1" applyBorder="1" applyAlignment="1">
      <alignment vertical="top"/>
    </xf>
    <xf numFmtId="4" fontId="34" fillId="0" borderId="67" xfId="0" applyNumberFormat="1" applyFont="1" applyBorder="1" applyAlignment="1">
      <alignment horizontal="right" vertical="top"/>
    </xf>
    <xf numFmtId="49" fontId="35" fillId="0" borderId="113" xfId="0" applyNumberFormat="1" applyFont="1" applyBorder="1" applyAlignment="1">
      <alignment horizontal="center" vertical="top"/>
    </xf>
    <xf numFmtId="165" fontId="36" fillId="0" borderId="61" xfId="0" applyNumberFormat="1" applyFont="1" applyBorder="1" applyAlignment="1">
      <alignment vertical="top" wrapText="1"/>
    </xf>
    <xf numFmtId="165" fontId="34" fillId="0" borderId="61" xfId="0" applyNumberFormat="1" applyFont="1" applyBorder="1" applyAlignment="1">
      <alignment vertical="top" wrapText="1"/>
    </xf>
    <xf numFmtId="0" fontId="39" fillId="0" borderId="24" xfId="0" applyFont="1" applyBorder="1" applyAlignment="1">
      <alignment horizontal="center" vertical="top"/>
    </xf>
    <xf numFmtId="43" fontId="39" fillId="0" borderId="26" xfId="1" applyFont="1" applyBorder="1" applyAlignment="1">
      <alignment vertical="top"/>
    </xf>
    <xf numFmtId="0" fontId="33" fillId="0" borderId="76" xfId="0" applyFont="1" applyBorder="1" applyAlignment="1">
      <alignment vertical="top" wrapText="1"/>
    </xf>
    <xf numFmtId="43" fontId="34" fillId="0" borderId="67" xfId="1" applyFont="1" applyBorder="1" applyAlignment="1">
      <alignment vertical="top"/>
    </xf>
    <xf numFmtId="0" fontId="0" fillId="0" borderId="0" xfId="0" applyFont="1" applyAlignment="1"/>
    <xf numFmtId="10" fontId="14" fillId="7" borderId="51" xfId="0" applyNumberFormat="1" applyFont="1" applyFill="1" applyBorder="1" applyAlignment="1">
      <alignment horizontal="right" vertical="center"/>
    </xf>
    <xf numFmtId="165" fontId="1" fillId="0" borderId="60" xfId="0" applyNumberFormat="1" applyFont="1" applyBorder="1" applyAlignment="1">
      <alignment horizontal="center" vertical="top"/>
    </xf>
    <xf numFmtId="165" fontId="1" fillId="0" borderId="93" xfId="0" applyNumberFormat="1" applyFont="1" applyBorder="1" applyAlignment="1">
      <alignment vertical="top" wrapText="1"/>
    </xf>
    <xf numFmtId="10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 vertical="center"/>
    </xf>
    <xf numFmtId="10" fontId="16" fillId="0" borderId="0" xfId="0" applyNumberFormat="1" applyFont="1" applyAlignment="1">
      <alignment horizontal="right" vertical="center"/>
    </xf>
    <xf numFmtId="10" fontId="16" fillId="0" borderId="0" xfId="0" applyNumberFormat="1" applyFont="1" applyAlignment="1">
      <alignment horizontal="right" vertical="center" wrapText="1"/>
    </xf>
    <xf numFmtId="10" fontId="2" fillId="2" borderId="46" xfId="0" applyNumberFormat="1" applyFont="1" applyFill="1" applyBorder="1" applyAlignment="1">
      <alignment horizontal="center" vertical="center" wrapText="1"/>
    </xf>
    <xf numFmtId="10" fontId="2" fillId="3" borderId="42" xfId="0" applyNumberFormat="1" applyFont="1" applyFill="1" applyBorder="1" applyAlignment="1">
      <alignment horizontal="center" vertical="center" wrapText="1"/>
    </xf>
    <xf numFmtId="10" fontId="18" fillId="4" borderId="49" xfId="0" applyNumberFormat="1" applyFont="1" applyFill="1" applyBorder="1" applyAlignment="1">
      <alignment horizontal="right" vertical="center"/>
    </xf>
    <xf numFmtId="10" fontId="14" fillId="5" borderId="48" xfId="0" applyNumberFormat="1" applyFont="1" applyFill="1" applyBorder="1" applyAlignment="1">
      <alignment horizontal="right" vertical="center"/>
    </xf>
    <xf numFmtId="10" fontId="2" fillId="6" borderId="72" xfId="0" applyNumberFormat="1" applyFont="1" applyFill="1" applyBorder="1" applyAlignment="1">
      <alignment horizontal="right" vertical="top"/>
    </xf>
    <xf numFmtId="10" fontId="2" fillId="6" borderId="86" xfId="0" applyNumberFormat="1" applyFont="1" applyFill="1" applyBorder="1" applyAlignment="1">
      <alignment horizontal="right" vertical="top"/>
    </xf>
    <xf numFmtId="10" fontId="14" fillId="6" borderId="71" xfId="0" applyNumberFormat="1" applyFont="1" applyFill="1" applyBorder="1" applyAlignment="1">
      <alignment horizontal="right" vertical="top"/>
    </xf>
    <xf numFmtId="10" fontId="2" fillId="6" borderId="71" xfId="0" applyNumberFormat="1" applyFont="1" applyFill="1" applyBorder="1" applyAlignment="1">
      <alignment horizontal="right" vertical="top"/>
    </xf>
    <xf numFmtId="10" fontId="14" fillId="7" borderId="44" xfId="0" applyNumberFormat="1" applyFont="1" applyFill="1" applyBorder="1" applyAlignment="1">
      <alignment horizontal="right" vertical="center"/>
    </xf>
    <xf numFmtId="10" fontId="14" fillId="6" borderId="92" xfId="0" applyNumberFormat="1" applyFont="1" applyFill="1" applyBorder="1" applyAlignment="1">
      <alignment horizontal="right" vertical="top"/>
    </xf>
    <xf numFmtId="10" fontId="14" fillId="5" borderId="46" xfId="0" applyNumberFormat="1" applyFont="1" applyFill="1" applyBorder="1" applyAlignment="1">
      <alignment horizontal="right" vertical="center"/>
    </xf>
    <xf numFmtId="10" fontId="2" fillId="6" borderId="58" xfId="0" applyNumberFormat="1" applyFont="1" applyFill="1" applyBorder="1" applyAlignment="1">
      <alignment horizontal="right" vertical="top"/>
    </xf>
    <xf numFmtId="10" fontId="14" fillId="4" borderId="16" xfId="0" applyNumberFormat="1" applyFont="1" applyFill="1" applyBorder="1" applyAlignment="1">
      <alignment horizontal="right" vertical="center"/>
    </xf>
    <xf numFmtId="10" fontId="16" fillId="0" borderId="0" xfId="0" applyNumberFormat="1" applyFont="1" applyAlignment="1">
      <alignment horizontal="right"/>
    </xf>
    <xf numFmtId="10" fontId="31" fillId="0" borderId="0" xfId="0" applyNumberFormat="1" applyFont="1" applyAlignment="1">
      <alignment horizontal="right"/>
    </xf>
    <xf numFmtId="10" fontId="0" fillId="0" borderId="0" xfId="0" applyNumberFormat="1" applyFont="1"/>
    <xf numFmtId="10" fontId="0" fillId="0" borderId="0" xfId="0" applyNumberFormat="1" applyFont="1" applyAlignment="1"/>
    <xf numFmtId="49" fontId="2" fillId="0" borderId="113" xfId="0" applyNumberFormat="1" applyFont="1" applyBorder="1" applyAlignment="1">
      <alignment horizontal="center" vertical="top"/>
    </xf>
    <xf numFmtId="0" fontId="39" fillId="0" borderId="65" xfId="0" applyFont="1" applyBorder="1" applyAlignment="1">
      <alignment horizontal="center" vertical="top"/>
    </xf>
    <xf numFmtId="165" fontId="34" fillId="0" borderId="66" xfId="0" applyNumberFormat="1" applyFont="1" applyBorder="1" applyAlignment="1">
      <alignment horizontal="center" vertical="top"/>
    </xf>
    <xf numFmtId="4" fontId="39" fillId="0" borderId="26" xfId="0" applyNumberFormat="1" applyFont="1" applyFill="1" applyBorder="1" applyAlignment="1">
      <alignment horizontal="right" vertical="top"/>
    </xf>
    <xf numFmtId="4" fontId="39" fillId="0" borderId="25" xfId="0" applyNumberFormat="1" applyFont="1" applyFill="1" applyBorder="1" applyAlignment="1">
      <alignment horizontal="right" vertical="top"/>
    </xf>
    <xf numFmtId="167" fontId="1" fillId="0" borderId="0" xfId="0" applyNumberFormat="1" applyFont="1" applyAlignment="1">
      <alignment horizontal="right"/>
    </xf>
    <xf numFmtId="0" fontId="0" fillId="0" borderId="0" xfId="0" applyFont="1" applyAlignment="1"/>
    <xf numFmtId="4" fontId="2" fillId="4" borderId="101" xfId="0" applyNumberFormat="1" applyFont="1" applyFill="1" applyBorder="1" applyAlignment="1">
      <alignment horizontal="right" vertical="center"/>
    </xf>
    <xf numFmtId="0" fontId="2" fillId="4" borderId="102" xfId="0" applyFont="1" applyFill="1" applyBorder="1" applyAlignment="1">
      <alignment vertical="center" wrapText="1"/>
    </xf>
    <xf numFmtId="10" fontId="14" fillId="4" borderId="117" xfId="0" applyNumberFormat="1" applyFont="1" applyFill="1" applyBorder="1" applyAlignment="1">
      <alignment horizontal="right" vertical="top"/>
    </xf>
    <xf numFmtId="4" fontId="2" fillId="6" borderId="104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14" fillId="5" borderId="106" xfId="0" applyNumberFormat="1" applyFont="1" applyFill="1" applyBorder="1" applyAlignment="1">
      <alignment horizontal="right" vertical="center"/>
    </xf>
    <xf numFmtId="4" fontId="2" fillId="7" borderId="118" xfId="0" applyNumberFormat="1" applyFont="1" applyFill="1" applyBorder="1" applyAlignment="1">
      <alignment horizontal="right" vertical="center"/>
    </xf>
    <xf numFmtId="4" fontId="2" fillId="6" borderId="119" xfId="0" applyNumberFormat="1" applyFont="1" applyFill="1" applyBorder="1" applyAlignment="1">
      <alignment horizontal="right" vertical="top"/>
    </xf>
    <xf numFmtId="4" fontId="14" fillId="0" borderId="113" xfId="0" applyNumberFormat="1" applyFont="1" applyBorder="1" applyAlignment="1">
      <alignment horizontal="right" vertical="top"/>
    </xf>
    <xf numFmtId="4" fontId="14" fillId="0" borderId="120" xfId="0" applyNumberFormat="1" applyFont="1" applyBorder="1" applyAlignment="1">
      <alignment horizontal="right" vertical="top"/>
    </xf>
    <xf numFmtId="4" fontId="2" fillId="6" borderId="121" xfId="0" applyNumberFormat="1" applyFont="1" applyFill="1" applyBorder="1" applyAlignment="1">
      <alignment horizontal="right" vertical="top"/>
    </xf>
    <xf numFmtId="4" fontId="14" fillId="0" borderId="122" xfId="0" applyNumberFormat="1" applyFont="1" applyBorder="1" applyAlignment="1">
      <alignment horizontal="right" vertical="top"/>
    </xf>
    <xf numFmtId="4" fontId="14" fillId="0" borderId="114" xfId="0" applyNumberFormat="1" applyFont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0" borderId="54" xfId="0" applyNumberFormat="1" applyFont="1" applyBorder="1" applyAlignment="1">
      <alignment horizontal="right" vertical="top"/>
    </xf>
    <xf numFmtId="4" fontId="1" fillId="6" borderId="69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7" borderId="82" xfId="0" applyNumberFormat="1" applyFont="1" applyFill="1" applyBorder="1" applyAlignment="1">
      <alignment horizontal="right" vertical="center"/>
    </xf>
    <xf numFmtId="4" fontId="14" fillId="6" borderId="119" xfId="0" applyNumberFormat="1" applyFont="1" applyFill="1" applyBorder="1" applyAlignment="1">
      <alignment horizontal="right" vertical="top"/>
    </xf>
    <xf numFmtId="4" fontId="1" fillId="6" borderId="121" xfId="0" applyNumberFormat="1" applyFont="1" applyFill="1" applyBorder="1" applyAlignment="1">
      <alignment horizontal="right" vertical="top"/>
    </xf>
    <xf numFmtId="4" fontId="14" fillId="6" borderId="122" xfId="0" applyNumberFormat="1" applyFont="1" applyFill="1" applyBorder="1" applyAlignment="1">
      <alignment horizontal="right" vertical="top"/>
    </xf>
    <xf numFmtId="4" fontId="14" fillId="0" borderId="123" xfId="0" applyNumberFormat="1" applyFont="1" applyBorder="1" applyAlignment="1">
      <alignment horizontal="right" vertical="top"/>
    </xf>
    <xf numFmtId="0" fontId="2" fillId="6" borderId="86" xfId="0" applyFont="1" applyFill="1" applyBorder="1" applyAlignment="1">
      <alignment vertical="top" wrapText="1"/>
    </xf>
    <xf numFmtId="0" fontId="1" fillId="0" borderId="124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10" fontId="14" fillId="5" borderId="106" xfId="0" applyNumberFormat="1" applyFont="1" applyFill="1" applyBorder="1" applyAlignment="1">
      <alignment horizontal="right" vertical="center"/>
    </xf>
    <xf numFmtId="10" fontId="2" fillId="7" borderId="45" xfId="0" applyNumberFormat="1" applyFont="1" applyFill="1" applyBorder="1" applyAlignment="1">
      <alignment horizontal="right" vertical="center"/>
    </xf>
    <xf numFmtId="10" fontId="14" fillId="6" borderId="119" xfId="0" applyNumberFormat="1" applyFont="1" applyFill="1" applyBorder="1" applyAlignment="1">
      <alignment horizontal="right" vertical="top"/>
    </xf>
    <xf numFmtId="10" fontId="14" fillId="0" borderId="122" xfId="0" applyNumberFormat="1" applyFont="1" applyBorder="1" applyAlignment="1">
      <alignment horizontal="right" vertical="top"/>
    </xf>
    <xf numFmtId="10" fontId="1" fillId="6" borderId="121" xfId="0" applyNumberFormat="1" applyFont="1" applyFill="1" applyBorder="1" applyAlignment="1">
      <alignment horizontal="right" vertical="top"/>
    </xf>
    <xf numFmtId="10" fontId="14" fillId="6" borderId="122" xfId="0" applyNumberFormat="1" applyFont="1" applyFill="1" applyBorder="1" applyAlignment="1">
      <alignment horizontal="right" vertical="top"/>
    </xf>
    <xf numFmtId="10" fontId="2" fillId="6" borderId="121" xfId="0" applyNumberFormat="1" applyFont="1" applyFill="1" applyBorder="1" applyAlignment="1">
      <alignment horizontal="right" vertical="top"/>
    </xf>
    <xf numFmtId="10" fontId="14" fillId="0" borderId="123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4" fontId="14" fillId="0" borderId="76" xfId="0" applyNumberFormat="1" applyFont="1" applyBorder="1" applyAlignment="1">
      <alignment horizontal="right" vertical="top"/>
    </xf>
    <xf numFmtId="10" fontId="2" fillId="6" borderId="119" xfId="0" applyNumberFormat="1" applyFont="1" applyFill="1" applyBorder="1" applyAlignment="1">
      <alignment horizontal="right" vertical="top"/>
    </xf>
    <xf numFmtId="4" fontId="14" fillId="0" borderId="84" xfId="0" applyNumberFormat="1" applyFont="1" applyBorder="1" applyAlignment="1">
      <alignment horizontal="right" vertical="top"/>
    </xf>
    <xf numFmtId="4" fontId="14" fillId="7" borderId="46" xfId="0" applyNumberFormat="1" applyFont="1" applyFill="1" applyBorder="1" applyAlignment="1">
      <alignment horizontal="right" vertical="center"/>
    </xf>
    <xf numFmtId="4" fontId="14" fillId="0" borderId="46" xfId="0" applyNumberFormat="1" applyFont="1" applyBorder="1" applyAlignment="1">
      <alignment horizontal="right" vertical="top"/>
    </xf>
    <xf numFmtId="10" fontId="14" fillId="0" borderId="84" xfId="0" applyNumberFormat="1" applyFont="1" applyBorder="1" applyAlignment="1">
      <alignment horizontal="right" vertical="top"/>
    </xf>
    <xf numFmtId="4" fontId="14" fillId="0" borderId="69" xfId="0" applyNumberFormat="1" applyFont="1" applyBorder="1" applyAlignment="1">
      <alignment horizontal="right" vertical="top"/>
    </xf>
    <xf numFmtId="4" fontId="14" fillId="7" borderId="102" xfId="0" applyNumberFormat="1" applyFont="1" applyFill="1" applyBorder="1" applyAlignment="1">
      <alignment horizontal="right" vertical="center"/>
    </xf>
    <xf numFmtId="4" fontId="14" fillId="0" borderId="119" xfId="0" applyNumberFormat="1" applyFont="1" applyBorder="1" applyAlignment="1">
      <alignment horizontal="right" vertical="top"/>
    </xf>
    <xf numFmtId="0" fontId="1" fillId="0" borderId="109" xfId="0" applyFont="1" applyBorder="1" applyAlignment="1">
      <alignment vertical="top" wrapText="1"/>
    </xf>
    <xf numFmtId="10" fontId="14" fillId="7" borderId="102" xfId="0" applyNumberFormat="1" applyFont="1" applyFill="1" applyBorder="1" applyAlignment="1">
      <alignment horizontal="right" vertical="center"/>
    </xf>
    <xf numFmtId="10" fontId="14" fillId="0" borderId="119" xfId="0" applyNumberFormat="1" applyFont="1" applyBorder="1" applyAlignment="1">
      <alignment horizontal="right" vertical="top"/>
    </xf>
    <xf numFmtId="165" fontId="39" fillId="0" borderId="110" xfId="0" applyNumberFormat="1" applyFont="1" applyBorder="1" applyAlignment="1">
      <alignment vertical="top" wrapText="1"/>
    </xf>
    <xf numFmtId="165" fontId="39" fillId="0" borderId="104" xfId="0" applyNumberFormat="1" applyFont="1" applyBorder="1" applyAlignment="1">
      <alignment vertical="top" wrapText="1"/>
    </xf>
    <xf numFmtId="165" fontId="39" fillId="0" borderId="94" xfId="0" applyNumberFormat="1" applyFont="1" applyBorder="1" applyAlignment="1">
      <alignment vertical="top"/>
    </xf>
    <xf numFmtId="165" fontId="39" fillId="0" borderId="63" xfId="0" applyNumberFormat="1" applyFont="1" applyBorder="1" applyAlignment="1">
      <alignment vertical="top"/>
    </xf>
    <xf numFmtId="0" fontId="1" fillId="5" borderId="46" xfId="0" applyFont="1" applyFill="1" applyBorder="1" applyAlignment="1">
      <alignment horizontal="center" vertical="center"/>
    </xf>
    <xf numFmtId="165" fontId="39" fillId="0" borderId="119" xfId="0" applyNumberFormat="1" applyFont="1" applyBorder="1" applyAlignment="1">
      <alignment horizontal="center" vertical="top"/>
    </xf>
    <xf numFmtId="165" fontId="39" fillId="0" borderId="122" xfId="0" applyNumberFormat="1" applyFont="1" applyBorder="1" applyAlignment="1">
      <alignment horizontal="center" vertical="top"/>
    </xf>
    <xf numFmtId="0" fontId="1" fillId="0" borderId="114" xfId="0" applyFont="1" applyBorder="1" applyAlignment="1">
      <alignment horizontal="center" vertical="top"/>
    </xf>
    <xf numFmtId="165" fontId="34" fillId="0" borderId="62" xfId="0" applyNumberFormat="1" applyFont="1" applyBorder="1" applyAlignment="1">
      <alignment horizontal="center" vertical="top"/>
    </xf>
    <xf numFmtId="0" fontId="1" fillId="0" borderId="119" xfId="0" applyFont="1" applyBorder="1" applyAlignment="1">
      <alignment horizontal="center" vertical="top"/>
    </xf>
    <xf numFmtId="165" fontId="34" fillId="0" borderId="113" xfId="0" applyNumberFormat="1" applyFont="1" applyBorder="1" applyAlignment="1">
      <alignment horizontal="center" vertical="top"/>
    </xf>
    <xf numFmtId="0" fontId="1" fillId="0" borderId="120" xfId="0" applyFont="1" applyBorder="1" applyAlignment="1">
      <alignment horizontal="center" vertical="top"/>
    </xf>
    <xf numFmtId="4" fontId="14" fillId="0" borderId="103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4" fontId="14" fillId="0" borderId="73" xfId="0" applyNumberFormat="1" applyFont="1" applyBorder="1" applyAlignment="1">
      <alignment horizontal="right" vertical="top"/>
    </xf>
    <xf numFmtId="4" fontId="14" fillId="0" borderId="101" xfId="0" applyNumberFormat="1" applyFont="1" applyBorder="1" applyAlignment="1">
      <alignment horizontal="right" vertical="top"/>
    </xf>
    <xf numFmtId="4" fontId="2" fillId="6" borderId="103" xfId="0" applyNumberFormat="1" applyFont="1" applyFill="1" applyBorder="1" applyAlignment="1">
      <alignment horizontal="right" vertical="top"/>
    </xf>
    <xf numFmtId="10" fontId="14" fillId="7" borderId="45" xfId="0" applyNumberFormat="1" applyFont="1" applyFill="1" applyBorder="1" applyAlignment="1">
      <alignment horizontal="right" vertical="center"/>
    </xf>
    <xf numFmtId="165" fontId="39" fillId="0" borderId="26" xfId="0" applyNumberFormat="1" applyFont="1" applyBorder="1" applyAlignment="1">
      <alignment vertical="top"/>
    </xf>
    <xf numFmtId="10" fontId="14" fillId="7" borderId="8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2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zoomScale="60" zoomScaleNormal="70" workbookViewId="0">
      <selection activeCell="U28" sqref="U28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474" t="s">
        <v>0</v>
      </c>
      <c r="B1" s="46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474" t="s">
        <v>313</v>
      </c>
      <c r="I2" s="469"/>
      <c r="J2" s="4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474" t="s">
        <v>314</v>
      </c>
      <c r="I3" s="469"/>
      <c r="J3" s="4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323" t="s">
        <v>308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15">
      <c r="A11" s="324" t="s">
        <v>309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15">
      <c r="A12" s="324" t="s">
        <v>310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15">
      <c r="A13" s="324" t="s">
        <v>311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15">
      <c r="A14" s="3" t="s">
        <v>420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15">
      <c r="A15" s="3" t="s">
        <v>312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6" x14ac:dyDescent="0.2">
      <c r="A18" s="7"/>
      <c r="B18" s="475" t="s">
        <v>2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6" x14ac:dyDescent="0.2">
      <c r="A19" s="7"/>
      <c r="B19" s="475" t="s">
        <v>3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6" x14ac:dyDescent="0.2">
      <c r="A20" s="7"/>
      <c r="B20" s="476" t="s">
        <v>425</v>
      </c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15">
      <c r="A23" s="477"/>
      <c r="B23" s="470" t="s">
        <v>4</v>
      </c>
      <c r="C23" s="471"/>
      <c r="D23" s="480" t="s">
        <v>5</v>
      </c>
      <c r="E23" s="481"/>
      <c r="F23" s="481"/>
      <c r="G23" s="481"/>
      <c r="H23" s="481"/>
      <c r="I23" s="481"/>
      <c r="J23" s="482"/>
      <c r="K23" s="470" t="s">
        <v>6</v>
      </c>
      <c r="L23" s="471"/>
      <c r="M23" s="470" t="s">
        <v>7</v>
      </c>
      <c r="N23" s="47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15">
      <c r="A24" s="478"/>
      <c r="B24" s="472"/>
      <c r="C24" s="473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483" t="s">
        <v>13</v>
      </c>
      <c r="J24" s="473"/>
      <c r="K24" s="472"/>
      <c r="L24" s="473"/>
      <c r="M24" s="472"/>
      <c r="N24" s="473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15">
      <c r="A25" s="479"/>
      <c r="B25" s="18" t="s">
        <v>14</v>
      </c>
      <c r="C25" s="19" t="s">
        <v>15</v>
      </c>
      <c r="D25" s="18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14</v>
      </c>
      <c r="J25" s="21" t="s">
        <v>16</v>
      </c>
      <c r="K25" s="18" t="s">
        <v>14</v>
      </c>
      <c r="L25" s="19" t="s">
        <v>15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15">
      <c r="A26" s="25" t="s">
        <v>17</v>
      </c>
      <c r="B26" s="26" t="s">
        <v>18</v>
      </c>
      <c r="C26" s="27" t="s">
        <v>19</v>
      </c>
      <c r="D26" s="26" t="s">
        <v>20</v>
      </c>
      <c r="E26" s="28" t="s">
        <v>21</v>
      </c>
      <c r="F26" s="28" t="s">
        <v>22</v>
      </c>
      <c r="G26" s="28" t="s">
        <v>23</v>
      </c>
      <c r="H26" s="28" t="s">
        <v>24</v>
      </c>
      <c r="I26" s="28" t="s">
        <v>25</v>
      </c>
      <c r="J26" s="27" t="s">
        <v>26</v>
      </c>
      <c r="K26" s="26" t="s">
        <v>27</v>
      </c>
      <c r="L26" s="27" t="s">
        <v>28</v>
      </c>
      <c r="M26" s="26" t="s">
        <v>29</v>
      </c>
      <c r="N26" s="27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15">
      <c r="A27" s="31" t="s">
        <v>31</v>
      </c>
      <c r="B27" s="32">
        <f t="shared" ref="B27:B29" si="0">C27/N27</f>
        <v>1</v>
      </c>
      <c r="C27" s="33">
        <f>'Кошторис  витрат'!G219</f>
        <v>1946494.25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витрат'!S219</f>
        <v>0</v>
      </c>
      <c r="M27" s="37">
        <v>1</v>
      </c>
      <c r="N27" s="38">
        <f t="shared" ref="N27:N29" si="4">C27+J27+L27</f>
        <v>1946494.25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15">
      <c r="A28" s="39" t="s">
        <v>32</v>
      </c>
      <c r="B28" s="40">
        <f t="shared" si="0"/>
        <v>1</v>
      </c>
      <c r="C28" s="41">
        <f>'Кошторис  витрат'!J219</f>
        <v>1946494.2450000001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витрат'!V219</f>
        <v>0</v>
      </c>
      <c r="M28" s="45">
        <v>1</v>
      </c>
      <c r="N28" s="46">
        <f t="shared" si="4"/>
        <v>1946494.2450000001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15">
      <c r="A29" s="47" t="s">
        <v>33</v>
      </c>
      <c r="B29" s="48">
        <f t="shared" si="0"/>
        <v>1</v>
      </c>
      <c r="C29" s="49">
        <v>1459870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0.7499996487274484</v>
      </c>
      <c r="N29" s="54">
        <f t="shared" si="4"/>
        <v>1459870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15">
      <c r="A30" s="55" t="s">
        <v>34</v>
      </c>
      <c r="B30" s="56">
        <f t="shared" ref="B30:N30" si="5">B28-B29</f>
        <v>0</v>
      </c>
      <c r="C30" s="57">
        <f t="shared" si="5"/>
        <v>486624.24500000011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0.2500003512725516</v>
      </c>
      <c r="N30" s="63">
        <f t="shared" si="5"/>
        <v>486624.24500000011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4"/>
      <c r="B32" s="64" t="s">
        <v>35</v>
      </c>
      <c r="C32" s="484" t="s">
        <v>418</v>
      </c>
      <c r="D32" s="485"/>
      <c r="E32" s="485"/>
      <c r="F32" s="64"/>
      <c r="G32" s="65"/>
      <c r="H32" s="65"/>
      <c r="I32" s="66"/>
      <c r="J32" s="484" t="s">
        <v>419</v>
      </c>
      <c r="K32" s="485"/>
      <c r="L32" s="485"/>
      <c r="M32" s="485"/>
      <c r="N32" s="48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">
      <c r="A33" s="4"/>
      <c r="B33" s="4"/>
      <c r="C33" s="4"/>
      <c r="D33" s="67" t="s">
        <v>36</v>
      </c>
      <c r="E33" s="4"/>
      <c r="F33" s="68"/>
      <c r="G33" s="468" t="s">
        <v>37</v>
      </c>
      <c r="H33" s="469"/>
      <c r="I33" s="12"/>
      <c r="J33" s="468" t="s">
        <v>38</v>
      </c>
      <c r="K33" s="469"/>
      <c r="L33" s="469"/>
      <c r="M33" s="469"/>
      <c r="N33" s="46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41"/>
  <sheetViews>
    <sheetView tabSelected="1" view="pageBreakPreview" zoomScale="70" zoomScaleNormal="80" zoomScaleSheetLayoutView="70" workbookViewId="0">
      <selection activeCell="I1" sqref="I1"/>
    </sheetView>
  </sheetViews>
  <sheetFormatPr baseColWidth="10" defaultColWidth="12.6640625" defaultRowHeight="15" customHeight="1" outlineLevelCol="1" x14ac:dyDescent="0.15"/>
  <cols>
    <col min="1" max="1" width="12.6640625" customWidth="1"/>
    <col min="2" max="2" width="7.6640625" customWidth="1"/>
    <col min="3" max="3" width="42.83203125" customWidth="1"/>
    <col min="4" max="4" width="11.1640625" customWidth="1"/>
    <col min="5" max="10" width="15" customWidth="1"/>
    <col min="11" max="22" width="11" hidden="1" customWidth="1" outlineLevel="1"/>
    <col min="23" max="23" width="14.33203125" customWidth="1" collapsed="1"/>
    <col min="24" max="25" width="14.33203125" customWidth="1"/>
    <col min="26" max="26" width="14.33203125" style="393" customWidth="1"/>
    <col min="27" max="27" width="25.1640625" customWidth="1"/>
    <col min="28" max="28" width="12.1640625" customWidth="1"/>
    <col min="29" max="33" width="4.5" customWidth="1"/>
  </cols>
  <sheetData>
    <row r="1" spans="1:33" ht="18" customHeight="1" x14ac:dyDescent="0.2">
      <c r="A1" s="486" t="s">
        <v>39</v>
      </c>
      <c r="B1" s="469"/>
      <c r="C1" s="469"/>
      <c r="D1" s="469"/>
      <c r="E1" s="4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373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1" t="str">
        <f>Фінансування!A12</f>
        <v>Назва Заявника: ПП "ПКС"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374"/>
      <c r="AA2" s="6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 ДІАСПОРА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375"/>
      <c r="AA3" s="6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 червень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0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376"/>
      <c r="AA6" s="82"/>
      <c r="AB6" s="1"/>
      <c r="AC6" s="1"/>
      <c r="AD6" s="1"/>
      <c r="AE6" s="1"/>
      <c r="AF6" s="1"/>
      <c r="AG6" s="1"/>
    </row>
    <row r="7" spans="1:33" ht="26.25" customHeight="1" x14ac:dyDescent="0.15">
      <c r="A7" s="487" t="s">
        <v>40</v>
      </c>
      <c r="B7" s="489" t="s">
        <v>41</v>
      </c>
      <c r="C7" s="492" t="s">
        <v>42</v>
      </c>
      <c r="D7" s="495" t="s">
        <v>43</v>
      </c>
      <c r="E7" s="498" t="s">
        <v>44</v>
      </c>
      <c r="F7" s="481"/>
      <c r="G7" s="481"/>
      <c r="H7" s="481"/>
      <c r="I7" s="481"/>
      <c r="J7" s="482"/>
      <c r="K7" s="498" t="s">
        <v>45</v>
      </c>
      <c r="L7" s="481"/>
      <c r="M7" s="481"/>
      <c r="N7" s="481"/>
      <c r="O7" s="481"/>
      <c r="P7" s="482"/>
      <c r="Q7" s="498" t="s">
        <v>46</v>
      </c>
      <c r="R7" s="481"/>
      <c r="S7" s="481"/>
      <c r="T7" s="481"/>
      <c r="U7" s="481"/>
      <c r="V7" s="482"/>
      <c r="W7" s="513" t="s">
        <v>47</v>
      </c>
      <c r="X7" s="481"/>
      <c r="Y7" s="481"/>
      <c r="Z7" s="482"/>
      <c r="AA7" s="514" t="s">
        <v>48</v>
      </c>
      <c r="AB7" s="1"/>
      <c r="AC7" s="1"/>
      <c r="AD7" s="1"/>
      <c r="AE7" s="1"/>
      <c r="AF7" s="1"/>
      <c r="AG7" s="1"/>
    </row>
    <row r="8" spans="1:33" ht="42" customHeight="1" x14ac:dyDescent="0.15">
      <c r="A8" s="478"/>
      <c r="B8" s="490"/>
      <c r="C8" s="493"/>
      <c r="D8" s="496"/>
      <c r="E8" s="499" t="s">
        <v>49</v>
      </c>
      <c r="F8" s="481"/>
      <c r="G8" s="482"/>
      <c r="H8" s="499" t="s">
        <v>50</v>
      </c>
      <c r="I8" s="481"/>
      <c r="J8" s="482"/>
      <c r="K8" s="499" t="s">
        <v>49</v>
      </c>
      <c r="L8" s="481"/>
      <c r="M8" s="482"/>
      <c r="N8" s="499" t="s">
        <v>50</v>
      </c>
      <c r="O8" s="481"/>
      <c r="P8" s="482"/>
      <c r="Q8" s="499" t="s">
        <v>49</v>
      </c>
      <c r="R8" s="481"/>
      <c r="S8" s="482"/>
      <c r="T8" s="499" t="s">
        <v>50</v>
      </c>
      <c r="U8" s="481"/>
      <c r="V8" s="482"/>
      <c r="W8" s="514" t="s">
        <v>51</v>
      </c>
      <c r="X8" s="514" t="s">
        <v>52</v>
      </c>
      <c r="Y8" s="513" t="s">
        <v>53</v>
      </c>
      <c r="Z8" s="482"/>
      <c r="AA8" s="478"/>
      <c r="AB8" s="1"/>
      <c r="AC8" s="1"/>
      <c r="AD8" s="1"/>
      <c r="AE8" s="1"/>
      <c r="AF8" s="1"/>
      <c r="AG8" s="1"/>
    </row>
    <row r="9" spans="1:33" ht="30" customHeight="1" x14ac:dyDescent="0.15">
      <c r="A9" s="488"/>
      <c r="B9" s="491"/>
      <c r="C9" s="494"/>
      <c r="D9" s="497"/>
      <c r="E9" s="83" t="s">
        <v>54</v>
      </c>
      <c r="F9" s="84" t="s">
        <v>55</v>
      </c>
      <c r="G9" s="85" t="s">
        <v>56</v>
      </c>
      <c r="H9" s="83" t="s">
        <v>54</v>
      </c>
      <c r="I9" s="84" t="s">
        <v>55</v>
      </c>
      <c r="J9" s="85" t="s">
        <v>57</v>
      </c>
      <c r="K9" s="83" t="s">
        <v>54</v>
      </c>
      <c r="L9" s="84" t="s">
        <v>58</v>
      </c>
      <c r="M9" s="85" t="s">
        <v>59</v>
      </c>
      <c r="N9" s="83" t="s">
        <v>54</v>
      </c>
      <c r="O9" s="84" t="s">
        <v>58</v>
      </c>
      <c r="P9" s="85" t="s">
        <v>60</v>
      </c>
      <c r="Q9" s="83" t="s">
        <v>54</v>
      </c>
      <c r="R9" s="84" t="s">
        <v>58</v>
      </c>
      <c r="S9" s="85" t="s">
        <v>61</v>
      </c>
      <c r="T9" s="83" t="s">
        <v>54</v>
      </c>
      <c r="U9" s="84" t="s">
        <v>58</v>
      </c>
      <c r="V9" s="85" t="s">
        <v>62</v>
      </c>
      <c r="W9" s="479"/>
      <c r="X9" s="479"/>
      <c r="Y9" s="86" t="s">
        <v>63</v>
      </c>
      <c r="Z9" s="377" t="s">
        <v>14</v>
      </c>
      <c r="AA9" s="479"/>
      <c r="AB9" s="1"/>
      <c r="AC9" s="1"/>
      <c r="AD9" s="1"/>
      <c r="AE9" s="1"/>
      <c r="AF9" s="1"/>
      <c r="AG9" s="1"/>
    </row>
    <row r="10" spans="1:33" ht="24.75" customHeight="1" x14ac:dyDescent="0.15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378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91" t="s">
        <v>64</v>
      </c>
      <c r="B11" s="92"/>
      <c r="C11" s="93" t="s">
        <v>65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379"/>
      <c r="AA11" s="97"/>
      <c r="AB11" s="98"/>
      <c r="AC11" s="98"/>
      <c r="AD11" s="98"/>
      <c r="AE11" s="98"/>
      <c r="AF11" s="98"/>
      <c r="AG11" s="98"/>
    </row>
    <row r="12" spans="1:33" ht="30" customHeight="1" thickBot="1" x14ac:dyDescent="0.2">
      <c r="A12" s="99" t="s">
        <v>66</v>
      </c>
      <c r="B12" s="100">
        <v>1</v>
      </c>
      <c r="C12" s="101" t="s">
        <v>67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406"/>
      <c r="X12" s="104"/>
      <c r="Y12" s="406"/>
      <c r="Z12" s="426"/>
      <c r="AA12" s="105"/>
      <c r="AB12" s="5"/>
      <c r="AC12" s="6"/>
      <c r="AD12" s="6"/>
      <c r="AE12" s="6"/>
      <c r="AF12" s="6"/>
      <c r="AG12" s="6"/>
    </row>
    <row r="13" spans="1:33" ht="30" customHeight="1" x14ac:dyDescent="0.15">
      <c r="A13" s="106" t="s">
        <v>68</v>
      </c>
      <c r="B13" s="107" t="s">
        <v>69</v>
      </c>
      <c r="C13" s="108" t="s">
        <v>70</v>
      </c>
      <c r="D13" s="109"/>
      <c r="E13" s="110">
        <f>SUM(E14:E16)</f>
        <v>5</v>
      </c>
      <c r="F13" s="111"/>
      <c r="G13" s="112">
        <f t="shared" ref="G13:H13" si="0">SUM(G14:G16)</f>
        <v>60000</v>
      </c>
      <c r="H13" s="110">
        <f t="shared" si="0"/>
        <v>5</v>
      </c>
      <c r="I13" s="111"/>
      <c r="J13" s="112">
        <f t="shared" ref="J13:K13" si="1">SUM(J14:J16)</f>
        <v>60000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404">
        <f t="shared" ref="V13:X13" si="5">SUM(V14:V16)</f>
        <v>0</v>
      </c>
      <c r="W13" s="408">
        <f t="shared" si="5"/>
        <v>60000</v>
      </c>
      <c r="X13" s="414">
        <f t="shared" si="5"/>
        <v>60000</v>
      </c>
      <c r="Y13" s="419">
        <f t="shared" ref="Y13:Y33" si="6">W13-X13</f>
        <v>0</v>
      </c>
      <c r="Z13" s="428">
        <f t="shared" ref="Z13:Z33" si="7">Y13/W13</f>
        <v>0</v>
      </c>
      <c r="AA13" s="423"/>
      <c r="AB13" s="116"/>
      <c r="AC13" s="116"/>
      <c r="AD13" s="116"/>
      <c r="AE13" s="116"/>
      <c r="AF13" s="116"/>
      <c r="AG13" s="116"/>
    </row>
    <row r="14" spans="1:33" ht="30" customHeight="1" x14ac:dyDescent="0.15">
      <c r="A14" s="117" t="s">
        <v>71</v>
      </c>
      <c r="B14" s="118" t="s">
        <v>72</v>
      </c>
      <c r="C14" s="318" t="s">
        <v>307</v>
      </c>
      <c r="D14" s="319" t="s">
        <v>74</v>
      </c>
      <c r="E14" s="329">
        <v>5</v>
      </c>
      <c r="F14" s="321">
        <v>12000</v>
      </c>
      <c r="G14" s="322">
        <f t="shared" ref="G14" si="8">E14*F14</f>
        <v>60000</v>
      </c>
      <c r="H14" s="121">
        <v>5</v>
      </c>
      <c r="I14" s="122">
        <v>12000</v>
      </c>
      <c r="J14" s="123">
        <f t="shared" ref="J14:J16" si="9">H14*I14</f>
        <v>60000</v>
      </c>
      <c r="K14" s="121"/>
      <c r="L14" s="122"/>
      <c r="M14" s="123">
        <f t="shared" ref="M14:M16" si="10">K14*L14</f>
        <v>0</v>
      </c>
      <c r="N14" s="121"/>
      <c r="O14" s="122"/>
      <c r="P14" s="123">
        <f t="shared" ref="P14:P16" si="11">N14*O14</f>
        <v>0</v>
      </c>
      <c r="Q14" s="121"/>
      <c r="R14" s="122"/>
      <c r="S14" s="123">
        <f t="shared" ref="S14:S16" si="12">Q14*R14</f>
        <v>0</v>
      </c>
      <c r="T14" s="121"/>
      <c r="U14" s="122"/>
      <c r="V14" s="222">
        <f t="shared" ref="V14:V16" si="13">T14*U14</f>
        <v>0</v>
      </c>
      <c r="W14" s="409">
        <f t="shared" ref="W14:W16" si="14">G14+M14+S14</f>
        <v>60000</v>
      </c>
      <c r="X14" s="415">
        <f t="shared" ref="X14:X16" si="15">J14+P14+V14</f>
        <v>60000</v>
      </c>
      <c r="Y14" s="412">
        <f t="shared" si="6"/>
        <v>0</v>
      </c>
      <c r="Z14" s="429">
        <f t="shared" si="7"/>
        <v>0</v>
      </c>
      <c r="AA14" s="271"/>
      <c r="AB14" s="128"/>
      <c r="AC14" s="129"/>
      <c r="AD14" s="129"/>
      <c r="AE14" s="129"/>
      <c r="AF14" s="129"/>
      <c r="AG14" s="129"/>
    </row>
    <row r="15" spans="1:33" ht="30" customHeight="1" x14ac:dyDescent="0.15">
      <c r="A15" s="117" t="s">
        <v>71</v>
      </c>
      <c r="B15" s="118" t="s">
        <v>75</v>
      </c>
      <c r="C15" s="119" t="s">
        <v>73</v>
      </c>
      <c r="D15" s="120" t="s">
        <v>74</v>
      </c>
      <c r="E15" s="121"/>
      <c r="F15" s="122"/>
      <c r="G15" s="123">
        <f t="shared" ref="G15:G16" si="16">E15*F15</f>
        <v>0</v>
      </c>
      <c r="H15" s="121"/>
      <c r="I15" s="122"/>
      <c r="J15" s="123">
        <f t="shared" si="9"/>
        <v>0</v>
      </c>
      <c r="K15" s="121"/>
      <c r="L15" s="122"/>
      <c r="M15" s="123">
        <f t="shared" si="10"/>
        <v>0</v>
      </c>
      <c r="N15" s="121"/>
      <c r="O15" s="122"/>
      <c r="P15" s="123">
        <f t="shared" si="11"/>
        <v>0</v>
      </c>
      <c r="Q15" s="121"/>
      <c r="R15" s="122"/>
      <c r="S15" s="123">
        <f t="shared" si="12"/>
        <v>0</v>
      </c>
      <c r="T15" s="121"/>
      <c r="U15" s="122"/>
      <c r="V15" s="222">
        <f t="shared" si="13"/>
        <v>0</v>
      </c>
      <c r="W15" s="409">
        <f t="shared" si="14"/>
        <v>0</v>
      </c>
      <c r="X15" s="415">
        <f t="shared" si="15"/>
        <v>0</v>
      </c>
      <c r="Y15" s="412">
        <f t="shared" si="6"/>
        <v>0</v>
      </c>
      <c r="Z15" s="429" t="e">
        <f t="shared" si="7"/>
        <v>#DIV/0!</v>
      </c>
      <c r="AA15" s="271"/>
      <c r="AB15" s="129"/>
      <c r="AC15" s="129"/>
      <c r="AD15" s="129"/>
      <c r="AE15" s="129"/>
      <c r="AF15" s="129"/>
      <c r="AG15" s="129"/>
    </row>
    <row r="16" spans="1:33" ht="28.25" customHeight="1" thickBot="1" x14ac:dyDescent="0.2">
      <c r="A16" s="130" t="s">
        <v>71</v>
      </c>
      <c r="B16" s="131" t="s">
        <v>76</v>
      </c>
      <c r="C16" s="119" t="s">
        <v>73</v>
      </c>
      <c r="D16" s="132" t="s">
        <v>74</v>
      </c>
      <c r="E16" s="133"/>
      <c r="F16" s="134"/>
      <c r="G16" s="135">
        <f t="shared" si="16"/>
        <v>0</v>
      </c>
      <c r="H16" s="133"/>
      <c r="I16" s="134"/>
      <c r="J16" s="135">
        <f t="shared" si="9"/>
        <v>0</v>
      </c>
      <c r="K16" s="133"/>
      <c r="L16" s="134"/>
      <c r="M16" s="135">
        <f t="shared" si="10"/>
        <v>0</v>
      </c>
      <c r="N16" s="133"/>
      <c r="O16" s="134"/>
      <c r="P16" s="135">
        <f t="shared" si="11"/>
        <v>0</v>
      </c>
      <c r="Q16" s="133"/>
      <c r="R16" s="122"/>
      <c r="S16" s="135">
        <f t="shared" si="12"/>
        <v>0</v>
      </c>
      <c r="T16" s="133"/>
      <c r="U16" s="122"/>
      <c r="V16" s="229">
        <f t="shared" si="13"/>
        <v>0</v>
      </c>
      <c r="W16" s="410">
        <f t="shared" si="14"/>
        <v>0</v>
      </c>
      <c r="X16" s="415">
        <f t="shared" si="15"/>
        <v>0</v>
      </c>
      <c r="Y16" s="412">
        <f t="shared" si="6"/>
        <v>0</v>
      </c>
      <c r="Z16" s="429" t="e">
        <f t="shared" si="7"/>
        <v>#DIV/0!</v>
      </c>
      <c r="AA16" s="272"/>
      <c r="AB16" s="129"/>
      <c r="AC16" s="129"/>
      <c r="AD16" s="129"/>
      <c r="AE16" s="129"/>
      <c r="AF16" s="129"/>
      <c r="AG16" s="129"/>
    </row>
    <row r="17" spans="1:33" ht="30" hidden="1" customHeight="1" thickBot="1" x14ac:dyDescent="0.2">
      <c r="A17" s="106" t="s">
        <v>68</v>
      </c>
      <c r="B17" s="107" t="s">
        <v>77</v>
      </c>
      <c r="C17" s="138" t="s">
        <v>78</v>
      </c>
      <c r="D17" s="139"/>
      <c r="E17" s="140">
        <f>SUM(E18:E20)</f>
        <v>0</v>
      </c>
      <c r="F17" s="141"/>
      <c r="G17" s="142">
        <f t="shared" ref="G17:H17" si="17">SUM(G18:G20)</f>
        <v>0</v>
      </c>
      <c r="H17" s="140">
        <f t="shared" si="17"/>
        <v>0</v>
      </c>
      <c r="I17" s="141"/>
      <c r="J17" s="142">
        <f t="shared" ref="J17:K17" si="18">SUM(J18:J20)</f>
        <v>0</v>
      </c>
      <c r="K17" s="140">
        <f t="shared" si="18"/>
        <v>0</v>
      </c>
      <c r="L17" s="141"/>
      <c r="M17" s="142">
        <f t="shared" ref="M17:N17" si="19">SUM(M18:M20)</f>
        <v>0</v>
      </c>
      <c r="N17" s="140">
        <f t="shared" si="19"/>
        <v>0</v>
      </c>
      <c r="O17" s="141"/>
      <c r="P17" s="142">
        <f t="shared" ref="P17:Q17" si="20">SUM(P18:P20)</f>
        <v>0</v>
      </c>
      <c r="Q17" s="140">
        <f t="shared" si="20"/>
        <v>0</v>
      </c>
      <c r="R17" s="141"/>
      <c r="S17" s="142">
        <f t="shared" ref="S17:T17" si="21">SUM(S18:S20)</f>
        <v>0</v>
      </c>
      <c r="T17" s="140">
        <f t="shared" si="21"/>
        <v>0</v>
      </c>
      <c r="U17" s="141"/>
      <c r="V17" s="277">
        <f t="shared" ref="V17:X17" si="22">SUM(V18:V20)</f>
        <v>0</v>
      </c>
      <c r="W17" s="411">
        <f t="shared" si="22"/>
        <v>0</v>
      </c>
      <c r="X17" s="416">
        <f t="shared" si="22"/>
        <v>0</v>
      </c>
      <c r="Y17" s="420">
        <f t="shared" si="6"/>
        <v>0</v>
      </c>
      <c r="Z17" s="430" t="e">
        <f t="shared" si="7"/>
        <v>#DIV/0!</v>
      </c>
      <c r="AA17" s="282"/>
      <c r="AB17" s="116"/>
      <c r="AC17" s="116"/>
      <c r="AD17" s="116"/>
      <c r="AE17" s="116"/>
      <c r="AF17" s="116"/>
      <c r="AG17" s="116"/>
    </row>
    <row r="18" spans="1:33" ht="30" hidden="1" customHeight="1" thickBot="1" x14ac:dyDescent="0.2">
      <c r="A18" s="117" t="s">
        <v>71</v>
      </c>
      <c r="B18" s="118" t="s">
        <v>79</v>
      </c>
      <c r="C18" s="119" t="s">
        <v>73</v>
      </c>
      <c r="D18" s="120" t="s">
        <v>74</v>
      </c>
      <c r="E18" s="121"/>
      <c r="F18" s="122"/>
      <c r="G18" s="123">
        <f t="shared" ref="G18:G20" si="23">E18*F18</f>
        <v>0</v>
      </c>
      <c r="H18" s="121"/>
      <c r="I18" s="122"/>
      <c r="J18" s="123">
        <f t="shared" ref="J18:J20" si="24">H18*I18</f>
        <v>0</v>
      </c>
      <c r="K18" s="121"/>
      <c r="L18" s="122"/>
      <c r="M18" s="123">
        <f t="shared" ref="M18:M20" si="25">K18*L18</f>
        <v>0</v>
      </c>
      <c r="N18" s="121"/>
      <c r="O18" s="122"/>
      <c r="P18" s="123">
        <f t="shared" ref="P18:P20" si="26">N18*O18</f>
        <v>0</v>
      </c>
      <c r="Q18" s="121"/>
      <c r="R18" s="122"/>
      <c r="S18" s="123">
        <f t="shared" ref="S18:S20" si="27">Q18*R18</f>
        <v>0</v>
      </c>
      <c r="T18" s="121"/>
      <c r="U18" s="122"/>
      <c r="V18" s="222">
        <f t="shared" ref="V18:V20" si="28">T18*U18</f>
        <v>0</v>
      </c>
      <c r="W18" s="409">
        <f t="shared" ref="W18:W20" si="29">G18+M18+S18</f>
        <v>0</v>
      </c>
      <c r="X18" s="415">
        <f t="shared" ref="X18:X20" si="30">J18+P18+V18</f>
        <v>0</v>
      </c>
      <c r="Y18" s="412">
        <f t="shared" si="6"/>
        <v>0</v>
      </c>
      <c r="Z18" s="429" t="e">
        <f t="shared" si="7"/>
        <v>#DIV/0!</v>
      </c>
      <c r="AA18" s="271"/>
      <c r="AB18" s="129"/>
      <c r="AC18" s="129"/>
      <c r="AD18" s="129"/>
      <c r="AE18" s="129"/>
      <c r="AF18" s="129"/>
      <c r="AG18" s="129"/>
    </row>
    <row r="19" spans="1:33" ht="30" hidden="1" customHeight="1" thickBot="1" x14ac:dyDescent="0.2">
      <c r="A19" s="117" t="s">
        <v>71</v>
      </c>
      <c r="B19" s="118" t="s">
        <v>80</v>
      </c>
      <c r="C19" s="119" t="s">
        <v>73</v>
      </c>
      <c r="D19" s="120" t="s">
        <v>74</v>
      </c>
      <c r="E19" s="121"/>
      <c r="F19" s="122"/>
      <c r="G19" s="123">
        <f t="shared" si="23"/>
        <v>0</v>
      </c>
      <c r="H19" s="121"/>
      <c r="I19" s="122"/>
      <c r="J19" s="123">
        <f t="shared" si="24"/>
        <v>0</v>
      </c>
      <c r="K19" s="121"/>
      <c r="L19" s="122"/>
      <c r="M19" s="123">
        <f t="shared" si="25"/>
        <v>0</v>
      </c>
      <c r="N19" s="121"/>
      <c r="O19" s="122"/>
      <c r="P19" s="123">
        <f t="shared" si="26"/>
        <v>0</v>
      </c>
      <c r="Q19" s="121"/>
      <c r="R19" s="122"/>
      <c r="S19" s="123">
        <f t="shared" si="27"/>
        <v>0</v>
      </c>
      <c r="T19" s="121"/>
      <c r="U19" s="122"/>
      <c r="V19" s="222">
        <f t="shared" si="28"/>
        <v>0</v>
      </c>
      <c r="W19" s="409">
        <f t="shared" si="29"/>
        <v>0</v>
      </c>
      <c r="X19" s="415">
        <f t="shared" si="30"/>
        <v>0</v>
      </c>
      <c r="Y19" s="412">
        <f t="shared" si="6"/>
        <v>0</v>
      </c>
      <c r="Z19" s="429" t="e">
        <f t="shared" si="7"/>
        <v>#DIV/0!</v>
      </c>
      <c r="AA19" s="271"/>
      <c r="AB19" s="129"/>
      <c r="AC19" s="129"/>
      <c r="AD19" s="129"/>
      <c r="AE19" s="129"/>
      <c r="AF19" s="129"/>
      <c r="AG19" s="129"/>
    </row>
    <row r="20" spans="1:33" ht="30" hidden="1" customHeight="1" thickBot="1" x14ac:dyDescent="0.2">
      <c r="A20" s="144" t="s">
        <v>71</v>
      </c>
      <c r="B20" s="131" t="s">
        <v>81</v>
      </c>
      <c r="C20" s="119" t="s">
        <v>73</v>
      </c>
      <c r="D20" s="145" t="s">
        <v>74</v>
      </c>
      <c r="E20" s="146"/>
      <c r="F20" s="147"/>
      <c r="G20" s="148">
        <f t="shared" si="23"/>
        <v>0</v>
      </c>
      <c r="H20" s="146"/>
      <c r="I20" s="147"/>
      <c r="J20" s="148">
        <f t="shared" si="24"/>
        <v>0</v>
      </c>
      <c r="K20" s="146"/>
      <c r="L20" s="147"/>
      <c r="M20" s="148">
        <f t="shared" si="25"/>
        <v>0</v>
      </c>
      <c r="N20" s="146"/>
      <c r="O20" s="147"/>
      <c r="P20" s="148">
        <f t="shared" si="26"/>
        <v>0</v>
      </c>
      <c r="Q20" s="146"/>
      <c r="R20" s="147"/>
      <c r="S20" s="148">
        <f t="shared" si="27"/>
        <v>0</v>
      </c>
      <c r="T20" s="146"/>
      <c r="U20" s="147"/>
      <c r="V20" s="279">
        <f t="shared" si="28"/>
        <v>0</v>
      </c>
      <c r="W20" s="410">
        <f t="shared" si="29"/>
        <v>0</v>
      </c>
      <c r="X20" s="415">
        <f t="shared" si="30"/>
        <v>0</v>
      </c>
      <c r="Y20" s="412">
        <f t="shared" si="6"/>
        <v>0</v>
      </c>
      <c r="Z20" s="429" t="e">
        <f t="shared" si="7"/>
        <v>#DIV/0!</v>
      </c>
      <c r="AA20" s="424"/>
      <c r="AB20" s="129"/>
      <c r="AC20" s="129"/>
      <c r="AD20" s="129"/>
      <c r="AE20" s="129"/>
      <c r="AF20" s="129"/>
      <c r="AG20" s="129"/>
    </row>
    <row r="21" spans="1:33" ht="1.25" customHeight="1" thickBot="1" x14ac:dyDescent="0.2">
      <c r="A21" s="106" t="s">
        <v>68</v>
      </c>
      <c r="B21" s="107" t="s">
        <v>82</v>
      </c>
      <c r="C21" s="150" t="s">
        <v>83</v>
      </c>
      <c r="D21" s="139"/>
      <c r="E21" s="140">
        <f>SUM(E22:E24)</f>
        <v>0</v>
      </c>
      <c r="F21" s="141"/>
      <c r="G21" s="142">
        <f t="shared" ref="G21:H21" si="31">SUM(G22:G24)</f>
        <v>0</v>
      </c>
      <c r="H21" s="140">
        <f t="shared" si="31"/>
        <v>0</v>
      </c>
      <c r="I21" s="141"/>
      <c r="J21" s="142">
        <f t="shared" ref="J21:K21" si="32">SUM(J22:J24)</f>
        <v>0</v>
      </c>
      <c r="K21" s="140">
        <f t="shared" si="32"/>
        <v>0</v>
      </c>
      <c r="L21" s="141"/>
      <c r="M21" s="142">
        <f t="shared" ref="M21:N21" si="33">SUM(M22:M24)</f>
        <v>0</v>
      </c>
      <c r="N21" s="140">
        <f t="shared" si="33"/>
        <v>0</v>
      </c>
      <c r="O21" s="141"/>
      <c r="P21" s="142">
        <f t="shared" ref="P21:Q21" si="34">SUM(P22:P24)</f>
        <v>0</v>
      </c>
      <c r="Q21" s="140">
        <f t="shared" si="34"/>
        <v>0</v>
      </c>
      <c r="R21" s="141"/>
      <c r="S21" s="142">
        <f t="shared" ref="S21:T21" si="35">SUM(S22:S24)</f>
        <v>0</v>
      </c>
      <c r="T21" s="140">
        <f t="shared" si="35"/>
        <v>0</v>
      </c>
      <c r="U21" s="141"/>
      <c r="V21" s="277">
        <f t="shared" ref="V21:X21" si="36">SUM(V22:V24)</f>
        <v>0</v>
      </c>
      <c r="W21" s="411">
        <f t="shared" si="36"/>
        <v>0</v>
      </c>
      <c r="X21" s="417">
        <f t="shared" si="36"/>
        <v>0</v>
      </c>
      <c r="Y21" s="421">
        <f t="shared" si="6"/>
        <v>0</v>
      </c>
      <c r="Z21" s="431" t="e">
        <f t="shared" si="7"/>
        <v>#DIV/0!</v>
      </c>
      <c r="AA21" s="282"/>
      <c r="AB21" s="116"/>
      <c r="AC21" s="116"/>
      <c r="AD21" s="116"/>
      <c r="AE21" s="116"/>
      <c r="AF21" s="116"/>
      <c r="AG21" s="116"/>
    </row>
    <row r="22" spans="1:33" ht="30" hidden="1" customHeight="1" thickBot="1" x14ac:dyDescent="0.2">
      <c r="A22" s="117" t="s">
        <v>71</v>
      </c>
      <c r="B22" s="118" t="s">
        <v>84</v>
      </c>
      <c r="C22" s="119" t="s">
        <v>85</v>
      </c>
      <c r="D22" s="120" t="s">
        <v>74</v>
      </c>
      <c r="E22" s="325"/>
      <c r="F22" s="326"/>
      <c r="G22" s="327">
        <f t="shared" ref="G22" si="37">E22*F22</f>
        <v>0</v>
      </c>
      <c r="H22" s="121"/>
      <c r="I22" s="122"/>
      <c r="J22" s="123">
        <f t="shared" ref="J22:J24" si="38">H22*I22</f>
        <v>0</v>
      </c>
      <c r="K22" s="121"/>
      <c r="L22" s="122"/>
      <c r="M22" s="123">
        <f t="shared" ref="M22:M24" si="39">K22*L22</f>
        <v>0</v>
      </c>
      <c r="N22" s="121"/>
      <c r="O22" s="122"/>
      <c r="P22" s="123">
        <f t="shared" ref="P22:P24" si="40">N22*O22</f>
        <v>0</v>
      </c>
      <c r="Q22" s="121"/>
      <c r="R22" s="122"/>
      <c r="S22" s="123">
        <f t="shared" ref="S22:S24" si="41">Q22*R22</f>
        <v>0</v>
      </c>
      <c r="T22" s="121"/>
      <c r="U22" s="122"/>
      <c r="V22" s="222">
        <f t="shared" ref="V22:V24" si="42">T22*U22</f>
        <v>0</v>
      </c>
      <c r="W22" s="409">
        <f t="shared" ref="W22:W24" si="43">G22+M22+S22</f>
        <v>0</v>
      </c>
      <c r="X22" s="415">
        <f t="shared" ref="X22:X24" si="44">J22+P22+V22</f>
        <v>0</v>
      </c>
      <c r="Y22" s="412">
        <f t="shared" si="6"/>
        <v>0</v>
      </c>
      <c r="Z22" s="429" t="e">
        <f t="shared" si="7"/>
        <v>#DIV/0!</v>
      </c>
      <c r="AA22" s="271"/>
      <c r="AB22" s="129"/>
      <c r="AC22" s="129"/>
      <c r="AD22" s="129"/>
      <c r="AE22" s="129"/>
      <c r="AF22" s="129"/>
      <c r="AG22" s="129"/>
    </row>
    <row r="23" spans="1:33" ht="30" hidden="1" customHeight="1" thickBot="1" x14ac:dyDescent="0.2">
      <c r="A23" s="117" t="s">
        <v>71</v>
      </c>
      <c r="B23" s="118" t="s">
        <v>86</v>
      </c>
      <c r="C23" s="119" t="s">
        <v>85</v>
      </c>
      <c r="D23" s="120" t="s">
        <v>74</v>
      </c>
      <c r="E23" s="121"/>
      <c r="F23" s="122"/>
      <c r="G23" s="123">
        <f t="shared" ref="G23:G24" si="45">E23*F23</f>
        <v>0</v>
      </c>
      <c r="H23" s="121"/>
      <c r="I23" s="122"/>
      <c r="J23" s="123">
        <f t="shared" si="38"/>
        <v>0</v>
      </c>
      <c r="K23" s="121"/>
      <c r="L23" s="122"/>
      <c r="M23" s="123">
        <f t="shared" si="39"/>
        <v>0</v>
      </c>
      <c r="N23" s="121"/>
      <c r="O23" s="122"/>
      <c r="P23" s="123">
        <f t="shared" si="40"/>
        <v>0</v>
      </c>
      <c r="Q23" s="121"/>
      <c r="R23" s="122"/>
      <c r="S23" s="123">
        <f t="shared" si="41"/>
        <v>0</v>
      </c>
      <c r="T23" s="121"/>
      <c r="U23" s="122"/>
      <c r="V23" s="222">
        <f t="shared" si="42"/>
        <v>0</v>
      </c>
      <c r="W23" s="409">
        <f t="shared" si="43"/>
        <v>0</v>
      </c>
      <c r="X23" s="415">
        <f t="shared" si="44"/>
        <v>0</v>
      </c>
      <c r="Y23" s="412">
        <f t="shared" si="6"/>
        <v>0</v>
      </c>
      <c r="Z23" s="429" t="e">
        <f t="shared" si="7"/>
        <v>#DIV/0!</v>
      </c>
      <c r="AA23" s="271"/>
      <c r="AB23" s="129"/>
      <c r="AC23" s="129"/>
      <c r="AD23" s="129"/>
      <c r="AE23" s="129"/>
      <c r="AF23" s="129"/>
      <c r="AG23" s="129"/>
    </row>
    <row r="24" spans="1:33" ht="30" hidden="1" customHeight="1" thickBot="1" x14ac:dyDescent="0.2">
      <c r="A24" s="130" t="s">
        <v>71</v>
      </c>
      <c r="B24" s="151" t="s">
        <v>87</v>
      </c>
      <c r="C24" s="119" t="s">
        <v>85</v>
      </c>
      <c r="D24" s="132" t="s">
        <v>74</v>
      </c>
      <c r="E24" s="133"/>
      <c r="F24" s="134"/>
      <c r="G24" s="135">
        <f t="shared" si="45"/>
        <v>0</v>
      </c>
      <c r="H24" s="133"/>
      <c r="I24" s="134"/>
      <c r="J24" s="135">
        <f t="shared" si="38"/>
        <v>0</v>
      </c>
      <c r="K24" s="146"/>
      <c r="L24" s="147"/>
      <c r="M24" s="148">
        <f t="shared" si="39"/>
        <v>0</v>
      </c>
      <c r="N24" s="146"/>
      <c r="O24" s="147"/>
      <c r="P24" s="148">
        <f t="shared" si="40"/>
        <v>0</v>
      </c>
      <c r="Q24" s="146"/>
      <c r="R24" s="147"/>
      <c r="S24" s="148">
        <f t="shared" si="41"/>
        <v>0</v>
      </c>
      <c r="T24" s="146"/>
      <c r="U24" s="147"/>
      <c r="V24" s="279">
        <f t="shared" si="42"/>
        <v>0</v>
      </c>
      <c r="W24" s="410">
        <f t="shared" si="43"/>
        <v>0</v>
      </c>
      <c r="X24" s="415">
        <f t="shared" si="44"/>
        <v>0</v>
      </c>
      <c r="Y24" s="412">
        <f t="shared" si="6"/>
        <v>0</v>
      </c>
      <c r="Z24" s="429" t="e">
        <f t="shared" si="7"/>
        <v>#DIV/0!</v>
      </c>
      <c r="AA24" s="424"/>
      <c r="AB24" s="129"/>
      <c r="AC24" s="129"/>
      <c r="AD24" s="129"/>
      <c r="AE24" s="129"/>
      <c r="AF24" s="129"/>
      <c r="AG24" s="129"/>
    </row>
    <row r="25" spans="1:33" ht="30" customHeight="1" x14ac:dyDescent="0.15">
      <c r="A25" s="106" t="s">
        <v>66</v>
      </c>
      <c r="B25" s="152" t="s">
        <v>88</v>
      </c>
      <c r="C25" s="138" t="s">
        <v>89</v>
      </c>
      <c r="D25" s="139"/>
      <c r="E25" s="140">
        <f>SUM(E26:E28)</f>
        <v>60000</v>
      </c>
      <c r="F25" s="141"/>
      <c r="G25" s="142">
        <f t="shared" ref="G25:H25" si="46">SUM(G26:G28)</f>
        <v>13200</v>
      </c>
      <c r="H25" s="140">
        <f t="shared" si="46"/>
        <v>60000</v>
      </c>
      <c r="I25" s="141"/>
      <c r="J25" s="142">
        <f t="shared" ref="J25:K25" si="47">SUM(J26:J28)</f>
        <v>13200</v>
      </c>
      <c r="K25" s="140">
        <f t="shared" si="47"/>
        <v>0</v>
      </c>
      <c r="L25" s="141"/>
      <c r="M25" s="142">
        <f t="shared" ref="M25:N25" si="48">SUM(M26:M28)</f>
        <v>0</v>
      </c>
      <c r="N25" s="140">
        <f t="shared" si="48"/>
        <v>0</v>
      </c>
      <c r="O25" s="141"/>
      <c r="P25" s="142">
        <f t="shared" ref="P25:Q25" si="49">SUM(P26:P28)</f>
        <v>0</v>
      </c>
      <c r="Q25" s="140">
        <f t="shared" si="49"/>
        <v>0</v>
      </c>
      <c r="R25" s="141"/>
      <c r="S25" s="142">
        <f t="shared" ref="S25:T25" si="50">SUM(S26:S28)</f>
        <v>0</v>
      </c>
      <c r="T25" s="140">
        <f t="shared" si="50"/>
        <v>0</v>
      </c>
      <c r="U25" s="141"/>
      <c r="V25" s="277">
        <f t="shared" ref="V25:X25" si="51">SUM(V26:V28)</f>
        <v>0</v>
      </c>
      <c r="W25" s="411">
        <f t="shared" si="51"/>
        <v>13200</v>
      </c>
      <c r="X25" s="417">
        <f t="shared" si="51"/>
        <v>13200</v>
      </c>
      <c r="Y25" s="421">
        <f t="shared" si="6"/>
        <v>0</v>
      </c>
      <c r="Z25" s="431">
        <f t="shared" si="7"/>
        <v>0</v>
      </c>
      <c r="AA25" s="282"/>
      <c r="AB25" s="6"/>
      <c r="AC25" s="6"/>
      <c r="AD25" s="6"/>
      <c r="AE25" s="6"/>
      <c r="AF25" s="6"/>
      <c r="AG25" s="6"/>
    </row>
    <row r="26" spans="1:33" ht="30" customHeight="1" x14ac:dyDescent="0.15">
      <c r="A26" s="153" t="s">
        <v>71</v>
      </c>
      <c r="B26" s="154" t="s">
        <v>90</v>
      </c>
      <c r="C26" s="119" t="s">
        <v>91</v>
      </c>
      <c r="D26" s="155"/>
      <c r="E26" s="156">
        <f>G13</f>
        <v>60000</v>
      </c>
      <c r="F26" s="157">
        <v>0.22</v>
      </c>
      <c r="G26" s="158">
        <f t="shared" ref="G26:G28" si="52">E26*F26</f>
        <v>13200</v>
      </c>
      <c r="H26" s="156">
        <f>J13</f>
        <v>60000</v>
      </c>
      <c r="I26" s="157">
        <v>0.22</v>
      </c>
      <c r="J26" s="158">
        <f t="shared" ref="J26:J28" si="53">H26*I26</f>
        <v>13200</v>
      </c>
      <c r="K26" s="156">
        <f>M13</f>
        <v>0</v>
      </c>
      <c r="L26" s="157">
        <v>0.22</v>
      </c>
      <c r="M26" s="158">
        <f t="shared" ref="M26:M28" si="54">K26*L26</f>
        <v>0</v>
      </c>
      <c r="N26" s="156">
        <f>P13</f>
        <v>0</v>
      </c>
      <c r="O26" s="157">
        <v>0.22</v>
      </c>
      <c r="P26" s="158">
        <f t="shared" ref="P26:P28" si="55">N26*O26</f>
        <v>0</v>
      </c>
      <c r="Q26" s="156">
        <f>S13</f>
        <v>0</v>
      </c>
      <c r="R26" s="157">
        <v>0.22</v>
      </c>
      <c r="S26" s="158">
        <f t="shared" ref="S26:S28" si="56">Q26*R26</f>
        <v>0</v>
      </c>
      <c r="T26" s="156">
        <f>V13</f>
        <v>0</v>
      </c>
      <c r="U26" s="157">
        <v>0.22</v>
      </c>
      <c r="V26" s="257">
        <f t="shared" ref="V26:V28" si="57">T26*U26</f>
        <v>0</v>
      </c>
      <c r="W26" s="412">
        <f t="shared" ref="W26:W28" si="58">G26+M26+S26</f>
        <v>13200</v>
      </c>
      <c r="X26" s="415">
        <f t="shared" ref="X26:X28" si="59">J26+P26+V26</f>
        <v>13200</v>
      </c>
      <c r="Y26" s="412">
        <f t="shared" si="6"/>
        <v>0</v>
      </c>
      <c r="Z26" s="429">
        <f t="shared" si="7"/>
        <v>0</v>
      </c>
      <c r="AA26" s="425"/>
      <c r="AB26" s="128"/>
      <c r="AC26" s="129"/>
      <c r="AD26" s="129"/>
      <c r="AE26" s="129"/>
      <c r="AF26" s="129"/>
      <c r="AG26" s="129"/>
    </row>
    <row r="27" spans="1:33" ht="30" customHeight="1" x14ac:dyDescent="0.15">
      <c r="A27" s="117" t="s">
        <v>71</v>
      </c>
      <c r="B27" s="118" t="s">
        <v>92</v>
      </c>
      <c r="C27" s="159" t="s">
        <v>93</v>
      </c>
      <c r="D27" s="120"/>
      <c r="E27" s="121">
        <f>G17</f>
        <v>0</v>
      </c>
      <c r="F27" s="122">
        <v>0.22</v>
      </c>
      <c r="G27" s="123">
        <f t="shared" si="52"/>
        <v>0</v>
      </c>
      <c r="H27" s="121">
        <f>J17</f>
        <v>0</v>
      </c>
      <c r="I27" s="122">
        <v>0.22</v>
      </c>
      <c r="J27" s="123">
        <f t="shared" si="53"/>
        <v>0</v>
      </c>
      <c r="K27" s="121">
        <f>M17</f>
        <v>0</v>
      </c>
      <c r="L27" s="122">
        <v>0.22</v>
      </c>
      <c r="M27" s="123">
        <f t="shared" si="54"/>
        <v>0</v>
      </c>
      <c r="N27" s="121">
        <f>P17</f>
        <v>0</v>
      </c>
      <c r="O27" s="122">
        <v>0.22</v>
      </c>
      <c r="P27" s="123">
        <f t="shared" si="55"/>
        <v>0</v>
      </c>
      <c r="Q27" s="121">
        <f>S17</f>
        <v>0</v>
      </c>
      <c r="R27" s="122">
        <v>0.22</v>
      </c>
      <c r="S27" s="123">
        <f t="shared" si="56"/>
        <v>0</v>
      </c>
      <c r="T27" s="121">
        <f>V17</f>
        <v>0</v>
      </c>
      <c r="U27" s="122">
        <v>0.22</v>
      </c>
      <c r="V27" s="222">
        <f t="shared" si="57"/>
        <v>0</v>
      </c>
      <c r="W27" s="409">
        <f t="shared" si="58"/>
        <v>0</v>
      </c>
      <c r="X27" s="415">
        <f t="shared" si="59"/>
        <v>0</v>
      </c>
      <c r="Y27" s="412">
        <f t="shared" si="6"/>
        <v>0</v>
      </c>
      <c r="Z27" s="429" t="e">
        <f t="shared" si="7"/>
        <v>#DIV/0!</v>
      </c>
      <c r="AA27" s="271"/>
      <c r="AB27" s="129"/>
      <c r="AC27" s="129"/>
      <c r="AD27" s="129"/>
      <c r="AE27" s="129"/>
      <c r="AF27" s="129"/>
      <c r="AG27" s="129"/>
    </row>
    <row r="28" spans="1:33" ht="30" customHeight="1" thickBot="1" x14ac:dyDescent="0.2">
      <c r="A28" s="130" t="s">
        <v>71</v>
      </c>
      <c r="B28" s="151" t="s">
        <v>94</v>
      </c>
      <c r="C28" s="160" t="s">
        <v>83</v>
      </c>
      <c r="D28" s="132"/>
      <c r="E28" s="133">
        <f>G21</f>
        <v>0</v>
      </c>
      <c r="F28" s="134">
        <v>0.22</v>
      </c>
      <c r="G28" s="135">
        <f t="shared" si="52"/>
        <v>0</v>
      </c>
      <c r="H28" s="133">
        <f>J21</f>
        <v>0</v>
      </c>
      <c r="I28" s="134">
        <v>0.22</v>
      </c>
      <c r="J28" s="135">
        <f t="shared" si="53"/>
        <v>0</v>
      </c>
      <c r="K28" s="133">
        <f>M21</f>
        <v>0</v>
      </c>
      <c r="L28" s="134">
        <v>0.22</v>
      </c>
      <c r="M28" s="135">
        <f t="shared" si="54"/>
        <v>0</v>
      </c>
      <c r="N28" s="133">
        <f>P21</f>
        <v>0</v>
      </c>
      <c r="O28" s="134">
        <v>0.22</v>
      </c>
      <c r="P28" s="135">
        <f t="shared" si="55"/>
        <v>0</v>
      </c>
      <c r="Q28" s="133">
        <f>S21</f>
        <v>0</v>
      </c>
      <c r="R28" s="134">
        <v>0.22</v>
      </c>
      <c r="S28" s="135">
        <f t="shared" si="56"/>
        <v>0</v>
      </c>
      <c r="T28" s="133">
        <f>V21</f>
        <v>0</v>
      </c>
      <c r="U28" s="134">
        <v>0.22</v>
      </c>
      <c r="V28" s="229">
        <f t="shared" si="57"/>
        <v>0</v>
      </c>
      <c r="W28" s="410">
        <f t="shared" si="58"/>
        <v>0</v>
      </c>
      <c r="X28" s="415">
        <f t="shared" si="59"/>
        <v>0</v>
      </c>
      <c r="Y28" s="412">
        <f t="shared" si="6"/>
        <v>0</v>
      </c>
      <c r="Z28" s="429" t="e">
        <f t="shared" si="7"/>
        <v>#DIV/0!</v>
      </c>
      <c r="AA28" s="272"/>
      <c r="AB28" s="129"/>
      <c r="AC28" s="129"/>
      <c r="AD28" s="129"/>
      <c r="AE28" s="129"/>
      <c r="AF28" s="129"/>
      <c r="AG28" s="129"/>
    </row>
    <row r="29" spans="1:33" ht="30" customHeight="1" x14ac:dyDescent="0.15">
      <c r="A29" s="106" t="s">
        <v>68</v>
      </c>
      <c r="B29" s="152" t="s">
        <v>95</v>
      </c>
      <c r="C29" s="138" t="s">
        <v>96</v>
      </c>
      <c r="D29" s="139"/>
      <c r="E29" s="140">
        <f>SUM(E30:E32)</f>
        <v>6</v>
      </c>
      <c r="F29" s="141"/>
      <c r="G29" s="142">
        <f t="shared" ref="G29:H29" si="60">SUM(G30:G32)</f>
        <v>100000</v>
      </c>
      <c r="H29" s="140">
        <f t="shared" si="60"/>
        <v>6</v>
      </c>
      <c r="I29" s="141"/>
      <c r="J29" s="142">
        <f t="shared" ref="J29:K29" si="61">SUM(J30:J32)</f>
        <v>100000</v>
      </c>
      <c r="K29" s="140">
        <f t="shared" si="61"/>
        <v>0</v>
      </c>
      <c r="L29" s="141"/>
      <c r="M29" s="142">
        <f t="shared" ref="M29:N29" si="62">SUM(M30:M32)</f>
        <v>0</v>
      </c>
      <c r="N29" s="140">
        <f t="shared" si="62"/>
        <v>0</v>
      </c>
      <c r="O29" s="141"/>
      <c r="P29" s="142">
        <f t="shared" ref="P29:Q29" si="63">SUM(P30:P32)</f>
        <v>0</v>
      </c>
      <c r="Q29" s="140">
        <f t="shared" si="63"/>
        <v>0</v>
      </c>
      <c r="R29" s="141"/>
      <c r="S29" s="142">
        <f t="shared" ref="S29:T29" si="64">SUM(S30:S32)</f>
        <v>0</v>
      </c>
      <c r="T29" s="140">
        <f t="shared" si="64"/>
        <v>0</v>
      </c>
      <c r="U29" s="141"/>
      <c r="V29" s="277">
        <f t="shared" ref="V29:X29" si="65">SUM(V30:V32)</f>
        <v>0</v>
      </c>
      <c r="W29" s="411">
        <f t="shared" si="65"/>
        <v>100000</v>
      </c>
      <c r="X29" s="417">
        <f t="shared" si="65"/>
        <v>100000</v>
      </c>
      <c r="Y29" s="411">
        <f t="shared" si="6"/>
        <v>0</v>
      </c>
      <c r="Z29" s="432">
        <f t="shared" si="7"/>
        <v>0</v>
      </c>
      <c r="AA29" s="282"/>
      <c r="AB29" s="6"/>
      <c r="AC29" s="6"/>
      <c r="AD29" s="6"/>
      <c r="AE29" s="6"/>
      <c r="AF29" s="6"/>
      <c r="AG29" s="6"/>
    </row>
    <row r="30" spans="1:33" ht="30" customHeight="1" x14ac:dyDescent="0.15">
      <c r="A30" s="117" t="s">
        <v>71</v>
      </c>
      <c r="B30" s="154" t="s">
        <v>97</v>
      </c>
      <c r="C30" s="318" t="s">
        <v>315</v>
      </c>
      <c r="D30" s="328" t="s">
        <v>74</v>
      </c>
      <c r="E30" s="329">
        <v>1</v>
      </c>
      <c r="F30" s="330">
        <v>40000</v>
      </c>
      <c r="G30" s="331">
        <f t="shared" ref="G30:G31" si="66">E30*F30</f>
        <v>40000</v>
      </c>
      <c r="H30" s="121">
        <v>1</v>
      </c>
      <c r="I30" s="122">
        <v>40000</v>
      </c>
      <c r="J30" s="123">
        <f t="shared" ref="J30:J32" si="67">H30*I30</f>
        <v>40000</v>
      </c>
      <c r="K30" s="121"/>
      <c r="L30" s="122"/>
      <c r="M30" s="123">
        <f t="shared" ref="M30:M32" si="68">K30*L30</f>
        <v>0</v>
      </c>
      <c r="N30" s="121"/>
      <c r="O30" s="122"/>
      <c r="P30" s="123">
        <f t="shared" ref="P30:P32" si="69">N30*O30</f>
        <v>0</v>
      </c>
      <c r="Q30" s="121"/>
      <c r="R30" s="122"/>
      <c r="S30" s="123">
        <f t="shared" ref="S30:S32" si="70">Q30*R30</f>
        <v>0</v>
      </c>
      <c r="T30" s="121"/>
      <c r="U30" s="122"/>
      <c r="V30" s="222">
        <f t="shared" ref="V30:V32" si="71">T30*U30</f>
        <v>0</v>
      </c>
      <c r="W30" s="409">
        <f t="shared" ref="W30:W32" si="72">G30+M30+S30</f>
        <v>40000</v>
      </c>
      <c r="X30" s="415">
        <f t="shared" ref="X30:X32" si="73">J30+P30+V30</f>
        <v>40000</v>
      </c>
      <c r="Y30" s="412">
        <f t="shared" si="6"/>
        <v>0</v>
      </c>
      <c r="Z30" s="429">
        <f t="shared" si="7"/>
        <v>0</v>
      </c>
      <c r="AA30" s="271"/>
      <c r="AB30" s="6"/>
      <c r="AC30" s="6"/>
      <c r="AD30" s="6"/>
      <c r="AE30" s="6"/>
      <c r="AF30" s="6"/>
      <c r="AG30" s="6"/>
    </row>
    <row r="31" spans="1:33" ht="30" customHeight="1" x14ac:dyDescent="0.15">
      <c r="A31" s="117" t="s">
        <v>71</v>
      </c>
      <c r="B31" s="118" t="s">
        <v>98</v>
      </c>
      <c r="C31" s="332" t="s">
        <v>275</v>
      </c>
      <c r="D31" s="328" t="s">
        <v>137</v>
      </c>
      <c r="E31" s="329">
        <v>5</v>
      </c>
      <c r="F31" s="321">
        <v>12000</v>
      </c>
      <c r="G31" s="322">
        <f t="shared" si="66"/>
        <v>60000</v>
      </c>
      <c r="H31" s="121">
        <v>5</v>
      </c>
      <c r="I31" s="122">
        <v>12000</v>
      </c>
      <c r="J31" s="123">
        <f t="shared" si="67"/>
        <v>60000</v>
      </c>
      <c r="K31" s="121"/>
      <c r="L31" s="122"/>
      <c r="M31" s="123">
        <f t="shared" si="68"/>
        <v>0</v>
      </c>
      <c r="N31" s="121"/>
      <c r="O31" s="122"/>
      <c r="P31" s="123">
        <f t="shared" si="69"/>
        <v>0</v>
      </c>
      <c r="Q31" s="121"/>
      <c r="R31" s="122"/>
      <c r="S31" s="123">
        <f t="shared" si="70"/>
        <v>0</v>
      </c>
      <c r="T31" s="121"/>
      <c r="U31" s="122"/>
      <c r="V31" s="222">
        <f t="shared" si="71"/>
        <v>0</v>
      </c>
      <c r="W31" s="409">
        <f t="shared" si="72"/>
        <v>60000</v>
      </c>
      <c r="X31" s="415">
        <f t="shared" si="73"/>
        <v>60000</v>
      </c>
      <c r="Y31" s="412">
        <f t="shared" si="6"/>
        <v>0</v>
      </c>
      <c r="Z31" s="429">
        <f t="shared" si="7"/>
        <v>0</v>
      </c>
      <c r="AA31" s="271"/>
      <c r="AB31" s="6"/>
      <c r="AC31" s="6"/>
      <c r="AD31" s="6"/>
      <c r="AE31" s="6"/>
      <c r="AF31" s="6"/>
      <c r="AG31" s="6"/>
    </row>
    <row r="32" spans="1:33" ht="30" customHeight="1" thickBot="1" x14ac:dyDescent="0.2">
      <c r="A32" s="130" t="s">
        <v>71</v>
      </c>
      <c r="B32" s="131" t="s">
        <v>99</v>
      </c>
      <c r="C32" s="161" t="s">
        <v>85</v>
      </c>
      <c r="D32" s="132" t="s">
        <v>74</v>
      </c>
      <c r="E32" s="133"/>
      <c r="F32" s="134"/>
      <c r="G32" s="135">
        <f t="shared" ref="G32" si="74">E32*F32</f>
        <v>0</v>
      </c>
      <c r="H32" s="121"/>
      <c r="I32" s="134"/>
      <c r="J32" s="135">
        <f t="shared" si="67"/>
        <v>0</v>
      </c>
      <c r="K32" s="146"/>
      <c r="L32" s="147"/>
      <c r="M32" s="148">
        <f t="shared" si="68"/>
        <v>0</v>
      </c>
      <c r="N32" s="146"/>
      <c r="O32" s="147"/>
      <c r="P32" s="148">
        <f t="shared" si="69"/>
        <v>0</v>
      </c>
      <c r="Q32" s="146"/>
      <c r="R32" s="147"/>
      <c r="S32" s="148">
        <f t="shared" si="70"/>
        <v>0</v>
      </c>
      <c r="T32" s="146"/>
      <c r="U32" s="147"/>
      <c r="V32" s="279">
        <f t="shared" si="71"/>
        <v>0</v>
      </c>
      <c r="W32" s="413">
        <f t="shared" si="72"/>
        <v>0</v>
      </c>
      <c r="X32" s="415">
        <f t="shared" si="73"/>
        <v>0</v>
      </c>
      <c r="Y32" s="422">
        <f t="shared" si="6"/>
        <v>0</v>
      </c>
      <c r="Z32" s="433" t="e">
        <f t="shared" si="7"/>
        <v>#DIV/0!</v>
      </c>
      <c r="AA32" s="424"/>
      <c r="AB32" s="6"/>
      <c r="AC32" s="6"/>
      <c r="AD32" s="6"/>
      <c r="AE32" s="6"/>
      <c r="AF32" s="6"/>
      <c r="AG32" s="6"/>
    </row>
    <row r="33" spans="1:33" ht="28.75" customHeight="1" thickBot="1" x14ac:dyDescent="0.2">
      <c r="A33" s="163" t="s">
        <v>100</v>
      </c>
      <c r="B33" s="164"/>
      <c r="C33" s="165"/>
      <c r="D33" s="166"/>
      <c r="E33" s="167"/>
      <c r="F33" s="168"/>
      <c r="G33" s="169">
        <f>G13+G17+G21+G25+G29</f>
        <v>173200</v>
      </c>
      <c r="H33" s="168"/>
      <c r="I33" s="168"/>
      <c r="J33" s="169">
        <f>J13+J17+J21+J25+J29</f>
        <v>173200</v>
      </c>
      <c r="K33" s="167"/>
      <c r="L33" s="170"/>
      <c r="M33" s="169">
        <f>M13+M17+M21+M25+M29</f>
        <v>0</v>
      </c>
      <c r="N33" s="167"/>
      <c r="O33" s="170"/>
      <c r="P33" s="169">
        <f>P13+P17+P21+P25+P29</f>
        <v>0</v>
      </c>
      <c r="Q33" s="167"/>
      <c r="R33" s="170"/>
      <c r="S33" s="169">
        <f>S13+S17+S21+S25+S29</f>
        <v>0</v>
      </c>
      <c r="T33" s="167"/>
      <c r="U33" s="170"/>
      <c r="V33" s="169">
        <f t="shared" ref="V33:X33" si="75">V13+V17+V21+V25+V29</f>
        <v>0</v>
      </c>
      <c r="W33" s="407">
        <f t="shared" si="75"/>
        <v>173200</v>
      </c>
      <c r="X33" s="171">
        <f t="shared" si="75"/>
        <v>173200</v>
      </c>
      <c r="Y33" s="418">
        <f t="shared" si="6"/>
        <v>0</v>
      </c>
      <c r="Z33" s="427">
        <f t="shared" si="7"/>
        <v>0</v>
      </c>
      <c r="AA33" s="172"/>
      <c r="AB33" s="5"/>
      <c r="AC33" s="6"/>
      <c r="AD33" s="6"/>
      <c r="AE33" s="6"/>
      <c r="AF33" s="6"/>
      <c r="AG33" s="6"/>
    </row>
    <row r="34" spans="1:33" ht="30" hidden="1" customHeight="1" thickBot="1" x14ac:dyDescent="0.2">
      <c r="A34" s="173" t="s">
        <v>66</v>
      </c>
      <c r="B34" s="174">
        <v>2</v>
      </c>
      <c r="C34" s="175" t="s">
        <v>101</v>
      </c>
      <c r="D34" s="176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104"/>
      <c r="Y34" s="177"/>
      <c r="Z34" s="380"/>
      <c r="AA34" s="105"/>
      <c r="AB34" s="6"/>
      <c r="AC34" s="6"/>
      <c r="AD34" s="6"/>
      <c r="AE34" s="6"/>
      <c r="AF34" s="6"/>
      <c r="AG34" s="6"/>
    </row>
    <row r="35" spans="1:33" ht="30" hidden="1" customHeight="1" thickBot="1" x14ac:dyDescent="0.2">
      <c r="A35" s="106" t="s">
        <v>68</v>
      </c>
      <c r="B35" s="152" t="s">
        <v>102</v>
      </c>
      <c r="C35" s="108" t="s">
        <v>103</v>
      </c>
      <c r="D35" s="109"/>
      <c r="E35" s="110">
        <f>SUM(E36:E38)</f>
        <v>0</v>
      </c>
      <c r="F35" s="111"/>
      <c r="G35" s="112">
        <f t="shared" ref="G35:H35" si="76">SUM(G36:G38)</f>
        <v>0</v>
      </c>
      <c r="H35" s="110">
        <f t="shared" si="76"/>
        <v>0</v>
      </c>
      <c r="I35" s="111"/>
      <c r="J35" s="112">
        <f t="shared" ref="J35:K35" si="77">SUM(J36:J38)</f>
        <v>0</v>
      </c>
      <c r="K35" s="110">
        <f t="shared" si="77"/>
        <v>0</v>
      </c>
      <c r="L35" s="111"/>
      <c r="M35" s="112">
        <f t="shared" ref="M35:N35" si="78">SUM(M36:M38)</f>
        <v>0</v>
      </c>
      <c r="N35" s="110">
        <f t="shared" si="78"/>
        <v>0</v>
      </c>
      <c r="O35" s="111"/>
      <c r="P35" s="112">
        <f t="shared" ref="P35:Q35" si="79">SUM(P36:P38)</f>
        <v>0</v>
      </c>
      <c r="Q35" s="110">
        <f t="shared" si="79"/>
        <v>0</v>
      </c>
      <c r="R35" s="111"/>
      <c r="S35" s="112">
        <f t="shared" ref="S35:T35" si="80">SUM(S36:S38)</f>
        <v>0</v>
      </c>
      <c r="T35" s="110">
        <f t="shared" si="80"/>
        <v>0</v>
      </c>
      <c r="U35" s="111"/>
      <c r="V35" s="112">
        <f t="shared" ref="V35:X35" si="81">SUM(V36:V38)</f>
        <v>0</v>
      </c>
      <c r="W35" s="112">
        <f t="shared" si="81"/>
        <v>0</v>
      </c>
      <c r="X35" s="178">
        <f t="shared" si="81"/>
        <v>0</v>
      </c>
      <c r="Y35" s="141">
        <f t="shared" ref="Y35:Y47" si="82">W35-X35</f>
        <v>0</v>
      </c>
      <c r="Z35" s="382" t="e">
        <f t="shared" ref="Z35:Z47" si="83">Y35/W35</f>
        <v>#DIV/0!</v>
      </c>
      <c r="AA35" s="115"/>
      <c r="AB35" s="179"/>
      <c r="AC35" s="116"/>
      <c r="AD35" s="116"/>
      <c r="AE35" s="116"/>
      <c r="AF35" s="116"/>
      <c r="AG35" s="116"/>
    </row>
    <row r="36" spans="1:33" ht="30" hidden="1" customHeight="1" thickBot="1" x14ac:dyDescent="0.2">
      <c r="A36" s="117" t="s">
        <v>71</v>
      </c>
      <c r="B36" s="118" t="s">
        <v>104</v>
      </c>
      <c r="C36" s="119" t="s">
        <v>105</v>
      </c>
      <c r="D36" s="120" t="s">
        <v>106</v>
      </c>
      <c r="E36" s="121"/>
      <c r="F36" s="122"/>
      <c r="G36" s="123">
        <f t="shared" ref="G36:G38" si="84">E36*F36</f>
        <v>0</v>
      </c>
      <c r="H36" s="121"/>
      <c r="I36" s="122"/>
      <c r="J36" s="123">
        <f t="shared" ref="J36:J38" si="85">H36*I36</f>
        <v>0</v>
      </c>
      <c r="K36" s="121"/>
      <c r="L36" s="122"/>
      <c r="M36" s="123">
        <f t="shared" ref="M36:M38" si="86">K36*L36</f>
        <v>0</v>
      </c>
      <c r="N36" s="121"/>
      <c r="O36" s="122"/>
      <c r="P36" s="123">
        <f t="shared" ref="P36:P38" si="87">N36*O36</f>
        <v>0</v>
      </c>
      <c r="Q36" s="121"/>
      <c r="R36" s="122"/>
      <c r="S36" s="123">
        <f t="shared" ref="S36:S38" si="88">Q36*R36</f>
        <v>0</v>
      </c>
      <c r="T36" s="121"/>
      <c r="U36" s="122"/>
      <c r="V36" s="123">
        <f t="shared" ref="V36:V38" si="89">T36*U36</f>
        <v>0</v>
      </c>
      <c r="W36" s="124">
        <f t="shared" ref="W36:W38" si="90">G36+M36+S36</f>
        <v>0</v>
      </c>
      <c r="X36" s="125">
        <f t="shared" ref="X36:X38" si="91">J36+P36+V36</f>
        <v>0</v>
      </c>
      <c r="Y36" s="125">
        <f t="shared" si="82"/>
        <v>0</v>
      </c>
      <c r="Z36" s="126" t="e">
        <f t="shared" si="83"/>
        <v>#DIV/0!</v>
      </c>
      <c r="AA36" s="127"/>
      <c r="AB36" s="129"/>
      <c r="AC36" s="129"/>
      <c r="AD36" s="129"/>
      <c r="AE36" s="129"/>
      <c r="AF36" s="129"/>
      <c r="AG36" s="129"/>
    </row>
    <row r="37" spans="1:33" ht="30" hidden="1" customHeight="1" thickBot="1" x14ac:dyDescent="0.2">
      <c r="A37" s="117" t="s">
        <v>71</v>
      </c>
      <c r="B37" s="118" t="s">
        <v>107</v>
      </c>
      <c r="C37" s="119" t="s">
        <v>105</v>
      </c>
      <c r="D37" s="120" t="s">
        <v>106</v>
      </c>
      <c r="E37" s="121"/>
      <c r="F37" s="122"/>
      <c r="G37" s="123">
        <f t="shared" si="84"/>
        <v>0</v>
      </c>
      <c r="H37" s="121"/>
      <c r="I37" s="122"/>
      <c r="J37" s="123">
        <f t="shared" si="85"/>
        <v>0</v>
      </c>
      <c r="K37" s="121"/>
      <c r="L37" s="122"/>
      <c r="M37" s="123">
        <f t="shared" si="86"/>
        <v>0</v>
      </c>
      <c r="N37" s="121"/>
      <c r="O37" s="122"/>
      <c r="P37" s="123">
        <f t="shared" si="87"/>
        <v>0</v>
      </c>
      <c r="Q37" s="121"/>
      <c r="R37" s="122"/>
      <c r="S37" s="123">
        <f t="shared" si="88"/>
        <v>0</v>
      </c>
      <c r="T37" s="121"/>
      <c r="U37" s="122"/>
      <c r="V37" s="123">
        <f t="shared" si="89"/>
        <v>0</v>
      </c>
      <c r="W37" s="124">
        <f t="shared" si="90"/>
        <v>0</v>
      </c>
      <c r="X37" s="125">
        <f t="shared" si="91"/>
        <v>0</v>
      </c>
      <c r="Y37" s="125">
        <f t="shared" si="82"/>
        <v>0</v>
      </c>
      <c r="Z37" s="126" t="e">
        <f t="shared" si="83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hidden="1" customHeight="1" thickBot="1" x14ac:dyDescent="0.2">
      <c r="A38" s="144" t="s">
        <v>71</v>
      </c>
      <c r="B38" s="151" t="s">
        <v>108</v>
      </c>
      <c r="C38" s="119" t="s">
        <v>105</v>
      </c>
      <c r="D38" s="145" t="s">
        <v>106</v>
      </c>
      <c r="E38" s="146"/>
      <c r="F38" s="147"/>
      <c r="G38" s="148">
        <f t="shared" si="84"/>
        <v>0</v>
      </c>
      <c r="H38" s="146"/>
      <c r="I38" s="147"/>
      <c r="J38" s="148">
        <f t="shared" si="85"/>
        <v>0</v>
      </c>
      <c r="K38" s="146"/>
      <c r="L38" s="147"/>
      <c r="M38" s="148">
        <f t="shared" si="86"/>
        <v>0</v>
      </c>
      <c r="N38" s="146"/>
      <c r="O38" s="147"/>
      <c r="P38" s="148">
        <f t="shared" si="87"/>
        <v>0</v>
      </c>
      <c r="Q38" s="146"/>
      <c r="R38" s="147"/>
      <c r="S38" s="148">
        <f t="shared" si="88"/>
        <v>0</v>
      </c>
      <c r="T38" s="146"/>
      <c r="U38" s="147"/>
      <c r="V38" s="148">
        <f t="shared" si="89"/>
        <v>0</v>
      </c>
      <c r="W38" s="136">
        <f t="shared" si="90"/>
        <v>0</v>
      </c>
      <c r="X38" s="125">
        <f t="shared" si="91"/>
        <v>0</v>
      </c>
      <c r="Y38" s="125">
        <f t="shared" si="82"/>
        <v>0</v>
      </c>
      <c r="Z38" s="126" t="e">
        <f t="shared" si="83"/>
        <v>#DIV/0!</v>
      </c>
      <c r="AA38" s="149"/>
      <c r="AB38" s="129"/>
      <c r="AC38" s="129"/>
      <c r="AD38" s="129"/>
      <c r="AE38" s="129"/>
      <c r="AF38" s="129"/>
      <c r="AG38" s="129"/>
    </row>
    <row r="39" spans="1:33" ht="30" hidden="1" customHeight="1" thickBot="1" x14ac:dyDescent="0.2">
      <c r="A39" s="106" t="s">
        <v>68</v>
      </c>
      <c r="B39" s="152" t="s">
        <v>109</v>
      </c>
      <c r="C39" s="150" t="s">
        <v>110</v>
      </c>
      <c r="D39" s="139"/>
      <c r="E39" s="140">
        <f>SUM(E40:E42)</f>
        <v>0</v>
      </c>
      <c r="F39" s="141"/>
      <c r="G39" s="142">
        <f t="shared" ref="G39:H39" si="92">SUM(G40:G42)</f>
        <v>0</v>
      </c>
      <c r="H39" s="140">
        <f t="shared" si="92"/>
        <v>0</v>
      </c>
      <c r="I39" s="141"/>
      <c r="J39" s="142">
        <f t="shared" ref="J39:K39" si="93">SUM(J40:J42)</f>
        <v>0</v>
      </c>
      <c r="K39" s="140">
        <f t="shared" si="93"/>
        <v>0</v>
      </c>
      <c r="L39" s="141"/>
      <c r="M39" s="142">
        <f t="shared" ref="M39:N39" si="94">SUM(M40:M42)</f>
        <v>0</v>
      </c>
      <c r="N39" s="140">
        <f t="shared" si="94"/>
        <v>0</v>
      </c>
      <c r="O39" s="141"/>
      <c r="P39" s="142">
        <f t="shared" ref="P39:Q39" si="95">SUM(P40:P42)</f>
        <v>0</v>
      </c>
      <c r="Q39" s="140">
        <f t="shared" si="95"/>
        <v>0</v>
      </c>
      <c r="R39" s="141"/>
      <c r="S39" s="142">
        <f t="shared" ref="S39:T39" si="96">SUM(S40:S42)</f>
        <v>0</v>
      </c>
      <c r="T39" s="140">
        <f t="shared" si="96"/>
        <v>0</v>
      </c>
      <c r="U39" s="141"/>
      <c r="V39" s="142">
        <f t="shared" ref="V39:X39" si="97">SUM(V40:V42)</f>
        <v>0</v>
      </c>
      <c r="W39" s="142">
        <f t="shared" si="97"/>
        <v>0</v>
      </c>
      <c r="X39" s="142">
        <f t="shared" si="97"/>
        <v>0</v>
      </c>
      <c r="Y39" s="180">
        <f t="shared" si="82"/>
        <v>0</v>
      </c>
      <c r="Z39" s="383" t="e">
        <f t="shared" si="83"/>
        <v>#DIV/0!</v>
      </c>
      <c r="AA39" s="143"/>
      <c r="AB39" s="116"/>
      <c r="AC39" s="116"/>
      <c r="AD39" s="116"/>
      <c r="AE39" s="116"/>
      <c r="AF39" s="116"/>
      <c r="AG39" s="116"/>
    </row>
    <row r="40" spans="1:33" ht="30" hidden="1" customHeight="1" thickBot="1" x14ac:dyDescent="0.2">
      <c r="A40" s="117" t="s">
        <v>71</v>
      </c>
      <c r="B40" s="118" t="s">
        <v>111</v>
      </c>
      <c r="C40" s="119" t="s">
        <v>112</v>
      </c>
      <c r="D40" s="120" t="s">
        <v>113</v>
      </c>
      <c r="E40" s="121"/>
      <c r="F40" s="122"/>
      <c r="G40" s="123">
        <f t="shared" ref="G40:G42" si="98">E40*F40</f>
        <v>0</v>
      </c>
      <c r="H40" s="121"/>
      <c r="I40" s="122"/>
      <c r="J40" s="123">
        <f t="shared" ref="J40:J42" si="99">H40*I40</f>
        <v>0</v>
      </c>
      <c r="K40" s="121"/>
      <c r="L40" s="122"/>
      <c r="M40" s="123">
        <f t="shared" ref="M40:M42" si="100">K40*L40</f>
        <v>0</v>
      </c>
      <c r="N40" s="121"/>
      <c r="O40" s="122"/>
      <c r="P40" s="123">
        <f t="shared" ref="P40:P42" si="101">N40*O40</f>
        <v>0</v>
      </c>
      <c r="Q40" s="121"/>
      <c r="R40" s="122"/>
      <c r="S40" s="123">
        <f t="shared" ref="S40:S42" si="102">Q40*R40</f>
        <v>0</v>
      </c>
      <c r="T40" s="121"/>
      <c r="U40" s="122"/>
      <c r="V40" s="123">
        <f t="shared" ref="V40:V42" si="103">T40*U40</f>
        <v>0</v>
      </c>
      <c r="W40" s="124">
        <f t="shared" ref="W40:W42" si="104">G40+M40+S40</f>
        <v>0</v>
      </c>
      <c r="X40" s="125">
        <f t="shared" ref="X40:X42" si="105">J40+P40+V40</f>
        <v>0</v>
      </c>
      <c r="Y40" s="125">
        <f t="shared" si="82"/>
        <v>0</v>
      </c>
      <c r="Z40" s="126" t="e">
        <f t="shared" si="83"/>
        <v>#DIV/0!</v>
      </c>
      <c r="AA40" s="127"/>
      <c r="AB40" s="129"/>
      <c r="AC40" s="129"/>
      <c r="AD40" s="129"/>
      <c r="AE40" s="129"/>
      <c r="AF40" s="129"/>
      <c r="AG40" s="129"/>
    </row>
    <row r="41" spans="1:33" ht="30" hidden="1" customHeight="1" thickBot="1" x14ac:dyDescent="0.2">
      <c r="A41" s="117" t="s">
        <v>71</v>
      </c>
      <c r="B41" s="118" t="s">
        <v>114</v>
      </c>
      <c r="C41" s="181" t="s">
        <v>112</v>
      </c>
      <c r="D41" s="120" t="s">
        <v>113</v>
      </c>
      <c r="E41" s="121"/>
      <c r="F41" s="122"/>
      <c r="G41" s="123">
        <f t="shared" si="98"/>
        <v>0</v>
      </c>
      <c r="H41" s="121"/>
      <c r="I41" s="122"/>
      <c r="J41" s="123">
        <f t="shared" si="99"/>
        <v>0</v>
      </c>
      <c r="K41" s="121"/>
      <c r="L41" s="122"/>
      <c r="M41" s="123">
        <f t="shared" si="100"/>
        <v>0</v>
      </c>
      <c r="N41" s="121"/>
      <c r="O41" s="122"/>
      <c r="P41" s="123">
        <f t="shared" si="101"/>
        <v>0</v>
      </c>
      <c r="Q41" s="121"/>
      <c r="R41" s="122"/>
      <c r="S41" s="123">
        <f t="shared" si="102"/>
        <v>0</v>
      </c>
      <c r="T41" s="121"/>
      <c r="U41" s="122"/>
      <c r="V41" s="123">
        <f t="shared" si="103"/>
        <v>0</v>
      </c>
      <c r="W41" s="124">
        <f t="shared" si="104"/>
        <v>0</v>
      </c>
      <c r="X41" s="125">
        <f t="shared" si="105"/>
        <v>0</v>
      </c>
      <c r="Y41" s="125">
        <f t="shared" si="82"/>
        <v>0</v>
      </c>
      <c r="Z41" s="126" t="e">
        <f t="shared" si="83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hidden="1" customHeight="1" thickBot="1" x14ac:dyDescent="0.2">
      <c r="A42" s="144" t="s">
        <v>71</v>
      </c>
      <c r="B42" s="151" t="s">
        <v>115</v>
      </c>
      <c r="C42" s="182" t="s">
        <v>112</v>
      </c>
      <c r="D42" s="145" t="s">
        <v>113</v>
      </c>
      <c r="E42" s="146"/>
      <c r="F42" s="147"/>
      <c r="G42" s="148">
        <f t="shared" si="98"/>
        <v>0</v>
      </c>
      <c r="H42" s="146"/>
      <c r="I42" s="147"/>
      <c r="J42" s="148">
        <f t="shared" si="99"/>
        <v>0</v>
      </c>
      <c r="K42" s="146"/>
      <c r="L42" s="147"/>
      <c r="M42" s="148">
        <f t="shared" si="100"/>
        <v>0</v>
      </c>
      <c r="N42" s="146"/>
      <c r="O42" s="147"/>
      <c r="P42" s="148">
        <f t="shared" si="101"/>
        <v>0</v>
      </c>
      <c r="Q42" s="146"/>
      <c r="R42" s="147"/>
      <c r="S42" s="148">
        <f t="shared" si="102"/>
        <v>0</v>
      </c>
      <c r="T42" s="146"/>
      <c r="U42" s="147"/>
      <c r="V42" s="148">
        <f t="shared" si="103"/>
        <v>0</v>
      </c>
      <c r="W42" s="136">
        <f t="shared" si="104"/>
        <v>0</v>
      </c>
      <c r="X42" s="125">
        <f t="shared" si="105"/>
        <v>0</v>
      </c>
      <c r="Y42" s="125">
        <f t="shared" si="82"/>
        <v>0</v>
      </c>
      <c r="Z42" s="126" t="e">
        <f t="shared" si="83"/>
        <v>#DIV/0!</v>
      </c>
      <c r="AA42" s="149"/>
      <c r="AB42" s="129"/>
      <c r="AC42" s="129"/>
      <c r="AD42" s="129"/>
      <c r="AE42" s="129"/>
      <c r="AF42" s="129"/>
      <c r="AG42" s="129"/>
    </row>
    <row r="43" spans="1:33" ht="30" hidden="1" customHeight="1" thickBot="1" x14ac:dyDescent="0.2">
      <c r="A43" s="106" t="s">
        <v>68</v>
      </c>
      <c r="B43" s="152" t="s">
        <v>116</v>
      </c>
      <c r="C43" s="150" t="s">
        <v>117</v>
      </c>
      <c r="D43" s="139"/>
      <c r="E43" s="140">
        <f>SUM(E44:E46)</f>
        <v>0</v>
      </c>
      <c r="F43" s="141"/>
      <c r="G43" s="142">
        <f t="shared" ref="G43:H43" si="106">SUM(G44:G46)</f>
        <v>0</v>
      </c>
      <c r="H43" s="140">
        <f t="shared" si="106"/>
        <v>0</v>
      </c>
      <c r="I43" s="141"/>
      <c r="J43" s="142">
        <f t="shared" ref="J43:K43" si="107">SUM(J44:J46)</f>
        <v>0</v>
      </c>
      <c r="K43" s="140">
        <f t="shared" si="107"/>
        <v>0</v>
      </c>
      <c r="L43" s="141"/>
      <c r="M43" s="142">
        <f t="shared" ref="M43:N43" si="108">SUM(M44:M46)</f>
        <v>0</v>
      </c>
      <c r="N43" s="140">
        <f t="shared" si="108"/>
        <v>0</v>
      </c>
      <c r="O43" s="141"/>
      <c r="P43" s="142">
        <f t="shared" ref="P43:Q43" si="109">SUM(P44:P46)</f>
        <v>0</v>
      </c>
      <c r="Q43" s="140">
        <f t="shared" si="109"/>
        <v>0</v>
      </c>
      <c r="R43" s="141"/>
      <c r="S43" s="142">
        <f t="shared" ref="S43:T43" si="110">SUM(S44:S46)</f>
        <v>0</v>
      </c>
      <c r="T43" s="140">
        <f t="shared" si="110"/>
        <v>0</v>
      </c>
      <c r="U43" s="141"/>
      <c r="V43" s="142">
        <f t="shared" ref="V43:X43" si="111">SUM(V44:V46)</f>
        <v>0</v>
      </c>
      <c r="W43" s="142">
        <f t="shared" si="111"/>
        <v>0</v>
      </c>
      <c r="X43" s="142">
        <f t="shared" si="111"/>
        <v>0</v>
      </c>
      <c r="Y43" s="141">
        <f t="shared" si="82"/>
        <v>0</v>
      </c>
      <c r="Z43" s="384" t="e">
        <f t="shared" si="83"/>
        <v>#DIV/0!</v>
      </c>
      <c r="AA43" s="143"/>
      <c r="AB43" s="116"/>
      <c r="AC43" s="116"/>
      <c r="AD43" s="116"/>
      <c r="AE43" s="116"/>
      <c r="AF43" s="116"/>
      <c r="AG43" s="116"/>
    </row>
    <row r="44" spans="1:33" ht="30" hidden="1" customHeight="1" thickBot="1" x14ac:dyDescent="0.2">
      <c r="A44" s="117" t="s">
        <v>71</v>
      </c>
      <c r="B44" s="118" t="s">
        <v>118</v>
      </c>
      <c r="C44" s="119" t="s">
        <v>119</v>
      </c>
      <c r="D44" s="120" t="s">
        <v>113</v>
      </c>
      <c r="E44" s="121"/>
      <c r="F44" s="122"/>
      <c r="G44" s="123">
        <f t="shared" ref="G44:G46" si="112">E44*F44</f>
        <v>0</v>
      </c>
      <c r="H44" s="121"/>
      <c r="I44" s="122"/>
      <c r="J44" s="123">
        <f t="shared" ref="J44:J46" si="113">H44*I44</f>
        <v>0</v>
      </c>
      <c r="K44" s="121"/>
      <c r="L44" s="122"/>
      <c r="M44" s="123">
        <f t="shared" ref="M44:M46" si="114">K44*L44</f>
        <v>0</v>
      </c>
      <c r="N44" s="121"/>
      <c r="O44" s="122"/>
      <c r="P44" s="123">
        <f t="shared" ref="P44:P46" si="115">N44*O44</f>
        <v>0</v>
      </c>
      <c r="Q44" s="121"/>
      <c r="R44" s="122"/>
      <c r="S44" s="123">
        <f t="shared" ref="S44:S46" si="116">Q44*R44</f>
        <v>0</v>
      </c>
      <c r="T44" s="121"/>
      <c r="U44" s="122"/>
      <c r="V44" s="123">
        <f t="shared" ref="V44:V46" si="117">T44*U44</f>
        <v>0</v>
      </c>
      <c r="W44" s="124">
        <f t="shared" ref="W44:W46" si="118">G44+M44+S44</f>
        <v>0</v>
      </c>
      <c r="X44" s="125">
        <f t="shared" ref="X44:X46" si="119">J44+P44+V44</f>
        <v>0</v>
      </c>
      <c r="Y44" s="125">
        <f t="shared" si="82"/>
        <v>0</v>
      </c>
      <c r="Z44" s="126" t="e">
        <f t="shared" si="83"/>
        <v>#DIV/0!</v>
      </c>
      <c r="AA44" s="127"/>
      <c r="AB44" s="128"/>
      <c r="AC44" s="129"/>
      <c r="AD44" s="129"/>
      <c r="AE44" s="129"/>
      <c r="AF44" s="129"/>
      <c r="AG44" s="129"/>
    </row>
    <row r="45" spans="1:33" ht="30" hidden="1" customHeight="1" thickBot="1" x14ac:dyDescent="0.2">
      <c r="A45" s="117" t="s">
        <v>71</v>
      </c>
      <c r="B45" s="118" t="s">
        <v>120</v>
      </c>
      <c r="C45" s="119" t="s">
        <v>121</v>
      </c>
      <c r="D45" s="120" t="s">
        <v>113</v>
      </c>
      <c r="E45" s="121"/>
      <c r="F45" s="122"/>
      <c r="G45" s="123">
        <f t="shared" si="112"/>
        <v>0</v>
      </c>
      <c r="H45" s="121"/>
      <c r="I45" s="122"/>
      <c r="J45" s="123">
        <f t="shared" si="113"/>
        <v>0</v>
      </c>
      <c r="K45" s="121"/>
      <c r="L45" s="122"/>
      <c r="M45" s="123">
        <f t="shared" si="114"/>
        <v>0</v>
      </c>
      <c r="N45" s="121"/>
      <c r="O45" s="122"/>
      <c r="P45" s="123">
        <f t="shared" si="115"/>
        <v>0</v>
      </c>
      <c r="Q45" s="121"/>
      <c r="R45" s="122"/>
      <c r="S45" s="123">
        <f t="shared" si="116"/>
        <v>0</v>
      </c>
      <c r="T45" s="121"/>
      <c r="U45" s="122"/>
      <c r="V45" s="123">
        <f t="shared" si="117"/>
        <v>0</v>
      </c>
      <c r="W45" s="124">
        <f t="shared" si="118"/>
        <v>0</v>
      </c>
      <c r="X45" s="125">
        <f t="shared" si="119"/>
        <v>0</v>
      </c>
      <c r="Y45" s="125">
        <f t="shared" si="82"/>
        <v>0</v>
      </c>
      <c r="Z45" s="126" t="e">
        <f t="shared" si="83"/>
        <v>#DIV/0!</v>
      </c>
      <c r="AA45" s="127"/>
      <c r="AB45" s="129"/>
      <c r="AC45" s="129"/>
      <c r="AD45" s="129"/>
      <c r="AE45" s="129"/>
      <c r="AF45" s="129"/>
      <c r="AG45" s="129"/>
    </row>
    <row r="46" spans="1:33" ht="30" hidden="1" customHeight="1" thickBot="1" x14ac:dyDescent="0.2">
      <c r="A46" s="130" t="s">
        <v>71</v>
      </c>
      <c r="B46" s="131" t="s">
        <v>122</v>
      </c>
      <c r="C46" s="161" t="s">
        <v>119</v>
      </c>
      <c r="D46" s="132" t="s">
        <v>113</v>
      </c>
      <c r="E46" s="146"/>
      <c r="F46" s="147"/>
      <c r="G46" s="148">
        <f t="shared" si="112"/>
        <v>0</v>
      </c>
      <c r="H46" s="146"/>
      <c r="I46" s="147"/>
      <c r="J46" s="148">
        <f t="shared" si="113"/>
        <v>0</v>
      </c>
      <c r="K46" s="146"/>
      <c r="L46" s="147"/>
      <c r="M46" s="148">
        <f t="shared" si="114"/>
        <v>0</v>
      </c>
      <c r="N46" s="146"/>
      <c r="O46" s="147"/>
      <c r="P46" s="148">
        <f t="shared" si="115"/>
        <v>0</v>
      </c>
      <c r="Q46" s="146"/>
      <c r="R46" s="147"/>
      <c r="S46" s="148">
        <f t="shared" si="116"/>
        <v>0</v>
      </c>
      <c r="T46" s="146"/>
      <c r="U46" s="147"/>
      <c r="V46" s="148">
        <f t="shared" si="117"/>
        <v>0</v>
      </c>
      <c r="W46" s="136">
        <f t="shared" si="118"/>
        <v>0</v>
      </c>
      <c r="X46" s="125">
        <f t="shared" si="119"/>
        <v>0</v>
      </c>
      <c r="Y46" s="125">
        <f t="shared" si="82"/>
        <v>0</v>
      </c>
      <c r="Z46" s="126" t="e">
        <f t="shared" si="83"/>
        <v>#DIV/0!</v>
      </c>
      <c r="AA46" s="149"/>
      <c r="AB46" s="129"/>
      <c r="AC46" s="129"/>
      <c r="AD46" s="129"/>
      <c r="AE46" s="129"/>
      <c r="AF46" s="129"/>
      <c r="AG46" s="129"/>
    </row>
    <row r="47" spans="1:33" ht="30" hidden="1" customHeight="1" thickBot="1" x14ac:dyDescent="0.2">
      <c r="A47" s="163" t="s">
        <v>123</v>
      </c>
      <c r="B47" s="164"/>
      <c r="C47" s="165"/>
      <c r="D47" s="166"/>
      <c r="E47" s="170">
        <f>E43+E39+E35</f>
        <v>0</v>
      </c>
      <c r="F47" s="183"/>
      <c r="G47" s="169">
        <f t="shared" ref="G47:H47" si="120">G43+G39+G35</f>
        <v>0</v>
      </c>
      <c r="H47" s="170">
        <f t="shared" si="120"/>
        <v>0</v>
      </c>
      <c r="I47" s="183"/>
      <c r="J47" s="169">
        <f t="shared" ref="J47:K47" si="121">J43+J39+J35</f>
        <v>0</v>
      </c>
      <c r="K47" s="184">
        <f t="shared" si="121"/>
        <v>0</v>
      </c>
      <c r="L47" s="183"/>
      <c r="M47" s="169">
        <f t="shared" ref="M47:N47" si="122">M43+M39+M35</f>
        <v>0</v>
      </c>
      <c r="N47" s="184">
        <f t="shared" si="122"/>
        <v>0</v>
      </c>
      <c r="O47" s="183"/>
      <c r="P47" s="169">
        <f t="shared" ref="P47:Q47" si="123">P43+P39+P35</f>
        <v>0</v>
      </c>
      <c r="Q47" s="184">
        <f t="shared" si="123"/>
        <v>0</v>
      </c>
      <c r="R47" s="183"/>
      <c r="S47" s="169">
        <f t="shared" ref="S47:T47" si="124">S43+S39+S35</f>
        <v>0</v>
      </c>
      <c r="T47" s="184">
        <f t="shared" si="124"/>
        <v>0</v>
      </c>
      <c r="U47" s="183"/>
      <c r="V47" s="169">
        <f t="shared" ref="V47:X47" si="125">V43+V39+V35</f>
        <v>0</v>
      </c>
      <c r="W47" s="185">
        <f t="shared" si="125"/>
        <v>0</v>
      </c>
      <c r="X47" s="185">
        <f t="shared" si="125"/>
        <v>0</v>
      </c>
      <c r="Y47" s="185">
        <f t="shared" si="82"/>
        <v>0</v>
      </c>
      <c r="Z47" s="385" t="e">
        <f t="shared" si="83"/>
        <v>#DIV/0!</v>
      </c>
      <c r="AA47" s="172"/>
      <c r="AB47" s="6"/>
      <c r="AC47" s="6"/>
      <c r="AD47" s="6"/>
      <c r="AE47" s="6"/>
      <c r="AF47" s="6"/>
      <c r="AG47" s="6"/>
    </row>
    <row r="48" spans="1:33" ht="30" hidden="1" customHeight="1" thickBot="1" x14ac:dyDescent="0.2">
      <c r="A48" s="173" t="s">
        <v>66</v>
      </c>
      <c r="B48" s="174">
        <v>3</v>
      </c>
      <c r="C48" s="175" t="s">
        <v>124</v>
      </c>
      <c r="D48" s="176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380"/>
      <c r="AA48" s="105"/>
      <c r="AB48" s="6"/>
      <c r="AC48" s="6"/>
      <c r="AD48" s="6"/>
      <c r="AE48" s="6"/>
      <c r="AF48" s="6"/>
      <c r="AG48" s="6"/>
    </row>
    <row r="49" spans="1:33" ht="45" hidden="1" customHeight="1" thickBot="1" x14ac:dyDescent="0.2">
      <c r="A49" s="106" t="s">
        <v>68</v>
      </c>
      <c r="B49" s="152" t="s">
        <v>125</v>
      </c>
      <c r="C49" s="108" t="s">
        <v>126</v>
      </c>
      <c r="D49" s="109"/>
      <c r="E49" s="110">
        <f>SUM(E50:E52)</f>
        <v>0</v>
      </c>
      <c r="F49" s="111"/>
      <c r="G49" s="112">
        <f t="shared" ref="G49:H49" si="126">SUM(G50:G52)</f>
        <v>0</v>
      </c>
      <c r="H49" s="110">
        <f t="shared" si="126"/>
        <v>0</v>
      </c>
      <c r="I49" s="111"/>
      <c r="J49" s="112">
        <f t="shared" ref="J49:K49" si="127">SUM(J50:J52)</f>
        <v>0</v>
      </c>
      <c r="K49" s="110">
        <f t="shared" si="127"/>
        <v>0</v>
      </c>
      <c r="L49" s="111"/>
      <c r="M49" s="112">
        <f t="shared" ref="M49:N49" si="128">SUM(M50:M52)</f>
        <v>0</v>
      </c>
      <c r="N49" s="110">
        <f t="shared" si="128"/>
        <v>0</v>
      </c>
      <c r="O49" s="111"/>
      <c r="P49" s="112">
        <f t="shared" ref="P49:Q49" si="129">SUM(P50:P52)</f>
        <v>0</v>
      </c>
      <c r="Q49" s="110">
        <f t="shared" si="129"/>
        <v>0</v>
      </c>
      <c r="R49" s="111"/>
      <c r="S49" s="112">
        <f t="shared" ref="S49:T49" si="130">SUM(S50:S52)</f>
        <v>0</v>
      </c>
      <c r="T49" s="110">
        <f t="shared" si="130"/>
        <v>0</v>
      </c>
      <c r="U49" s="111"/>
      <c r="V49" s="112">
        <f t="shared" ref="V49:X49" si="131">SUM(V50:V52)</f>
        <v>0</v>
      </c>
      <c r="W49" s="112">
        <f t="shared" si="131"/>
        <v>0</v>
      </c>
      <c r="X49" s="112">
        <f t="shared" si="131"/>
        <v>0</v>
      </c>
      <c r="Y49" s="113">
        <f t="shared" ref="Y49:Y56" si="132">W49-X49</f>
        <v>0</v>
      </c>
      <c r="Z49" s="114" t="e">
        <f t="shared" ref="Z49:Z56" si="133">Y49/W49</f>
        <v>#DIV/0!</v>
      </c>
      <c r="AA49" s="115"/>
      <c r="AB49" s="116"/>
      <c r="AC49" s="116"/>
      <c r="AD49" s="116"/>
      <c r="AE49" s="116"/>
      <c r="AF49" s="116"/>
      <c r="AG49" s="116"/>
    </row>
    <row r="50" spans="1:33" ht="30" hidden="1" customHeight="1" thickBot="1" x14ac:dyDescent="0.2">
      <c r="A50" s="117" t="s">
        <v>71</v>
      </c>
      <c r="B50" s="118" t="s">
        <v>127</v>
      </c>
      <c r="C50" s="181" t="s">
        <v>128</v>
      </c>
      <c r="D50" s="120" t="s">
        <v>106</v>
      </c>
      <c r="E50" s="121"/>
      <c r="F50" s="122"/>
      <c r="G50" s="123">
        <f t="shared" ref="G50:G52" si="134">E50*F50</f>
        <v>0</v>
      </c>
      <c r="H50" s="121"/>
      <c r="I50" s="122"/>
      <c r="J50" s="123">
        <f t="shared" ref="J50:J52" si="135">H50*I50</f>
        <v>0</v>
      </c>
      <c r="K50" s="121"/>
      <c r="L50" s="122"/>
      <c r="M50" s="123">
        <f t="shared" ref="M50:M52" si="136">K50*L50</f>
        <v>0</v>
      </c>
      <c r="N50" s="121"/>
      <c r="O50" s="122"/>
      <c r="P50" s="123">
        <f t="shared" ref="P50:P52" si="137">N50*O50</f>
        <v>0</v>
      </c>
      <c r="Q50" s="121"/>
      <c r="R50" s="122"/>
      <c r="S50" s="123">
        <f t="shared" ref="S50:S52" si="138">Q50*R50</f>
        <v>0</v>
      </c>
      <c r="T50" s="121"/>
      <c r="U50" s="122"/>
      <c r="V50" s="123">
        <f t="shared" ref="V50:V52" si="139">T50*U50</f>
        <v>0</v>
      </c>
      <c r="W50" s="124">
        <f t="shared" ref="W50:W52" si="140">G50+M50+S50</f>
        <v>0</v>
      </c>
      <c r="X50" s="125">
        <f t="shared" ref="X50:X52" si="141">J50+P50+V50</f>
        <v>0</v>
      </c>
      <c r="Y50" s="125">
        <f t="shared" si="132"/>
        <v>0</v>
      </c>
      <c r="Z50" s="126" t="e">
        <f t="shared" si="133"/>
        <v>#DIV/0!</v>
      </c>
      <c r="AA50" s="127"/>
      <c r="AB50" s="129"/>
      <c r="AC50" s="129"/>
      <c r="AD50" s="129"/>
      <c r="AE50" s="129"/>
      <c r="AF50" s="129"/>
      <c r="AG50" s="129"/>
    </row>
    <row r="51" spans="1:33" ht="30" hidden="1" customHeight="1" thickBot="1" x14ac:dyDescent="0.2">
      <c r="A51" s="117" t="s">
        <v>71</v>
      </c>
      <c r="B51" s="118" t="s">
        <v>129</v>
      </c>
      <c r="C51" s="181" t="s">
        <v>130</v>
      </c>
      <c r="D51" s="120" t="s">
        <v>106</v>
      </c>
      <c r="E51" s="121"/>
      <c r="F51" s="122"/>
      <c r="G51" s="123">
        <f t="shared" si="134"/>
        <v>0</v>
      </c>
      <c r="H51" s="121"/>
      <c r="I51" s="122"/>
      <c r="J51" s="123">
        <f t="shared" si="135"/>
        <v>0</v>
      </c>
      <c r="K51" s="121"/>
      <c r="L51" s="122"/>
      <c r="M51" s="123">
        <f t="shared" si="136"/>
        <v>0</v>
      </c>
      <c r="N51" s="121"/>
      <c r="O51" s="122"/>
      <c r="P51" s="123">
        <f t="shared" si="137"/>
        <v>0</v>
      </c>
      <c r="Q51" s="121"/>
      <c r="R51" s="122"/>
      <c r="S51" s="123">
        <f t="shared" si="138"/>
        <v>0</v>
      </c>
      <c r="T51" s="121"/>
      <c r="U51" s="122"/>
      <c r="V51" s="123">
        <f t="shared" si="139"/>
        <v>0</v>
      </c>
      <c r="W51" s="124">
        <f t="shared" si="140"/>
        <v>0</v>
      </c>
      <c r="X51" s="125">
        <f t="shared" si="141"/>
        <v>0</v>
      </c>
      <c r="Y51" s="125">
        <f t="shared" si="132"/>
        <v>0</v>
      </c>
      <c r="Z51" s="126" t="e">
        <f t="shared" si="133"/>
        <v>#DIV/0!</v>
      </c>
      <c r="AA51" s="127"/>
      <c r="AB51" s="129"/>
      <c r="AC51" s="129"/>
      <c r="AD51" s="129"/>
      <c r="AE51" s="129"/>
      <c r="AF51" s="129"/>
      <c r="AG51" s="129"/>
    </row>
    <row r="52" spans="1:33" ht="30" hidden="1" customHeight="1" thickBot="1" x14ac:dyDescent="0.2">
      <c r="A52" s="130" t="s">
        <v>71</v>
      </c>
      <c r="B52" s="131" t="s">
        <v>131</v>
      </c>
      <c r="C52" s="160" t="s">
        <v>132</v>
      </c>
      <c r="D52" s="132" t="s">
        <v>106</v>
      </c>
      <c r="E52" s="133"/>
      <c r="F52" s="134"/>
      <c r="G52" s="135">
        <f t="shared" si="134"/>
        <v>0</v>
      </c>
      <c r="H52" s="133"/>
      <c r="I52" s="134"/>
      <c r="J52" s="135">
        <f t="shared" si="135"/>
        <v>0</v>
      </c>
      <c r="K52" s="133"/>
      <c r="L52" s="134"/>
      <c r="M52" s="135">
        <f t="shared" si="136"/>
        <v>0</v>
      </c>
      <c r="N52" s="133"/>
      <c r="O52" s="134"/>
      <c r="P52" s="135">
        <f t="shared" si="137"/>
        <v>0</v>
      </c>
      <c r="Q52" s="133"/>
      <c r="R52" s="134"/>
      <c r="S52" s="135">
        <f t="shared" si="138"/>
        <v>0</v>
      </c>
      <c r="T52" s="133"/>
      <c r="U52" s="134"/>
      <c r="V52" s="135">
        <f t="shared" si="139"/>
        <v>0</v>
      </c>
      <c r="W52" s="136">
        <f t="shared" si="140"/>
        <v>0</v>
      </c>
      <c r="X52" s="125">
        <f t="shared" si="141"/>
        <v>0</v>
      </c>
      <c r="Y52" s="125">
        <f t="shared" si="132"/>
        <v>0</v>
      </c>
      <c r="Z52" s="126" t="e">
        <f t="shared" si="133"/>
        <v>#DIV/0!</v>
      </c>
      <c r="AA52" s="137"/>
      <c r="AB52" s="129"/>
      <c r="AC52" s="129"/>
      <c r="AD52" s="129"/>
      <c r="AE52" s="129"/>
      <c r="AF52" s="129"/>
      <c r="AG52" s="129"/>
    </row>
    <row r="53" spans="1:33" ht="46.75" hidden="1" customHeight="1" thickBot="1" x14ac:dyDescent="0.2">
      <c r="A53" s="106" t="s">
        <v>68</v>
      </c>
      <c r="B53" s="152" t="s">
        <v>133</v>
      </c>
      <c r="C53" s="138" t="s">
        <v>134</v>
      </c>
      <c r="D53" s="139"/>
      <c r="E53" s="140"/>
      <c r="F53" s="141"/>
      <c r="G53" s="142"/>
      <c r="H53" s="140"/>
      <c r="I53" s="141"/>
      <c r="J53" s="142"/>
      <c r="K53" s="140">
        <f>SUM(K54:K55)</f>
        <v>0</v>
      </c>
      <c r="L53" s="141"/>
      <c r="M53" s="142">
        <f t="shared" ref="M53:N53" si="142">SUM(M54:M55)</f>
        <v>0</v>
      </c>
      <c r="N53" s="140">
        <f t="shared" si="142"/>
        <v>0</v>
      </c>
      <c r="O53" s="141"/>
      <c r="P53" s="142">
        <f t="shared" ref="P53:Q53" si="143">SUM(P54:P55)</f>
        <v>0</v>
      </c>
      <c r="Q53" s="140">
        <f t="shared" si="143"/>
        <v>0</v>
      </c>
      <c r="R53" s="141"/>
      <c r="S53" s="142">
        <f t="shared" ref="S53:T53" si="144">SUM(S54:S55)</f>
        <v>0</v>
      </c>
      <c r="T53" s="140">
        <f t="shared" si="144"/>
        <v>0</v>
      </c>
      <c r="U53" s="141"/>
      <c r="V53" s="142">
        <f t="shared" ref="V53:X53" si="145">SUM(V54:V55)</f>
        <v>0</v>
      </c>
      <c r="W53" s="142">
        <f t="shared" si="145"/>
        <v>0</v>
      </c>
      <c r="X53" s="142">
        <f t="shared" si="145"/>
        <v>0</v>
      </c>
      <c r="Y53" s="142">
        <f t="shared" si="132"/>
        <v>0</v>
      </c>
      <c r="Z53" s="381" t="e">
        <f t="shared" si="133"/>
        <v>#DIV/0!</v>
      </c>
      <c r="AA53" s="143"/>
      <c r="AB53" s="116"/>
      <c r="AC53" s="116"/>
      <c r="AD53" s="116"/>
      <c r="AE53" s="116"/>
      <c r="AF53" s="116"/>
      <c r="AG53" s="116"/>
    </row>
    <row r="54" spans="1:33" ht="30" hidden="1" customHeight="1" thickBot="1" x14ac:dyDescent="0.2">
      <c r="A54" s="117" t="s">
        <v>71</v>
      </c>
      <c r="B54" s="118" t="s">
        <v>135</v>
      </c>
      <c r="C54" s="181" t="s">
        <v>136</v>
      </c>
      <c r="D54" s="120" t="s">
        <v>137</v>
      </c>
      <c r="E54" s="500" t="s">
        <v>138</v>
      </c>
      <c r="F54" s="501"/>
      <c r="G54" s="502"/>
      <c r="H54" s="500" t="s">
        <v>138</v>
      </c>
      <c r="I54" s="501"/>
      <c r="J54" s="502"/>
      <c r="K54" s="121"/>
      <c r="L54" s="122"/>
      <c r="M54" s="123">
        <f t="shared" ref="M54:M55" si="146">K54*L54</f>
        <v>0</v>
      </c>
      <c r="N54" s="121"/>
      <c r="O54" s="122"/>
      <c r="P54" s="123">
        <f t="shared" ref="P54:P55" si="147">N54*O54</f>
        <v>0</v>
      </c>
      <c r="Q54" s="121"/>
      <c r="R54" s="122"/>
      <c r="S54" s="123">
        <f t="shared" ref="S54:S55" si="148">Q54*R54</f>
        <v>0</v>
      </c>
      <c r="T54" s="121"/>
      <c r="U54" s="122"/>
      <c r="V54" s="123">
        <f t="shared" ref="V54:V55" si="149">T54*U54</f>
        <v>0</v>
      </c>
      <c r="W54" s="136">
        <f t="shared" ref="W54:W55" si="150">G54+M54+S54</f>
        <v>0</v>
      </c>
      <c r="X54" s="125">
        <f t="shared" ref="X54:X55" si="151">J54+P54+V54</f>
        <v>0</v>
      </c>
      <c r="Y54" s="125">
        <f t="shared" si="132"/>
        <v>0</v>
      </c>
      <c r="Z54" s="126" t="e">
        <f t="shared" si="133"/>
        <v>#DIV/0!</v>
      </c>
      <c r="AA54" s="127"/>
      <c r="AB54" s="129"/>
      <c r="AC54" s="129"/>
      <c r="AD54" s="129"/>
      <c r="AE54" s="129"/>
      <c r="AF54" s="129"/>
      <c r="AG54" s="129"/>
    </row>
    <row r="55" spans="1:33" ht="30" hidden="1" customHeight="1" thickBot="1" x14ac:dyDescent="0.2">
      <c r="A55" s="130" t="s">
        <v>71</v>
      </c>
      <c r="B55" s="131" t="s">
        <v>139</v>
      </c>
      <c r="C55" s="160" t="s">
        <v>140</v>
      </c>
      <c r="D55" s="132" t="s">
        <v>137</v>
      </c>
      <c r="E55" s="472"/>
      <c r="F55" s="503"/>
      <c r="G55" s="473"/>
      <c r="H55" s="472"/>
      <c r="I55" s="503"/>
      <c r="J55" s="473"/>
      <c r="K55" s="146"/>
      <c r="L55" s="147"/>
      <c r="M55" s="148">
        <f t="shared" si="146"/>
        <v>0</v>
      </c>
      <c r="N55" s="146"/>
      <c r="O55" s="147"/>
      <c r="P55" s="148">
        <f t="shared" si="147"/>
        <v>0</v>
      </c>
      <c r="Q55" s="146"/>
      <c r="R55" s="147"/>
      <c r="S55" s="148">
        <f t="shared" si="148"/>
        <v>0</v>
      </c>
      <c r="T55" s="146"/>
      <c r="U55" s="147"/>
      <c r="V55" s="148">
        <f t="shared" si="149"/>
        <v>0</v>
      </c>
      <c r="W55" s="136">
        <f t="shared" si="150"/>
        <v>0</v>
      </c>
      <c r="X55" s="125">
        <f t="shared" si="151"/>
        <v>0</v>
      </c>
      <c r="Y55" s="162">
        <f t="shared" si="132"/>
        <v>0</v>
      </c>
      <c r="Z55" s="126" t="e">
        <f t="shared" si="133"/>
        <v>#DIV/0!</v>
      </c>
      <c r="AA55" s="149"/>
      <c r="AB55" s="129"/>
      <c r="AC55" s="129"/>
      <c r="AD55" s="129"/>
      <c r="AE55" s="129"/>
      <c r="AF55" s="129"/>
      <c r="AG55" s="129"/>
    </row>
    <row r="56" spans="1:33" ht="30" hidden="1" customHeight="1" thickBot="1" x14ac:dyDescent="0.2">
      <c r="A56" s="163" t="s">
        <v>141</v>
      </c>
      <c r="B56" s="164"/>
      <c r="C56" s="165"/>
      <c r="D56" s="166"/>
      <c r="E56" s="170">
        <f>E49</f>
        <v>0</v>
      </c>
      <c r="F56" s="183"/>
      <c r="G56" s="169">
        <f t="shared" ref="G56:H56" si="152">G49</f>
        <v>0</v>
      </c>
      <c r="H56" s="170">
        <f t="shared" si="152"/>
        <v>0</v>
      </c>
      <c r="I56" s="183"/>
      <c r="J56" s="169">
        <f>J49</f>
        <v>0</v>
      </c>
      <c r="K56" s="184">
        <f>K53+K49</f>
        <v>0</v>
      </c>
      <c r="L56" s="183"/>
      <c r="M56" s="169">
        <f t="shared" ref="M56:N56" si="153">M53+M49</f>
        <v>0</v>
      </c>
      <c r="N56" s="184">
        <f t="shared" si="153"/>
        <v>0</v>
      </c>
      <c r="O56" s="183"/>
      <c r="P56" s="169">
        <f t="shared" ref="P56:Q56" si="154">P53+P49</f>
        <v>0</v>
      </c>
      <c r="Q56" s="184">
        <f t="shared" si="154"/>
        <v>0</v>
      </c>
      <c r="R56" s="183"/>
      <c r="S56" s="169">
        <f t="shared" ref="S56:T56" si="155">S53+S49</f>
        <v>0</v>
      </c>
      <c r="T56" s="184">
        <f t="shared" si="155"/>
        <v>0</v>
      </c>
      <c r="U56" s="183"/>
      <c r="V56" s="169">
        <f t="shared" ref="V56:X56" si="156">V53+V49</f>
        <v>0</v>
      </c>
      <c r="W56" s="185">
        <f t="shared" si="156"/>
        <v>0</v>
      </c>
      <c r="X56" s="185">
        <f t="shared" si="156"/>
        <v>0</v>
      </c>
      <c r="Y56" s="185">
        <f t="shared" si="132"/>
        <v>0</v>
      </c>
      <c r="Z56" s="385" t="e">
        <f t="shared" si="133"/>
        <v>#DIV/0!</v>
      </c>
      <c r="AA56" s="172"/>
      <c r="AB56" s="129"/>
      <c r="AC56" s="129"/>
      <c r="AD56" s="129"/>
      <c r="AE56" s="6"/>
      <c r="AF56" s="6"/>
      <c r="AG56" s="6"/>
    </row>
    <row r="57" spans="1:33" ht="30" customHeight="1" thickBot="1" x14ac:dyDescent="0.2">
      <c r="A57" s="173" t="s">
        <v>66</v>
      </c>
      <c r="B57" s="174">
        <v>4</v>
      </c>
      <c r="C57" s="175" t="s">
        <v>142</v>
      </c>
      <c r="D57" s="176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4"/>
      <c r="X57" s="406"/>
      <c r="Y57" s="177"/>
      <c r="Z57" s="426"/>
      <c r="AA57" s="105"/>
      <c r="AB57" s="6"/>
      <c r="AC57" s="6"/>
      <c r="AD57" s="6"/>
      <c r="AE57" s="6"/>
      <c r="AF57" s="6"/>
      <c r="AG57" s="6"/>
    </row>
    <row r="58" spans="1:33" ht="30" customHeight="1" x14ac:dyDescent="0.15">
      <c r="A58" s="106" t="s">
        <v>68</v>
      </c>
      <c r="B58" s="152" t="s">
        <v>143</v>
      </c>
      <c r="C58" s="186" t="s">
        <v>144</v>
      </c>
      <c r="D58" s="109"/>
      <c r="E58" s="110">
        <f>SUM(E59:E61)</f>
        <v>5</v>
      </c>
      <c r="F58" s="111"/>
      <c r="G58" s="112">
        <f t="shared" ref="G58:H58" si="157">SUM(G59:G61)</f>
        <v>50000</v>
      </c>
      <c r="H58" s="110">
        <f t="shared" si="157"/>
        <v>5</v>
      </c>
      <c r="I58" s="111"/>
      <c r="J58" s="112">
        <f t="shared" ref="J58:K58" si="158">SUM(J59:J61)</f>
        <v>50000</v>
      </c>
      <c r="K58" s="110">
        <f t="shared" si="158"/>
        <v>0</v>
      </c>
      <c r="L58" s="111"/>
      <c r="M58" s="112">
        <f t="shared" ref="M58:N58" si="159">SUM(M59:M61)</f>
        <v>0</v>
      </c>
      <c r="N58" s="110">
        <f t="shared" si="159"/>
        <v>0</v>
      </c>
      <c r="O58" s="111"/>
      <c r="P58" s="112">
        <f t="shared" ref="P58:Q58" si="160">SUM(P59:P61)</f>
        <v>0</v>
      </c>
      <c r="Q58" s="110">
        <f t="shared" si="160"/>
        <v>0</v>
      </c>
      <c r="R58" s="111"/>
      <c r="S58" s="112">
        <f t="shared" ref="S58:T58" si="161">SUM(S59:S61)</f>
        <v>0</v>
      </c>
      <c r="T58" s="110">
        <f t="shared" si="161"/>
        <v>0</v>
      </c>
      <c r="U58" s="111"/>
      <c r="V58" s="112">
        <f t="shared" ref="V58:X58" si="162">SUM(V59:V61)</f>
        <v>0</v>
      </c>
      <c r="W58" s="404">
        <f t="shared" si="162"/>
        <v>50000</v>
      </c>
      <c r="X58" s="408">
        <f t="shared" si="162"/>
        <v>50000</v>
      </c>
      <c r="Y58" s="419">
        <f t="shared" ref="Y58:Y104" si="163">W58-X58</f>
        <v>0</v>
      </c>
      <c r="Z58" s="428">
        <f t="shared" ref="Z58:Z104" si="164">Y58/W58</f>
        <v>0</v>
      </c>
      <c r="AA58" s="423"/>
      <c r="AB58" s="116"/>
      <c r="AC58" s="116"/>
      <c r="AD58" s="116"/>
      <c r="AE58" s="116"/>
      <c r="AF58" s="116"/>
      <c r="AG58" s="116"/>
    </row>
    <row r="59" spans="1:33" ht="30" customHeight="1" x14ac:dyDescent="0.15">
      <c r="A59" s="117" t="s">
        <v>71</v>
      </c>
      <c r="B59" s="118" t="s">
        <v>145</v>
      </c>
      <c r="C59" s="181" t="s">
        <v>423</v>
      </c>
      <c r="D59" s="334" t="s">
        <v>74</v>
      </c>
      <c r="E59" s="335">
        <v>5</v>
      </c>
      <c r="F59" s="336">
        <v>10000</v>
      </c>
      <c r="G59" s="337">
        <f t="shared" ref="G59" si="165">E59*F59</f>
        <v>50000</v>
      </c>
      <c r="H59" s="188">
        <v>5</v>
      </c>
      <c r="I59" s="189">
        <v>10000</v>
      </c>
      <c r="J59" s="190">
        <f t="shared" ref="J59:J61" si="166">H59*I59</f>
        <v>50000</v>
      </c>
      <c r="K59" s="121"/>
      <c r="L59" s="189"/>
      <c r="M59" s="123">
        <f t="shared" ref="M59:M61" si="167">K59*L59</f>
        <v>0</v>
      </c>
      <c r="N59" s="121"/>
      <c r="O59" s="189"/>
      <c r="P59" s="123">
        <f t="shared" ref="P59:P61" si="168">N59*O59</f>
        <v>0</v>
      </c>
      <c r="Q59" s="121"/>
      <c r="R59" s="189"/>
      <c r="S59" s="123">
        <f t="shared" ref="S59:S61" si="169">Q59*R59</f>
        <v>0</v>
      </c>
      <c r="T59" s="121"/>
      <c r="U59" s="189"/>
      <c r="V59" s="123">
        <f t="shared" ref="V59:V61" si="170">T59*U59</f>
        <v>0</v>
      </c>
      <c r="W59" s="434">
        <f t="shared" ref="W59:W61" si="171">G59+M59+S59</f>
        <v>50000</v>
      </c>
      <c r="X59" s="412">
        <f t="shared" ref="X59:X61" si="172">J59+P59+V59</f>
        <v>50000</v>
      </c>
      <c r="Y59" s="412">
        <f t="shared" si="163"/>
        <v>0</v>
      </c>
      <c r="Z59" s="429">
        <f t="shared" si="164"/>
        <v>0</v>
      </c>
      <c r="AA59" s="271"/>
      <c r="AB59" s="129"/>
      <c r="AC59" s="129"/>
      <c r="AD59" s="129"/>
      <c r="AE59" s="129"/>
      <c r="AF59" s="129"/>
      <c r="AG59" s="129"/>
    </row>
    <row r="60" spans="1:33" ht="30" customHeight="1" x14ac:dyDescent="0.15">
      <c r="A60" s="117" t="s">
        <v>71</v>
      </c>
      <c r="B60" s="118" t="s">
        <v>148</v>
      </c>
      <c r="C60" s="181" t="s">
        <v>146</v>
      </c>
      <c r="D60" s="187" t="s">
        <v>147</v>
      </c>
      <c r="E60" s="188"/>
      <c r="F60" s="189"/>
      <c r="G60" s="190">
        <f t="shared" ref="G60:G61" si="173">E60*F60</f>
        <v>0</v>
      </c>
      <c r="H60" s="188"/>
      <c r="I60" s="189"/>
      <c r="J60" s="190">
        <f t="shared" si="166"/>
        <v>0</v>
      </c>
      <c r="K60" s="121"/>
      <c r="L60" s="189"/>
      <c r="M60" s="123">
        <f t="shared" si="167"/>
        <v>0</v>
      </c>
      <c r="N60" s="121"/>
      <c r="O60" s="189"/>
      <c r="P60" s="123">
        <f t="shared" si="168"/>
        <v>0</v>
      </c>
      <c r="Q60" s="121"/>
      <c r="R60" s="189"/>
      <c r="S60" s="123">
        <f t="shared" si="169"/>
        <v>0</v>
      </c>
      <c r="T60" s="121"/>
      <c r="U60" s="189"/>
      <c r="V60" s="123">
        <f t="shared" si="170"/>
        <v>0</v>
      </c>
      <c r="W60" s="434">
        <f t="shared" si="171"/>
        <v>0</v>
      </c>
      <c r="X60" s="412">
        <f t="shared" si="172"/>
        <v>0</v>
      </c>
      <c r="Y60" s="412">
        <f t="shared" si="163"/>
        <v>0</v>
      </c>
      <c r="Z60" s="429" t="e">
        <f t="shared" si="164"/>
        <v>#DIV/0!</v>
      </c>
      <c r="AA60" s="271"/>
      <c r="AB60" s="129"/>
      <c r="AC60" s="129"/>
      <c r="AD60" s="129"/>
      <c r="AE60" s="129"/>
      <c r="AF60" s="129"/>
      <c r="AG60" s="129"/>
    </row>
    <row r="61" spans="1:33" ht="30" customHeight="1" thickBot="1" x14ac:dyDescent="0.2">
      <c r="A61" s="144" t="s">
        <v>71</v>
      </c>
      <c r="B61" s="131" t="s">
        <v>149</v>
      </c>
      <c r="C61" s="160" t="s">
        <v>146</v>
      </c>
      <c r="D61" s="187" t="s">
        <v>147</v>
      </c>
      <c r="E61" s="191"/>
      <c r="F61" s="192"/>
      <c r="G61" s="193">
        <f t="shared" si="173"/>
        <v>0</v>
      </c>
      <c r="H61" s="191"/>
      <c r="I61" s="192"/>
      <c r="J61" s="193">
        <f t="shared" si="166"/>
        <v>0</v>
      </c>
      <c r="K61" s="133"/>
      <c r="L61" s="192"/>
      <c r="M61" s="135">
        <f t="shared" si="167"/>
        <v>0</v>
      </c>
      <c r="N61" s="133"/>
      <c r="O61" s="192"/>
      <c r="P61" s="135">
        <f t="shared" si="168"/>
        <v>0</v>
      </c>
      <c r="Q61" s="133"/>
      <c r="R61" s="192"/>
      <c r="S61" s="135">
        <f t="shared" si="169"/>
        <v>0</v>
      </c>
      <c r="T61" s="133"/>
      <c r="U61" s="192"/>
      <c r="V61" s="135">
        <f t="shared" si="170"/>
        <v>0</v>
      </c>
      <c r="W61" s="435">
        <f t="shared" si="171"/>
        <v>0</v>
      </c>
      <c r="X61" s="422">
        <f t="shared" si="172"/>
        <v>0</v>
      </c>
      <c r="Y61" s="422">
        <f t="shared" si="163"/>
        <v>0</v>
      </c>
      <c r="Z61" s="433" t="e">
        <f t="shared" si="164"/>
        <v>#DIV/0!</v>
      </c>
      <c r="AA61" s="272"/>
      <c r="AB61" s="129"/>
      <c r="AC61" s="129"/>
      <c r="AD61" s="129"/>
      <c r="AE61" s="129"/>
      <c r="AF61" s="129"/>
      <c r="AG61" s="129"/>
    </row>
    <row r="62" spans="1:33" ht="30" customHeight="1" x14ac:dyDescent="0.15">
      <c r="A62" s="106" t="s">
        <v>68</v>
      </c>
      <c r="B62" s="152" t="s">
        <v>150</v>
      </c>
      <c r="C62" s="150" t="s">
        <v>151</v>
      </c>
      <c r="D62" s="139"/>
      <c r="E62" s="140">
        <f>SUM(E63:E91)</f>
        <v>600</v>
      </c>
      <c r="F62" s="141"/>
      <c r="G62" s="142">
        <f>SUM(G63:G91)</f>
        <v>195000</v>
      </c>
      <c r="H62" s="140">
        <f>SUM(H63:H91)</f>
        <v>570</v>
      </c>
      <c r="I62" s="141"/>
      <c r="J62" s="142">
        <f>SUM(J63:J91)</f>
        <v>195000</v>
      </c>
      <c r="K62" s="140">
        <f>SUM(K63:K91)</f>
        <v>0</v>
      </c>
      <c r="L62" s="141"/>
      <c r="M62" s="142">
        <f>SUM(M63:M91)</f>
        <v>0</v>
      </c>
      <c r="N62" s="140">
        <f>SUM(N63:N91)</f>
        <v>0</v>
      </c>
      <c r="O62" s="141"/>
      <c r="P62" s="142">
        <f>SUM(P63:P91)</f>
        <v>0</v>
      </c>
      <c r="Q62" s="140">
        <f>SUM(Q63:Q91)</f>
        <v>0</v>
      </c>
      <c r="R62" s="141"/>
      <c r="S62" s="142">
        <f>SUM(S63:S91)</f>
        <v>0</v>
      </c>
      <c r="T62" s="140">
        <f>SUM(T63:T91)</f>
        <v>0</v>
      </c>
      <c r="U62" s="141"/>
      <c r="V62" s="142">
        <f>SUM(V63:V91)</f>
        <v>0</v>
      </c>
      <c r="W62" s="277">
        <f>SUM(W63:W91)</f>
        <v>195000</v>
      </c>
      <c r="X62" s="408">
        <f>SUM(X63:X91)</f>
        <v>195000</v>
      </c>
      <c r="Y62" s="414">
        <f t="shared" si="163"/>
        <v>0</v>
      </c>
      <c r="Z62" s="436">
        <f t="shared" si="164"/>
        <v>0</v>
      </c>
      <c r="AA62" s="282"/>
      <c r="AB62" s="116"/>
      <c r="AC62" s="116"/>
      <c r="AD62" s="116"/>
      <c r="AE62" s="116"/>
      <c r="AF62" s="116"/>
      <c r="AG62" s="116"/>
    </row>
    <row r="63" spans="1:33" ht="30" customHeight="1" x14ac:dyDescent="0.15">
      <c r="A63" s="338" t="s">
        <v>68</v>
      </c>
      <c r="B63" s="339" t="s">
        <v>152</v>
      </c>
      <c r="C63" s="340" t="s">
        <v>316</v>
      </c>
      <c r="D63" s="341"/>
      <c r="E63" s="342"/>
      <c r="F63" s="343"/>
      <c r="G63" s="322"/>
      <c r="H63" s="121"/>
      <c r="I63" s="122"/>
      <c r="J63" s="123"/>
      <c r="K63" s="121"/>
      <c r="L63" s="122"/>
      <c r="M63" s="123">
        <f t="shared" ref="M63" si="174">K63*L63</f>
        <v>0</v>
      </c>
      <c r="N63" s="121"/>
      <c r="O63" s="122"/>
      <c r="P63" s="123">
        <f t="shared" ref="P63" si="175">N63*O63</f>
        <v>0</v>
      </c>
      <c r="Q63" s="121"/>
      <c r="R63" s="122"/>
      <c r="S63" s="123">
        <f t="shared" ref="S63" si="176">Q63*R63</f>
        <v>0</v>
      </c>
      <c r="T63" s="121"/>
      <c r="U63" s="122"/>
      <c r="V63" s="123">
        <f t="shared" ref="V63" si="177">T63*U63</f>
        <v>0</v>
      </c>
      <c r="W63" s="434">
        <f t="shared" ref="W63" si="178">G63+M63+S63</f>
        <v>0</v>
      </c>
      <c r="X63" s="412">
        <f t="shared" ref="X63" si="179">J63+P63+V63</f>
        <v>0</v>
      </c>
      <c r="Y63" s="415">
        <f t="shared" si="163"/>
        <v>0</v>
      </c>
      <c r="Z63" s="429" t="e">
        <f t="shared" si="164"/>
        <v>#DIV/0!</v>
      </c>
      <c r="AA63" s="271"/>
      <c r="AB63" s="129"/>
      <c r="AC63" s="129"/>
      <c r="AD63" s="129"/>
      <c r="AE63" s="129"/>
      <c r="AF63" s="129"/>
      <c r="AG63" s="129"/>
    </row>
    <row r="64" spans="1:33" ht="30" customHeight="1" x14ac:dyDescent="0.15">
      <c r="A64" s="338" t="s">
        <v>71</v>
      </c>
      <c r="B64" s="339" t="s">
        <v>317</v>
      </c>
      <c r="C64" s="344" t="s">
        <v>318</v>
      </c>
      <c r="D64" s="345" t="s">
        <v>319</v>
      </c>
      <c r="E64" s="346">
        <v>25</v>
      </c>
      <c r="F64" s="347">
        <v>680</v>
      </c>
      <c r="G64" s="322">
        <f t="shared" ref="G64:G91" si="180">E64*F64</f>
        <v>17000</v>
      </c>
      <c r="H64" s="346">
        <v>23</v>
      </c>
      <c r="I64" s="347">
        <v>735</v>
      </c>
      <c r="J64" s="322">
        <f t="shared" ref="J64:J73" si="181">H64*I64</f>
        <v>16905</v>
      </c>
      <c r="K64" s="121"/>
      <c r="L64" s="122"/>
      <c r="M64" s="123"/>
      <c r="N64" s="121"/>
      <c r="O64" s="122"/>
      <c r="P64" s="123"/>
      <c r="Q64" s="121"/>
      <c r="R64" s="122"/>
      <c r="S64" s="123"/>
      <c r="T64" s="121"/>
      <c r="U64" s="122"/>
      <c r="V64" s="123"/>
      <c r="W64" s="434">
        <f t="shared" ref="W64:W91" si="182">G64+M64+S64</f>
        <v>17000</v>
      </c>
      <c r="X64" s="412">
        <f t="shared" ref="X64:X91" si="183">J64+P64+V64</f>
        <v>16905</v>
      </c>
      <c r="Y64" s="415">
        <f t="shared" ref="Y64:Y91" si="184">W64-X64</f>
        <v>95</v>
      </c>
      <c r="Z64" s="429">
        <f t="shared" ref="Z64:Z91" si="185">Y64/W64</f>
        <v>5.5882352941176473E-3</v>
      </c>
      <c r="AA64" s="271"/>
      <c r="AB64" s="129"/>
      <c r="AC64" s="129"/>
      <c r="AD64" s="129"/>
      <c r="AE64" s="129"/>
      <c r="AF64" s="129"/>
      <c r="AG64" s="129"/>
    </row>
    <row r="65" spans="1:33" ht="30" customHeight="1" x14ac:dyDescent="0.15">
      <c r="A65" s="338" t="s">
        <v>71</v>
      </c>
      <c r="B65" s="339" t="s">
        <v>320</v>
      </c>
      <c r="C65" s="344" t="s">
        <v>321</v>
      </c>
      <c r="D65" s="345" t="s">
        <v>319</v>
      </c>
      <c r="E65" s="346">
        <v>25</v>
      </c>
      <c r="F65" s="347">
        <f>45*4</f>
        <v>180</v>
      </c>
      <c r="G65" s="322">
        <f t="shared" si="180"/>
        <v>4500</v>
      </c>
      <c r="H65" s="346">
        <v>23</v>
      </c>
      <c r="I65" s="347">
        <v>250</v>
      </c>
      <c r="J65" s="322">
        <f t="shared" si="181"/>
        <v>5750</v>
      </c>
      <c r="K65" s="121"/>
      <c r="L65" s="122"/>
      <c r="M65" s="123"/>
      <c r="N65" s="121"/>
      <c r="O65" s="122"/>
      <c r="P65" s="123"/>
      <c r="Q65" s="121"/>
      <c r="R65" s="122"/>
      <c r="S65" s="123"/>
      <c r="T65" s="121"/>
      <c r="U65" s="122"/>
      <c r="V65" s="123"/>
      <c r="W65" s="434">
        <f t="shared" si="182"/>
        <v>4500</v>
      </c>
      <c r="X65" s="412">
        <f t="shared" si="183"/>
        <v>5750</v>
      </c>
      <c r="Y65" s="415">
        <f t="shared" si="184"/>
        <v>-1250</v>
      </c>
      <c r="Z65" s="429">
        <f t="shared" si="185"/>
        <v>-0.27777777777777779</v>
      </c>
      <c r="AA65" s="271"/>
      <c r="AB65" s="129"/>
      <c r="AC65" s="129"/>
      <c r="AD65" s="129"/>
      <c r="AE65" s="129"/>
      <c r="AF65" s="129"/>
      <c r="AG65" s="129"/>
    </row>
    <row r="66" spans="1:33" ht="30" customHeight="1" x14ac:dyDescent="0.15">
      <c r="A66" s="338" t="s">
        <v>71</v>
      </c>
      <c r="B66" s="339" t="s">
        <v>322</v>
      </c>
      <c r="C66" s="344" t="s">
        <v>323</v>
      </c>
      <c r="D66" s="345" t="s">
        <v>319</v>
      </c>
      <c r="E66" s="346">
        <v>25</v>
      </c>
      <c r="F66" s="347">
        <f>20*12</f>
        <v>240</v>
      </c>
      <c r="G66" s="322">
        <f t="shared" si="180"/>
        <v>6000</v>
      </c>
      <c r="H66" s="346">
        <v>23</v>
      </c>
      <c r="I66" s="347">
        <f>20*12</f>
        <v>240</v>
      </c>
      <c r="J66" s="322">
        <f t="shared" si="181"/>
        <v>5520</v>
      </c>
      <c r="K66" s="121"/>
      <c r="L66" s="122"/>
      <c r="M66" s="123"/>
      <c r="N66" s="121"/>
      <c r="O66" s="122"/>
      <c r="P66" s="123"/>
      <c r="Q66" s="121"/>
      <c r="R66" s="122"/>
      <c r="S66" s="123"/>
      <c r="T66" s="121"/>
      <c r="U66" s="122"/>
      <c r="V66" s="123"/>
      <c r="W66" s="434">
        <f t="shared" si="182"/>
        <v>6000</v>
      </c>
      <c r="X66" s="412">
        <f t="shared" si="183"/>
        <v>5520</v>
      </c>
      <c r="Y66" s="415">
        <f t="shared" si="184"/>
        <v>480</v>
      </c>
      <c r="Z66" s="429">
        <f t="shared" si="185"/>
        <v>0.08</v>
      </c>
      <c r="AA66" s="271"/>
      <c r="AB66" s="129"/>
      <c r="AC66" s="129"/>
      <c r="AD66" s="129"/>
      <c r="AE66" s="129"/>
      <c r="AF66" s="129"/>
      <c r="AG66" s="129"/>
    </row>
    <row r="67" spans="1:33" ht="30" customHeight="1" x14ac:dyDescent="0.15">
      <c r="A67" s="338" t="s">
        <v>71</v>
      </c>
      <c r="B67" s="339" t="s">
        <v>324</v>
      </c>
      <c r="C67" s="344" t="s">
        <v>325</v>
      </c>
      <c r="D67" s="345" t="s">
        <v>319</v>
      </c>
      <c r="E67" s="346">
        <v>25</v>
      </c>
      <c r="F67" s="347">
        <v>130</v>
      </c>
      <c r="G67" s="322">
        <f t="shared" si="180"/>
        <v>3250</v>
      </c>
      <c r="H67" s="346">
        <v>23</v>
      </c>
      <c r="I67" s="347">
        <v>170</v>
      </c>
      <c r="J67" s="322">
        <f t="shared" si="181"/>
        <v>3910</v>
      </c>
      <c r="K67" s="121"/>
      <c r="L67" s="122"/>
      <c r="M67" s="123"/>
      <c r="N67" s="121"/>
      <c r="O67" s="122"/>
      <c r="P67" s="123"/>
      <c r="Q67" s="121"/>
      <c r="R67" s="122"/>
      <c r="S67" s="123"/>
      <c r="T67" s="121"/>
      <c r="U67" s="122"/>
      <c r="V67" s="123"/>
      <c r="W67" s="434">
        <f t="shared" si="182"/>
        <v>3250</v>
      </c>
      <c r="X67" s="412">
        <f t="shared" si="183"/>
        <v>3910</v>
      </c>
      <c r="Y67" s="415">
        <f t="shared" si="184"/>
        <v>-660</v>
      </c>
      <c r="Z67" s="429">
        <f t="shared" si="185"/>
        <v>-0.20307692307692307</v>
      </c>
      <c r="AA67" s="271"/>
      <c r="AB67" s="129"/>
      <c r="AC67" s="129"/>
      <c r="AD67" s="129"/>
      <c r="AE67" s="129"/>
      <c r="AF67" s="129"/>
      <c r="AG67" s="129"/>
    </row>
    <row r="68" spans="1:33" ht="30" customHeight="1" x14ac:dyDescent="0.15">
      <c r="A68" s="338" t="s">
        <v>71</v>
      </c>
      <c r="B68" s="339" t="s">
        <v>326</v>
      </c>
      <c r="C68" s="344" t="s">
        <v>327</v>
      </c>
      <c r="D68" s="345" t="s">
        <v>319</v>
      </c>
      <c r="E68" s="346">
        <v>25</v>
      </c>
      <c r="F68" s="347">
        <v>300</v>
      </c>
      <c r="G68" s="322">
        <f t="shared" si="180"/>
        <v>7500</v>
      </c>
      <c r="H68" s="346">
        <v>23</v>
      </c>
      <c r="I68" s="347">
        <v>300</v>
      </c>
      <c r="J68" s="322">
        <f t="shared" si="181"/>
        <v>6900</v>
      </c>
      <c r="K68" s="121"/>
      <c r="L68" s="122"/>
      <c r="M68" s="123"/>
      <c r="N68" s="121"/>
      <c r="O68" s="122"/>
      <c r="P68" s="123"/>
      <c r="Q68" s="121"/>
      <c r="R68" s="122"/>
      <c r="S68" s="123"/>
      <c r="T68" s="121"/>
      <c r="U68" s="122"/>
      <c r="V68" s="123"/>
      <c r="W68" s="434">
        <f t="shared" si="182"/>
        <v>7500</v>
      </c>
      <c r="X68" s="412">
        <f t="shared" si="183"/>
        <v>6900</v>
      </c>
      <c r="Y68" s="415">
        <f t="shared" si="184"/>
        <v>600</v>
      </c>
      <c r="Z68" s="429">
        <f t="shared" si="185"/>
        <v>0.08</v>
      </c>
      <c r="AA68" s="271"/>
      <c r="AB68" s="129"/>
      <c r="AC68" s="129"/>
      <c r="AD68" s="129"/>
      <c r="AE68" s="129"/>
      <c r="AF68" s="129"/>
      <c r="AG68" s="129"/>
    </row>
    <row r="69" spans="1:33" ht="30" customHeight="1" x14ac:dyDescent="0.15">
      <c r="A69" s="338" t="s">
        <v>71</v>
      </c>
      <c r="B69" s="339" t="s">
        <v>328</v>
      </c>
      <c r="C69" s="344" t="s">
        <v>329</v>
      </c>
      <c r="D69" s="345" t="s">
        <v>319</v>
      </c>
      <c r="E69" s="346">
        <v>25</v>
      </c>
      <c r="F69" s="347">
        <v>500</v>
      </c>
      <c r="G69" s="322">
        <f t="shared" si="180"/>
        <v>12500</v>
      </c>
      <c r="H69" s="346">
        <v>23</v>
      </c>
      <c r="I69" s="347">
        <v>500</v>
      </c>
      <c r="J69" s="322">
        <f t="shared" si="181"/>
        <v>11500</v>
      </c>
      <c r="K69" s="121"/>
      <c r="L69" s="122"/>
      <c r="M69" s="123"/>
      <c r="N69" s="121"/>
      <c r="O69" s="122"/>
      <c r="P69" s="123"/>
      <c r="Q69" s="121"/>
      <c r="R69" s="122"/>
      <c r="S69" s="123"/>
      <c r="T69" s="121"/>
      <c r="U69" s="122"/>
      <c r="V69" s="123"/>
      <c r="W69" s="434">
        <f t="shared" si="182"/>
        <v>12500</v>
      </c>
      <c r="X69" s="412">
        <f t="shared" si="183"/>
        <v>11500</v>
      </c>
      <c r="Y69" s="415">
        <f t="shared" si="184"/>
        <v>1000</v>
      </c>
      <c r="Z69" s="429">
        <f t="shared" si="185"/>
        <v>0.08</v>
      </c>
      <c r="AA69" s="271"/>
      <c r="AB69" s="129"/>
      <c r="AC69" s="129"/>
      <c r="AD69" s="129"/>
      <c r="AE69" s="129"/>
      <c r="AF69" s="129"/>
      <c r="AG69" s="129"/>
    </row>
    <row r="70" spans="1:33" ht="30" customHeight="1" x14ac:dyDescent="0.15">
      <c r="A70" s="338" t="s">
        <v>71</v>
      </c>
      <c r="B70" s="339" t="s">
        <v>330</v>
      </c>
      <c r="C70" s="344" t="s">
        <v>331</v>
      </c>
      <c r="D70" s="345" t="s">
        <v>319</v>
      </c>
      <c r="E70" s="346">
        <v>25</v>
      </c>
      <c r="F70" s="347">
        <v>450</v>
      </c>
      <c r="G70" s="322">
        <f t="shared" si="180"/>
        <v>11250</v>
      </c>
      <c r="H70" s="346">
        <v>23</v>
      </c>
      <c r="I70" s="347">
        <v>450</v>
      </c>
      <c r="J70" s="322">
        <f t="shared" si="181"/>
        <v>10350</v>
      </c>
      <c r="K70" s="121"/>
      <c r="L70" s="122"/>
      <c r="M70" s="123"/>
      <c r="N70" s="121"/>
      <c r="O70" s="122"/>
      <c r="P70" s="123"/>
      <c r="Q70" s="121"/>
      <c r="R70" s="122"/>
      <c r="S70" s="123"/>
      <c r="T70" s="121"/>
      <c r="U70" s="122"/>
      <c r="V70" s="123"/>
      <c r="W70" s="434">
        <f t="shared" si="182"/>
        <v>11250</v>
      </c>
      <c r="X70" s="412">
        <f t="shared" si="183"/>
        <v>10350</v>
      </c>
      <c r="Y70" s="415">
        <f t="shared" si="184"/>
        <v>900</v>
      </c>
      <c r="Z70" s="429">
        <f t="shared" si="185"/>
        <v>0.08</v>
      </c>
      <c r="AA70" s="271"/>
      <c r="AB70" s="129"/>
      <c r="AC70" s="129"/>
      <c r="AD70" s="129"/>
      <c r="AE70" s="129"/>
      <c r="AF70" s="129"/>
      <c r="AG70" s="129"/>
    </row>
    <row r="71" spans="1:33" ht="30" customHeight="1" x14ac:dyDescent="0.15">
      <c r="A71" s="338" t="s">
        <v>71</v>
      </c>
      <c r="B71" s="339" t="s">
        <v>332</v>
      </c>
      <c r="C71" s="344" t="s">
        <v>333</v>
      </c>
      <c r="D71" s="345" t="s">
        <v>319</v>
      </c>
      <c r="E71" s="346">
        <v>25</v>
      </c>
      <c r="F71" s="347">
        <v>430</v>
      </c>
      <c r="G71" s="322">
        <f t="shared" si="180"/>
        <v>10750</v>
      </c>
      <c r="H71" s="346">
        <v>23</v>
      </c>
      <c r="I71" s="347">
        <v>430</v>
      </c>
      <c r="J71" s="322">
        <f t="shared" si="181"/>
        <v>9890</v>
      </c>
      <c r="K71" s="121"/>
      <c r="L71" s="122"/>
      <c r="M71" s="123"/>
      <c r="N71" s="121"/>
      <c r="O71" s="122"/>
      <c r="P71" s="123"/>
      <c r="Q71" s="121"/>
      <c r="R71" s="122"/>
      <c r="S71" s="123"/>
      <c r="T71" s="121"/>
      <c r="U71" s="122"/>
      <c r="V71" s="123"/>
      <c r="W71" s="434">
        <f t="shared" si="182"/>
        <v>10750</v>
      </c>
      <c r="X71" s="412">
        <f t="shared" si="183"/>
        <v>9890</v>
      </c>
      <c r="Y71" s="415">
        <f t="shared" si="184"/>
        <v>860</v>
      </c>
      <c r="Z71" s="429">
        <f t="shared" si="185"/>
        <v>0.08</v>
      </c>
      <c r="AA71" s="271"/>
      <c r="AB71" s="129"/>
      <c r="AC71" s="129"/>
      <c r="AD71" s="129"/>
      <c r="AE71" s="129"/>
      <c r="AF71" s="129"/>
      <c r="AG71" s="129"/>
    </row>
    <row r="72" spans="1:33" ht="30" customHeight="1" x14ac:dyDescent="0.15">
      <c r="A72" s="338" t="s">
        <v>71</v>
      </c>
      <c r="B72" s="339" t="s">
        <v>334</v>
      </c>
      <c r="C72" s="344" t="s">
        <v>335</v>
      </c>
      <c r="D72" s="345" t="s">
        <v>319</v>
      </c>
      <c r="E72" s="346">
        <v>25</v>
      </c>
      <c r="F72" s="347">
        <v>150</v>
      </c>
      <c r="G72" s="322">
        <f t="shared" si="180"/>
        <v>3750</v>
      </c>
      <c r="H72" s="346">
        <v>23</v>
      </c>
      <c r="I72" s="347">
        <v>150</v>
      </c>
      <c r="J72" s="322">
        <f t="shared" si="181"/>
        <v>3450</v>
      </c>
      <c r="K72" s="121"/>
      <c r="L72" s="122"/>
      <c r="M72" s="123"/>
      <c r="N72" s="121"/>
      <c r="O72" s="122"/>
      <c r="P72" s="123"/>
      <c r="Q72" s="121"/>
      <c r="R72" s="122"/>
      <c r="S72" s="123"/>
      <c r="T72" s="121"/>
      <c r="U72" s="122"/>
      <c r="V72" s="123"/>
      <c r="W72" s="434">
        <f t="shared" si="182"/>
        <v>3750</v>
      </c>
      <c r="X72" s="412">
        <f t="shared" si="183"/>
        <v>3450</v>
      </c>
      <c r="Y72" s="415">
        <f t="shared" si="184"/>
        <v>300</v>
      </c>
      <c r="Z72" s="429">
        <f t="shared" si="185"/>
        <v>0.08</v>
      </c>
      <c r="AA72" s="271"/>
      <c r="AB72" s="129"/>
      <c r="AC72" s="129"/>
      <c r="AD72" s="129"/>
      <c r="AE72" s="129"/>
      <c r="AF72" s="129"/>
      <c r="AG72" s="129"/>
    </row>
    <row r="73" spans="1:33" ht="30" customHeight="1" x14ac:dyDescent="0.15">
      <c r="A73" s="338" t="s">
        <v>71</v>
      </c>
      <c r="B73" s="339" t="s">
        <v>336</v>
      </c>
      <c r="C73" s="344" t="s">
        <v>337</v>
      </c>
      <c r="D73" s="345" t="s">
        <v>319</v>
      </c>
      <c r="E73" s="346">
        <v>25</v>
      </c>
      <c r="F73" s="347">
        <v>140</v>
      </c>
      <c r="G73" s="322">
        <f t="shared" si="180"/>
        <v>3500</v>
      </c>
      <c r="H73" s="346">
        <v>23</v>
      </c>
      <c r="I73" s="347">
        <v>140</v>
      </c>
      <c r="J73" s="322">
        <f t="shared" si="181"/>
        <v>3220</v>
      </c>
      <c r="K73" s="121"/>
      <c r="L73" s="122"/>
      <c r="M73" s="123"/>
      <c r="N73" s="121"/>
      <c r="O73" s="122"/>
      <c r="P73" s="123"/>
      <c r="Q73" s="121"/>
      <c r="R73" s="122"/>
      <c r="S73" s="123"/>
      <c r="T73" s="121"/>
      <c r="U73" s="122"/>
      <c r="V73" s="123"/>
      <c r="W73" s="434">
        <f t="shared" si="182"/>
        <v>3500</v>
      </c>
      <c r="X73" s="412">
        <f t="shared" si="183"/>
        <v>3220</v>
      </c>
      <c r="Y73" s="415">
        <f t="shared" si="184"/>
        <v>280</v>
      </c>
      <c r="Z73" s="429">
        <f t="shared" si="185"/>
        <v>0.08</v>
      </c>
      <c r="AA73" s="271"/>
      <c r="AB73" s="129"/>
      <c r="AC73" s="129"/>
      <c r="AD73" s="129"/>
      <c r="AE73" s="129"/>
      <c r="AF73" s="129"/>
      <c r="AG73" s="129"/>
    </row>
    <row r="74" spans="1:33" ht="30" customHeight="1" x14ac:dyDescent="0.15">
      <c r="A74" s="338" t="s">
        <v>68</v>
      </c>
      <c r="B74" s="339" t="s">
        <v>153</v>
      </c>
      <c r="C74" s="340" t="s">
        <v>338</v>
      </c>
      <c r="D74" s="345"/>
      <c r="E74" s="346"/>
      <c r="F74" s="347"/>
      <c r="G74" s="322"/>
      <c r="H74" s="346"/>
      <c r="I74" s="347"/>
      <c r="J74" s="322"/>
      <c r="K74" s="121"/>
      <c r="L74" s="122"/>
      <c r="M74" s="123"/>
      <c r="N74" s="121"/>
      <c r="O74" s="122"/>
      <c r="P74" s="123"/>
      <c r="Q74" s="121"/>
      <c r="R74" s="122"/>
      <c r="S74" s="123"/>
      <c r="T74" s="121"/>
      <c r="U74" s="122"/>
      <c r="V74" s="123"/>
      <c r="W74" s="434">
        <f t="shared" si="182"/>
        <v>0</v>
      </c>
      <c r="X74" s="412">
        <f t="shared" si="183"/>
        <v>0</v>
      </c>
      <c r="Y74" s="415">
        <f t="shared" si="184"/>
        <v>0</v>
      </c>
      <c r="Z74" s="429" t="e">
        <f t="shared" si="185"/>
        <v>#DIV/0!</v>
      </c>
      <c r="AA74" s="271"/>
      <c r="AB74" s="129"/>
      <c r="AC74" s="129"/>
      <c r="AD74" s="129"/>
      <c r="AE74" s="129"/>
      <c r="AF74" s="129"/>
      <c r="AG74" s="129"/>
    </row>
    <row r="75" spans="1:33" ht="30" customHeight="1" x14ac:dyDescent="0.15">
      <c r="A75" s="338" t="s">
        <v>71</v>
      </c>
      <c r="B75" s="339" t="s">
        <v>339</v>
      </c>
      <c r="C75" s="344" t="s">
        <v>318</v>
      </c>
      <c r="D75" s="345" t="s">
        <v>319</v>
      </c>
      <c r="E75" s="346">
        <v>25</v>
      </c>
      <c r="F75" s="347">
        <v>680</v>
      </c>
      <c r="G75" s="322">
        <f t="shared" si="180"/>
        <v>17000</v>
      </c>
      <c r="H75" s="346">
        <v>23</v>
      </c>
      <c r="I75" s="347">
        <v>735</v>
      </c>
      <c r="J75" s="322">
        <f t="shared" ref="J75:J84" si="186">H75*I75</f>
        <v>16905</v>
      </c>
      <c r="K75" s="121"/>
      <c r="L75" s="122"/>
      <c r="M75" s="123"/>
      <c r="N75" s="121"/>
      <c r="O75" s="122"/>
      <c r="P75" s="123"/>
      <c r="Q75" s="121"/>
      <c r="R75" s="122"/>
      <c r="S75" s="123"/>
      <c r="T75" s="121"/>
      <c r="U75" s="122"/>
      <c r="V75" s="123"/>
      <c r="W75" s="434">
        <f t="shared" si="182"/>
        <v>17000</v>
      </c>
      <c r="X75" s="412">
        <f t="shared" si="183"/>
        <v>16905</v>
      </c>
      <c r="Y75" s="415">
        <f t="shared" si="184"/>
        <v>95</v>
      </c>
      <c r="Z75" s="429">
        <f t="shared" si="185"/>
        <v>5.5882352941176473E-3</v>
      </c>
      <c r="AA75" s="271"/>
      <c r="AB75" s="129"/>
      <c r="AC75" s="129"/>
      <c r="AD75" s="129"/>
      <c r="AE75" s="129"/>
      <c r="AF75" s="129"/>
      <c r="AG75" s="129"/>
    </row>
    <row r="76" spans="1:33" ht="30" customHeight="1" x14ac:dyDescent="0.15">
      <c r="A76" s="338" t="s">
        <v>71</v>
      </c>
      <c r="B76" s="339" t="s">
        <v>340</v>
      </c>
      <c r="C76" s="344" t="s">
        <v>321</v>
      </c>
      <c r="D76" s="345" t="s">
        <v>319</v>
      </c>
      <c r="E76" s="346">
        <v>25</v>
      </c>
      <c r="F76" s="347">
        <f>45*4</f>
        <v>180</v>
      </c>
      <c r="G76" s="322">
        <f t="shared" si="180"/>
        <v>4500</v>
      </c>
      <c r="H76" s="346">
        <v>23</v>
      </c>
      <c r="I76" s="347">
        <v>250</v>
      </c>
      <c r="J76" s="322">
        <f t="shared" si="186"/>
        <v>5750</v>
      </c>
      <c r="K76" s="121"/>
      <c r="L76" s="122"/>
      <c r="M76" s="123"/>
      <c r="N76" s="121"/>
      <c r="O76" s="122"/>
      <c r="P76" s="123"/>
      <c r="Q76" s="121"/>
      <c r="R76" s="122"/>
      <c r="S76" s="123"/>
      <c r="T76" s="121"/>
      <c r="U76" s="122"/>
      <c r="V76" s="123"/>
      <c r="W76" s="434">
        <f t="shared" si="182"/>
        <v>4500</v>
      </c>
      <c r="X76" s="412">
        <f t="shared" si="183"/>
        <v>5750</v>
      </c>
      <c r="Y76" s="415">
        <f t="shared" si="184"/>
        <v>-1250</v>
      </c>
      <c r="Z76" s="429">
        <f t="shared" si="185"/>
        <v>-0.27777777777777779</v>
      </c>
      <c r="AA76" s="271"/>
      <c r="AB76" s="129"/>
      <c r="AC76" s="129"/>
      <c r="AD76" s="129"/>
      <c r="AE76" s="129"/>
      <c r="AF76" s="129"/>
      <c r="AG76" s="129"/>
    </row>
    <row r="77" spans="1:33" ht="30" customHeight="1" x14ac:dyDescent="0.15">
      <c r="A77" s="338" t="s">
        <v>71</v>
      </c>
      <c r="B77" s="339" t="s">
        <v>341</v>
      </c>
      <c r="C77" s="344" t="s">
        <v>323</v>
      </c>
      <c r="D77" s="345" t="s">
        <v>319</v>
      </c>
      <c r="E77" s="346">
        <v>25</v>
      </c>
      <c r="F77" s="347">
        <f>20*12</f>
        <v>240</v>
      </c>
      <c r="G77" s="322">
        <f t="shared" si="180"/>
        <v>6000</v>
      </c>
      <c r="H77" s="346">
        <v>23</v>
      </c>
      <c r="I77" s="347">
        <f>20*12</f>
        <v>240</v>
      </c>
      <c r="J77" s="322">
        <f t="shared" si="186"/>
        <v>5520</v>
      </c>
      <c r="K77" s="121"/>
      <c r="L77" s="122"/>
      <c r="M77" s="123"/>
      <c r="N77" s="121"/>
      <c r="O77" s="122"/>
      <c r="P77" s="123"/>
      <c r="Q77" s="121"/>
      <c r="R77" s="122"/>
      <c r="S77" s="123"/>
      <c r="T77" s="121"/>
      <c r="U77" s="122"/>
      <c r="V77" s="123"/>
      <c r="W77" s="434">
        <f t="shared" si="182"/>
        <v>6000</v>
      </c>
      <c r="X77" s="412">
        <f t="shared" si="183"/>
        <v>5520</v>
      </c>
      <c r="Y77" s="415">
        <f t="shared" si="184"/>
        <v>480</v>
      </c>
      <c r="Z77" s="429">
        <f t="shared" si="185"/>
        <v>0.08</v>
      </c>
      <c r="AA77" s="271"/>
      <c r="AB77" s="129"/>
      <c r="AC77" s="129"/>
      <c r="AD77" s="129"/>
      <c r="AE77" s="129"/>
      <c r="AF77" s="129"/>
      <c r="AG77" s="129"/>
    </row>
    <row r="78" spans="1:33" ht="30" customHeight="1" x14ac:dyDescent="0.15">
      <c r="A78" s="338" t="s">
        <v>71</v>
      </c>
      <c r="B78" s="339" t="s">
        <v>342</v>
      </c>
      <c r="C78" s="344" t="s">
        <v>325</v>
      </c>
      <c r="D78" s="345" t="s">
        <v>319</v>
      </c>
      <c r="E78" s="346">
        <v>25</v>
      </c>
      <c r="F78" s="347">
        <v>130</v>
      </c>
      <c r="G78" s="322">
        <f t="shared" si="180"/>
        <v>3250</v>
      </c>
      <c r="H78" s="346">
        <v>23</v>
      </c>
      <c r="I78" s="347">
        <v>170</v>
      </c>
      <c r="J78" s="322">
        <f t="shared" si="186"/>
        <v>3910</v>
      </c>
      <c r="K78" s="121"/>
      <c r="L78" s="122"/>
      <c r="M78" s="123"/>
      <c r="N78" s="121"/>
      <c r="O78" s="122"/>
      <c r="P78" s="123"/>
      <c r="Q78" s="121"/>
      <c r="R78" s="122"/>
      <c r="S78" s="123"/>
      <c r="T78" s="121"/>
      <c r="U78" s="122"/>
      <c r="V78" s="123"/>
      <c r="W78" s="434">
        <f t="shared" si="182"/>
        <v>3250</v>
      </c>
      <c r="X78" s="412">
        <f t="shared" si="183"/>
        <v>3910</v>
      </c>
      <c r="Y78" s="415">
        <f t="shared" si="184"/>
        <v>-660</v>
      </c>
      <c r="Z78" s="429">
        <f t="shared" si="185"/>
        <v>-0.20307692307692307</v>
      </c>
      <c r="AA78" s="271"/>
      <c r="AB78" s="129"/>
      <c r="AC78" s="129"/>
      <c r="AD78" s="129"/>
      <c r="AE78" s="129"/>
      <c r="AF78" s="129"/>
      <c r="AG78" s="129"/>
    </row>
    <row r="79" spans="1:33" ht="30" customHeight="1" x14ac:dyDescent="0.15">
      <c r="A79" s="338" t="s">
        <v>71</v>
      </c>
      <c r="B79" s="339" t="s">
        <v>343</v>
      </c>
      <c r="C79" s="344" t="s">
        <v>327</v>
      </c>
      <c r="D79" s="345" t="s">
        <v>319</v>
      </c>
      <c r="E79" s="346">
        <v>25</v>
      </c>
      <c r="F79" s="347">
        <v>300</v>
      </c>
      <c r="G79" s="322">
        <f t="shared" si="180"/>
        <v>7500</v>
      </c>
      <c r="H79" s="346">
        <v>23</v>
      </c>
      <c r="I79" s="347">
        <v>300</v>
      </c>
      <c r="J79" s="322">
        <f t="shared" si="186"/>
        <v>6900</v>
      </c>
      <c r="K79" s="121"/>
      <c r="L79" s="122"/>
      <c r="M79" s="123"/>
      <c r="N79" s="121"/>
      <c r="O79" s="122"/>
      <c r="P79" s="123"/>
      <c r="Q79" s="121"/>
      <c r="R79" s="122"/>
      <c r="S79" s="123"/>
      <c r="T79" s="121"/>
      <c r="U79" s="122"/>
      <c r="V79" s="123"/>
      <c r="W79" s="434">
        <f t="shared" si="182"/>
        <v>7500</v>
      </c>
      <c r="X79" s="412">
        <f t="shared" si="183"/>
        <v>6900</v>
      </c>
      <c r="Y79" s="415">
        <f t="shared" si="184"/>
        <v>600</v>
      </c>
      <c r="Z79" s="429">
        <f t="shared" si="185"/>
        <v>0.08</v>
      </c>
      <c r="AA79" s="271"/>
      <c r="AB79" s="129"/>
      <c r="AC79" s="129"/>
      <c r="AD79" s="129"/>
      <c r="AE79" s="129"/>
      <c r="AF79" s="129"/>
      <c r="AG79" s="129"/>
    </row>
    <row r="80" spans="1:33" ht="30" customHeight="1" x14ac:dyDescent="0.15">
      <c r="A80" s="338" t="s">
        <v>71</v>
      </c>
      <c r="B80" s="339" t="s">
        <v>344</v>
      </c>
      <c r="C80" s="344" t="s">
        <v>329</v>
      </c>
      <c r="D80" s="345" t="s">
        <v>319</v>
      </c>
      <c r="E80" s="346">
        <v>25</v>
      </c>
      <c r="F80" s="347">
        <v>500</v>
      </c>
      <c r="G80" s="322">
        <f t="shared" si="180"/>
        <v>12500</v>
      </c>
      <c r="H80" s="346">
        <v>23</v>
      </c>
      <c r="I80" s="347">
        <v>500</v>
      </c>
      <c r="J80" s="322">
        <f t="shared" si="186"/>
        <v>11500</v>
      </c>
      <c r="K80" s="121"/>
      <c r="L80" s="122"/>
      <c r="M80" s="123"/>
      <c r="N80" s="121"/>
      <c r="O80" s="122"/>
      <c r="P80" s="123"/>
      <c r="Q80" s="121"/>
      <c r="R80" s="122"/>
      <c r="S80" s="123"/>
      <c r="T80" s="121"/>
      <c r="U80" s="122"/>
      <c r="V80" s="123"/>
      <c r="W80" s="434">
        <f t="shared" si="182"/>
        <v>12500</v>
      </c>
      <c r="X80" s="412">
        <f t="shared" si="183"/>
        <v>11500</v>
      </c>
      <c r="Y80" s="415">
        <f t="shared" si="184"/>
        <v>1000</v>
      </c>
      <c r="Z80" s="429">
        <f t="shared" si="185"/>
        <v>0.08</v>
      </c>
      <c r="AA80" s="271"/>
      <c r="AB80" s="129"/>
      <c r="AC80" s="129"/>
      <c r="AD80" s="129"/>
      <c r="AE80" s="129"/>
      <c r="AF80" s="129"/>
      <c r="AG80" s="129"/>
    </row>
    <row r="81" spans="1:33" s="400" customFormat="1" ht="30" customHeight="1" x14ac:dyDescent="0.15">
      <c r="A81" s="338" t="s">
        <v>71</v>
      </c>
      <c r="B81" s="339" t="s">
        <v>345</v>
      </c>
      <c r="C81" s="344" t="s">
        <v>331</v>
      </c>
      <c r="D81" s="345" t="s">
        <v>319</v>
      </c>
      <c r="E81" s="346"/>
      <c r="F81" s="347"/>
      <c r="G81" s="123"/>
      <c r="H81" s="346">
        <v>23</v>
      </c>
      <c r="I81" s="347">
        <v>450</v>
      </c>
      <c r="J81" s="123">
        <f t="shared" si="186"/>
        <v>10350</v>
      </c>
      <c r="K81" s="121"/>
      <c r="L81" s="122"/>
      <c r="M81" s="123"/>
      <c r="N81" s="121"/>
      <c r="O81" s="122"/>
      <c r="P81" s="123"/>
      <c r="Q81" s="121"/>
      <c r="R81" s="122"/>
      <c r="S81" s="123"/>
      <c r="T81" s="121"/>
      <c r="U81" s="122"/>
      <c r="V81" s="123"/>
      <c r="W81" s="434">
        <f t="shared" ref="W81" si="187">G81+M81+S81</f>
        <v>0</v>
      </c>
      <c r="X81" s="412">
        <f t="shared" ref="X81" si="188">J81+P81+V81</f>
        <v>10350</v>
      </c>
      <c r="Y81" s="415">
        <f t="shared" ref="Y81" si="189">W81-X81</f>
        <v>-10350</v>
      </c>
      <c r="Z81" s="429" t="e">
        <f t="shared" ref="Z81" si="190">Y81/W81</f>
        <v>#DIV/0!</v>
      </c>
      <c r="AA81" s="271"/>
      <c r="AB81" s="129"/>
      <c r="AC81" s="129"/>
      <c r="AD81" s="129"/>
      <c r="AE81" s="129"/>
      <c r="AF81" s="129"/>
      <c r="AG81" s="129"/>
    </row>
    <row r="82" spans="1:33" ht="30" customHeight="1" x14ac:dyDescent="0.15">
      <c r="A82" s="338" t="s">
        <v>71</v>
      </c>
      <c r="B82" s="339" t="s">
        <v>346</v>
      </c>
      <c r="C82" s="344" t="s">
        <v>333</v>
      </c>
      <c r="D82" s="345" t="s">
        <v>319</v>
      </c>
      <c r="E82" s="346">
        <v>25</v>
      </c>
      <c r="F82" s="347">
        <v>430</v>
      </c>
      <c r="G82" s="322">
        <f t="shared" si="180"/>
        <v>10750</v>
      </c>
      <c r="H82" s="346">
        <v>23</v>
      </c>
      <c r="I82" s="347">
        <v>430</v>
      </c>
      <c r="J82" s="322">
        <f t="shared" si="186"/>
        <v>9890</v>
      </c>
      <c r="K82" s="121"/>
      <c r="L82" s="122"/>
      <c r="M82" s="123"/>
      <c r="N82" s="121"/>
      <c r="O82" s="122"/>
      <c r="P82" s="123"/>
      <c r="Q82" s="121"/>
      <c r="R82" s="122"/>
      <c r="S82" s="123"/>
      <c r="T82" s="121"/>
      <c r="U82" s="122"/>
      <c r="V82" s="123"/>
      <c r="W82" s="434">
        <f t="shared" si="182"/>
        <v>10750</v>
      </c>
      <c r="X82" s="412">
        <f t="shared" si="183"/>
        <v>9890</v>
      </c>
      <c r="Y82" s="415">
        <f t="shared" si="184"/>
        <v>860</v>
      </c>
      <c r="Z82" s="429">
        <f t="shared" si="185"/>
        <v>0.08</v>
      </c>
      <c r="AA82" s="271"/>
      <c r="AB82" s="129"/>
      <c r="AC82" s="129"/>
      <c r="AD82" s="129"/>
      <c r="AE82" s="129"/>
      <c r="AF82" s="129"/>
      <c r="AG82" s="129"/>
    </row>
    <row r="83" spans="1:33" ht="30" customHeight="1" x14ac:dyDescent="0.15">
      <c r="A83" s="338" t="s">
        <v>71</v>
      </c>
      <c r="B83" s="339" t="s">
        <v>347</v>
      </c>
      <c r="C83" s="344" t="s">
        <v>335</v>
      </c>
      <c r="D83" s="345" t="s">
        <v>319</v>
      </c>
      <c r="E83" s="346">
        <v>25</v>
      </c>
      <c r="F83" s="347">
        <v>150</v>
      </c>
      <c r="G83" s="322">
        <f t="shared" si="180"/>
        <v>3750</v>
      </c>
      <c r="H83" s="346">
        <v>23</v>
      </c>
      <c r="I83" s="347">
        <v>150</v>
      </c>
      <c r="J83" s="322">
        <f t="shared" si="186"/>
        <v>3450</v>
      </c>
      <c r="K83" s="121"/>
      <c r="L83" s="122"/>
      <c r="M83" s="123"/>
      <c r="N83" s="121"/>
      <c r="O83" s="122"/>
      <c r="P83" s="123"/>
      <c r="Q83" s="121"/>
      <c r="R83" s="122"/>
      <c r="S83" s="123"/>
      <c r="T83" s="121"/>
      <c r="U83" s="122"/>
      <c r="V83" s="123"/>
      <c r="W83" s="434">
        <f t="shared" si="182"/>
        <v>3750</v>
      </c>
      <c r="X83" s="412">
        <f t="shared" si="183"/>
        <v>3450</v>
      </c>
      <c r="Y83" s="415">
        <f t="shared" si="184"/>
        <v>300</v>
      </c>
      <c r="Z83" s="429">
        <f t="shared" si="185"/>
        <v>0.08</v>
      </c>
      <c r="AA83" s="271"/>
      <c r="AB83" s="129"/>
      <c r="AC83" s="129"/>
      <c r="AD83" s="129"/>
      <c r="AE83" s="129"/>
      <c r="AF83" s="129"/>
      <c r="AG83" s="129"/>
    </row>
    <row r="84" spans="1:33" ht="30" customHeight="1" x14ac:dyDescent="0.15">
      <c r="A84" s="338" t="s">
        <v>71</v>
      </c>
      <c r="B84" s="394" t="s">
        <v>426</v>
      </c>
      <c r="C84" s="344" t="s">
        <v>337</v>
      </c>
      <c r="D84" s="345" t="s">
        <v>319</v>
      </c>
      <c r="E84" s="346">
        <v>25</v>
      </c>
      <c r="F84" s="347">
        <v>140</v>
      </c>
      <c r="G84" s="322">
        <f t="shared" si="180"/>
        <v>3500</v>
      </c>
      <c r="H84" s="346">
        <v>23</v>
      </c>
      <c r="I84" s="347">
        <v>140</v>
      </c>
      <c r="J84" s="322">
        <f t="shared" si="186"/>
        <v>3220</v>
      </c>
      <c r="K84" s="121"/>
      <c r="L84" s="122"/>
      <c r="M84" s="123"/>
      <c r="N84" s="121"/>
      <c r="O84" s="122"/>
      <c r="P84" s="123"/>
      <c r="Q84" s="121"/>
      <c r="R84" s="122"/>
      <c r="S84" s="123"/>
      <c r="T84" s="121"/>
      <c r="U84" s="122"/>
      <c r="V84" s="123"/>
      <c r="W84" s="434">
        <f t="shared" si="182"/>
        <v>3500</v>
      </c>
      <c r="X84" s="412">
        <f t="shared" si="183"/>
        <v>3220</v>
      </c>
      <c r="Y84" s="415">
        <f t="shared" si="184"/>
        <v>280</v>
      </c>
      <c r="Z84" s="429">
        <f t="shared" si="185"/>
        <v>0.08</v>
      </c>
      <c r="AA84" s="271"/>
      <c r="AB84" s="129"/>
      <c r="AC84" s="129"/>
      <c r="AD84" s="129"/>
      <c r="AE84" s="129"/>
      <c r="AF84" s="129"/>
      <c r="AG84" s="129"/>
    </row>
    <row r="85" spans="1:33" ht="30" customHeight="1" x14ac:dyDescent="0.15">
      <c r="A85" s="338" t="s">
        <v>68</v>
      </c>
      <c r="B85" s="339" t="s">
        <v>154</v>
      </c>
      <c r="C85" s="348" t="s">
        <v>348</v>
      </c>
      <c r="D85" s="345"/>
      <c r="E85" s="346"/>
      <c r="F85" s="347"/>
      <c r="G85" s="322"/>
      <c r="H85" s="346"/>
      <c r="I85" s="347"/>
      <c r="J85" s="322"/>
      <c r="K85" s="121"/>
      <c r="L85" s="122"/>
      <c r="M85" s="123"/>
      <c r="N85" s="121"/>
      <c r="O85" s="122"/>
      <c r="P85" s="123"/>
      <c r="Q85" s="121"/>
      <c r="R85" s="122"/>
      <c r="S85" s="123"/>
      <c r="T85" s="121"/>
      <c r="U85" s="122"/>
      <c r="V85" s="123"/>
      <c r="W85" s="434">
        <f t="shared" si="182"/>
        <v>0</v>
      </c>
      <c r="X85" s="412">
        <f t="shared" si="183"/>
        <v>0</v>
      </c>
      <c r="Y85" s="415">
        <f t="shared" si="184"/>
        <v>0</v>
      </c>
      <c r="Z85" s="429" t="e">
        <f t="shared" si="185"/>
        <v>#DIV/0!</v>
      </c>
      <c r="AA85" s="271"/>
      <c r="AB85" s="129"/>
      <c r="AC85" s="129"/>
      <c r="AD85" s="129"/>
      <c r="AE85" s="129"/>
      <c r="AF85" s="129"/>
      <c r="AG85" s="129"/>
    </row>
    <row r="86" spans="1:33" ht="30" customHeight="1" x14ac:dyDescent="0.15">
      <c r="A86" s="338" t="s">
        <v>71</v>
      </c>
      <c r="B86" s="339" t="s">
        <v>349</v>
      </c>
      <c r="C86" s="344" t="s">
        <v>350</v>
      </c>
      <c r="D86" s="345" t="s">
        <v>319</v>
      </c>
      <c r="E86" s="346">
        <v>25</v>
      </c>
      <c r="F86" s="347">
        <v>1150</v>
      </c>
      <c r="G86" s="322">
        <f t="shared" si="180"/>
        <v>28750</v>
      </c>
      <c r="H86" s="346">
        <v>21</v>
      </c>
      <c r="I86" s="347">
        <v>1160</v>
      </c>
      <c r="J86" s="322">
        <f t="shared" ref="J86:J87" si="191">H86*I86</f>
        <v>24360</v>
      </c>
      <c r="K86" s="121"/>
      <c r="L86" s="122"/>
      <c r="M86" s="123"/>
      <c r="N86" s="121"/>
      <c r="O86" s="122"/>
      <c r="P86" s="123"/>
      <c r="Q86" s="121"/>
      <c r="R86" s="122"/>
      <c r="S86" s="123"/>
      <c r="T86" s="121"/>
      <c r="U86" s="122"/>
      <c r="V86" s="123"/>
      <c r="W86" s="434">
        <f t="shared" si="182"/>
        <v>28750</v>
      </c>
      <c r="X86" s="412">
        <f t="shared" si="183"/>
        <v>24360</v>
      </c>
      <c r="Y86" s="415">
        <f t="shared" si="184"/>
        <v>4390</v>
      </c>
      <c r="Z86" s="429">
        <f t="shared" si="185"/>
        <v>0.15269565217391304</v>
      </c>
      <c r="AA86" s="271"/>
      <c r="AB86" s="129"/>
      <c r="AC86" s="129"/>
      <c r="AD86" s="129"/>
      <c r="AE86" s="129"/>
      <c r="AF86" s="129"/>
      <c r="AG86" s="129"/>
    </row>
    <row r="87" spans="1:33" ht="30" customHeight="1" x14ac:dyDescent="0.15">
      <c r="A87" s="338" t="s">
        <v>71</v>
      </c>
      <c r="B87" s="339" t="s">
        <v>351</v>
      </c>
      <c r="C87" s="344" t="s">
        <v>352</v>
      </c>
      <c r="D87" s="345" t="s">
        <v>319</v>
      </c>
      <c r="E87" s="346">
        <v>25</v>
      </c>
      <c r="F87" s="347">
        <v>50</v>
      </c>
      <c r="G87" s="322">
        <f t="shared" si="180"/>
        <v>1250</v>
      </c>
      <c r="H87" s="346">
        <v>20</v>
      </c>
      <c r="I87" s="347">
        <v>45</v>
      </c>
      <c r="J87" s="322">
        <f t="shared" si="191"/>
        <v>900</v>
      </c>
      <c r="K87" s="121"/>
      <c r="L87" s="122"/>
      <c r="M87" s="123"/>
      <c r="N87" s="121"/>
      <c r="O87" s="122"/>
      <c r="P87" s="123"/>
      <c r="Q87" s="121"/>
      <c r="R87" s="122"/>
      <c r="S87" s="123"/>
      <c r="T87" s="121"/>
      <c r="U87" s="122"/>
      <c r="V87" s="123"/>
      <c r="W87" s="434">
        <f t="shared" si="182"/>
        <v>1250</v>
      </c>
      <c r="X87" s="412">
        <f t="shared" si="183"/>
        <v>900</v>
      </c>
      <c r="Y87" s="415">
        <f t="shared" si="184"/>
        <v>350</v>
      </c>
      <c r="Z87" s="429">
        <f t="shared" si="185"/>
        <v>0.28000000000000003</v>
      </c>
      <c r="AA87" s="271"/>
      <c r="AB87" s="129"/>
      <c r="AC87" s="129"/>
      <c r="AD87" s="129"/>
      <c r="AE87" s="129"/>
      <c r="AF87" s="129"/>
      <c r="AG87" s="129"/>
    </row>
    <row r="88" spans="1:33" ht="30" customHeight="1" x14ac:dyDescent="0.15">
      <c r="A88" s="338" t="s">
        <v>68</v>
      </c>
      <c r="B88" s="339" t="s">
        <v>353</v>
      </c>
      <c r="C88" s="348" t="s">
        <v>354</v>
      </c>
      <c r="D88" s="345"/>
      <c r="E88" s="346"/>
      <c r="F88" s="347"/>
      <c r="G88" s="322"/>
      <c r="H88" s="346"/>
      <c r="I88" s="347"/>
      <c r="J88" s="123"/>
      <c r="K88" s="121"/>
      <c r="L88" s="122"/>
      <c r="M88" s="123"/>
      <c r="N88" s="121"/>
      <c r="O88" s="122"/>
      <c r="P88" s="123"/>
      <c r="Q88" s="121"/>
      <c r="R88" s="122"/>
      <c r="S88" s="123"/>
      <c r="T88" s="121"/>
      <c r="U88" s="122"/>
      <c r="V88" s="123"/>
      <c r="W88" s="434">
        <f t="shared" si="182"/>
        <v>0</v>
      </c>
      <c r="X88" s="412">
        <f t="shared" si="183"/>
        <v>0</v>
      </c>
      <c r="Y88" s="415">
        <f t="shared" si="184"/>
        <v>0</v>
      </c>
      <c r="Z88" s="429" t="e">
        <f t="shared" si="185"/>
        <v>#DIV/0!</v>
      </c>
      <c r="AA88" s="271"/>
      <c r="AB88" s="129"/>
      <c r="AC88" s="129"/>
      <c r="AD88" s="129"/>
      <c r="AE88" s="129"/>
      <c r="AF88" s="129"/>
      <c r="AG88" s="129"/>
    </row>
    <row r="89" spans="1:33" ht="30" customHeight="1" x14ac:dyDescent="0.15">
      <c r="A89" s="338" t="s">
        <v>71</v>
      </c>
      <c r="B89" s="339" t="s">
        <v>355</v>
      </c>
      <c r="C89" s="344" t="s">
        <v>356</v>
      </c>
      <c r="D89" s="345" t="s">
        <v>319</v>
      </c>
      <c r="E89" s="346">
        <v>25</v>
      </c>
      <c r="F89" s="347">
        <v>50</v>
      </c>
      <c r="G89" s="322">
        <f t="shared" si="180"/>
        <v>1250</v>
      </c>
      <c r="H89" s="346">
        <v>23</v>
      </c>
      <c r="I89" s="466">
        <v>50</v>
      </c>
      <c r="J89" s="322">
        <f t="shared" ref="J89:J91" si="192">H89*I89</f>
        <v>1150</v>
      </c>
      <c r="K89" s="121"/>
      <c r="L89" s="122"/>
      <c r="M89" s="123"/>
      <c r="N89" s="121"/>
      <c r="O89" s="122"/>
      <c r="P89" s="123"/>
      <c r="Q89" s="121"/>
      <c r="R89" s="122"/>
      <c r="S89" s="123"/>
      <c r="T89" s="121"/>
      <c r="U89" s="122"/>
      <c r="V89" s="123"/>
      <c r="W89" s="434">
        <f t="shared" si="182"/>
        <v>1250</v>
      </c>
      <c r="X89" s="412">
        <f t="shared" si="183"/>
        <v>1150</v>
      </c>
      <c r="Y89" s="415">
        <f t="shared" si="184"/>
        <v>100</v>
      </c>
      <c r="Z89" s="429">
        <f t="shared" si="185"/>
        <v>0.08</v>
      </c>
      <c r="AA89" s="271"/>
      <c r="AB89" s="129"/>
      <c r="AC89" s="129"/>
      <c r="AD89" s="129"/>
      <c r="AE89" s="129"/>
      <c r="AF89" s="129"/>
      <c r="AG89" s="129"/>
    </row>
    <row r="90" spans="1:33" ht="30" customHeight="1" x14ac:dyDescent="0.15">
      <c r="A90" s="338" t="s">
        <v>71</v>
      </c>
      <c r="B90" s="339" t="s">
        <v>357</v>
      </c>
      <c r="C90" s="344" t="s">
        <v>358</v>
      </c>
      <c r="D90" s="345" t="s">
        <v>319</v>
      </c>
      <c r="E90" s="346">
        <v>25</v>
      </c>
      <c r="F90" s="347">
        <v>150</v>
      </c>
      <c r="G90" s="322">
        <f t="shared" si="180"/>
        <v>3750</v>
      </c>
      <c r="H90" s="346">
        <v>23</v>
      </c>
      <c r="I90" s="466">
        <v>150</v>
      </c>
      <c r="J90" s="322">
        <f t="shared" si="192"/>
        <v>3450</v>
      </c>
      <c r="K90" s="121"/>
      <c r="L90" s="122"/>
      <c r="M90" s="123"/>
      <c r="N90" s="121"/>
      <c r="O90" s="122"/>
      <c r="P90" s="123"/>
      <c r="Q90" s="121"/>
      <c r="R90" s="122"/>
      <c r="S90" s="123"/>
      <c r="T90" s="121"/>
      <c r="U90" s="122"/>
      <c r="V90" s="123"/>
      <c r="W90" s="434">
        <f t="shared" si="182"/>
        <v>3750</v>
      </c>
      <c r="X90" s="412">
        <f t="shared" si="183"/>
        <v>3450</v>
      </c>
      <c r="Y90" s="415">
        <f t="shared" si="184"/>
        <v>300</v>
      </c>
      <c r="Z90" s="429">
        <f t="shared" si="185"/>
        <v>0.08</v>
      </c>
      <c r="AA90" s="271"/>
      <c r="AB90" s="129"/>
      <c r="AC90" s="129"/>
      <c r="AD90" s="129"/>
      <c r="AE90" s="129"/>
      <c r="AF90" s="129"/>
      <c r="AG90" s="129"/>
    </row>
    <row r="91" spans="1:33" ht="30" customHeight="1" thickBot="1" x14ac:dyDescent="0.2">
      <c r="A91" s="338" t="s">
        <v>71</v>
      </c>
      <c r="B91" s="349" t="s">
        <v>359</v>
      </c>
      <c r="C91" s="344" t="s">
        <v>360</v>
      </c>
      <c r="D91" s="345" t="s">
        <v>319</v>
      </c>
      <c r="E91" s="346">
        <v>25</v>
      </c>
      <c r="F91" s="347">
        <v>450</v>
      </c>
      <c r="G91" s="322">
        <f t="shared" si="180"/>
        <v>11250</v>
      </c>
      <c r="H91" s="346">
        <v>23</v>
      </c>
      <c r="I91" s="347">
        <v>450</v>
      </c>
      <c r="J91" s="322">
        <f t="shared" si="192"/>
        <v>10350</v>
      </c>
      <c r="K91" s="121"/>
      <c r="L91" s="122"/>
      <c r="M91" s="123"/>
      <c r="N91" s="121"/>
      <c r="O91" s="122"/>
      <c r="P91" s="123"/>
      <c r="Q91" s="121"/>
      <c r="R91" s="122"/>
      <c r="S91" s="123"/>
      <c r="T91" s="121"/>
      <c r="U91" s="122"/>
      <c r="V91" s="123"/>
      <c r="W91" s="434">
        <f t="shared" si="182"/>
        <v>11250</v>
      </c>
      <c r="X91" s="422">
        <f t="shared" si="183"/>
        <v>10350</v>
      </c>
      <c r="Y91" s="415">
        <f t="shared" si="184"/>
        <v>900</v>
      </c>
      <c r="Z91" s="433">
        <f t="shared" si="185"/>
        <v>0.08</v>
      </c>
      <c r="AA91" s="271"/>
      <c r="AB91" s="129"/>
      <c r="AC91" s="129"/>
      <c r="AD91" s="129"/>
      <c r="AE91" s="129"/>
      <c r="AF91" s="129"/>
      <c r="AG91" s="129"/>
    </row>
    <row r="92" spans="1:33" ht="30" hidden="1" customHeight="1" thickBot="1" x14ac:dyDescent="0.2">
      <c r="A92" s="106" t="s">
        <v>68</v>
      </c>
      <c r="B92" s="152" t="s">
        <v>155</v>
      </c>
      <c r="C92" s="150" t="s">
        <v>156</v>
      </c>
      <c r="D92" s="139"/>
      <c r="E92" s="140">
        <f>SUM(E93:E95)</f>
        <v>0</v>
      </c>
      <c r="F92" s="141"/>
      <c r="G92" s="142">
        <f t="shared" ref="G92:H92" si="193">SUM(G93:G95)</f>
        <v>0</v>
      </c>
      <c r="H92" s="140">
        <f t="shared" si="193"/>
        <v>0</v>
      </c>
      <c r="I92" s="347">
        <v>450</v>
      </c>
      <c r="J92" s="142">
        <f t="shared" ref="J92:K92" si="194">SUM(J93:J95)</f>
        <v>0</v>
      </c>
      <c r="K92" s="140">
        <f t="shared" si="194"/>
        <v>0</v>
      </c>
      <c r="L92" s="141"/>
      <c r="M92" s="142">
        <f t="shared" ref="M92:N92" si="195">SUM(M93:M95)</f>
        <v>0</v>
      </c>
      <c r="N92" s="140">
        <f t="shared" si="195"/>
        <v>0</v>
      </c>
      <c r="O92" s="141"/>
      <c r="P92" s="142">
        <f t="shared" ref="P92:Q92" si="196">SUM(P93:P95)</f>
        <v>0</v>
      </c>
      <c r="Q92" s="140">
        <f t="shared" si="196"/>
        <v>0</v>
      </c>
      <c r="R92" s="141"/>
      <c r="S92" s="142">
        <f t="shared" ref="S92:T92" si="197">SUM(S93:S95)</f>
        <v>0</v>
      </c>
      <c r="T92" s="140">
        <f t="shared" si="197"/>
        <v>0</v>
      </c>
      <c r="U92" s="141"/>
      <c r="V92" s="142">
        <f t="shared" ref="V92:X92" si="198">SUM(V93:V95)</f>
        <v>0</v>
      </c>
      <c r="W92" s="142">
        <f t="shared" si="198"/>
        <v>0</v>
      </c>
      <c r="X92" s="112">
        <f t="shared" si="198"/>
        <v>0</v>
      </c>
      <c r="Y92" s="142">
        <f t="shared" si="163"/>
        <v>0</v>
      </c>
      <c r="Z92" s="388" t="e">
        <f t="shared" si="164"/>
        <v>#DIV/0!</v>
      </c>
      <c r="AA92" s="143"/>
      <c r="AB92" s="116"/>
      <c r="AC92" s="116"/>
      <c r="AD92" s="116"/>
      <c r="AE92" s="116"/>
      <c r="AF92" s="116"/>
      <c r="AG92" s="116"/>
    </row>
    <row r="93" spans="1:33" ht="30" hidden="1" customHeight="1" thickBot="1" x14ac:dyDescent="0.2">
      <c r="A93" s="117" t="s">
        <v>71</v>
      </c>
      <c r="B93" s="118" t="s">
        <v>157</v>
      </c>
      <c r="C93" s="194" t="s">
        <v>158</v>
      </c>
      <c r="D93" s="195" t="s">
        <v>159</v>
      </c>
      <c r="E93" s="121"/>
      <c r="F93" s="122"/>
      <c r="G93" s="123">
        <f t="shared" ref="G93:G95" si="199">E93*F93</f>
        <v>0</v>
      </c>
      <c r="H93" s="121"/>
      <c r="I93" s="122"/>
      <c r="J93" s="123">
        <f t="shared" ref="J93:J95" si="200">H93*I93</f>
        <v>0</v>
      </c>
      <c r="K93" s="121"/>
      <c r="L93" s="122"/>
      <c r="M93" s="123">
        <f t="shared" ref="M93:M95" si="201">K93*L93</f>
        <v>0</v>
      </c>
      <c r="N93" s="121"/>
      <c r="O93" s="122"/>
      <c r="P93" s="123">
        <f t="shared" ref="P93:P95" si="202">N93*O93</f>
        <v>0</v>
      </c>
      <c r="Q93" s="121"/>
      <c r="R93" s="122"/>
      <c r="S93" s="123">
        <f t="shared" ref="S93:S95" si="203">Q93*R93</f>
        <v>0</v>
      </c>
      <c r="T93" s="121"/>
      <c r="U93" s="122"/>
      <c r="V93" s="123">
        <f t="shared" ref="V93:V95" si="204">T93*U93</f>
        <v>0</v>
      </c>
      <c r="W93" s="124">
        <f t="shared" ref="W93:W95" si="205">G93+M93+S93</f>
        <v>0</v>
      </c>
      <c r="X93" s="125">
        <f t="shared" ref="X93:X95" si="206">J93+P93+V93</f>
        <v>0</v>
      </c>
      <c r="Y93" s="125">
        <f t="shared" si="163"/>
        <v>0</v>
      </c>
      <c r="Z93" s="126" t="e">
        <f t="shared" si="164"/>
        <v>#DIV/0!</v>
      </c>
      <c r="AA93" s="127"/>
      <c r="AB93" s="129"/>
      <c r="AC93" s="129"/>
      <c r="AD93" s="129"/>
      <c r="AE93" s="129"/>
      <c r="AF93" s="129"/>
      <c r="AG93" s="129"/>
    </row>
    <row r="94" spans="1:33" ht="30" hidden="1" customHeight="1" thickBot="1" x14ac:dyDescent="0.2">
      <c r="A94" s="117" t="s">
        <v>71</v>
      </c>
      <c r="B94" s="118" t="s">
        <v>160</v>
      </c>
      <c r="C94" s="194" t="s">
        <v>161</v>
      </c>
      <c r="D94" s="195" t="s">
        <v>159</v>
      </c>
      <c r="E94" s="121"/>
      <c r="F94" s="122"/>
      <c r="G94" s="123">
        <f t="shared" si="199"/>
        <v>0</v>
      </c>
      <c r="H94" s="121"/>
      <c r="I94" s="122"/>
      <c r="J94" s="123">
        <f t="shared" si="200"/>
        <v>0</v>
      </c>
      <c r="K94" s="121"/>
      <c r="L94" s="122"/>
      <c r="M94" s="123">
        <f t="shared" si="201"/>
        <v>0</v>
      </c>
      <c r="N94" s="121"/>
      <c r="O94" s="122"/>
      <c r="P94" s="123">
        <f t="shared" si="202"/>
        <v>0</v>
      </c>
      <c r="Q94" s="121"/>
      <c r="R94" s="122"/>
      <c r="S94" s="123">
        <f t="shared" si="203"/>
        <v>0</v>
      </c>
      <c r="T94" s="121"/>
      <c r="U94" s="122"/>
      <c r="V94" s="123">
        <f t="shared" si="204"/>
        <v>0</v>
      </c>
      <c r="W94" s="124">
        <f t="shared" si="205"/>
        <v>0</v>
      </c>
      <c r="X94" s="125">
        <f t="shared" si="206"/>
        <v>0</v>
      </c>
      <c r="Y94" s="125">
        <f t="shared" si="163"/>
        <v>0</v>
      </c>
      <c r="Z94" s="126" t="e">
        <f t="shared" si="164"/>
        <v>#DIV/0!</v>
      </c>
      <c r="AA94" s="127"/>
      <c r="AB94" s="129"/>
      <c r="AC94" s="129"/>
      <c r="AD94" s="129"/>
      <c r="AE94" s="129"/>
      <c r="AF94" s="129"/>
      <c r="AG94" s="129"/>
    </row>
    <row r="95" spans="1:33" ht="30" hidden="1" customHeight="1" thickBot="1" x14ac:dyDescent="0.2">
      <c r="A95" s="130" t="s">
        <v>71</v>
      </c>
      <c r="B95" s="151" t="s">
        <v>162</v>
      </c>
      <c r="C95" s="196" t="s">
        <v>163</v>
      </c>
      <c r="D95" s="197" t="s">
        <v>159</v>
      </c>
      <c r="E95" s="133"/>
      <c r="F95" s="134"/>
      <c r="G95" s="135">
        <f t="shared" si="199"/>
        <v>0</v>
      </c>
      <c r="H95" s="133"/>
      <c r="I95" s="134"/>
      <c r="J95" s="135">
        <f t="shared" si="200"/>
        <v>0</v>
      </c>
      <c r="K95" s="133"/>
      <c r="L95" s="134"/>
      <c r="M95" s="135">
        <f t="shared" si="201"/>
        <v>0</v>
      </c>
      <c r="N95" s="133"/>
      <c r="O95" s="134"/>
      <c r="P95" s="135">
        <f t="shared" si="202"/>
        <v>0</v>
      </c>
      <c r="Q95" s="133"/>
      <c r="R95" s="134"/>
      <c r="S95" s="135">
        <f t="shared" si="203"/>
        <v>0</v>
      </c>
      <c r="T95" s="133"/>
      <c r="U95" s="134"/>
      <c r="V95" s="135">
        <f t="shared" si="204"/>
        <v>0</v>
      </c>
      <c r="W95" s="136">
        <f t="shared" si="205"/>
        <v>0</v>
      </c>
      <c r="X95" s="125">
        <f t="shared" si="206"/>
        <v>0</v>
      </c>
      <c r="Y95" s="125">
        <f t="shared" si="163"/>
        <v>0</v>
      </c>
      <c r="Z95" s="126" t="e">
        <f t="shared" si="164"/>
        <v>#DIV/0!</v>
      </c>
      <c r="AA95" s="137"/>
      <c r="AB95" s="129"/>
      <c r="AC95" s="129"/>
      <c r="AD95" s="129"/>
      <c r="AE95" s="129"/>
      <c r="AF95" s="129"/>
      <c r="AG95" s="129"/>
    </row>
    <row r="96" spans="1:33" ht="30" hidden="1" customHeight="1" thickBot="1" x14ac:dyDescent="0.2">
      <c r="A96" s="106" t="s">
        <v>68</v>
      </c>
      <c r="B96" s="152" t="s">
        <v>164</v>
      </c>
      <c r="C96" s="150" t="s">
        <v>165</v>
      </c>
      <c r="D96" s="139"/>
      <c r="E96" s="140">
        <f>SUM(E97:E99)</f>
        <v>0</v>
      </c>
      <c r="F96" s="141"/>
      <c r="G96" s="142">
        <f t="shared" ref="G96:H96" si="207">SUM(G97:G99)</f>
        <v>0</v>
      </c>
      <c r="H96" s="140">
        <f t="shared" si="207"/>
        <v>0</v>
      </c>
      <c r="I96" s="141"/>
      <c r="J96" s="142">
        <f t="shared" ref="J96:K96" si="208">SUM(J97:J99)</f>
        <v>0</v>
      </c>
      <c r="K96" s="140">
        <f t="shared" si="208"/>
        <v>0</v>
      </c>
      <c r="L96" s="141"/>
      <c r="M96" s="142">
        <f t="shared" ref="M96:N96" si="209">SUM(M97:M99)</f>
        <v>0</v>
      </c>
      <c r="N96" s="140">
        <f t="shared" si="209"/>
        <v>0</v>
      </c>
      <c r="O96" s="141"/>
      <c r="P96" s="142">
        <f t="shared" ref="P96:Q96" si="210">SUM(P97:P99)</f>
        <v>0</v>
      </c>
      <c r="Q96" s="140">
        <f t="shared" si="210"/>
        <v>0</v>
      </c>
      <c r="R96" s="141"/>
      <c r="S96" s="142">
        <f t="shared" ref="S96:T96" si="211">SUM(S97:S99)</f>
        <v>0</v>
      </c>
      <c r="T96" s="140">
        <f t="shared" si="211"/>
        <v>0</v>
      </c>
      <c r="U96" s="141"/>
      <c r="V96" s="142">
        <f t="shared" ref="V96:X96" si="212">SUM(V97:V99)</f>
        <v>0</v>
      </c>
      <c r="W96" s="142">
        <f t="shared" si="212"/>
        <v>0</v>
      </c>
      <c r="X96" s="142">
        <f t="shared" si="212"/>
        <v>0</v>
      </c>
      <c r="Y96" s="142">
        <f t="shared" si="163"/>
        <v>0</v>
      </c>
      <c r="Z96" s="381" t="e">
        <f t="shared" si="164"/>
        <v>#DIV/0!</v>
      </c>
      <c r="AA96" s="143"/>
      <c r="AB96" s="116"/>
      <c r="AC96" s="116"/>
      <c r="AD96" s="116"/>
      <c r="AE96" s="116"/>
      <c r="AF96" s="116"/>
      <c r="AG96" s="116"/>
    </row>
    <row r="97" spans="1:33" ht="30" hidden="1" customHeight="1" thickBot="1" x14ac:dyDescent="0.2">
      <c r="A97" s="117" t="s">
        <v>71</v>
      </c>
      <c r="B97" s="118" t="s">
        <v>166</v>
      </c>
      <c r="C97" s="181" t="s">
        <v>167</v>
      </c>
      <c r="D97" s="195" t="s">
        <v>106</v>
      </c>
      <c r="E97" s="121"/>
      <c r="F97" s="122"/>
      <c r="G97" s="123">
        <f t="shared" ref="G97:G99" si="213">E97*F97</f>
        <v>0</v>
      </c>
      <c r="H97" s="121"/>
      <c r="I97" s="122"/>
      <c r="J97" s="123">
        <f t="shared" ref="J97:J99" si="214">H97*I97</f>
        <v>0</v>
      </c>
      <c r="K97" s="121"/>
      <c r="L97" s="122"/>
      <c r="M97" s="123">
        <f t="shared" ref="M97:M99" si="215">K97*L97</f>
        <v>0</v>
      </c>
      <c r="N97" s="121"/>
      <c r="O97" s="122"/>
      <c r="P97" s="123">
        <f t="shared" ref="P97:P99" si="216">N97*O97</f>
        <v>0</v>
      </c>
      <c r="Q97" s="121"/>
      <c r="R97" s="122"/>
      <c r="S97" s="123">
        <f t="shared" ref="S97:S99" si="217">Q97*R97</f>
        <v>0</v>
      </c>
      <c r="T97" s="121"/>
      <c r="U97" s="122"/>
      <c r="V97" s="123">
        <f t="shared" ref="V97:V99" si="218">T97*U97</f>
        <v>0</v>
      </c>
      <c r="W97" s="124">
        <f t="shared" ref="W97:W99" si="219">G97+M97+S97</f>
        <v>0</v>
      </c>
      <c r="X97" s="125">
        <f t="shared" ref="X97:X99" si="220">J97+P97+V97</f>
        <v>0</v>
      </c>
      <c r="Y97" s="125">
        <f t="shared" si="163"/>
        <v>0</v>
      </c>
      <c r="Z97" s="126" t="e">
        <f t="shared" si="164"/>
        <v>#DIV/0!</v>
      </c>
      <c r="AA97" s="127"/>
      <c r="AB97" s="129"/>
      <c r="AC97" s="129"/>
      <c r="AD97" s="129"/>
      <c r="AE97" s="129"/>
      <c r="AF97" s="129"/>
      <c r="AG97" s="129"/>
    </row>
    <row r="98" spans="1:33" ht="30" hidden="1" customHeight="1" thickBot="1" x14ac:dyDescent="0.2">
      <c r="A98" s="117" t="s">
        <v>71</v>
      </c>
      <c r="B98" s="198" t="s">
        <v>168</v>
      </c>
      <c r="C98" s="181" t="s">
        <v>167</v>
      </c>
      <c r="D98" s="195" t="s">
        <v>106</v>
      </c>
      <c r="E98" s="121"/>
      <c r="F98" s="122"/>
      <c r="G98" s="123">
        <f t="shared" si="213"/>
        <v>0</v>
      </c>
      <c r="H98" s="121"/>
      <c r="I98" s="122"/>
      <c r="J98" s="123">
        <f t="shared" si="214"/>
        <v>0</v>
      </c>
      <c r="K98" s="121"/>
      <c r="L98" s="122"/>
      <c r="M98" s="123">
        <f t="shared" si="215"/>
        <v>0</v>
      </c>
      <c r="N98" s="121"/>
      <c r="O98" s="122"/>
      <c r="P98" s="123">
        <f t="shared" si="216"/>
        <v>0</v>
      </c>
      <c r="Q98" s="121"/>
      <c r="R98" s="122"/>
      <c r="S98" s="123">
        <f t="shared" si="217"/>
        <v>0</v>
      </c>
      <c r="T98" s="121"/>
      <c r="U98" s="122"/>
      <c r="V98" s="123">
        <f t="shared" si="218"/>
        <v>0</v>
      </c>
      <c r="W98" s="124">
        <f t="shared" si="219"/>
        <v>0</v>
      </c>
      <c r="X98" s="125">
        <f t="shared" si="220"/>
        <v>0</v>
      </c>
      <c r="Y98" s="125">
        <f t="shared" si="163"/>
        <v>0</v>
      </c>
      <c r="Z98" s="126" t="e">
        <f t="shared" si="164"/>
        <v>#DIV/0!</v>
      </c>
      <c r="AA98" s="127"/>
      <c r="AB98" s="129"/>
      <c r="AC98" s="129"/>
      <c r="AD98" s="129"/>
      <c r="AE98" s="129"/>
      <c r="AF98" s="129"/>
      <c r="AG98" s="129"/>
    </row>
    <row r="99" spans="1:33" ht="30" hidden="1" customHeight="1" thickBot="1" x14ac:dyDescent="0.2">
      <c r="A99" s="130" t="s">
        <v>71</v>
      </c>
      <c r="B99" s="199" t="s">
        <v>169</v>
      </c>
      <c r="C99" s="160" t="s">
        <v>167</v>
      </c>
      <c r="D99" s="197" t="s">
        <v>106</v>
      </c>
      <c r="E99" s="133"/>
      <c r="F99" s="134"/>
      <c r="G99" s="135">
        <f t="shared" si="213"/>
        <v>0</v>
      </c>
      <c r="H99" s="133"/>
      <c r="I99" s="134"/>
      <c r="J99" s="135">
        <f t="shared" si="214"/>
        <v>0</v>
      </c>
      <c r="K99" s="133"/>
      <c r="L99" s="134"/>
      <c r="M99" s="135">
        <f t="shared" si="215"/>
        <v>0</v>
      </c>
      <c r="N99" s="133"/>
      <c r="O99" s="134"/>
      <c r="P99" s="135">
        <f t="shared" si="216"/>
        <v>0</v>
      </c>
      <c r="Q99" s="133"/>
      <c r="R99" s="134"/>
      <c r="S99" s="135">
        <f t="shared" si="217"/>
        <v>0</v>
      </c>
      <c r="T99" s="133"/>
      <c r="U99" s="134"/>
      <c r="V99" s="135">
        <f t="shared" si="218"/>
        <v>0</v>
      </c>
      <c r="W99" s="136">
        <f t="shared" si="219"/>
        <v>0</v>
      </c>
      <c r="X99" s="437">
        <f t="shared" si="220"/>
        <v>0</v>
      </c>
      <c r="Y99" s="125">
        <f t="shared" si="163"/>
        <v>0</v>
      </c>
      <c r="Z99" s="440" t="e">
        <f t="shared" si="164"/>
        <v>#DIV/0!</v>
      </c>
      <c r="AA99" s="137"/>
      <c r="AB99" s="129"/>
      <c r="AC99" s="129"/>
      <c r="AD99" s="129"/>
      <c r="AE99" s="129"/>
      <c r="AF99" s="129"/>
      <c r="AG99" s="129"/>
    </row>
    <row r="100" spans="1:33" ht="30" customHeight="1" x14ac:dyDescent="0.15">
      <c r="A100" s="106" t="s">
        <v>68</v>
      </c>
      <c r="B100" s="152" t="s">
        <v>170</v>
      </c>
      <c r="C100" s="150" t="s">
        <v>171</v>
      </c>
      <c r="D100" s="139"/>
      <c r="E100" s="140">
        <f>SUM(E101:E103)</f>
        <v>5</v>
      </c>
      <c r="F100" s="141"/>
      <c r="G100" s="142">
        <f t="shared" ref="G100:H100" si="221">SUM(G101:G103)</f>
        <v>2500</v>
      </c>
      <c r="H100" s="140">
        <f t="shared" si="221"/>
        <v>0</v>
      </c>
      <c r="I100" s="141"/>
      <c r="J100" s="142">
        <f t="shared" ref="J100:K100" si="222">SUM(J101:J103)</f>
        <v>0</v>
      </c>
      <c r="K100" s="140">
        <f t="shared" si="222"/>
        <v>0</v>
      </c>
      <c r="L100" s="141"/>
      <c r="M100" s="142">
        <f t="shared" ref="M100:N100" si="223">SUM(M101:M103)</f>
        <v>0</v>
      </c>
      <c r="N100" s="140">
        <f t="shared" si="223"/>
        <v>0</v>
      </c>
      <c r="O100" s="141"/>
      <c r="P100" s="142">
        <f t="shared" ref="P100:Q100" si="224">SUM(P101:P103)</f>
        <v>0</v>
      </c>
      <c r="Q100" s="140">
        <f t="shared" si="224"/>
        <v>0</v>
      </c>
      <c r="R100" s="141"/>
      <c r="S100" s="142">
        <f t="shared" ref="S100:T100" si="225">SUM(S101:S103)</f>
        <v>0</v>
      </c>
      <c r="T100" s="140">
        <f t="shared" si="225"/>
        <v>0</v>
      </c>
      <c r="U100" s="141"/>
      <c r="V100" s="142">
        <f t="shared" ref="V100:X100" si="226">SUM(V101:V103)</f>
        <v>0</v>
      </c>
      <c r="W100" s="277">
        <f t="shared" si="226"/>
        <v>2500</v>
      </c>
      <c r="X100" s="408">
        <f t="shared" si="226"/>
        <v>0</v>
      </c>
      <c r="Y100" s="417">
        <f t="shared" si="163"/>
        <v>2500</v>
      </c>
      <c r="Z100" s="436">
        <f t="shared" si="164"/>
        <v>1</v>
      </c>
      <c r="AA100" s="282"/>
      <c r="AB100" s="116"/>
      <c r="AC100" s="116"/>
      <c r="AD100" s="116"/>
      <c r="AE100" s="116"/>
      <c r="AF100" s="116"/>
      <c r="AG100" s="116"/>
    </row>
    <row r="101" spans="1:33" ht="30" customHeight="1" x14ac:dyDescent="0.15">
      <c r="A101" s="117" t="s">
        <v>71</v>
      </c>
      <c r="B101" s="118" t="s">
        <v>172</v>
      </c>
      <c r="C101" s="350" t="s">
        <v>361</v>
      </c>
      <c r="D101" s="351" t="s">
        <v>362</v>
      </c>
      <c r="E101" s="352">
        <v>5</v>
      </c>
      <c r="F101" s="353">
        <f>20*25</f>
        <v>500</v>
      </c>
      <c r="G101" s="322">
        <f t="shared" ref="G101" si="227">E101*F101</f>
        <v>2500</v>
      </c>
      <c r="H101" s="121"/>
      <c r="I101" s="122"/>
      <c r="J101" s="123">
        <f t="shared" ref="J101:J103" si="228">H101*I101</f>
        <v>0</v>
      </c>
      <c r="K101" s="121"/>
      <c r="L101" s="122"/>
      <c r="M101" s="123">
        <f t="shared" ref="M101:M103" si="229">K101*L101</f>
        <v>0</v>
      </c>
      <c r="N101" s="121"/>
      <c r="O101" s="122"/>
      <c r="P101" s="123">
        <f t="shared" ref="P101:P103" si="230">N101*O101</f>
        <v>0</v>
      </c>
      <c r="Q101" s="121"/>
      <c r="R101" s="122"/>
      <c r="S101" s="123">
        <f t="shared" ref="S101:S103" si="231">Q101*R101</f>
        <v>0</v>
      </c>
      <c r="T101" s="121"/>
      <c r="U101" s="122"/>
      <c r="V101" s="123">
        <f t="shared" ref="V101:V103" si="232">T101*U101</f>
        <v>0</v>
      </c>
      <c r="W101" s="434">
        <f t="shared" ref="W101:W103" si="233">G101+M101+S101</f>
        <v>2500</v>
      </c>
      <c r="X101" s="412">
        <f t="shared" ref="X101:X103" si="234">J101+P101+V101</f>
        <v>0</v>
      </c>
      <c r="Y101" s="415">
        <f t="shared" si="163"/>
        <v>2500</v>
      </c>
      <c r="Z101" s="429">
        <f t="shared" si="164"/>
        <v>1</v>
      </c>
      <c r="AA101" s="271"/>
      <c r="AB101" s="129"/>
      <c r="AC101" s="129"/>
      <c r="AD101" s="129"/>
      <c r="AE101" s="129"/>
      <c r="AF101" s="129"/>
      <c r="AG101" s="129"/>
    </row>
    <row r="102" spans="1:33" ht="30" customHeight="1" x14ac:dyDescent="0.15">
      <c r="A102" s="117" t="s">
        <v>71</v>
      </c>
      <c r="B102" s="118" t="s">
        <v>173</v>
      </c>
      <c r="C102" s="181" t="s">
        <v>167</v>
      </c>
      <c r="D102" s="195" t="s">
        <v>106</v>
      </c>
      <c r="E102" s="121"/>
      <c r="F102" s="122"/>
      <c r="G102" s="123">
        <f t="shared" ref="G102:G103" si="235">E102*F102</f>
        <v>0</v>
      </c>
      <c r="H102" s="121"/>
      <c r="I102" s="122"/>
      <c r="J102" s="123">
        <f t="shared" si="228"/>
        <v>0</v>
      </c>
      <c r="K102" s="121"/>
      <c r="L102" s="122"/>
      <c r="M102" s="123">
        <f t="shared" si="229"/>
        <v>0</v>
      </c>
      <c r="N102" s="121"/>
      <c r="O102" s="122"/>
      <c r="P102" s="123">
        <f t="shared" si="230"/>
        <v>0</v>
      </c>
      <c r="Q102" s="121"/>
      <c r="R102" s="122"/>
      <c r="S102" s="123">
        <f t="shared" si="231"/>
        <v>0</v>
      </c>
      <c r="T102" s="121"/>
      <c r="U102" s="122"/>
      <c r="V102" s="123">
        <f t="shared" si="232"/>
        <v>0</v>
      </c>
      <c r="W102" s="434">
        <f t="shared" si="233"/>
        <v>0</v>
      </c>
      <c r="X102" s="412">
        <f t="shared" si="234"/>
        <v>0</v>
      </c>
      <c r="Y102" s="415">
        <f t="shared" si="163"/>
        <v>0</v>
      </c>
      <c r="Z102" s="429" t="e">
        <f t="shared" si="164"/>
        <v>#DIV/0!</v>
      </c>
      <c r="AA102" s="271"/>
      <c r="AB102" s="129"/>
      <c r="AC102" s="129"/>
      <c r="AD102" s="129"/>
      <c r="AE102" s="129"/>
      <c r="AF102" s="129"/>
      <c r="AG102" s="129"/>
    </row>
    <row r="103" spans="1:33" ht="30" customHeight="1" thickBot="1" x14ac:dyDescent="0.2">
      <c r="A103" s="130" t="s">
        <v>71</v>
      </c>
      <c r="B103" s="151" t="s">
        <v>174</v>
      </c>
      <c r="C103" s="160" t="s">
        <v>167</v>
      </c>
      <c r="D103" s="197" t="s">
        <v>106</v>
      </c>
      <c r="E103" s="133"/>
      <c r="F103" s="134"/>
      <c r="G103" s="135">
        <f t="shared" si="235"/>
        <v>0</v>
      </c>
      <c r="H103" s="133"/>
      <c r="I103" s="134"/>
      <c r="J103" s="135">
        <f t="shared" si="228"/>
        <v>0</v>
      </c>
      <c r="K103" s="133"/>
      <c r="L103" s="134"/>
      <c r="M103" s="135">
        <f t="shared" si="229"/>
        <v>0</v>
      </c>
      <c r="N103" s="133"/>
      <c r="O103" s="134"/>
      <c r="P103" s="135">
        <f t="shared" si="230"/>
        <v>0</v>
      </c>
      <c r="Q103" s="133"/>
      <c r="R103" s="134"/>
      <c r="S103" s="135">
        <f t="shared" si="231"/>
        <v>0</v>
      </c>
      <c r="T103" s="133"/>
      <c r="U103" s="134"/>
      <c r="V103" s="135">
        <f t="shared" si="232"/>
        <v>0</v>
      </c>
      <c r="W103" s="435">
        <f t="shared" si="233"/>
        <v>0</v>
      </c>
      <c r="X103" s="422">
        <f t="shared" si="234"/>
        <v>0</v>
      </c>
      <c r="Y103" s="439">
        <f t="shared" si="163"/>
        <v>0</v>
      </c>
      <c r="Z103" s="433" t="e">
        <f t="shared" si="164"/>
        <v>#DIV/0!</v>
      </c>
      <c r="AA103" s="272"/>
      <c r="AB103" s="129"/>
      <c r="AC103" s="129"/>
      <c r="AD103" s="129"/>
      <c r="AE103" s="129"/>
      <c r="AF103" s="129"/>
      <c r="AG103" s="129"/>
    </row>
    <row r="104" spans="1:33" ht="29.5" customHeight="1" thickBot="1" x14ac:dyDescent="0.2">
      <c r="A104" s="163" t="s">
        <v>175</v>
      </c>
      <c r="B104" s="164"/>
      <c r="C104" s="165"/>
      <c r="D104" s="166"/>
      <c r="E104" s="170">
        <f>E100+E96+E92+E62+E58</f>
        <v>610</v>
      </c>
      <c r="F104" s="183"/>
      <c r="G104" s="169">
        <f>G100+G96+G92+G62+G58</f>
        <v>247500</v>
      </c>
      <c r="H104" s="170">
        <f>H100+H96+H92+H62+H58</f>
        <v>575</v>
      </c>
      <c r="I104" s="183"/>
      <c r="J104" s="169">
        <f>J100+J96+J92+J62+J58</f>
        <v>245000</v>
      </c>
      <c r="K104" s="184">
        <f>K100+K96+K92+K62+K58</f>
        <v>0</v>
      </c>
      <c r="L104" s="183"/>
      <c r="M104" s="169">
        <f>M100+M96+M92+M62+M58</f>
        <v>0</v>
      </c>
      <c r="N104" s="184">
        <f>N100+N96+N92+N62+N58</f>
        <v>0</v>
      </c>
      <c r="O104" s="183"/>
      <c r="P104" s="169">
        <f>P100+P96+P92+P62+P58</f>
        <v>0</v>
      </c>
      <c r="Q104" s="184">
        <f>Q100+Q96+Q92+Q62+Q58</f>
        <v>0</v>
      </c>
      <c r="R104" s="183"/>
      <c r="S104" s="169">
        <f>S100+S96+S92+S62+S58</f>
        <v>0</v>
      </c>
      <c r="T104" s="184">
        <f>T100+T96+T92+T62+T58</f>
        <v>0</v>
      </c>
      <c r="U104" s="183"/>
      <c r="V104" s="169">
        <f>V100+V96+V92+V62+V58</f>
        <v>0</v>
      </c>
      <c r="W104" s="185">
        <f>W100+W96+W92+W62+W58</f>
        <v>247500</v>
      </c>
      <c r="X104" s="438">
        <f>X100+X96+X92+X62+X58</f>
        <v>245000</v>
      </c>
      <c r="Y104" s="217">
        <f t="shared" si="163"/>
        <v>2500</v>
      </c>
      <c r="Z104" s="467">
        <f t="shared" si="164"/>
        <v>1.0101010101010102E-2</v>
      </c>
      <c r="AA104" s="172"/>
      <c r="AB104" s="6"/>
      <c r="AC104" s="6"/>
      <c r="AD104" s="6"/>
      <c r="AE104" s="6"/>
      <c r="AF104" s="6"/>
      <c r="AG104" s="6"/>
    </row>
    <row r="105" spans="1:33" ht="30" hidden="1" customHeight="1" thickBot="1" x14ac:dyDescent="0.2">
      <c r="A105" s="200" t="s">
        <v>66</v>
      </c>
      <c r="B105" s="201">
        <v>5</v>
      </c>
      <c r="C105" s="202" t="s">
        <v>176</v>
      </c>
      <c r="D105" s="102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4"/>
      <c r="X105" s="104"/>
      <c r="Y105" s="203"/>
      <c r="Z105" s="380"/>
      <c r="AA105" s="105"/>
      <c r="AB105" s="6"/>
      <c r="AC105" s="6"/>
      <c r="AD105" s="6"/>
      <c r="AE105" s="6"/>
      <c r="AF105" s="6"/>
      <c r="AG105" s="6"/>
    </row>
    <row r="106" spans="1:33" ht="30" hidden="1" customHeight="1" thickBot="1" x14ac:dyDescent="0.2">
      <c r="A106" s="106" t="s">
        <v>68</v>
      </c>
      <c r="B106" s="152" t="s">
        <v>177</v>
      </c>
      <c r="C106" s="138" t="s">
        <v>178</v>
      </c>
      <c r="D106" s="139"/>
      <c r="E106" s="140">
        <f>SUM(E107:E109)</f>
        <v>0</v>
      </c>
      <c r="F106" s="141"/>
      <c r="G106" s="142">
        <f t="shared" ref="G106:H106" si="236">SUM(G107:G109)</f>
        <v>0</v>
      </c>
      <c r="H106" s="140">
        <f t="shared" si="236"/>
        <v>0</v>
      </c>
      <c r="I106" s="141"/>
      <c r="J106" s="142">
        <f t="shared" ref="J106:K106" si="237">SUM(J107:J109)</f>
        <v>0</v>
      </c>
      <c r="K106" s="140">
        <f t="shared" si="237"/>
        <v>0</v>
      </c>
      <c r="L106" s="141"/>
      <c r="M106" s="142">
        <f t="shared" ref="M106:N106" si="238">SUM(M107:M109)</f>
        <v>0</v>
      </c>
      <c r="N106" s="140">
        <f t="shared" si="238"/>
        <v>0</v>
      </c>
      <c r="O106" s="141"/>
      <c r="P106" s="142">
        <f t="shared" ref="P106:Q106" si="239">SUM(P107:P109)</f>
        <v>0</v>
      </c>
      <c r="Q106" s="140">
        <f t="shared" si="239"/>
        <v>0</v>
      </c>
      <c r="R106" s="141"/>
      <c r="S106" s="142">
        <f t="shared" ref="S106:T106" si="240">SUM(S107:S109)</f>
        <v>0</v>
      </c>
      <c r="T106" s="140">
        <f t="shared" si="240"/>
        <v>0</v>
      </c>
      <c r="U106" s="141"/>
      <c r="V106" s="142">
        <f t="shared" ref="V106:X106" si="241">SUM(V107:V109)</f>
        <v>0</v>
      </c>
      <c r="W106" s="204">
        <f t="shared" si="241"/>
        <v>0</v>
      </c>
      <c r="X106" s="204">
        <f t="shared" si="241"/>
        <v>0</v>
      </c>
      <c r="Y106" s="204">
        <f t="shared" ref="Y106:Y118" si="242">W106-X106</f>
        <v>0</v>
      </c>
      <c r="Z106" s="114" t="e">
        <f t="shared" ref="Z106:Z118" si="243">Y106/W106</f>
        <v>#DIV/0!</v>
      </c>
      <c r="AA106" s="143"/>
      <c r="AB106" s="129"/>
      <c r="AC106" s="129"/>
      <c r="AD106" s="129"/>
      <c r="AE106" s="129"/>
      <c r="AF106" s="129"/>
      <c r="AG106" s="129"/>
    </row>
    <row r="107" spans="1:33" ht="30" hidden="1" customHeight="1" thickBot="1" x14ac:dyDescent="0.2">
      <c r="A107" s="117" t="s">
        <v>71</v>
      </c>
      <c r="B107" s="118" t="s">
        <v>179</v>
      </c>
      <c r="C107" s="205" t="s">
        <v>180</v>
      </c>
      <c r="D107" s="195" t="s">
        <v>181</v>
      </c>
      <c r="E107" s="121"/>
      <c r="F107" s="122"/>
      <c r="G107" s="123">
        <f t="shared" ref="G107:G109" si="244">E107*F107</f>
        <v>0</v>
      </c>
      <c r="H107" s="121"/>
      <c r="I107" s="122"/>
      <c r="J107" s="123">
        <f t="shared" ref="J107:J109" si="245">H107*I107</f>
        <v>0</v>
      </c>
      <c r="K107" s="121"/>
      <c r="L107" s="122"/>
      <c r="M107" s="123">
        <f t="shared" ref="M107:M109" si="246">K107*L107</f>
        <v>0</v>
      </c>
      <c r="N107" s="121"/>
      <c r="O107" s="122"/>
      <c r="P107" s="123">
        <f t="shared" ref="P107:P109" si="247">N107*O107</f>
        <v>0</v>
      </c>
      <c r="Q107" s="121"/>
      <c r="R107" s="122"/>
      <c r="S107" s="123">
        <f t="shared" ref="S107:S109" si="248">Q107*R107</f>
        <v>0</v>
      </c>
      <c r="T107" s="121"/>
      <c r="U107" s="122"/>
      <c r="V107" s="123">
        <f t="shared" ref="V107:V109" si="249">T107*U107</f>
        <v>0</v>
      </c>
      <c r="W107" s="124">
        <f t="shared" ref="W107:W109" si="250">G107+M107+S107</f>
        <v>0</v>
      </c>
      <c r="X107" s="125">
        <f t="shared" ref="X107:X109" si="251">J107+P107+V107</f>
        <v>0</v>
      </c>
      <c r="Y107" s="125">
        <f t="shared" si="242"/>
        <v>0</v>
      </c>
      <c r="Z107" s="126" t="e">
        <f t="shared" si="243"/>
        <v>#DIV/0!</v>
      </c>
      <c r="AA107" s="127"/>
      <c r="AB107" s="129"/>
      <c r="AC107" s="129"/>
      <c r="AD107" s="129"/>
      <c r="AE107" s="129"/>
      <c r="AF107" s="129"/>
      <c r="AG107" s="129"/>
    </row>
    <row r="108" spans="1:33" ht="30" hidden="1" customHeight="1" thickBot="1" x14ac:dyDescent="0.2">
      <c r="A108" s="117" t="s">
        <v>71</v>
      </c>
      <c r="B108" s="118" t="s">
        <v>182</v>
      </c>
      <c r="C108" s="205" t="s">
        <v>180</v>
      </c>
      <c r="D108" s="195" t="s">
        <v>181</v>
      </c>
      <c r="E108" s="121"/>
      <c r="F108" s="122"/>
      <c r="G108" s="123">
        <f t="shared" si="244"/>
        <v>0</v>
      </c>
      <c r="H108" s="121"/>
      <c r="I108" s="122"/>
      <c r="J108" s="123">
        <f t="shared" si="245"/>
        <v>0</v>
      </c>
      <c r="K108" s="121"/>
      <c r="L108" s="122"/>
      <c r="M108" s="123">
        <f t="shared" si="246"/>
        <v>0</v>
      </c>
      <c r="N108" s="121"/>
      <c r="O108" s="122"/>
      <c r="P108" s="123">
        <f t="shared" si="247"/>
        <v>0</v>
      </c>
      <c r="Q108" s="121"/>
      <c r="R108" s="122"/>
      <c r="S108" s="123">
        <f t="shared" si="248"/>
        <v>0</v>
      </c>
      <c r="T108" s="121"/>
      <c r="U108" s="122"/>
      <c r="V108" s="123">
        <f t="shared" si="249"/>
        <v>0</v>
      </c>
      <c r="W108" s="124">
        <f t="shared" si="250"/>
        <v>0</v>
      </c>
      <c r="X108" s="125">
        <f t="shared" si="251"/>
        <v>0</v>
      </c>
      <c r="Y108" s="125">
        <f t="shared" si="242"/>
        <v>0</v>
      </c>
      <c r="Z108" s="126" t="e">
        <f t="shared" si="243"/>
        <v>#DIV/0!</v>
      </c>
      <c r="AA108" s="127"/>
      <c r="AB108" s="129"/>
      <c r="AC108" s="129"/>
      <c r="AD108" s="129"/>
      <c r="AE108" s="129"/>
      <c r="AF108" s="129"/>
      <c r="AG108" s="129"/>
    </row>
    <row r="109" spans="1:33" ht="30" hidden="1" customHeight="1" thickBot="1" x14ac:dyDescent="0.2">
      <c r="A109" s="130" t="s">
        <v>71</v>
      </c>
      <c r="B109" s="131" t="s">
        <v>183</v>
      </c>
      <c r="C109" s="205" t="s">
        <v>180</v>
      </c>
      <c r="D109" s="197" t="s">
        <v>181</v>
      </c>
      <c r="E109" s="133"/>
      <c r="F109" s="134"/>
      <c r="G109" s="135">
        <f t="shared" si="244"/>
        <v>0</v>
      </c>
      <c r="H109" s="133"/>
      <c r="I109" s="134"/>
      <c r="J109" s="135">
        <f t="shared" si="245"/>
        <v>0</v>
      </c>
      <c r="K109" s="133"/>
      <c r="L109" s="134"/>
      <c r="M109" s="135">
        <f t="shared" si="246"/>
        <v>0</v>
      </c>
      <c r="N109" s="133"/>
      <c r="O109" s="134"/>
      <c r="P109" s="135">
        <f t="shared" si="247"/>
        <v>0</v>
      </c>
      <c r="Q109" s="133"/>
      <c r="R109" s="134"/>
      <c r="S109" s="135">
        <f t="shared" si="248"/>
        <v>0</v>
      </c>
      <c r="T109" s="133"/>
      <c r="U109" s="134"/>
      <c r="V109" s="135">
        <f t="shared" si="249"/>
        <v>0</v>
      </c>
      <c r="W109" s="136">
        <f t="shared" si="250"/>
        <v>0</v>
      </c>
      <c r="X109" s="125">
        <f t="shared" si="251"/>
        <v>0</v>
      </c>
      <c r="Y109" s="125">
        <f t="shared" si="242"/>
        <v>0</v>
      </c>
      <c r="Z109" s="126" t="e">
        <f t="shared" si="243"/>
        <v>#DIV/0!</v>
      </c>
      <c r="AA109" s="137"/>
      <c r="AB109" s="129"/>
      <c r="AC109" s="129"/>
      <c r="AD109" s="129"/>
      <c r="AE109" s="129"/>
      <c r="AF109" s="129"/>
      <c r="AG109" s="129"/>
    </row>
    <row r="110" spans="1:33" ht="30" hidden="1" customHeight="1" thickBot="1" x14ac:dyDescent="0.2">
      <c r="A110" s="106" t="s">
        <v>68</v>
      </c>
      <c r="B110" s="152" t="s">
        <v>184</v>
      </c>
      <c r="C110" s="138" t="s">
        <v>185</v>
      </c>
      <c r="D110" s="206"/>
      <c r="E110" s="207">
        <f>SUM(E111:E113)</f>
        <v>0</v>
      </c>
      <c r="F110" s="141"/>
      <c r="G110" s="142">
        <f t="shared" ref="G110:H110" si="252">SUM(G111:G113)</f>
        <v>0</v>
      </c>
      <c r="H110" s="207">
        <f t="shared" si="252"/>
        <v>0</v>
      </c>
      <c r="I110" s="141"/>
      <c r="J110" s="142">
        <f t="shared" ref="J110:K110" si="253">SUM(J111:J113)</f>
        <v>0</v>
      </c>
      <c r="K110" s="207">
        <f t="shared" si="253"/>
        <v>0</v>
      </c>
      <c r="L110" s="141"/>
      <c r="M110" s="142">
        <f t="shared" ref="M110:N110" si="254">SUM(M111:M113)</f>
        <v>0</v>
      </c>
      <c r="N110" s="207">
        <f t="shared" si="254"/>
        <v>0</v>
      </c>
      <c r="O110" s="141"/>
      <c r="P110" s="142">
        <f t="shared" ref="P110:Q110" si="255">SUM(P111:P113)</f>
        <v>0</v>
      </c>
      <c r="Q110" s="207">
        <f t="shared" si="255"/>
        <v>0</v>
      </c>
      <c r="R110" s="141"/>
      <c r="S110" s="142">
        <f t="shared" ref="S110:T110" si="256">SUM(S111:S113)</f>
        <v>0</v>
      </c>
      <c r="T110" s="207">
        <f t="shared" si="256"/>
        <v>0</v>
      </c>
      <c r="U110" s="141"/>
      <c r="V110" s="142">
        <f t="shared" ref="V110:X110" si="257">SUM(V111:V113)</f>
        <v>0</v>
      </c>
      <c r="W110" s="204">
        <f t="shared" si="257"/>
        <v>0</v>
      </c>
      <c r="X110" s="204">
        <f t="shared" si="257"/>
        <v>0</v>
      </c>
      <c r="Y110" s="204">
        <f t="shared" si="242"/>
        <v>0</v>
      </c>
      <c r="Z110" s="386" t="e">
        <f t="shared" si="243"/>
        <v>#DIV/0!</v>
      </c>
      <c r="AA110" s="143"/>
      <c r="AB110" s="129"/>
      <c r="AC110" s="129"/>
      <c r="AD110" s="129"/>
      <c r="AE110" s="129"/>
      <c r="AF110" s="129"/>
      <c r="AG110" s="129"/>
    </row>
    <row r="111" spans="1:33" ht="30" hidden="1" customHeight="1" thickBot="1" x14ac:dyDescent="0.2">
      <c r="A111" s="117" t="s">
        <v>71</v>
      </c>
      <c r="B111" s="118" t="s">
        <v>186</v>
      </c>
      <c r="C111" s="205" t="s">
        <v>187</v>
      </c>
      <c r="D111" s="208" t="s">
        <v>106</v>
      </c>
      <c r="E111" s="121"/>
      <c r="F111" s="122"/>
      <c r="G111" s="123">
        <f t="shared" ref="G111:G113" si="258">E111*F111</f>
        <v>0</v>
      </c>
      <c r="H111" s="121"/>
      <c r="I111" s="122"/>
      <c r="J111" s="123">
        <f t="shared" ref="J111:J113" si="259">H111*I111</f>
        <v>0</v>
      </c>
      <c r="K111" s="121"/>
      <c r="L111" s="122"/>
      <c r="M111" s="123">
        <f t="shared" ref="M111:M113" si="260">K111*L111</f>
        <v>0</v>
      </c>
      <c r="N111" s="121"/>
      <c r="O111" s="122"/>
      <c r="P111" s="123">
        <f t="shared" ref="P111:P113" si="261">N111*O111</f>
        <v>0</v>
      </c>
      <c r="Q111" s="121"/>
      <c r="R111" s="122"/>
      <c r="S111" s="123">
        <f t="shared" ref="S111:S113" si="262">Q111*R111</f>
        <v>0</v>
      </c>
      <c r="T111" s="121"/>
      <c r="U111" s="122"/>
      <c r="V111" s="123">
        <f t="shared" ref="V111:V113" si="263">T111*U111</f>
        <v>0</v>
      </c>
      <c r="W111" s="124">
        <f t="shared" ref="W111:W113" si="264">G111+M111+S111</f>
        <v>0</v>
      </c>
      <c r="X111" s="125">
        <f t="shared" ref="X111:X113" si="265">J111+P111+V111</f>
        <v>0</v>
      </c>
      <c r="Y111" s="125">
        <f t="shared" si="242"/>
        <v>0</v>
      </c>
      <c r="Z111" s="126" t="e">
        <f t="shared" si="243"/>
        <v>#DIV/0!</v>
      </c>
      <c r="AA111" s="127"/>
      <c r="AB111" s="129"/>
      <c r="AC111" s="129"/>
      <c r="AD111" s="129"/>
      <c r="AE111" s="129"/>
      <c r="AF111" s="129"/>
      <c r="AG111" s="129"/>
    </row>
    <row r="112" spans="1:33" ht="30" hidden="1" customHeight="1" thickBot="1" x14ac:dyDescent="0.2">
      <c r="A112" s="117" t="s">
        <v>71</v>
      </c>
      <c r="B112" s="118" t="s">
        <v>188</v>
      </c>
      <c r="C112" s="181" t="s">
        <v>187</v>
      </c>
      <c r="D112" s="195" t="s">
        <v>106</v>
      </c>
      <c r="E112" s="121"/>
      <c r="F112" s="122"/>
      <c r="G112" s="123">
        <f t="shared" si="258"/>
        <v>0</v>
      </c>
      <c r="H112" s="121"/>
      <c r="I112" s="122"/>
      <c r="J112" s="123">
        <f t="shared" si="259"/>
        <v>0</v>
      </c>
      <c r="K112" s="121"/>
      <c r="L112" s="122"/>
      <c r="M112" s="123">
        <f t="shared" si="260"/>
        <v>0</v>
      </c>
      <c r="N112" s="121"/>
      <c r="O112" s="122"/>
      <c r="P112" s="123">
        <f t="shared" si="261"/>
        <v>0</v>
      </c>
      <c r="Q112" s="121"/>
      <c r="R112" s="122"/>
      <c r="S112" s="123">
        <f t="shared" si="262"/>
        <v>0</v>
      </c>
      <c r="T112" s="121"/>
      <c r="U112" s="122"/>
      <c r="V112" s="123">
        <f t="shared" si="263"/>
        <v>0</v>
      </c>
      <c r="W112" s="124">
        <f t="shared" si="264"/>
        <v>0</v>
      </c>
      <c r="X112" s="125">
        <f t="shared" si="265"/>
        <v>0</v>
      </c>
      <c r="Y112" s="125">
        <f t="shared" si="242"/>
        <v>0</v>
      </c>
      <c r="Z112" s="126" t="e">
        <f t="shared" si="243"/>
        <v>#DIV/0!</v>
      </c>
      <c r="AA112" s="127"/>
      <c r="AB112" s="129"/>
      <c r="AC112" s="129"/>
      <c r="AD112" s="129"/>
      <c r="AE112" s="129"/>
      <c r="AF112" s="129"/>
      <c r="AG112" s="129"/>
    </row>
    <row r="113" spans="1:33" ht="30" hidden="1" customHeight="1" thickBot="1" x14ac:dyDescent="0.2">
      <c r="A113" s="130" t="s">
        <v>71</v>
      </c>
      <c r="B113" s="131" t="s">
        <v>189</v>
      </c>
      <c r="C113" s="160" t="s">
        <v>187</v>
      </c>
      <c r="D113" s="197" t="s">
        <v>106</v>
      </c>
      <c r="E113" s="133"/>
      <c r="F113" s="134"/>
      <c r="G113" s="135">
        <f t="shared" si="258"/>
        <v>0</v>
      </c>
      <c r="H113" s="133"/>
      <c r="I113" s="134"/>
      <c r="J113" s="135">
        <f t="shared" si="259"/>
        <v>0</v>
      </c>
      <c r="K113" s="133"/>
      <c r="L113" s="134"/>
      <c r="M113" s="135">
        <f t="shared" si="260"/>
        <v>0</v>
      </c>
      <c r="N113" s="133"/>
      <c r="O113" s="134"/>
      <c r="P113" s="135">
        <f t="shared" si="261"/>
        <v>0</v>
      </c>
      <c r="Q113" s="133"/>
      <c r="R113" s="134"/>
      <c r="S113" s="135">
        <f t="shared" si="262"/>
        <v>0</v>
      </c>
      <c r="T113" s="133"/>
      <c r="U113" s="134"/>
      <c r="V113" s="135">
        <f t="shared" si="263"/>
        <v>0</v>
      </c>
      <c r="W113" s="136">
        <f t="shared" si="264"/>
        <v>0</v>
      </c>
      <c r="X113" s="125">
        <f t="shared" si="265"/>
        <v>0</v>
      </c>
      <c r="Y113" s="125">
        <f t="shared" si="242"/>
        <v>0</v>
      </c>
      <c r="Z113" s="126" t="e">
        <f t="shared" si="243"/>
        <v>#DIV/0!</v>
      </c>
      <c r="AA113" s="137"/>
      <c r="AB113" s="129"/>
      <c r="AC113" s="129"/>
      <c r="AD113" s="129"/>
      <c r="AE113" s="129"/>
      <c r="AF113" s="129"/>
      <c r="AG113" s="129"/>
    </row>
    <row r="114" spans="1:33" ht="30" hidden="1" customHeight="1" thickBot="1" x14ac:dyDescent="0.2">
      <c r="A114" s="106" t="s">
        <v>68</v>
      </c>
      <c r="B114" s="152" t="s">
        <v>190</v>
      </c>
      <c r="C114" s="209" t="s">
        <v>191</v>
      </c>
      <c r="D114" s="210"/>
      <c r="E114" s="207">
        <f>SUM(E115:E117)</f>
        <v>0</v>
      </c>
      <c r="F114" s="141"/>
      <c r="G114" s="142">
        <f t="shared" ref="G114:H114" si="266">SUM(G115:G117)</f>
        <v>0</v>
      </c>
      <c r="H114" s="207">
        <f t="shared" si="266"/>
        <v>0</v>
      </c>
      <c r="I114" s="141"/>
      <c r="J114" s="142">
        <f t="shared" ref="J114:K114" si="267">SUM(J115:J117)</f>
        <v>0</v>
      </c>
      <c r="K114" s="207">
        <f t="shared" si="267"/>
        <v>0</v>
      </c>
      <c r="L114" s="141"/>
      <c r="M114" s="142">
        <f t="shared" ref="M114:N114" si="268">SUM(M115:M117)</f>
        <v>0</v>
      </c>
      <c r="N114" s="207">
        <f t="shared" si="268"/>
        <v>0</v>
      </c>
      <c r="O114" s="141"/>
      <c r="P114" s="142">
        <f t="shared" ref="P114:Q114" si="269">SUM(P115:P117)</f>
        <v>0</v>
      </c>
      <c r="Q114" s="207">
        <f t="shared" si="269"/>
        <v>0</v>
      </c>
      <c r="R114" s="141"/>
      <c r="S114" s="142">
        <f t="shared" ref="S114:T114" si="270">SUM(S115:S117)</f>
        <v>0</v>
      </c>
      <c r="T114" s="207">
        <f t="shared" si="270"/>
        <v>0</v>
      </c>
      <c r="U114" s="141"/>
      <c r="V114" s="142">
        <f t="shared" ref="V114:X114" si="271">SUM(V115:V117)</f>
        <v>0</v>
      </c>
      <c r="W114" s="204">
        <f t="shared" si="271"/>
        <v>0</v>
      </c>
      <c r="X114" s="204">
        <f t="shared" si="271"/>
        <v>0</v>
      </c>
      <c r="Y114" s="204">
        <f t="shared" si="242"/>
        <v>0</v>
      </c>
      <c r="Z114" s="386" t="e">
        <f t="shared" si="243"/>
        <v>#DIV/0!</v>
      </c>
      <c r="AA114" s="143"/>
      <c r="AB114" s="129"/>
      <c r="AC114" s="129"/>
      <c r="AD114" s="129"/>
      <c r="AE114" s="129"/>
      <c r="AF114" s="129"/>
      <c r="AG114" s="129"/>
    </row>
    <row r="115" spans="1:33" ht="30" hidden="1" customHeight="1" thickBot="1" x14ac:dyDescent="0.2">
      <c r="A115" s="117" t="s">
        <v>71</v>
      </c>
      <c r="B115" s="118" t="s">
        <v>192</v>
      </c>
      <c r="C115" s="211" t="s">
        <v>112</v>
      </c>
      <c r="D115" s="212" t="s">
        <v>113</v>
      </c>
      <c r="E115" s="121"/>
      <c r="F115" s="122"/>
      <c r="G115" s="123">
        <f t="shared" ref="G115:G117" si="272">E115*F115</f>
        <v>0</v>
      </c>
      <c r="H115" s="121"/>
      <c r="I115" s="122"/>
      <c r="J115" s="123">
        <f t="shared" ref="J115:J117" si="273">H115*I115</f>
        <v>0</v>
      </c>
      <c r="K115" s="121"/>
      <c r="L115" s="122"/>
      <c r="M115" s="123">
        <f t="shared" ref="M115:M117" si="274">K115*L115</f>
        <v>0</v>
      </c>
      <c r="N115" s="121"/>
      <c r="O115" s="122"/>
      <c r="P115" s="123">
        <f t="shared" ref="P115:P117" si="275">N115*O115</f>
        <v>0</v>
      </c>
      <c r="Q115" s="121"/>
      <c r="R115" s="122"/>
      <c r="S115" s="123">
        <f t="shared" ref="S115:S117" si="276">Q115*R115</f>
        <v>0</v>
      </c>
      <c r="T115" s="121"/>
      <c r="U115" s="122"/>
      <c r="V115" s="123">
        <f t="shared" ref="V115:V117" si="277">T115*U115</f>
        <v>0</v>
      </c>
      <c r="W115" s="124">
        <f t="shared" ref="W115:W117" si="278">G115+M115+S115</f>
        <v>0</v>
      </c>
      <c r="X115" s="125">
        <f t="shared" ref="X115:X117" si="279">J115+P115+V115</f>
        <v>0</v>
      </c>
      <c r="Y115" s="125">
        <f t="shared" si="242"/>
        <v>0</v>
      </c>
      <c r="Z115" s="126" t="e">
        <f t="shared" si="243"/>
        <v>#DIV/0!</v>
      </c>
      <c r="AA115" s="127"/>
      <c r="AB115" s="128"/>
      <c r="AC115" s="129"/>
      <c r="AD115" s="129"/>
      <c r="AE115" s="129"/>
      <c r="AF115" s="129"/>
      <c r="AG115" s="129"/>
    </row>
    <row r="116" spans="1:33" ht="30" hidden="1" customHeight="1" thickBot="1" x14ac:dyDescent="0.2">
      <c r="A116" s="117" t="s">
        <v>71</v>
      </c>
      <c r="B116" s="118" t="s">
        <v>193</v>
      </c>
      <c r="C116" s="211" t="s">
        <v>112</v>
      </c>
      <c r="D116" s="212" t="s">
        <v>113</v>
      </c>
      <c r="E116" s="121"/>
      <c r="F116" s="122"/>
      <c r="G116" s="123">
        <f t="shared" si="272"/>
        <v>0</v>
      </c>
      <c r="H116" s="121"/>
      <c r="I116" s="122"/>
      <c r="J116" s="123">
        <f t="shared" si="273"/>
        <v>0</v>
      </c>
      <c r="K116" s="121"/>
      <c r="L116" s="122"/>
      <c r="M116" s="123">
        <f t="shared" si="274"/>
        <v>0</v>
      </c>
      <c r="N116" s="121"/>
      <c r="O116" s="122"/>
      <c r="P116" s="123">
        <f t="shared" si="275"/>
        <v>0</v>
      </c>
      <c r="Q116" s="121"/>
      <c r="R116" s="122"/>
      <c r="S116" s="123">
        <f t="shared" si="276"/>
        <v>0</v>
      </c>
      <c r="T116" s="121"/>
      <c r="U116" s="122"/>
      <c r="V116" s="123">
        <f t="shared" si="277"/>
        <v>0</v>
      </c>
      <c r="W116" s="124">
        <f t="shared" si="278"/>
        <v>0</v>
      </c>
      <c r="X116" s="125">
        <f t="shared" si="279"/>
        <v>0</v>
      </c>
      <c r="Y116" s="125">
        <f t="shared" si="242"/>
        <v>0</v>
      </c>
      <c r="Z116" s="126" t="e">
        <f t="shared" si="243"/>
        <v>#DIV/0!</v>
      </c>
      <c r="AA116" s="127"/>
      <c r="AB116" s="129"/>
      <c r="AC116" s="129"/>
      <c r="AD116" s="129"/>
      <c r="AE116" s="129"/>
      <c r="AF116" s="129"/>
      <c r="AG116" s="129"/>
    </row>
    <row r="117" spans="1:33" ht="30" hidden="1" customHeight="1" thickBot="1" x14ac:dyDescent="0.2">
      <c r="A117" s="130" t="s">
        <v>71</v>
      </c>
      <c r="B117" s="131" t="s">
        <v>194</v>
      </c>
      <c r="C117" s="213" t="s">
        <v>112</v>
      </c>
      <c r="D117" s="212" t="s">
        <v>113</v>
      </c>
      <c r="E117" s="146"/>
      <c r="F117" s="147"/>
      <c r="G117" s="148">
        <f t="shared" si="272"/>
        <v>0</v>
      </c>
      <c r="H117" s="146"/>
      <c r="I117" s="147"/>
      <c r="J117" s="148">
        <f t="shared" si="273"/>
        <v>0</v>
      </c>
      <c r="K117" s="146"/>
      <c r="L117" s="147"/>
      <c r="M117" s="148">
        <f t="shared" si="274"/>
        <v>0</v>
      </c>
      <c r="N117" s="146"/>
      <c r="O117" s="147"/>
      <c r="P117" s="148">
        <f t="shared" si="275"/>
        <v>0</v>
      </c>
      <c r="Q117" s="146"/>
      <c r="R117" s="147"/>
      <c r="S117" s="148">
        <f t="shared" si="276"/>
        <v>0</v>
      </c>
      <c r="T117" s="146"/>
      <c r="U117" s="147"/>
      <c r="V117" s="148">
        <f t="shared" si="277"/>
        <v>0</v>
      </c>
      <c r="W117" s="136">
        <f t="shared" si="278"/>
        <v>0</v>
      </c>
      <c r="X117" s="125">
        <f t="shared" si="279"/>
        <v>0</v>
      </c>
      <c r="Y117" s="125">
        <f t="shared" si="242"/>
        <v>0</v>
      </c>
      <c r="Z117" s="126" t="e">
        <f t="shared" si="243"/>
        <v>#DIV/0!</v>
      </c>
      <c r="AA117" s="149"/>
      <c r="AB117" s="129"/>
      <c r="AC117" s="129"/>
      <c r="AD117" s="129"/>
      <c r="AE117" s="129"/>
      <c r="AF117" s="129"/>
      <c r="AG117" s="129"/>
    </row>
    <row r="118" spans="1:33" ht="39.5" hidden="1" customHeight="1" thickBot="1" x14ac:dyDescent="0.2">
      <c r="A118" s="504" t="s">
        <v>195</v>
      </c>
      <c r="B118" s="481"/>
      <c r="C118" s="481"/>
      <c r="D118" s="482"/>
      <c r="E118" s="183"/>
      <c r="F118" s="183"/>
      <c r="G118" s="169">
        <f>G106+G110+G114</f>
        <v>0</v>
      </c>
      <c r="H118" s="183"/>
      <c r="I118" s="183"/>
      <c r="J118" s="169">
        <f>J106+J110+J114</f>
        <v>0</v>
      </c>
      <c r="K118" s="183"/>
      <c r="L118" s="183"/>
      <c r="M118" s="169">
        <f>M106+M110+M114</f>
        <v>0</v>
      </c>
      <c r="N118" s="183"/>
      <c r="O118" s="183"/>
      <c r="P118" s="169">
        <f>P106+P110+P114</f>
        <v>0</v>
      </c>
      <c r="Q118" s="183"/>
      <c r="R118" s="183"/>
      <c r="S118" s="169">
        <f>S106+S110+S114</f>
        <v>0</v>
      </c>
      <c r="T118" s="183"/>
      <c r="U118" s="183"/>
      <c r="V118" s="169">
        <f t="shared" ref="V118:X118" si="280">V106+V110+V114</f>
        <v>0</v>
      </c>
      <c r="W118" s="185">
        <f t="shared" si="280"/>
        <v>0</v>
      </c>
      <c r="X118" s="185">
        <f t="shared" si="280"/>
        <v>0</v>
      </c>
      <c r="Y118" s="185">
        <f t="shared" si="242"/>
        <v>0</v>
      </c>
      <c r="Z118" s="385" t="e">
        <f t="shared" si="243"/>
        <v>#DIV/0!</v>
      </c>
      <c r="AA118" s="172"/>
      <c r="AB118" s="4"/>
      <c r="AC118" s="6"/>
      <c r="AD118" s="6"/>
      <c r="AE118" s="6"/>
      <c r="AF118" s="6"/>
      <c r="AG118" s="6"/>
    </row>
    <row r="119" spans="1:33" ht="30" customHeight="1" thickBot="1" x14ac:dyDescent="0.2">
      <c r="A119" s="173" t="s">
        <v>66</v>
      </c>
      <c r="B119" s="174">
        <v>6</v>
      </c>
      <c r="C119" s="175" t="s">
        <v>196</v>
      </c>
      <c r="D119" s="176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4"/>
      <c r="X119" s="104"/>
      <c r="Y119" s="203"/>
      <c r="Z119" s="380"/>
      <c r="AA119" s="105"/>
      <c r="AB119" s="6"/>
      <c r="AC119" s="6"/>
      <c r="AD119" s="6"/>
      <c r="AE119" s="6"/>
      <c r="AF119" s="6"/>
      <c r="AG119" s="6"/>
    </row>
    <row r="120" spans="1:33" ht="1.25" customHeight="1" thickBot="1" x14ac:dyDescent="0.2">
      <c r="A120" s="106" t="s">
        <v>68</v>
      </c>
      <c r="B120" s="152" t="s">
        <v>197</v>
      </c>
      <c r="C120" s="214" t="s">
        <v>198</v>
      </c>
      <c r="D120" s="109"/>
      <c r="E120" s="110">
        <f>SUM(E121:E123)</f>
        <v>0</v>
      </c>
      <c r="F120" s="111"/>
      <c r="G120" s="112">
        <f t="shared" ref="G120:H120" si="281">SUM(G121:G123)</f>
        <v>0</v>
      </c>
      <c r="H120" s="110">
        <f t="shared" si="281"/>
        <v>0</v>
      </c>
      <c r="I120" s="111"/>
      <c r="J120" s="112">
        <f t="shared" ref="J120:K120" si="282">SUM(J121:J123)</f>
        <v>0</v>
      </c>
      <c r="K120" s="110">
        <f t="shared" si="282"/>
        <v>0</v>
      </c>
      <c r="L120" s="111"/>
      <c r="M120" s="112">
        <f t="shared" ref="M120:N120" si="283">SUM(M121:M123)</f>
        <v>0</v>
      </c>
      <c r="N120" s="110">
        <f t="shared" si="283"/>
        <v>0</v>
      </c>
      <c r="O120" s="111"/>
      <c r="P120" s="112">
        <f t="shared" ref="P120:Q120" si="284">SUM(P121:P123)</f>
        <v>0</v>
      </c>
      <c r="Q120" s="110">
        <f t="shared" si="284"/>
        <v>0</v>
      </c>
      <c r="R120" s="111"/>
      <c r="S120" s="112">
        <f t="shared" ref="S120:T120" si="285">SUM(S121:S123)</f>
        <v>0</v>
      </c>
      <c r="T120" s="110">
        <f t="shared" si="285"/>
        <v>0</v>
      </c>
      <c r="U120" s="111"/>
      <c r="V120" s="112">
        <f t="shared" ref="V120:X120" si="286">SUM(V121:V123)</f>
        <v>0</v>
      </c>
      <c r="W120" s="112">
        <f t="shared" si="286"/>
        <v>0</v>
      </c>
      <c r="X120" s="112">
        <f t="shared" si="286"/>
        <v>0</v>
      </c>
      <c r="Y120" s="112">
        <f t="shared" ref="Y120:Y132" si="287">W120-X120</f>
        <v>0</v>
      </c>
      <c r="Z120" s="114" t="e">
        <f t="shared" ref="Z120:Z132" si="288">Y120/W120</f>
        <v>#DIV/0!</v>
      </c>
      <c r="AA120" s="115"/>
      <c r="AB120" s="116"/>
      <c r="AC120" s="116"/>
      <c r="AD120" s="116"/>
      <c r="AE120" s="116"/>
      <c r="AF120" s="116"/>
      <c r="AG120" s="116"/>
    </row>
    <row r="121" spans="1:33" ht="30" hidden="1" customHeight="1" thickBot="1" x14ac:dyDescent="0.2">
      <c r="A121" s="117" t="s">
        <v>71</v>
      </c>
      <c r="B121" s="118" t="s">
        <v>199</v>
      </c>
      <c r="C121" s="181" t="s">
        <v>200</v>
      </c>
      <c r="D121" s="120" t="s">
        <v>106</v>
      </c>
      <c r="E121" s="121"/>
      <c r="F121" s="122"/>
      <c r="G121" s="123">
        <f t="shared" ref="G121:G123" si="289">E121*F121</f>
        <v>0</v>
      </c>
      <c r="H121" s="121"/>
      <c r="I121" s="122"/>
      <c r="J121" s="123">
        <f t="shared" ref="J121:J123" si="290">H121*I121</f>
        <v>0</v>
      </c>
      <c r="K121" s="121"/>
      <c r="L121" s="122"/>
      <c r="M121" s="123">
        <f t="shared" ref="M121:M123" si="291">K121*L121</f>
        <v>0</v>
      </c>
      <c r="N121" s="121"/>
      <c r="O121" s="122"/>
      <c r="P121" s="123">
        <f t="shared" ref="P121:P123" si="292">N121*O121</f>
        <v>0</v>
      </c>
      <c r="Q121" s="121"/>
      <c r="R121" s="122"/>
      <c r="S121" s="123">
        <f t="shared" ref="S121:S123" si="293">Q121*R121</f>
        <v>0</v>
      </c>
      <c r="T121" s="121"/>
      <c r="U121" s="122"/>
      <c r="V121" s="123">
        <f t="shared" ref="V121:V123" si="294">T121*U121</f>
        <v>0</v>
      </c>
      <c r="W121" s="124">
        <f t="shared" ref="W121:W123" si="295">G121+M121+S121</f>
        <v>0</v>
      </c>
      <c r="X121" s="125">
        <f t="shared" ref="X121:X123" si="296">J121+P121+V121</f>
        <v>0</v>
      </c>
      <c r="Y121" s="125">
        <f t="shared" si="287"/>
        <v>0</v>
      </c>
      <c r="Z121" s="126" t="e">
        <f t="shared" si="288"/>
        <v>#DIV/0!</v>
      </c>
      <c r="AA121" s="127"/>
      <c r="AB121" s="129"/>
      <c r="AC121" s="129"/>
      <c r="AD121" s="129"/>
      <c r="AE121" s="129"/>
      <c r="AF121" s="129"/>
      <c r="AG121" s="129"/>
    </row>
    <row r="122" spans="1:33" ht="30" hidden="1" customHeight="1" thickBot="1" x14ac:dyDescent="0.2">
      <c r="A122" s="117" t="s">
        <v>71</v>
      </c>
      <c r="B122" s="118" t="s">
        <v>201</v>
      </c>
      <c r="C122" s="181" t="s">
        <v>200</v>
      </c>
      <c r="D122" s="120" t="s">
        <v>106</v>
      </c>
      <c r="E122" s="121"/>
      <c r="F122" s="122"/>
      <c r="G122" s="123">
        <f t="shared" si="289"/>
        <v>0</v>
      </c>
      <c r="H122" s="121"/>
      <c r="I122" s="122"/>
      <c r="J122" s="123">
        <f t="shared" si="290"/>
        <v>0</v>
      </c>
      <c r="K122" s="121"/>
      <c r="L122" s="122"/>
      <c r="M122" s="123">
        <f t="shared" si="291"/>
        <v>0</v>
      </c>
      <c r="N122" s="121"/>
      <c r="O122" s="122"/>
      <c r="P122" s="123">
        <f t="shared" si="292"/>
        <v>0</v>
      </c>
      <c r="Q122" s="121"/>
      <c r="R122" s="122"/>
      <c r="S122" s="123">
        <f t="shared" si="293"/>
        <v>0</v>
      </c>
      <c r="T122" s="121"/>
      <c r="U122" s="122"/>
      <c r="V122" s="123">
        <f t="shared" si="294"/>
        <v>0</v>
      </c>
      <c r="W122" s="124">
        <f t="shared" si="295"/>
        <v>0</v>
      </c>
      <c r="X122" s="125">
        <f t="shared" si="296"/>
        <v>0</v>
      </c>
      <c r="Y122" s="125">
        <f t="shared" si="287"/>
        <v>0</v>
      </c>
      <c r="Z122" s="126" t="e">
        <f t="shared" si="288"/>
        <v>#DIV/0!</v>
      </c>
      <c r="AA122" s="127"/>
      <c r="AB122" s="129"/>
      <c r="AC122" s="129"/>
      <c r="AD122" s="129"/>
      <c r="AE122" s="129"/>
      <c r="AF122" s="129"/>
      <c r="AG122" s="129"/>
    </row>
    <row r="123" spans="1:33" ht="30" hidden="1" customHeight="1" thickBot="1" x14ac:dyDescent="0.2">
      <c r="A123" s="130" t="s">
        <v>71</v>
      </c>
      <c r="B123" s="131" t="s">
        <v>202</v>
      </c>
      <c r="C123" s="160" t="s">
        <v>200</v>
      </c>
      <c r="D123" s="132" t="s">
        <v>106</v>
      </c>
      <c r="E123" s="133"/>
      <c r="F123" s="134"/>
      <c r="G123" s="135">
        <f t="shared" si="289"/>
        <v>0</v>
      </c>
      <c r="H123" s="133"/>
      <c r="I123" s="134"/>
      <c r="J123" s="135">
        <f t="shared" si="290"/>
        <v>0</v>
      </c>
      <c r="K123" s="133"/>
      <c r="L123" s="134"/>
      <c r="M123" s="135">
        <f t="shared" si="291"/>
        <v>0</v>
      </c>
      <c r="N123" s="133"/>
      <c r="O123" s="134"/>
      <c r="P123" s="135">
        <f t="shared" si="292"/>
        <v>0</v>
      </c>
      <c r="Q123" s="133"/>
      <c r="R123" s="134"/>
      <c r="S123" s="135">
        <f t="shared" si="293"/>
        <v>0</v>
      </c>
      <c r="T123" s="133"/>
      <c r="U123" s="134"/>
      <c r="V123" s="135">
        <f t="shared" si="294"/>
        <v>0</v>
      </c>
      <c r="W123" s="136">
        <f t="shared" si="295"/>
        <v>0</v>
      </c>
      <c r="X123" s="437">
        <f t="shared" si="296"/>
        <v>0</v>
      </c>
      <c r="Y123" s="437">
        <f t="shared" si="287"/>
        <v>0</v>
      </c>
      <c r="Z123" s="440" t="e">
        <f t="shared" si="288"/>
        <v>#DIV/0!</v>
      </c>
      <c r="AA123" s="137"/>
      <c r="AB123" s="129"/>
      <c r="AC123" s="129"/>
      <c r="AD123" s="129"/>
      <c r="AE123" s="129"/>
      <c r="AF123" s="129"/>
      <c r="AG123" s="129"/>
    </row>
    <row r="124" spans="1:33" ht="30" customHeight="1" x14ac:dyDescent="0.15">
      <c r="A124" s="106" t="s">
        <v>66</v>
      </c>
      <c r="B124" s="152" t="s">
        <v>203</v>
      </c>
      <c r="C124" s="215" t="s">
        <v>204</v>
      </c>
      <c r="D124" s="139"/>
      <c r="E124" s="140">
        <f>SUM(E125:E127)</f>
        <v>6</v>
      </c>
      <c r="F124" s="141"/>
      <c r="G124" s="142">
        <f t="shared" ref="G124:H124" si="297">SUM(G125:G127)</f>
        <v>11100</v>
      </c>
      <c r="H124" s="140">
        <f t="shared" si="297"/>
        <v>6</v>
      </c>
      <c r="I124" s="141"/>
      <c r="J124" s="142">
        <f t="shared" ref="J124:K124" si="298">SUM(J125:J127)</f>
        <v>11154</v>
      </c>
      <c r="K124" s="140">
        <f t="shared" si="298"/>
        <v>0</v>
      </c>
      <c r="L124" s="141"/>
      <c r="M124" s="142">
        <f t="shared" ref="M124:N124" si="299">SUM(M125:M127)</f>
        <v>0</v>
      </c>
      <c r="N124" s="140">
        <f t="shared" si="299"/>
        <v>0</v>
      </c>
      <c r="O124" s="141"/>
      <c r="P124" s="142">
        <f t="shared" ref="P124:Q124" si="300">SUM(P125:P127)</f>
        <v>0</v>
      </c>
      <c r="Q124" s="140">
        <f t="shared" si="300"/>
        <v>0</v>
      </c>
      <c r="R124" s="141"/>
      <c r="S124" s="142">
        <f t="shared" ref="S124:T124" si="301">SUM(S125:S127)</f>
        <v>0</v>
      </c>
      <c r="T124" s="140">
        <f t="shared" si="301"/>
        <v>0</v>
      </c>
      <c r="U124" s="141"/>
      <c r="V124" s="142">
        <f t="shared" ref="V124:X124" si="302">SUM(V125:V127)</f>
        <v>0</v>
      </c>
      <c r="W124" s="277">
        <f t="shared" si="302"/>
        <v>11100</v>
      </c>
      <c r="X124" s="408">
        <f t="shared" si="302"/>
        <v>11154</v>
      </c>
      <c r="Y124" s="408">
        <f t="shared" si="287"/>
        <v>-54</v>
      </c>
      <c r="Z124" s="436">
        <f t="shared" si="288"/>
        <v>-4.8648648648648646E-3</v>
      </c>
      <c r="AA124" s="282"/>
      <c r="AB124" s="116"/>
      <c r="AC124" s="116"/>
      <c r="AD124" s="116"/>
      <c r="AE124" s="116"/>
      <c r="AF124" s="116"/>
      <c r="AG124" s="116"/>
    </row>
    <row r="125" spans="1:33" ht="30" customHeight="1" x14ac:dyDescent="0.15">
      <c r="A125" s="117" t="s">
        <v>71</v>
      </c>
      <c r="B125" s="118" t="s">
        <v>205</v>
      </c>
      <c r="C125" s="354" t="s">
        <v>363</v>
      </c>
      <c r="D125" s="345" t="s">
        <v>106</v>
      </c>
      <c r="E125" s="346">
        <v>6</v>
      </c>
      <c r="F125" s="347">
        <v>1850</v>
      </c>
      <c r="G125" s="322">
        <f t="shared" ref="G125" si="303">E125*F125</f>
        <v>11100</v>
      </c>
      <c r="H125" s="121">
        <v>6</v>
      </c>
      <c r="I125" s="122">
        <f>J125/H125</f>
        <v>1859</v>
      </c>
      <c r="J125" s="123">
        <v>11154</v>
      </c>
      <c r="K125" s="121"/>
      <c r="L125" s="122"/>
      <c r="M125" s="123">
        <f t="shared" ref="M125:M127" si="304">K125*L125</f>
        <v>0</v>
      </c>
      <c r="N125" s="121"/>
      <c r="O125" s="122"/>
      <c r="P125" s="123">
        <f t="shared" ref="P125:P127" si="305">N125*O125</f>
        <v>0</v>
      </c>
      <c r="Q125" s="121"/>
      <c r="R125" s="122"/>
      <c r="S125" s="123">
        <f t="shared" ref="S125:S127" si="306">Q125*R125</f>
        <v>0</v>
      </c>
      <c r="T125" s="121"/>
      <c r="U125" s="122"/>
      <c r="V125" s="123">
        <f t="shared" ref="V125:V127" si="307">T125*U125</f>
        <v>0</v>
      </c>
      <c r="W125" s="434">
        <f t="shared" ref="W125:W127" si="308">G125+M125+S125</f>
        <v>11100</v>
      </c>
      <c r="X125" s="412">
        <f t="shared" ref="X125:X127" si="309">J125+P125+V125</f>
        <v>11154</v>
      </c>
      <c r="Y125" s="412">
        <f t="shared" si="287"/>
        <v>-54</v>
      </c>
      <c r="Z125" s="429">
        <f t="shared" si="288"/>
        <v>-4.8648648648648646E-3</v>
      </c>
      <c r="AA125" s="271"/>
      <c r="AB125" s="129"/>
      <c r="AC125" s="129"/>
      <c r="AD125" s="129"/>
      <c r="AE125" s="129"/>
      <c r="AF125" s="129"/>
      <c r="AG125" s="129"/>
    </row>
    <row r="126" spans="1:33" ht="30" customHeight="1" x14ac:dyDescent="0.15">
      <c r="A126" s="117" t="s">
        <v>71</v>
      </c>
      <c r="B126" s="118" t="s">
        <v>206</v>
      </c>
      <c r="C126" s="181" t="s">
        <v>200</v>
      </c>
      <c r="D126" s="120" t="s">
        <v>106</v>
      </c>
      <c r="E126" s="121"/>
      <c r="F126" s="122"/>
      <c r="G126" s="123">
        <f t="shared" ref="G126:G127" si="310">E126*F126</f>
        <v>0</v>
      </c>
      <c r="H126" s="121"/>
      <c r="I126" s="122"/>
      <c r="J126" s="123">
        <f t="shared" ref="J126:J127" si="311">H126*I126</f>
        <v>0</v>
      </c>
      <c r="K126" s="121"/>
      <c r="L126" s="122"/>
      <c r="M126" s="123">
        <f t="shared" si="304"/>
        <v>0</v>
      </c>
      <c r="N126" s="121"/>
      <c r="O126" s="122"/>
      <c r="P126" s="123">
        <f t="shared" si="305"/>
        <v>0</v>
      </c>
      <c r="Q126" s="121"/>
      <c r="R126" s="122"/>
      <c r="S126" s="123">
        <f t="shared" si="306"/>
        <v>0</v>
      </c>
      <c r="T126" s="121"/>
      <c r="U126" s="122"/>
      <c r="V126" s="123">
        <f t="shared" si="307"/>
        <v>0</v>
      </c>
      <c r="W126" s="434">
        <f t="shared" si="308"/>
        <v>0</v>
      </c>
      <c r="X126" s="412">
        <f t="shared" si="309"/>
        <v>0</v>
      </c>
      <c r="Y126" s="412">
        <f t="shared" si="287"/>
        <v>0</v>
      </c>
      <c r="Z126" s="429" t="e">
        <f t="shared" si="288"/>
        <v>#DIV/0!</v>
      </c>
      <c r="AA126" s="271"/>
      <c r="AB126" s="129"/>
      <c r="AC126" s="129"/>
      <c r="AD126" s="129"/>
      <c r="AE126" s="129"/>
      <c r="AF126" s="129"/>
      <c r="AG126" s="129"/>
    </row>
    <row r="127" spans="1:33" ht="28.75" customHeight="1" thickBot="1" x14ac:dyDescent="0.2">
      <c r="A127" s="130" t="s">
        <v>71</v>
      </c>
      <c r="B127" s="131" t="s">
        <v>207</v>
      </c>
      <c r="C127" s="160" t="s">
        <v>200</v>
      </c>
      <c r="D127" s="132" t="s">
        <v>106</v>
      </c>
      <c r="E127" s="133"/>
      <c r="F127" s="134"/>
      <c r="G127" s="135">
        <f t="shared" si="310"/>
        <v>0</v>
      </c>
      <c r="H127" s="133"/>
      <c r="I127" s="134"/>
      <c r="J127" s="135">
        <f t="shared" si="311"/>
        <v>0</v>
      </c>
      <c r="K127" s="133"/>
      <c r="L127" s="134"/>
      <c r="M127" s="135">
        <f t="shared" si="304"/>
        <v>0</v>
      </c>
      <c r="N127" s="133"/>
      <c r="O127" s="134"/>
      <c r="P127" s="135">
        <f t="shared" si="305"/>
        <v>0</v>
      </c>
      <c r="Q127" s="133"/>
      <c r="R127" s="134"/>
      <c r="S127" s="135">
        <f t="shared" si="306"/>
        <v>0</v>
      </c>
      <c r="T127" s="133"/>
      <c r="U127" s="134"/>
      <c r="V127" s="135">
        <f t="shared" si="307"/>
        <v>0</v>
      </c>
      <c r="W127" s="435">
        <f t="shared" si="308"/>
        <v>0</v>
      </c>
      <c r="X127" s="422">
        <f t="shared" si="309"/>
        <v>0</v>
      </c>
      <c r="Y127" s="422">
        <f t="shared" si="287"/>
        <v>0</v>
      </c>
      <c r="Z127" s="433" t="e">
        <f t="shared" si="288"/>
        <v>#DIV/0!</v>
      </c>
      <c r="AA127" s="272"/>
      <c r="AB127" s="129"/>
      <c r="AC127" s="129"/>
      <c r="AD127" s="129"/>
      <c r="AE127" s="129"/>
      <c r="AF127" s="129"/>
      <c r="AG127" s="129"/>
    </row>
    <row r="128" spans="1:33" ht="30" hidden="1" customHeight="1" thickBot="1" x14ac:dyDescent="0.2">
      <c r="A128" s="106" t="s">
        <v>66</v>
      </c>
      <c r="B128" s="152" t="s">
        <v>208</v>
      </c>
      <c r="C128" s="215" t="s">
        <v>209</v>
      </c>
      <c r="D128" s="139"/>
      <c r="E128" s="140">
        <f>SUM(E129:E131)</f>
        <v>0</v>
      </c>
      <c r="F128" s="141"/>
      <c r="G128" s="142">
        <f t="shared" ref="G128:H128" si="312">SUM(G129:G131)</f>
        <v>0</v>
      </c>
      <c r="H128" s="140">
        <f t="shared" si="312"/>
        <v>0</v>
      </c>
      <c r="I128" s="141"/>
      <c r="J128" s="142">
        <f t="shared" ref="J128:K128" si="313">SUM(J129:J131)</f>
        <v>0</v>
      </c>
      <c r="K128" s="140">
        <f t="shared" si="313"/>
        <v>0</v>
      </c>
      <c r="L128" s="141"/>
      <c r="M128" s="142">
        <f t="shared" ref="M128:N128" si="314">SUM(M129:M131)</f>
        <v>0</v>
      </c>
      <c r="N128" s="140">
        <f t="shared" si="314"/>
        <v>0</v>
      </c>
      <c r="O128" s="141"/>
      <c r="P128" s="142">
        <f t="shared" ref="P128:Q128" si="315">SUM(P129:P131)</f>
        <v>0</v>
      </c>
      <c r="Q128" s="140">
        <f t="shared" si="315"/>
        <v>0</v>
      </c>
      <c r="R128" s="141"/>
      <c r="S128" s="142">
        <f t="shared" ref="S128:T128" si="316">SUM(S129:S131)</f>
        <v>0</v>
      </c>
      <c r="T128" s="140">
        <f t="shared" si="316"/>
        <v>0</v>
      </c>
      <c r="U128" s="141"/>
      <c r="V128" s="142">
        <f t="shared" ref="V128:X128" si="317">SUM(V129:V131)</f>
        <v>0</v>
      </c>
      <c r="W128" s="142">
        <f t="shared" si="317"/>
        <v>0</v>
      </c>
      <c r="X128" s="112">
        <f t="shared" si="317"/>
        <v>0</v>
      </c>
      <c r="Y128" s="112">
        <f t="shared" si="287"/>
        <v>0</v>
      </c>
      <c r="Z128" s="388" t="e">
        <f t="shared" si="288"/>
        <v>#DIV/0!</v>
      </c>
      <c r="AA128" s="143"/>
      <c r="AB128" s="116"/>
      <c r="AC128" s="116"/>
      <c r="AD128" s="116"/>
      <c r="AE128" s="116"/>
      <c r="AF128" s="116"/>
      <c r="AG128" s="116"/>
    </row>
    <row r="129" spans="1:33" ht="30" hidden="1" customHeight="1" thickBot="1" x14ac:dyDescent="0.2">
      <c r="A129" s="117" t="s">
        <v>71</v>
      </c>
      <c r="B129" s="118" t="s">
        <v>210</v>
      </c>
      <c r="C129" s="181" t="s">
        <v>200</v>
      </c>
      <c r="D129" s="120" t="s">
        <v>106</v>
      </c>
      <c r="E129" s="121"/>
      <c r="F129" s="122"/>
      <c r="G129" s="123">
        <f t="shared" ref="G129:G131" si="318">E129*F129</f>
        <v>0</v>
      </c>
      <c r="H129" s="121"/>
      <c r="I129" s="122"/>
      <c r="J129" s="123">
        <f t="shared" ref="J129:J131" si="319">H129*I129</f>
        <v>0</v>
      </c>
      <c r="K129" s="121"/>
      <c r="L129" s="122"/>
      <c r="M129" s="123">
        <f t="shared" ref="M129:M131" si="320">K129*L129</f>
        <v>0</v>
      </c>
      <c r="N129" s="121"/>
      <c r="O129" s="122"/>
      <c r="P129" s="123">
        <f t="shared" ref="P129:P131" si="321">N129*O129</f>
        <v>0</v>
      </c>
      <c r="Q129" s="121"/>
      <c r="R129" s="122"/>
      <c r="S129" s="123">
        <f t="shared" ref="S129:S131" si="322">Q129*R129</f>
        <v>0</v>
      </c>
      <c r="T129" s="121"/>
      <c r="U129" s="122"/>
      <c r="V129" s="123">
        <f t="shared" ref="V129:V131" si="323">T129*U129</f>
        <v>0</v>
      </c>
      <c r="W129" s="124">
        <f t="shared" ref="W129:W131" si="324">G129+M129+S129</f>
        <v>0</v>
      </c>
      <c r="X129" s="125">
        <f t="shared" ref="X129:X131" si="325">J129+P129+V129</f>
        <v>0</v>
      </c>
      <c r="Y129" s="125">
        <f t="shared" si="287"/>
        <v>0</v>
      </c>
      <c r="Z129" s="126" t="e">
        <f t="shared" si="288"/>
        <v>#DIV/0!</v>
      </c>
      <c r="AA129" s="127"/>
      <c r="AB129" s="129"/>
      <c r="AC129" s="129"/>
      <c r="AD129" s="129"/>
      <c r="AE129" s="129"/>
      <c r="AF129" s="129"/>
      <c r="AG129" s="129"/>
    </row>
    <row r="130" spans="1:33" ht="30" hidden="1" customHeight="1" thickBot="1" x14ac:dyDescent="0.2">
      <c r="A130" s="117" t="s">
        <v>71</v>
      </c>
      <c r="B130" s="118" t="s">
        <v>211</v>
      </c>
      <c r="C130" s="181" t="s">
        <v>200</v>
      </c>
      <c r="D130" s="120" t="s">
        <v>106</v>
      </c>
      <c r="E130" s="121"/>
      <c r="F130" s="122"/>
      <c r="G130" s="123">
        <f t="shared" si="318"/>
        <v>0</v>
      </c>
      <c r="H130" s="121"/>
      <c r="I130" s="122"/>
      <c r="J130" s="123">
        <f t="shared" si="319"/>
        <v>0</v>
      </c>
      <c r="K130" s="121"/>
      <c r="L130" s="122"/>
      <c r="M130" s="123">
        <f t="shared" si="320"/>
        <v>0</v>
      </c>
      <c r="N130" s="121"/>
      <c r="O130" s="122"/>
      <c r="P130" s="123">
        <f t="shared" si="321"/>
        <v>0</v>
      </c>
      <c r="Q130" s="121"/>
      <c r="R130" s="122"/>
      <c r="S130" s="123">
        <f t="shared" si="322"/>
        <v>0</v>
      </c>
      <c r="T130" s="121"/>
      <c r="U130" s="122"/>
      <c r="V130" s="123">
        <f t="shared" si="323"/>
        <v>0</v>
      </c>
      <c r="W130" s="124">
        <f t="shared" si="324"/>
        <v>0</v>
      </c>
      <c r="X130" s="125">
        <f t="shared" si="325"/>
        <v>0</v>
      </c>
      <c r="Y130" s="125">
        <f t="shared" si="287"/>
        <v>0</v>
      </c>
      <c r="Z130" s="126" t="e">
        <f t="shared" si="288"/>
        <v>#DIV/0!</v>
      </c>
      <c r="AA130" s="127"/>
      <c r="AB130" s="129"/>
      <c r="AC130" s="129"/>
      <c r="AD130" s="129"/>
      <c r="AE130" s="129"/>
      <c r="AF130" s="129"/>
      <c r="AG130" s="129"/>
    </row>
    <row r="131" spans="1:33" ht="30" hidden="1" customHeight="1" thickBot="1" x14ac:dyDescent="0.2">
      <c r="A131" s="130" t="s">
        <v>71</v>
      </c>
      <c r="B131" s="131" t="s">
        <v>212</v>
      </c>
      <c r="C131" s="160" t="s">
        <v>200</v>
      </c>
      <c r="D131" s="132" t="s">
        <v>106</v>
      </c>
      <c r="E131" s="146"/>
      <c r="F131" s="147"/>
      <c r="G131" s="148">
        <f t="shared" si="318"/>
        <v>0</v>
      </c>
      <c r="H131" s="146"/>
      <c r="I131" s="147"/>
      <c r="J131" s="148">
        <f t="shared" si="319"/>
        <v>0</v>
      </c>
      <c r="K131" s="146"/>
      <c r="L131" s="147"/>
      <c r="M131" s="148">
        <f t="shared" si="320"/>
        <v>0</v>
      </c>
      <c r="N131" s="146"/>
      <c r="O131" s="147"/>
      <c r="P131" s="148">
        <f t="shared" si="321"/>
        <v>0</v>
      </c>
      <c r="Q131" s="146"/>
      <c r="R131" s="147"/>
      <c r="S131" s="148">
        <f t="shared" si="322"/>
        <v>0</v>
      </c>
      <c r="T131" s="146"/>
      <c r="U131" s="147"/>
      <c r="V131" s="148">
        <f t="shared" si="323"/>
        <v>0</v>
      </c>
      <c r="W131" s="136">
        <f t="shared" si="324"/>
        <v>0</v>
      </c>
      <c r="X131" s="162">
        <f t="shared" si="325"/>
        <v>0</v>
      </c>
      <c r="Y131" s="162">
        <f t="shared" si="287"/>
        <v>0</v>
      </c>
      <c r="Z131" s="216" t="e">
        <f t="shared" si="288"/>
        <v>#DIV/0!</v>
      </c>
      <c r="AA131" s="137"/>
      <c r="AB131" s="129"/>
      <c r="AC131" s="129"/>
      <c r="AD131" s="129"/>
      <c r="AE131" s="129"/>
      <c r="AF131" s="129"/>
      <c r="AG131" s="129"/>
    </row>
    <row r="132" spans="1:33" ht="28.25" customHeight="1" thickBot="1" x14ac:dyDescent="0.2">
      <c r="A132" s="163" t="s">
        <v>213</v>
      </c>
      <c r="B132" s="164"/>
      <c r="C132" s="165"/>
      <c r="D132" s="166"/>
      <c r="E132" s="170">
        <f>E128+E124+E120</f>
        <v>6</v>
      </c>
      <c r="F132" s="183"/>
      <c r="G132" s="169">
        <f t="shared" ref="G132:H132" si="326">G128+G124+G120</f>
        <v>11100</v>
      </c>
      <c r="H132" s="170">
        <f t="shared" si="326"/>
        <v>6</v>
      </c>
      <c r="I132" s="183"/>
      <c r="J132" s="169">
        <f t="shared" ref="J132:K132" si="327">J128+J124+J120</f>
        <v>11154</v>
      </c>
      <c r="K132" s="184">
        <f t="shared" si="327"/>
        <v>0</v>
      </c>
      <c r="L132" s="183"/>
      <c r="M132" s="169">
        <f t="shared" ref="M132:N132" si="328">M128+M124+M120</f>
        <v>0</v>
      </c>
      <c r="N132" s="184">
        <f t="shared" si="328"/>
        <v>0</v>
      </c>
      <c r="O132" s="183"/>
      <c r="P132" s="169">
        <f t="shared" ref="P132:Q132" si="329">P128+P124+P120</f>
        <v>0</v>
      </c>
      <c r="Q132" s="184">
        <f t="shared" si="329"/>
        <v>0</v>
      </c>
      <c r="R132" s="183"/>
      <c r="S132" s="169">
        <f t="shared" ref="S132:T132" si="330">S128+S124+S120</f>
        <v>0</v>
      </c>
      <c r="T132" s="184">
        <f t="shared" si="330"/>
        <v>0</v>
      </c>
      <c r="U132" s="183"/>
      <c r="V132" s="171">
        <f t="shared" ref="V132:X132" si="331">V128+V124+V120</f>
        <v>0</v>
      </c>
      <c r="W132" s="217">
        <f t="shared" si="331"/>
        <v>11100</v>
      </c>
      <c r="X132" s="218">
        <f t="shared" si="331"/>
        <v>11154</v>
      </c>
      <c r="Y132" s="218">
        <f t="shared" si="287"/>
        <v>-54</v>
      </c>
      <c r="Z132" s="370">
        <f t="shared" si="288"/>
        <v>-4.8648648648648646E-3</v>
      </c>
      <c r="AA132" s="219"/>
      <c r="AB132" s="6"/>
      <c r="AC132" s="6"/>
      <c r="AD132" s="6"/>
      <c r="AE132" s="6"/>
      <c r="AF132" s="6"/>
      <c r="AG132" s="6"/>
    </row>
    <row r="133" spans="1:33" ht="30" hidden="1" customHeight="1" thickBot="1" x14ac:dyDescent="0.2">
      <c r="A133" s="173" t="s">
        <v>66</v>
      </c>
      <c r="B133" s="201">
        <v>7</v>
      </c>
      <c r="C133" s="175" t="s">
        <v>214</v>
      </c>
      <c r="D133" s="176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220"/>
      <c r="X133" s="220"/>
      <c r="Y133" s="177"/>
      <c r="Z133" s="387"/>
      <c r="AA133" s="221"/>
      <c r="AB133" s="6"/>
      <c r="AC133" s="6"/>
      <c r="AD133" s="6"/>
      <c r="AE133" s="6"/>
      <c r="AF133" s="6"/>
      <c r="AG133" s="6"/>
    </row>
    <row r="134" spans="1:33" ht="30" hidden="1" customHeight="1" thickBot="1" x14ac:dyDescent="0.2">
      <c r="A134" s="117" t="s">
        <v>71</v>
      </c>
      <c r="B134" s="118" t="s">
        <v>215</v>
      </c>
      <c r="C134" s="181" t="s">
        <v>216</v>
      </c>
      <c r="D134" s="120" t="s">
        <v>106</v>
      </c>
      <c r="E134" s="121"/>
      <c r="F134" s="122"/>
      <c r="G134" s="123">
        <f t="shared" ref="G134:G144" si="332">E134*F134</f>
        <v>0</v>
      </c>
      <c r="H134" s="121"/>
      <c r="I134" s="122"/>
      <c r="J134" s="123">
        <f t="shared" ref="J134:J144" si="333">H134*I134</f>
        <v>0</v>
      </c>
      <c r="K134" s="121"/>
      <c r="L134" s="122"/>
      <c r="M134" s="123">
        <f t="shared" ref="M134:M144" si="334">K134*L134</f>
        <v>0</v>
      </c>
      <c r="N134" s="121"/>
      <c r="O134" s="122"/>
      <c r="P134" s="123">
        <f t="shared" ref="P134:P144" si="335">N134*O134</f>
        <v>0</v>
      </c>
      <c r="Q134" s="121"/>
      <c r="R134" s="122"/>
      <c r="S134" s="123">
        <f t="shared" ref="S134:S144" si="336">Q134*R134</f>
        <v>0</v>
      </c>
      <c r="T134" s="121"/>
      <c r="U134" s="122"/>
      <c r="V134" s="222">
        <f t="shared" ref="V134:V144" si="337">T134*U134</f>
        <v>0</v>
      </c>
      <c r="W134" s="223">
        <f t="shared" ref="W134:W144" si="338">G134+M134+S134</f>
        <v>0</v>
      </c>
      <c r="X134" s="224">
        <f t="shared" ref="X134:X144" si="339">J134+P134+V134</f>
        <v>0</v>
      </c>
      <c r="Y134" s="224">
        <f t="shared" ref="Y134:Y145" si="340">W134-X134</f>
        <v>0</v>
      </c>
      <c r="Z134" s="225" t="e">
        <f t="shared" ref="Z134:Z145" si="341">Y134/W134</f>
        <v>#DIV/0!</v>
      </c>
      <c r="AA134" s="226"/>
      <c r="AB134" s="129"/>
      <c r="AC134" s="129"/>
      <c r="AD134" s="129"/>
      <c r="AE134" s="129"/>
      <c r="AF134" s="129"/>
      <c r="AG134" s="129"/>
    </row>
    <row r="135" spans="1:33" ht="30" hidden="1" customHeight="1" thickBot="1" x14ac:dyDescent="0.2">
      <c r="A135" s="117" t="s">
        <v>71</v>
      </c>
      <c r="B135" s="118" t="s">
        <v>217</v>
      </c>
      <c r="C135" s="181" t="s">
        <v>218</v>
      </c>
      <c r="D135" s="120" t="s">
        <v>106</v>
      </c>
      <c r="E135" s="121"/>
      <c r="F135" s="122"/>
      <c r="G135" s="123">
        <f t="shared" si="332"/>
        <v>0</v>
      </c>
      <c r="H135" s="121"/>
      <c r="I135" s="122"/>
      <c r="J135" s="123">
        <f t="shared" si="333"/>
        <v>0</v>
      </c>
      <c r="K135" s="121"/>
      <c r="L135" s="122"/>
      <c r="M135" s="123">
        <f t="shared" si="334"/>
        <v>0</v>
      </c>
      <c r="N135" s="121"/>
      <c r="O135" s="122"/>
      <c r="P135" s="123">
        <f t="shared" si="335"/>
        <v>0</v>
      </c>
      <c r="Q135" s="121"/>
      <c r="R135" s="122"/>
      <c r="S135" s="123">
        <f t="shared" si="336"/>
        <v>0</v>
      </c>
      <c r="T135" s="121"/>
      <c r="U135" s="122"/>
      <c r="V135" s="222">
        <f t="shared" si="337"/>
        <v>0</v>
      </c>
      <c r="W135" s="227">
        <f t="shared" si="338"/>
        <v>0</v>
      </c>
      <c r="X135" s="125">
        <f t="shared" si="339"/>
        <v>0</v>
      </c>
      <c r="Y135" s="125">
        <f t="shared" si="340"/>
        <v>0</v>
      </c>
      <c r="Z135" s="126" t="e">
        <f t="shared" si="341"/>
        <v>#DIV/0!</v>
      </c>
      <c r="AA135" s="127"/>
      <c r="AB135" s="129"/>
      <c r="AC135" s="129"/>
      <c r="AD135" s="129"/>
      <c r="AE135" s="129"/>
      <c r="AF135" s="129"/>
      <c r="AG135" s="129"/>
    </row>
    <row r="136" spans="1:33" ht="30" hidden="1" customHeight="1" thickBot="1" x14ac:dyDescent="0.2">
      <c r="A136" s="117" t="s">
        <v>71</v>
      </c>
      <c r="B136" s="118" t="s">
        <v>219</v>
      </c>
      <c r="C136" s="181" t="s">
        <v>220</v>
      </c>
      <c r="D136" s="120" t="s">
        <v>106</v>
      </c>
      <c r="E136" s="121"/>
      <c r="F136" s="122"/>
      <c r="G136" s="123">
        <f t="shared" si="332"/>
        <v>0</v>
      </c>
      <c r="H136" s="121"/>
      <c r="I136" s="122"/>
      <c r="J136" s="123">
        <f t="shared" si="333"/>
        <v>0</v>
      </c>
      <c r="K136" s="121"/>
      <c r="L136" s="122"/>
      <c r="M136" s="123">
        <f t="shared" si="334"/>
        <v>0</v>
      </c>
      <c r="N136" s="121"/>
      <c r="O136" s="122"/>
      <c r="P136" s="123">
        <f t="shared" si="335"/>
        <v>0</v>
      </c>
      <c r="Q136" s="121"/>
      <c r="R136" s="122"/>
      <c r="S136" s="123">
        <f t="shared" si="336"/>
        <v>0</v>
      </c>
      <c r="T136" s="121"/>
      <c r="U136" s="122"/>
      <c r="V136" s="222">
        <f t="shared" si="337"/>
        <v>0</v>
      </c>
      <c r="W136" s="227">
        <f t="shared" si="338"/>
        <v>0</v>
      </c>
      <c r="X136" s="125">
        <f t="shared" si="339"/>
        <v>0</v>
      </c>
      <c r="Y136" s="125">
        <f t="shared" si="340"/>
        <v>0</v>
      </c>
      <c r="Z136" s="126" t="e">
        <f t="shared" si="341"/>
        <v>#DIV/0!</v>
      </c>
      <c r="AA136" s="127"/>
      <c r="AB136" s="129"/>
      <c r="AC136" s="129"/>
      <c r="AD136" s="129"/>
      <c r="AE136" s="129"/>
      <c r="AF136" s="129"/>
      <c r="AG136" s="129"/>
    </row>
    <row r="137" spans="1:33" ht="30" hidden="1" customHeight="1" thickBot="1" x14ac:dyDescent="0.2">
      <c r="A137" s="117" t="s">
        <v>71</v>
      </c>
      <c r="B137" s="118" t="s">
        <v>221</v>
      </c>
      <c r="C137" s="181" t="s">
        <v>222</v>
      </c>
      <c r="D137" s="120" t="s">
        <v>106</v>
      </c>
      <c r="E137" s="121"/>
      <c r="F137" s="122"/>
      <c r="G137" s="123">
        <f t="shared" si="332"/>
        <v>0</v>
      </c>
      <c r="H137" s="121"/>
      <c r="I137" s="122"/>
      <c r="J137" s="123">
        <f t="shared" si="333"/>
        <v>0</v>
      </c>
      <c r="K137" s="121"/>
      <c r="L137" s="122"/>
      <c r="M137" s="123">
        <f t="shared" si="334"/>
        <v>0</v>
      </c>
      <c r="N137" s="121"/>
      <c r="O137" s="122"/>
      <c r="P137" s="123">
        <f t="shared" si="335"/>
        <v>0</v>
      </c>
      <c r="Q137" s="121"/>
      <c r="R137" s="122"/>
      <c r="S137" s="123">
        <f t="shared" si="336"/>
        <v>0</v>
      </c>
      <c r="T137" s="121"/>
      <c r="U137" s="122"/>
      <c r="V137" s="222">
        <f t="shared" si="337"/>
        <v>0</v>
      </c>
      <c r="W137" s="227">
        <f t="shared" si="338"/>
        <v>0</v>
      </c>
      <c r="X137" s="125">
        <f t="shared" si="339"/>
        <v>0</v>
      </c>
      <c r="Y137" s="125">
        <f t="shared" si="340"/>
        <v>0</v>
      </c>
      <c r="Z137" s="126" t="e">
        <f t="shared" si="341"/>
        <v>#DIV/0!</v>
      </c>
      <c r="AA137" s="127"/>
      <c r="AB137" s="129"/>
      <c r="AC137" s="129"/>
      <c r="AD137" s="129"/>
      <c r="AE137" s="129"/>
      <c r="AF137" s="129"/>
      <c r="AG137" s="129"/>
    </row>
    <row r="138" spans="1:33" ht="30" hidden="1" customHeight="1" thickBot="1" x14ac:dyDescent="0.2">
      <c r="A138" s="117" t="s">
        <v>71</v>
      </c>
      <c r="B138" s="118" t="s">
        <v>223</v>
      </c>
      <c r="C138" s="181" t="s">
        <v>224</v>
      </c>
      <c r="D138" s="120" t="s">
        <v>106</v>
      </c>
      <c r="E138" s="121"/>
      <c r="F138" s="122"/>
      <c r="G138" s="123">
        <f t="shared" si="332"/>
        <v>0</v>
      </c>
      <c r="H138" s="121"/>
      <c r="I138" s="122"/>
      <c r="J138" s="123">
        <f t="shared" si="333"/>
        <v>0</v>
      </c>
      <c r="K138" s="121"/>
      <c r="L138" s="122"/>
      <c r="M138" s="123">
        <f t="shared" si="334"/>
        <v>0</v>
      </c>
      <c r="N138" s="121"/>
      <c r="O138" s="122"/>
      <c r="P138" s="123">
        <f t="shared" si="335"/>
        <v>0</v>
      </c>
      <c r="Q138" s="121"/>
      <c r="R138" s="122"/>
      <c r="S138" s="123">
        <f t="shared" si="336"/>
        <v>0</v>
      </c>
      <c r="T138" s="121"/>
      <c r="U138" s="122"/>
      <c r="V138" s="222">
        <f t="shared" si="337"/>
        <v>0</v>
      </c>
      <c r="W138" s="227">
        <f t="shared" si="338"/>
        <v>0</v>
      </c>
      <c r="X138" s="125">
        <f t="shared" si="339"/>
        <v>0</v>
      </c>
      <c r="Y138" s="125">
        <f t="shared" si="340"/>
        <v>0</v>
      </c>
      <c r="Z138" s="126" t="e">
        <f t="shared" si="341"/>
        <v>#DIV/0!</v>
      </c>
      <c r="AA138" s="127"/>
      <c r="AB138" s="129"/>
      <c r="AC138" s="129"/>
      <c r="AD138" s="129"/>
      <c r="AE138" s="129"/>
      <c r="AF138" s="129"/>
      <c r="AG138" s="129"/>
    </row>
    <row r="139" spans="1:33" ht="30" hidden="1" customHeight="1" thickBot="1" x14ac:dyDescent="0.2">
      <c r="A139" s="117" t="s">
        <v>71</v>
      </c>
      <c r="B139" s="118" t="s">
        <v>225</v>
      </c>
      <c r="C139" s="181" t="s">
        <v>226</v>
      </c>
      <c r="D139" s="120" t="s">
        <v>106</v>
      </c>
      <c r="E139" s="121"/>
      <c r="F139" s="122"/>
      <c r="G139" s="123">
        <f t="shared" si="332"/>
        <v>0</v>
      </c>
      <c r="H139" s="121"/>
      <c r="I139" s="122"/>
      <c r="J139" s="123">
        <f t="shared" si="333"/>
        <v>0</v>
      </c>
      <c r="K139" s="121"/>
      <c r="L139" s="122"/>
      <c r="M139" s="123">
        <f t="shared" si="334"/>
        <v>0</v>
      </c>
      <c r="N139" s="121"/>
      <c r="O139" s="122"/>
      <c r="P139" s="123">
        <f t="shared" si="335"/>
        <v>0</v>
      </c>
      <c r="Q139" s="121"/>
      <c r="R139" s="122"/>
      <c r="S139" s="123">
        <f t="shared" si="336"/>
        <v>0</v>
      </c>
      <c r="T139" s="121"/>
      <c r="U139" s="122"/>
      <c r="V139" s="222">
        <f t="shared" si="337"/>
        <v>0</v>
      </c>
      <c r="W139" s="227">
        <f t="shared" si="338"/>
        <v>0</v>
      </c>
      <c r="X139" s="125">
        <f t="shared" si="339"/>
        <v>0</v>
      </c>
      <c r="Y139" s="125">
        <f t="shared" si="340"/>
        <v>0</v>
      </c>
      <c r="Z139" s="126" t="e">
        <f t="shared" si="341"/>
        <v>#DIV/0!</v>
      </c>
      <c r="AA139" s="127"/>
      <c r="AB139" s="129"/>
      <c r="AC139" s="129"/>
      <c r="AD139" s="129"/>
      <c r="AE139" s="129"/>
      <c r="AF139" s="129"/>
      <c r="AG139" s="129"/>
    </row>
    <row r="140" spans="1:33" ht="30" hidden="1" customHeight="1" thickBot="1" x14ac:dyDescent="0.2">
      <c r="A140" s="117" t="s">
        <v>71</v>
      </c>
      <c r="B140" s="118" t="s">
        <v>227</v>
      </c>
      <c r="C140" s="181" t="s">
        <v>228</v>
      </c>
      <c r="D140" s="120" t="s">
        <v>106</v>
      </c>
      <c r="E140" s="121"/>
      <c r="F140" s="122"/>
      <c r="G140" s="123">
        <f t="shared" si="332"/>
        <v>0</v>
      </c>
      <c r="H140" s="121"/>
      <c r="I140" s="122"/>
      <c r="J140" s="123">
        <f t="shared" si="333"/>
        <v>0</v>
      </c>
      <c r="K140" s="121"/>
      <c r="L140" s="122"/>
      <c r="M140" s="123">
        <f t="shared" si="334"/>
        <v>0</v>
      </c>
      <c r="N140" s="121"/>
      <c r="O140" s="122"/>
      <c r="P140" s="123">
        <f t="shared" si="335"/>
        <v>0</v>
      </c>
      <c r="Q140" s="121"/>
      <c r="R140" s="122"/>
      <c r="S140" s="123">
        <f t="shared" si="336"/>
        <v>0</v>
      </c>
      <c r="T140" s="121"/>
      <c r="U140" s="122"/>
      <c r="V140" s="222">
        <f t="shared" si="337"/>
        <v>0</v>
      </c>
      <c r="W140" s="227">
        <f t="shared" si="338"/>
        <v>0</v>
      </c>
      <c r="X140" s="125">
        <f t="shared" si="339"/>
        <v>0</v>
      </c>
      <c r="Y140" s="125">
        <f t="shared" si="340"/>
        <v>0</v>
      </c>
      <c r="Z140" s="126" t="e">
        <f t="shared" si="341"/>
        <v>#DIV/0!</v>
      </c>
      <c r="AA140" s="127"/>
      <c r="AB140" s="129"/>
      <c r="AC140" s="129"/>
      <c r="AD140" s="129"/>
      <c r="AE140" s="129"/>
      <c r="AF140" s="129"/>
      <c r="AG140" s="129"/>
    </row>
    <row r="141" spans="1:33" ht="30" hidden="1" customHeight="1" thickBot="1" x14ac:dyDescent="0.2">
      <c r="A141" s="117" t="s">
        <v>71</v>
      </c>
      <c r="B141" s="118" t="s">
        <v>229</v>
      </c>
      <c r="C141" s="181" t="s">
        <v>230</v>
      </c>
      <c r="D141" s="120" t="s">
        <v>106</v>
      </c>
      <c r="E141" s="121"/>
      <c r="F141" s="122"/>
      <c r="G141" s="123">
        <f t="shared" si="332"/>
        <v>0</v>
      </c>
      <c r="H141" s="121"/>
      <c r="I141" s="122"/>
      <c r="J141" s="123">
        <f t="shared" si="333"/>
        <v>0</v>
      </c>
      <c r="K141" s="121"/>
      <c r="L141" s="122"/>
      <c r="M141" s="123">
        <f t="shared" si="334"/>
        <v>0</v>
      </c>
      <c r="N141" s="121"/>
      <c r="O141" s="122"/>
      <c r="P141" s="123">
        <f t="shared" si="335"/>
        <v>0</v>
      </c>
      <c r="Q141" s="121"/>
      <c r="R141" s="122"/>
      <c r="S141" s="123">
        <f t="shared" si="336"/>
        <v>0</v>
      </c>
      <c r="T141" s="121"/>
      <c r="U141" s="122"/>
      <c r="V141" s="222">
        <f t="shared" si="337"/>
        <v>0</v>
      </c>
      <c r="W141" s="227">
        <f t="shared" si="338"/>
        <v>0</v>
      </c>
      <c r="X141" s="125">
        <f t="shared" si="339"/>
        <v>0</v>
      </c>
      <c r="Y141" s="125">
        <f t="shared" si="340"/>
        <v>0</v>
      </c>
      <c r="Z141" s="126" t="e">
        <f t="shared" si="341"/>
        <v>#DIV/0!</v>
      </c>
      <c r="AA141" s="127"/>
      <c r="AB141" s="129"/>
      <c r="AC141" s="129"/>
      <c r="AD141" s="129"/>
      <c r="AE141" s="129"/>
      <c r="AF141" s="129"/>
      <c r="AG141" s="129"/>
    </row>
    <row r="142" spans="1:33" ht="30" hidden="1" customHeight="1" thickBot="1" x14ac:dyDescent="0.2">
      <c r="A142" s="130" t="s">
        <v>71</v>
      </c>
      <c r="B142" s="118" t="s">
        <v>231</v>
      </c>
      <c r="C142" s="160" t="s">
        <v>232</v>
      </c>
      <c r="D142" s="120" t="s">
        <v>106</v>
      </c>
      <c r="E142" s="133"/>
      <c r="F142" s="134"/>
      <c r="G142" s="123">
        <f t="shared" si="332"/>
        <v>0</v>
      </c>
      <c r="H142" s="133"/>
      <c r="I142" s="134"/>
      <c r="J142" s="123">
        <f t="shared" si="333"/>
        <v>0</v>
      </c>
      <c r="K142" s="121"/>
      <c r="L142" s="122"/>
      <c r="M142" s="123">
        <f t="shared" si="334"/>
        <v>0</v>
      </c>
      <c r="N142" s="121"/>
      <c r="O142" s="122"/>
      <c r="P142" s="123">
        <f t="shared" si="335"/>
        <v>0</v>
      </c>
      <c r="Q142" s="121"/>
      <c r="R142" s="122"/>
      <c r="S142" s="123">
        <f t="shared" si="336"/>
        <v>0</v>
      </c>
      <c r="T142" s="121"/>
      <c r="U142" s="122"/>
      <c r="V142" s="222">
        <f t="shared" si="337"/>
        <v>0</v>
      </c>
      <c r="W142" s="227">
        <f t="shared" si="338"/>
        <v>0</v>
      </c>
      <c r="X142" s="125">
        <f t="shared" si="339"/>
        <v>0</v>
      </c>
      <c r="Y142" s="125">
        <f t="shared" si="340"/>
        <v>0</v>
      </c>
      <c r="Z142" s="126" t="e">
        <f t="shared" si="341"/>
        <v>#DIV/0!</v>
      </c>
      <c r="AA142" s="137"/>
      <c r="AB142" s="129"/>
      <c r="AC142" s="129"/>
      <c r="AD142" s="129"/>
      <c r="AE142" s="129"/>
      <c r="AF142" s="129"/>
      <c r="AG142" s="129"/>
    </row>
    <row r="143" spans="1:33" ht="30" hidden="1" customHeight="1" thickBot="1" x14ac:dyDescent="0.2">
      <c r="A143" s="130" t="s">
        <v>71</v>
      </c>
      <c r="B143" s="118" t="s">
        <v>233</v>
      </c>
      <c r="C143" s="160" t="s">
        <v>234</v>
      </c>
      <c r="D143" s="132" t="s">
        <v>106</v>
      </c>
      <c r="E143" s="121"/>
      <c r="F143" s="122"/>
      <c r="G143" s="123">
        <f t="shared" si="332"/>
        <v>0</v>
      </c>
      <c r="H143" s="121"/>
      <c r="I143" s="122"/>
      <c r="J143" s="123">
        <f t="shared" si="333"/>
        <v>0</v>
      </c>
      <c r="K143" s="121"/>
      <c r="L143" s="122"/>
      <c r="M143" s="123">
        <f t="shared" si="334"/>
        <v>0</v>
      </c>
      <c r="N143" s="121"/>
      <c r="O143" s="122"/>
      <c r="P143" s="123">
        <f t="shared" si="335"/>
        <v>0</v>
      </c>
      <c r="Q143" s="121"/>
      <c r="R143" s="122"/>
      <c r="S143" s="123">
        <f t="shared" si="336"/>
        <v>0</v>
      </c>
      <c r="T143" s="121"/>
      <c r="U143" s="122"/>
      <c r="V143" s="222">
        <f t="shared" si="337"/>
        <v>0</v>
      </c>
      <c r="W143" s="227">
        <f t="shared" si="338"/>
        <v>0</v>
      </c>
      <c r="X143" s="125">
        <f t="shared" si="339"/>
        <v>0</v>
      </c>
      <c r="Y143" s="125">
        <f t="shared" si="340"/>
        <v>0</v>
      </c>
      <c r="Z143" s="126" t="e">
        <f t="shared" si="341"/>
        <v>#DIV/0!</v>
      </c>
      <c r="AA143" s="127"/>
      <c r="AB143" s="129"/>
      <c r="AC143" s="129"/>
      <c r="AD143" s="129"/>
      <c r="AE143" s="129"/>
      <c r="AF143" s="129"/>
      <c r="AG143" s="129"/>
    </row>
    <row r="144" spans="1:33" ht="30" hidden="1" customHeight="1" thickBot="1" x14ac:dyDescent="0.2">
      <c r="A144" s="130" t="s">
        <v>71</v>
      </c>
      <c r="B144" s="118" t="s">
        <v>235</v>
      </c>
      <c r="C144" s="228" t="s">
        <v>236</v>
      </c>
      <c r="D144" s="132"/>
      <c r="E144" s="133"/>
      <c r="F144" s="134">
        <v>0.22</v>
      </c>
      <c r="G144" s="135">
        <f t="shared" si="332"/>
        <v>0</v>
      </c>
      <c r="H144" s="133"/>
      <c r="I144" s="134">
        <v>0.22</v>
      </c>
      <c r="J144" s="135">
        <f t="shared" si="333"/>
        <v>0</v>
      </c>
      <c r="K144" s="133"/>
      <c r="L144" s="134">
        <v>0.22</v>
      </c>
      <c r="M144" s="135">
        <f t="shared" si="334"/>
        <v>0</v>
      </c>
      <c r="N144" s="133"/>
      <c r="O144" s="134">
        <v>0.22</v>
      </c>
      <c r="P144" s="135">
        <f t="shared" si="335"/>
        <v>0</v>
      </c>
      <c r="Q144" s="133"/>
      <c r="R144" s="134">
        <v>0.22</v>
      </c>
      <c r="S144" s="135">
        <f t="shared" si="336"/>
        <v>0</v>
      </c>
      <c r="T144" s="133"/>
      <c r="U144" s="134">
        <v>0.22</v>
      </c>
      <c r="V144" s="229">
        <f t="shared" si="337"/>
        <v>0</v>
      </c>
      <c r="W144" s="230">
        <f t="shared" si="338"/>
        <v>0</v>
      </c>
      <c r="X144" s="231">
        <f t="shared" si="339"/>
        <v>0</v>
      </c>
      <c r="Y144" s="231">
        <f t="shared" si="340"/>
        <v>0</v>
      </c>
      <c r="Z144" s="232" t="e">
        <f t="shared" si="341"/>
        <v>#DIV/0!</v>
      </c>
      <c r="AA144" s="149"/>
      <c r="AB144" s="6"/>
      <c r="AC144" s="6"/>
      <c r="AD144" s="6"/>
      <c r="AE144" s="6"/>
      <c r="AF144" s="6"/>
      <c r="AG144" s="6"/>
    </row>
    <row r="145" spans="1:33" ht="30" hidden="1" customHeight="1" thickBot="1" x14ac:dyDescent="0.2">
      <c r="A145" s="163" t="s">
        <v>237</v>
      </c>
      <c r="B145" s="233"/>
      <c r="C145" s="165"/>
      <c r="D145" s="166"/>
      <c r="E145" s="170">
        <f>SUM(E134:E143)</f>
        <v>0</v>
      </c>
      <c r="F145" s="183"/>
      <c r="G145" s="169">
        <f>SUM(G134:G144)</f>
        <v>0</v>
      </c>
      <c r="H145" s="170">
        <f>SUM(H134:H143)</f>
        <v>0</v>
      </c>
      <c r="I145" s="183"/>
      <c r="J145" s="169">
        <f>SUM(J134:J144)</f>
        <v>0</v>
      </c>
      <c r="K145" s="184">
        <f>SUM(K134:K143)</f>
        <v>0</v>
      </c>
      <c r="L145" s="183"/>
      <c r="M145" s="169">
        <f>SUM(M134:M144)</f>
        <v>0</v>
      </c>
      <c r="N145" s="184">
        <f>SUM(N134:N143)</f>
        <v>0</v>
      </c>
      <c r="O145" s="183"/>
      <c r="P145" s="169">
        <f>SUM(P134:P144)</f>
        <v>0</v>
      </c>
      <c r="Q145" s="184">
        <f>SUM(Q134:Q143)</f>
        <v>0</v>
      </c>
      <c r="R145" s="183"/>
      <c r="S145" s="169">
        <f>SUM(S134:S144)</f>
        <v>0</v>
      </c>
      <c r="T145" s="184">
        <f>SUM(T134:T143)</f>
        <v>0</v>
      </c>
      <c r="U145" s="183"/>
      <c r="V145" s="171">
        <f t="shared" ref="V145:X145" si="342">SUM(V134:V144)</f>
        <v>0</v>
      </c>
      <c r="W145" s="217">
        <f t="shared" si="342"/>
        <v>0</v>
      </c>
      <c r="X145" s="218">
        <f t="shared" si="342"/>
        <v>0</v>
      </c>
      <c r="Y145" s="218">
        <f t="shared" si="340"/>
        <v>0</v>
      </c>
      <c r="Z145" s="370" t="e">
        <f t="shared" si="341"/>
        <v>#DIV/0!</v>
      </c>
      <c r="AA145" s="219"/>
      <c r="AB145" s="6"/>
      <c r="AC145" s="6"/>
      <c r="AD145" s="6"/>
      <c r="AE145" s="6"/>
      <c r="AF145" s="6"/>
      <c r="AG145" s="6"/>
    </row>
    <row r="146" spans="1:33" ht="30" hidden="1" customHeight="1" thickBot="1" x14ac:dyDescent="0.2">
      <c r="A146" s="234" t="s">
        <v>66</v>
      </c>
      <c r="B146" s="201">
        <v>8</v>
      </c>
      <c r="C146" s="235" t="s">
        <v>238</v>
      </c>
      <c r="D146" s="176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220"/>
      <c r="X146" s="220"/>
      <c r="Y146" s="177"/>
      <c r="Z146" s="387"/>
      <c r="AA146" s="221"/>
      <c r="AB146" s="116"/>
      <c r="AC146" s="116"/>
      <c r="AD146" s="116"/>
      <c r="AE146" s="116"/>
      <c r="AF146" s="116"/>
      <c r="AG146" s="116"/>
    </row>
    <row r="147" spans="1:33" ht="30" hidden="1" customHeight="1" thickBot="1" x14ac:dyDescent="0.2">
      <c r="A147" s="117" t="s">
        <v>71</v>
      </c>
      <c r="B147" s="118" t="s">
        <v>239</v>
      </c>
      <c r="C147" s="181" t="s">
        <v>240</v>
      </c>
      <c r="D147" s="120" t="s">
        <v>241</v>
      </c>
      <c r="E147" s="121"/>
      <c r="F147" s="122"/>
      <c r="G147" s="123">
        <f t="shared" ref="G147:G152" si="343">E147*F147</f>
        <v>0</v>
      </c>
      <c r="H147" s="121"/>
      <c r="I147" s="122"/>
      <c r="J147" s="123">
        <f t="shared" ref="J147:J152" si="344">H147*I147</f>
        <v>0</v>
      </c>
      <c r="K147" s="121"/>
      <c r="L147" s="122"/>
      <c r="M147" s="123">
        <f t="shared" ref="M147:M152" si="345">K147*L147</f>
        <v>0</v>
      </c>
      <c r="N147" s="121"/>
      <c r="O147" s="122"/>
      <c r="P147" s="123">
        <f t="shared" ref="P147:P152" si="346">N147*O147</f>
        <v>0</v>
      </c>
      <c r="Q147" s="121"/>
      <c r="R147" s="122"/>
      <c r="S147" s="123">
        <f t="shared" ref="S147:S152" si="347">Q147*R147</f>
        <v>0</v>
      </c>
      <c r="T147" s="121"/>
      <c r="U147" s="122"/>
      <c r="V147" s="222">
        <f t="shared" ref="V147:V152" si="348">T147*U147</f>
        <v>0</v>
      </c>
      <c r="W147" s="223">
        <f t="shared" ref="W147:W152" si="349">G147+M147+S147</f>
        <v>0</v>
      </c>
      <c r="X147" s="224">
        <f t="shared" ref="X147:X152" si="350">J147+P147+V147</f>
        <v>0</v>
      </c>
      <c r="Y147" s="224">
        <f t="shared" ref="Y147:Y153" si="351">W147-X147</f>
        <v>0</v>
      </c>
      <c r="Z147" s="225" t="e">
        <f t="shared" ref="Z147:Z153" si="352">Y147/W147</f>
        <v>#DIV/0!</v>
      </c>
      <c r="AA147" s="226"/>
      <c r="AB147" s="129"/>
      <c r="AC147" s="129"/>
      <c r="AD147" s="129"/>
      <c r="AE147" s="129"/>
      <c r="AF147" s="129"/>
      <c r="AG147" s="129"/>
    </row>
    <row r="148" spans="1:33" ht="30" hidden="1" customHeight="1" thickBot="1" x14ac:dyDescent="0.2">
      <c r="A148" s="117" t="s">
        <v>71</v>
      </c>
      <c r="B148" s="118" t="s">
        <v>242</v>
      </c>
      <c r="C148" s="181" t="s">
        <v>243</v>
      </c>
      <c r="D148" s="120" t="s">
        <v>241</v>
      </c>
      <c r="E148" s="121"/>
      <c r="F148" s="122"/>
      <c r="G148" s="123">
        <f t="shared" si="343"/>
        <v>0</v>
      </c>
      <c r="H148" s="121"/>
      <c r="I148" s="122"/>
      <c r="J148" s="123">
        <f t="shared" si="344"/>
        <v>0</v>
      </c>
      <c r="K148" s="121"/>
      <c r="L148" s="122"/>
      <c r="M148" s="123">
        <f t="shared" si="345"/>
        <v>0</v>
      </c>
      <c r="N148" s="121"/>
      <c r="O148" s="122"/>
      <c r="P148" s="123">
        <f t="shared" si="346"/>
        <v>0</v>
      </c>
      <c r="Q148" s="121"/>
      <c r="R148" s="122"/>
      <c r="S148" s="123">
        <f t="shared" si="347"/>
        <v>0</v>
      </c>
      <c r="T148" s="121"/>
      <c r="U148" s="122"/>
      <c r="V148" s="222">
        <f t="shared" si="348"/>
        <v>0</v>
      </c>
      <c r="W148" s="227">
        <f t="shared" si="349"/>
        <v>0</v>
      </c>
      <c r="X148" s="125">
        <f t="shared" si="350"/>
        <v>0</v>
      </c>
      <c r="Y148" s="125">
        <f t="shared" si="351"/>
        <v>0</v>
      </c>
      <c r="Z148" s="126" t="e">
        <f t="shared" si="352"/>
        <v>#DIV/0!</v>
      </c>
      <c r="AA148" s="127"/>
      <c r="AB148" s="129"/>
      <c r="AC148" s="129"/>
      <c r="AD148" s="129"/>
      <c r="AE148" s="129"/>
      <c r="AF148" s="129"/>
      <c r="AG148" s="129"/>
    </row>
    <row r="149" spans="1:33" ht="30" hidden="1" customHeight="1" thickBot="1" x14ac:dyDescent="0.2">
      <c r="A149" s="117" t="s">
        <v>71</v>
      </c>
      <c r="B149" s="118" t="s">
        <v>244</v>
      </c>
      <c r="C149" s="181" t="s">
        <v>245</v>
      </c>
      <c r="D149" s="120" t="s">
        <v>246</v>
      </c>
      <c r="E149" s="236"/>
      <c r="F149" s="237"/>
      <c r="G149" s="123">
        <f t="shared" si="343"/>
        <v>0</v>
      </c>
      <c r="H149" s="236"/>
      <c r="I149" s="237"/>
      <c r="J149" s="123">
        <f t="shared" si="344"/>
        <v>0</v>
      </c>
      <c r="K149" s="121"/>
      <c r="L149" s="122"/>
      <c r="M149" s="123">
        <f t="shared" si="345"/>
        <v>0</v>
      </c>
      <c r="N149" s="121"/>
      <c r="O149" s="122"/>
      <c r="P149" s="123">
        <f t="shared" si="346"/>
        <v>0</v>
      </c>
      <c r="Q149" s="121"/>
      <c r="R149" s="122"/>
      <c r="S149" s="123">
        <f t="shared" si="347"/>
        <v>0</v>
      </c>
      <c r="T149" s="121"/>
      <c r="U149" s="122"/>
      <c r="V149" s="222">
        <f t="shared" si="348"/>
        <v>0</v>
      </c>
      <c r="W149" s="238">
        <f t="shared" si="349"/>
        <v>0</v>
      </c>
      <c r="X149" s="125">
        <f t="shared" si="350"/>
        <v>0</v>
      </c>
      <c r="Y149" s="125">
        <f t="shared" si="351"/>
        <v>0</v>
      </c>
      <c r="Z149" s="126" t="e">
        <f t="shared" si="352"/>
        <v>#DIV/0!</v>
      </c>
      <c r="AA149" s="127"/>
      <c r="AB149" s="129"/>
      <c r="AC149" s="129"/>
      <c r="AD149" s="129"/>
      <c r="AE149" s="129"/>
      <c r="AF149" s="129"/>
      <c r="AG149" s="129"/>
    </row>
    <row r="150" spans="1:33" ht="30" hidden="1" customHeight="1" thickBot="1" x14ac:dyDescent="0.2">
      <c r="A150" s="117" t="s">
        <v>71</v>
      </c>
      <c r="B150" s="118" t="s">
        <v>247</v>
      </c>
      <c r="C150" s="181" t="s">
        <v>248</v>
      </c>
      <c r="D150" s="120" t="s">
        <v>246</v>
      </c>
      <c r="E150" s="121"/>
      <c r="F150" s="122"/>
      <c r="G150" s="123">
        <f t="shared" si="343"/>
        <v>0</v>
      </c>
      <c r="H150" s="121"/>
      <c r="I150" s="122"/>
      <c r="J150" s="123">
        <f t="shared" si="344"/>
        <v>0</v>
      </c>
      <c r="K150" s="236"/>
      <c r="L150" s="237"/>
      <c r="M150" s="123">
        <f t="shared" si="345"/>
        <v>0</v>
      </c>
      <c r="N150" s="236"/>
      <c r="O150" s="237"/>
      <c r="P150" s="123">
        <f t="shared" si="346"/>
        <v>0</v>
      </c>
      <c r="Q150" s="236"/>
      <c r="R150" s="237"/>
      <c r="S150" s="123">
        <f t="shared" si="347"/>
        <v>0</v>
      </c>
      <c r="T150" s="236"/>
      <c r="U150" s="237"/>
      <c r="V150" s="222">
        <f t="shared" si="348"/>
        <v>0</v>
      </c>
      <c r="W150" s="238">
        <f t="shared" si="349"/>
        <v>0</v>
      </c>
      <c r="X150" s="125">
        <f t="shared" si="350"/>
        <v>0</v>
      </c>
      <c r="Y150" s="125">
        <f t="shared" si="351"/>
        <v>0</v>
      </c>
      <c r="Z150" s="126" t="e">
        <f t="shared" si="352"/>
        <v>#DIV/0!</v>
      </c>
      <c r="AA150" s="127"/>
      <c r="AB150" s="129"/>
      <c r="AC150" s="129"/>
      <c r="AD150" s="129"/>
      <c r="AE150" s="129"/>
      <c r="AF150" s="129"/>
      <c r="AG150" s="129"/>
    </row>
    <row r="151" spans="1:33" ht="30" hidden="1" customHeight="1" thickBot="1" x14ac:dyDescent="0.2">
      <c r="A151" s="117" t="s">
        <v>71</v>
      </c>
      <c r="B151" s="118" t="s">
        <v>249</v>
      </c>
      <c r="C151" s="181" t="s">
        <v>250</v>
      </c>
      <c r="D151" s="120" t="s">
        <v>246</v>
      </c>
      <c r="E151" s="121"/>
      <c r="F151" s="122"/>
      <c r="G151" s="123">
        <f t="shared" si="343"/>
        <v>0</v>
      </c>
      <c r="H151" s="121"/>
      <c r="I151" s="122"/>
      <c r="J151" s="123">
        <f t="shared" si="344"/>
        <v>0</v>
      </c>
      <c r="K151" s="121"/>
      <c r="L151" s="122"/>
      <c r="M151" s="123">
        <f t="shared" si="345"/>
        <v>0</v>
      </c>
      <c r="N151" s="121"/>
      <c r="O151" s="122"/>
      <c r="P151" s="123">
        <f t="shared" si="346"/>
        <v>0</v>
      </c>
      <c r="Q151" s="121"/>
      <c r="R151" s="122"/>
      <c r="S151" s="123">
        <f t="shared" si="347"/>
        <v>0</v>
      </c>
      <c r="T151" s="121"/>
      <c r="U151" s="122"/>
      <c r="V151" s="222">
        <f t="shared" si="348"/>
        <v>0</v>
      </c>
      <c r="W151" s="227">
        <f t="shared" si="349"/>
        <v>0</v>
      </c>
      <c r="X151" s="125">
        <f t="shared" si="350"/>
        <v>0</v>
      </c>
      <c r="Y151" s="125">
        <f t="shared" si="351"/>
        <v>0</v>
      </c>
      <c r="Z151" s="126" t="e">
        <f t="shared" si="352"/>
        <v>#DIV/0!</v>
      </c>
      <c r="AA151" s="127"/>
      <c r="AB151" s="129"/>
      <c r="AC151" s="129"/>
      <c r="AD151" s="129"/>
      <c r="AE151" s="129"/>
      <c r="AF151" s="129"/>
      <c r="AG151" s="129"/>
    </row>
    <row r="152" spans="1:33" ht="30" hidden="1" customHeight="1" thickBot="1" x14ac:dyDescent="0.2">
      <c r="A152" s="130" t="s">
        <v>71</v>
      </c>
      <c r="B152" s="151" t="s">
        <v>251</v>
      </c>
      <c r="C152" s="161" t="s">
        <v>252</v>
      </c>
      <c r="D152" s="132"/>
      <c r="E152" s="133"/>
      <c r="F152" s="134">
        <v>0.22</v>
      </c>
      <c r="G152" s="135">
        <f t="shared" si="343"/>
        <v>0</v>
      </c>
      <c r="H152" s="133"/>
      <c r="I152" s="134">
        <v>0.22</v>
      </c>
      <c r="J152" s="135">
        <f t="shared" si="344"/>
        <v>0</v>
      </c>
      <c r="K152" s="133"/>
      <c r="L152" s="134">
        <v>0.22</v>
      </c>
      <c r="M152" s="135">
        <f t="shared" si="345"/>
        <v>0</v>
      </c>
      <c r="N152" s="133"/>
      <c r="O152" s="134">
        <v>0.22</v>
      </c>
      <c r="P152" s="135">
        <f t="shared" si="346"/>
        <v>0</v>
      </c>
      <c r="Q152" s="133"/>
      <c r="R152" s="134">
        <v>0.22</v>
      </c>
      <c r="S152" s="135">
        <f t="shared" si="347"/>
        <v>0</v>
      </c>
      <c r="T152" s="133"/>
      <c r="U152" s="134">
        <v>0.22</v>
      </c>
      <c r="V152" s="229">
        <f t="shared" si="348"/>
        <v>0</v>
      </c>
      <c r="W152" s="230">
        <f t="shared" si="349"/>
        <v>0</v>
      </c>
      <c r="X152" s="231">
        <f t="shared" si="350"/>
        <v>0</v>
      </c>
      <c r="Y152" s="231">
        <f t="shared" si="351"/>
        <v>0</v>
      </c>
      <c r="Z152" s="232" t="e">
        <f t="shared" si="352"/>
        <v>#DIV/0!</v>
      </c>
      <c r="AA152" s="149"/>
      <c r="AB152" s="6"/>
      <c r="AC152" s="6"/>
      <c r="AD152" s="6"/>
      <c r="AE152" s="6"/>
      <c r="AF152" s="6"/>
      <c r="AG152" s="6"/>
    </row>
    <row r="153" spans="1:33" ht="30" hidden="1" customHeight="1" thickBot="1" x14ac:dyDescent="0.2">
      <c r="A153" s="163" t="s">
        <v>253</v>
      </c>
      <c r="B153" s="239"/>
      <c r="C153" s="165"/>
      <c r="D153" s="166"/>
      <c r="E153" s="170">
        <f>SUM(E147:E151)</f>
        <v>0</v>
      </c>
      <c r="F153" s="183"/>
      <c r="G153" s="170">
        <f>SUM(G147:G152)</f>
        <v>0</v>
      </c>
      <c r="H153" s="170">
        <f>SUM(H147:H151)</f>
        <v>0</v>
      </c>
      <c r="I153" s="183"/>
      <c r="J153" s="170">
        <f>SUM(J147:J152)</f>
        <v>0</v>
      </c>
      <c r="K153" s="170">
        <f>SUM(K147:K151)</f>
        <v>0</v>
      </c>
      <c r="L153" s="183"/>
      <c r="M153" s="170">
        <f>SUM(M147:M152)</f>
        <v>0</v>
      </c>
      <c r="N153" s="170">
        <f>SUM(N147:N151)</f>
        <v>0</v>
      </c>
      <c r="O153" s="183"/>
      <c r="P153" s="170">
        <f>SUM(P147:P152)</f>
        <v>0</v>
      </c>
      <c r="Q153" s="170">
        <f>SUM(Q147:Q151)</f>
        <v>0</v>
      </c>
      <c r="R153" s="183"/>
      <c r="S153" s="170">
        <f>SUM(S147:S152)</f>
        <v>0</v>
      </c>
      <c r="T153" s="170">
        <f>SUM(T147:T151)</f>
        <v>0</v>
      </c>
      <c r="U153" s="183"/>
      <c r="V153" s="240">
        <f t="shared" ref="V153:X153" si="353">SUM(V147:V152)</f>
        <v>0</v>
      </c>
      <c r="W153" s="217">
        <f t="shared" si="353"/>
        <v>0</v>
      </c>
      <c r="X153" s="218">
        <f t="shared" si="353"/>
        <v>0</v>
      </c>
      <c r="Y153" s="218">
        <f t="shared" si="351"/>
        <v>0</v>
      </c>
      <c r="Z153" s="370" t="e">
        <f t="shared" si="352"/>
        <v>#DIV/0!</v>
      </c>
      <c r="AA153" s="219"/>
      <c r="AB153" s="6"/>
      <c r="AC153" s="6"/>
      <c r="AD153" s="6"/>
      <c r="AE153" s="6"/>
      <c r="AF153" s="6"/>
      <c r="AG153" s="6"/>
    </row>
    <row r="154" spans="1:33" ht="30" customHeight="1" thickBot="1" x14ac:dyDescent="0.2">
      <c r="A154" s="173" t="s">
        <v>66</v>
      </c>
      <c r="B154" s="174">
        <v>9</v>
      </c>
      <c r="C154" s="175" t="s">
        <v>254</v>
      </c>
      <c r="D154" s="451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241"/>
      <c r="X154" s="220"/>
      <c r="Y154" s="177"/>
      <c r="Z154" s="387"/>
      <c r="AA154" s="242"/>
      <c r="AB154" s="6"/>
      <c r="AC154" s="6"/>
      <c r="AD154" s="6"/>
      <c r="AE154" s="6"/>
      <c r="AF154" s="6"/>
      <c r="AG154" s="6"/>
    </row>
    <row r="155" spans="1:33" ht="30" customHeight="1" x14ac:dyDescent="0.15">
      <c r="A155" s="243" t="s">
        <v>71</v>
      </c>
      <c r="B155" s="355" t="s">
        <v>364</v>
      </c>
      <c r="C155" s="447" t="s">
        <v>365</v>
      </c>
      <c r="D155" s="452" t="s">
        <v>137</v>
      </c>
      <c r="E155" s="449">
        <v>1</v>
      </c>
      <c r="F155" s="356">
        <v>12000</v>
      </c>
      <c r="G155" s="357">
        <f t="shared" ref="G155:G161" si="354">E155*F155</f>
        <v>12000</v>
      </c>
      <c r="H155" s="245">
        <v>1</v>
      </c>
      <c r="I155" s="246">
        <v>16500</v>
      </c>
      <c r="J155" s="247">
        <f t="shared" ref="J155:J162" si="355">H155*I155</f>
        <v>16500</v>
      </c>
      <c r="K155" s="248"/>
      <c r="L155" s="246"/>
      <c r="M155" s="247">
        <f t="shared" ref="M155:M162" si="356">K155*L155</f>
        <v>0</v>
      </c>
      <c r="N155" s="248"/>
      <c r="O155" s="246"/>
      <c r="P155" s="247">
        <f t="shared" ref="P155:P162" si="357">N155*O155</f>
        <v>0</v>
      </c>
      <c r="Q155" s="248"/>
      <c r="R155" s="246"/>
      <c r="S155" s="247">
        <f t="shared" ref="S155:S162" si="358">Q155*R155</f>
        <v>0</v>
      </c>
      <c r="T155" s="248"/>
      <c r="U155" s="246"/>
      <c r="V155" s="247">
        <f t="shared" ref="V155:V162" si="359">T155*U155</f>
        <v>0</v>
      </c>
      <c r="W155" s="441">
        <f t="shared" ref="W155:W162" si="360">G155+M155+S155</f>
        <v>12000</v>
      </c>
      <c r="X155" s="443">
        <f t="shared" ref="X155:X162" si="361">J155+P155+V155</f>
        <v>16500</v>
      </c>
      <c r="Y155" s="443">
        <f t="shared" ref="Y155:Y163" si="362">W155-X155</f>
        <v>-4500</v>
      </c>
      <c r="Z155" s="446">
        <f t="shared" ref="Z155:Z163" si="363">Y155/W155</f>
        <v>-0.375</v>
      </c>
      <c r="AA155" s="444"/>
      <c r="AB155" s="128"/>
      <c r="AC155" s="129"/>
      <c r="AD155" s="129"/>
      <c r="AE155" s="129"/>
      <c r="AF155" s="129"/>
      <c r="AG155" s="129"/>
    </row>
    <row r="156" spans="1:33" ht="30" customHeight="1" x14ac:dyDescent="0.15">
      <c r="A156" s="117" t="s">
        <v>71</v>
      </c>
      <c r="B156" s="358" t="s">
        <v>366</v>
      </c>
      <c r="C156" s="448" t="s">
        <v>367</v>
      </c>
      <c r="D156" s="453" t="s">
        <v>74</v>
      </c>
      <c r="E156" s="450">
        <v>3.5</v>
      </c>
      <c r="F156" s="360">
        <v>8000</v>
      </c>
      <c r="G156" s="322">
        <f t="shared" si="354"/>
        <v>28000</v>
      </c>
      <c r="H156" s="359">
        <v>3.5</v>
      </c>
      <c r="I156" s="122">
        <v>4000</v>
      </c>
      <c r="J156" s="123">
        <f t="shared" si="355"/>
        <v>14000</v>
      </c>
      <c r="K156" s="121"/>
      <c r="L156" s="122"/>
      <c r="M156" s="123">
        <f t="shared" si="356"/>
        <v>0</v>
      </c>
      <c r="N156" s="121"/>
      <c r="O156" s="122"/>
      <c r="P156" s="123">
        <f t="shared" si="357"/>
        <v>0</v>
      </c>
      <c r="Q156" s="121"/>
      <c r="R156" s="122"/>
      <c r="S156" s="123">
        <f t="shared" si="358"/>
        <v>0</v>
      </c>
      <c r="T156" s="121"/>
      <c r="U156" s="122"/>
      <c r="V156" s="123">
        <f t="shared" si="359"/>
        <v>0</v>
      </c>
      <c r="W156" s="434">
        <f t="shared" si="360"/>
        <v>28000</v>
      </c>
      <c r="X156" s="412">
        <f t="shared" si="361"/>
        <v>14000</v>
      </c>
      <c r="Y156" s="412">
        <f t="shared" si="362"/>
        <v>14000</v>
      </c>
      <c r="Z156" s="429">
        <f t="shared" si="363"/>
        <v>0.5</v>
      </c>
      <c r="AA156" s="271"/>
      <c r="AB156" s="129"/>
      <c r="AC156" s="129"/>
      <c r="AD156" s="129"/>
      <c r="AE156" s="129"/>
      <c r="AF156" s="129"/>
      <c r="AG156" s="129"/>
    </row>
    <row r="157" spans="1:33" ht="30" customHeight="1" x14ac:dyDescent="0.15">
      <c r="A157" s="117" t="s">
        <v>71</v>
      </c>
      <c r="B157" s="358" t="s">
        <v>368</v>
      </c>
      <c r="C157" s="448" t="s">
        <v>369</v>
      </c>
      <c r="D157" s="453" t="s">
        <v>74</v>
      </c>
      <c r="E157" s="450">
        <v>3.5</v>
      </c>
      <c r="F157" s="360">
        <v>8000</v>
      </c>
      <c r="G157" s="322">
        <f t="shared" si="354"/>
        <v>28000</v>
      </c>
      <c r="H157" s="359">
        <v>3.5</v>
      </c>
      <c r="I157" s="122">
        <v>4000</v>
      </c>
      <c r="J157" s="123">
        <f t="shared" si="355"/>
        <v>14000</v>
      </c>
      <c r="K157" s="121"/>
      <c r="L157" s="122"/>
      <c r="M157" s="123">
        <f t="shared" si="356"/>
        <v>0</v>
      </c>
      <c r="N157" s="121"/>
      <c r="O157" s="122"/>
      <c r="P157" s="123">
        <f t="shared" si="357"/>
        <v>0</v>
      </c>
      <c r="Q157" s="121"/>
      <c r="R157" s="122"/>
      <c r="S157" s="123">
        <f t="shared" si="358"/>
        <v>0</v>
      </c>
      <c r="T157" s="121"/>
      <c r="U157" s="122"/>
      <c r="V157" s="123">
        <f t="shared" si="359"/>
        <v>0</v>
      </c>
      <c r="W157" s="434">
        <f t="shared" si="360"/>
        <v>28000</v>
      </c>
      <c r="X157" s="412">
        <f t="shared" si="361"/>
        <v>14000</v>
      </c>
      <c r="Y157" s="412">
        <f t="shared" si="362"/>
        <v>14000</v>
      </c>
      <c r="Z157" s="429">
        <f t="shared" si="363"/>
        <v>0.5</v>
      </c>
      <c r="AA157" s="271"/>
      <c r="AB157" s="129"/>
      <c r="AC157" s="129"/>
      <c r="AD157" s="129"/>
      <c r="AE157" s="129"/>
      <c r="AF157" s="129"/>
      <c r="AG157" s="129"/>
    </row>
    <row r="158" spans="1:33" ht="30" customHeight="1" x14ac:dyDescent="0.15">
      <c r="A158" s="117" t="s">
        <v>71</v>
      </c>
      <c r="B158" s="358" t="s">
        <v>370</v>
      </c>
      <c r="C158" s="448" t="s">
        <v>371</v>
      </c>
      <c r="D158" s="453" t="s">
        <v>74</v>
      </c>
      <c r="E158" s="450">
        <v>3.5</v>
      </c>
      <c r="F158" s="360">
        <v>8000</v>
      </c>
      <c r="G158" s="322">
        <f t="shared" si="354"/>
        <v>28000</v>
      </c>
      <c r="H158" s="359">
        <v>3.5</v>
      </c>
      <c r="I158" s="122">
        <v>4000</v>
      </c>
      <c r="J158" s="123">
        <f t="shared" si="355"/>
        <v>14000</v>
      </c>
      <c r="K158" s="121"/>
      <c r="L158" s="122"/>
      <c r="M158" s="123">
        <f t="shared" si="356"/>
        <v>0</v>
      </c>
      <c r="N158" s="121"/>
      <c r="O158" s="122"/>
      <c r="P158" s="123">
        <f t="shared" si="357"/>
        <v>0</v>
      </c>
      <c r="Q158" s="121"/>
      <c r="R158" s="122"/>
      <c r="S158" s="123">
        <f t="shared" si="358"/>
        <v>0</v>
      </c>
      <c r="T158" s="121"/>
      <c r="U158" s="122"/>
      <c r="V158" s="123">
        <f t="shared" si="359"/>
        <v>0</v>
      </c>
      <c r="W158" s="434">
        <f t="shared" si="360"/>
        <v>28000</v>
      </c>
      <c r="X158" s="412">
        <f t="shared" si="361"/>
        <v>14000</v>
      </c>
      <c r="Y158" s="412">
        <f t="shared" si="362"/>
        <v>14000</v>
      </c>
      <c r="Z158" s="429">
        <f t="shared" si="363"/>
        <v>0.5</v>
      </c>
      <c r="AA158" s="271"/>
      <c r="AB158" s="129"/>
      <c r="AC158" s="129"/>
      <c r="AD158" s="129"/>
      <c r="AE158" s="129"/>
      <c r="AF158" s="129"/>
      <c r="AG158" s="129"/>
    </row>
    <row r="159" spans="1:33" ht="53.5" customHeight="1" x14ac:dyDescent="0.15">
      <c r="A159" s="117" t="s">
        <v>71</v>
      </c>
      <c r="B159" s="358" t="s">
        <v>372</v>
      </c>
      <c r="C159" s="448" t="s">
        <v>373</v>
      </c>
      <c r="D159" s="453" t="s">
        <v>74</v>
      </c>
      <c r="E159" s="450">
        <v>3.5</v>
      </c>
      <c r="F159" s="360">
        <v>10000</v>
      </c>
      <c r="G159" s="361">
        <f t="shared" si="354"/>
        <v>35000</v>
      </c>
      <c r="H159" s="359">
        <v>3.5</v>
      </c>
      <c r="I159" s="134">
        <v>10000</v>
      </c>
      <c r="J159" s="135">
        <f t="shared" si="355"/>
        <v>35000</v>
      </c>
      <c r="K159" s="133"/>
      <c r="L159" s="134"/>
      <c r="M159" s="123">
        <f t="shared" si="356"/>
        <v>0</v>
      </c>
      <c r="N159" s="133"/>
      <c r="O159" s="134"/>
      <c r="P159" s="123">
        <f t="shared" si="357"/>
        <v>0</v>
      </c>
      <c r="Q159" s="133"/>
      <c r="R159" s="134"/>
      <c r="S159" s="123">
        <f t="shared" si="358"/>
        <v>0</v>
      </c>
      <c r="T159" s="133"/>
      <c r="U159" s="134"/>
      <c r="V159" s="123">
        <f t="shared" si="359"/>
        <v>0</v>
      </c>
      <c r="W159" s="434">
        <f t="shared" ref="W159:W161" si="364">G159+M159+S159</f>
        <v>35000</v>
      </c>
      <c r="X159" s="412">
        <f t="shared" ref="X159:X161" si="365">J159+P159+V159</f>
        <v>35000</v>
      </c>
      <c r="Y159" s="412">
        <f t="shared" ref="Y159:Y161" si="366">W159-X159</f>
        <v>0</v>
      </c>
      <c r="Z159" s="429">
        <f t="shared" ref="Z159:Z161" si="367">Y159/W159</f>
        <v>0</v>
      </c>
      <c r="AA159" s="272"/>
      <c r="AB159" s="129"/>
      <c r="AC159" s="129"/>
      <c r="AD159" s="129"/>
      <c r="AE159" s="129"/>
      <c r="AF159" s="129"/>
      <c r="AG159" s="129"/>
    </row>
    <row r="160" spans="1:33" ht="25.75" customHeight="1" x14ac:dyDescent="0.15">
      <c r="A160" s="117" t="s">
        <v>71</v>
      </c>
      <c r="B160" s="358" t="s">
        <v>374</v>
      </c>
      <c r="C160" s="448" t="s">
        <v>375</v>
      </c>
      <c r="D160" s="453" t="s">
        <v>137</v>
      </c>
      <c r="E160" s="450">
        <v>14</v>
      </c>
      <c r="F160" s="360">
        <v>3000</v>
      </c>
      <c r="G160" s="361">
        <f t="shared" si="354"/>
        <v>42000</v>
      </c>
      <c r="H160" s="253">
        <v>0</v>
      </c>
      <c r="I160" s="134">
        <v>0</v>
      </c>
      <c r="J160" s="135">
        <v>0</v>
      </c>
      <c r="K160" s="133"/>
      <c r="L160" s="134"/>
      <c r="M160" s="123">
        <f t="shared" si="356"/>
        <v>0</v>
      </c>
      <c r="N160" s="133"/>
      <c r="O160" s="134"/>
      <c r="P160" s="123">
        <f t="shared" si="357"/>
        <v>0</v>
      </c>
      <c r="Q160" s="133"/>
      <c r="R160" s="134"/>
      <c r="S160" s="123">
        <f t="shared" si="358"/>
        <v>0</v>
      </c>
      <c r="T160" s="133"/>
      <c r="U160" s="134"/>
      <c r="V160" s="123">
        <f t="shared" si="359"/>
        <v>0</v>
      </c>
      <c r="W160" s="434">
        <f t="shared" si="364"/>
        <v>42000</v>
      </c>
      <c r="X160" s="412">
        <f t="shared" si="365"/>
        <v>0</v>
      </c>
      <c r="Y160" s="412">
        <f t="shared" si="366"/>
        <v>42000</v>
      </c>
      <c r="Z160" s="429">
        <f t="shared" si="367"/>
        <v>1</v>
      </c>
      <c r="AA160" s="272"/>
      <c r="AB160" s="129"/>
      <c r="AC160" s="129"/>
      <c r="AD160" s="129"/>
      <c r="AE160" s="129"/>
      <c r="AF160" s="129"/>
      <c r="AG160" s="129"/>
    </row>
    <row r="161" spans="1:33" ht="23.5" customHeight="1" x14ac:dyDescent="0.15">
      <c r="A161" s="117" t="s">
        <v>71</v>
      </c>
      <c r="B161" s="358" t="s">
        <v>376</v>
      </c>
      <c r="C161" s="448" t="s">
        <v>377</v>
      </c>
      <c r="D161" s="453" t="s">
        <v>74</v>
      </c>
      <c r="E161" s="450">
        <v>3.5</v>
      </c>
      <c r="F161" s="360">
        <v>28500</v>
      </c>
      <c r="G161" s="361">
        <f t="shared" si="354"/>
        <v>99750</v>
      </c>
      <c r="H161" s="253">
        <v>3.5</v>
      </c>
      <c r="I161" s="134">
        <v>28500</v>
      </c>
      <c r="J161" s="135">
        <f t="shared" si="355"/>
        <v>99750</v>
      </c>
      <c r="K161" s="133"/>
      <c r="L161" s="134"/>
      <c r="M161" s="123">
        <f t="shared" si="356"/>
        <v>0</v>
      </c>
      <c r="N161" s="133"/>
      <c r="O161" s="134"/>
      <c r="P161" s="123">
        <f t="shared" si="357"/>
        <v>0</v>
      </c>
      <c r="Q161" s="133"/>
      <c r="R161" s="134"/>
      <c r="S161" s="123">
        <f t="shared" si="358"/>
        <v>0</v>
      </c>
      <c r="T161" s="133"/>
      <c r="U161" s="134"/>
      <c r="V161" s="123">
        <f t="shared" si="359"/>
        <v>0</v>
      </c>
      <c r="W161" s="434">
        <f t="shared" si="364"/>
        <v>99750</v>
      </c>
      <c r="X161" s="412">
        <f t="shared" si="365"/>
        <v>99750</v>
      </c>
      <c r="Y161" s="412">
        <f t="shared" si="366"/>
        <v>0</v>
      </c>
      <c r="Z161" s="429">
        <f t="shared" si="367"/>
        <v>0</v>
      </c>
      <c r="AA161" s="272"/>
      <c r="AB161" s="129"/>
      <c r="AC161" s="129"/>
      <c r="AD161" s="129"/>
      <c r="AE161" s="129"/>
      <c r="AF161" s="129"/>
      <c r="AG161" s="129"/>
    </row>
    <row r="162" spans="1:33" ht="30" customHeight="1" thickBot="1" x14ac:dyDescent="0.2">
      <c r="A162" s="130" t="s">
        <v>71</v>
      </c>
      <c r="B162" s="249">
        <v>43991</v>
      </c>
      <c r="C162" s="228" t="s">
        <v>255</v>
      </c>
      <c r="D162" s="454"/>
      <c r="E162" s="253"/>
      <c r="F162" s="134">
        <v>0.22</v>
      </c>
      <c r="G162" s="135">
        <f t="shared" ref="G162" si="368">E162*F162</f>
        <v>0</v>
      </c>
      <c r="H162" s="133"/>
      <c r="I162" s="134">
        <v>0.22</v>
      </c>
      <c r="J162" s="135">
        <f t="shared" si="355"/>
        <v>0</v>
      </c>
      <c r="K162" s="133"/>
      <c r="L162" s="134">
        <v>0.22</v>
      </c>
      <c r="M162" s="135">
        <f t="shared" si="356"/>
        <v>0</v>
      </c>
      <c r="N162" s="133"/>
      <c r="O162" s="134">
        <v>0.22</v>
      </c>
      <c r="P162" s="135">
        <f t="shared" si="357"/>
        <v>0</v>
      </c>
      <c r="Q162" s="133"/>
      <c r="R162" s="134">
        <v>0.22</v>
      </c>
      <c r="S162" s="135">
        <f t="shared" si="358"/>
        <v>0</v>
      </c>
      <c r="T162" s="133"/>
      <c r="U162" s="134">
        <v>0.22</v>
      </c>
      <c r="V162" s="135">
        <f t="shared" si="359"/>
        <v>0</v>
      </c>
      <c r="W162" s="435">
        <f t="shared" si="360"/>
        <v>0</v>
      </c>
      <c r="X162" s="422">
        <f t="shared" si="361"/>
        <v>0</v>
      </c>
      <c r="Y162" s="422">
        <f t="shared" si="362"/>
        <v>0</v>
      </c>
      <c r="Z162" s="433" t="e">
        <f t="shared" si="363"/>
        <v>#DIV/0!</v>
      </c>
      <c r="AA162" s="272"/>
      <c r="AB162" s="6"/>
      <c r="AC162" s="6"/>
      <c r="AD162" s="6"/>
      <c r="AE162" s="6"/>
      <c r="AF162" s="6"/>
      <c r="AG162" s="6"/>
    </row>
    <row r="163" spans="1:33" ht="29.5" customHeight="1" thickBot="1" x14ac:dyDescent="0.2">
      <c r="A163" s="163" t="s">
        <v>256</v>
      </c>
      <c r="B163" s="164"/>
      <c r="C163" s="165"/>
      <c r="D163" s="273"/>
      <c r="E163" s="170">
        <f>SUM(E155:E161)</f>
        <v>32.5</v>
      </c>
      <c r="F163" s="183"/>
      <c r="G163" s="169">
        <f>SUM(G155:G162)</f>
        <v>272750</v>
      </c>
      <c r="H163" s="170">
        <f>SUM(H155:H161)</f>
        <v>18.5</v>
      </c>
      <c r="I163" s="183"/>
      <c r="J163" s="169">
        <f>SUM(J155:J162)</f>
        <v>193250</v>
      </c>
      <c r="K163" s="184">
        <f>SUM(K155:K161)</f>
        <v>0</v>
      </c>
      <c r="L163" s="183"/>
      <c r="M163" s="169">
        <f>SUM(M155:M162)</f>
        <v>0</v>
      </c>
      <c r="N163" s="184">
        <f>SUM(N155:N161)</f>
        <v>0</v>
      </c>
      <c r="O163" s="183"/>
      <c r="P163" s="169">
        <f>SUM(P155:P162)</f>
        <v>0</v>
      </c>
      <c r="Q163" s="184">
        <f>SUM(Q155:Q161)</f>
        <v>0</v>
      </c>
      <c r="R163" s="183"/>
      <c r="S163" s="169">
        <f>SUM(S155:S162)</f>
        <v>0</v>
      </c>
      <c r="T163" s="184">
        <f>SUM(T155:T161)</f>
        <v>0</v>
      </c>
      <c r="U163" s="183"/>
      <c r="V163" s="171">
        <f>SUM(V155:V162)</f>
        <v>0</v>
      </c>
      <c r="W163" s="217">
        <f>SUM(W155:W162)</f>
        <v>272750</v>
      </c>
      <c r="X163" s="442">
        <f>SUM(X155:X162)</f>
        <v>193250</v>
      </c>
      <c r="Y163" s="442">
        <f t="shared" si="362"/>
        <v>79500</v>
      </c>
      <c r="Z163" s="445">
        <f t="shared" si="363"/>
        <v>0.29147571035747022</v>
      </c>
      <c r="AA163" s="219"/>
      <c r="AB163" s="6"/>
      <c r="AC163" s="6"/>
      <c r="AD163" s="6"/>
      <c r="AE163" s="6"/>
      <c r="AF163" s="6"/>
      <c r="AG163" s="6"/>
    </row>
    <row r="164" spans="1:33" ht="1.25" hidden="1" customHeight="1" thickBot="1" x14ac:dyDescent="0.2">
      <c r="A164" s="173" t="s">
        <v>66</v>
      </c>
      <c r="B164" s="201">
        <v>10</v>
      </c>
      <c r="C164" s="254" t="s">
        <v>257</v>
      </c>
      <c r="D164" s="176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220"/>
      <c r="X164" s="220"/>
      <c r="Y164" s="177"/>
      <c r="Z164" s="387"/>
      <c r="AA164" s="221"/>
      <c r="AB164" s="6"/>
      <c r="AC164" s="6"/>
      <c r="AD164" s="6"/>
      <c r="AE164" s="6"/>
      <c r="AF164" s="6"/>
      <c r="AG164" s="6"/>
    </row>
    <row r="165" spans="1:33" ht="30" hidden="1" customHeight="1" thickBot="1" x14ac:dyDescent="0.2">
      <c r="A165" s="117" t="s">
        <v>71</v>
      </c>
      <c r="B165" s="249">
        <v>43840</v>
      </c>
      <c r="C165" s="255" t="s">
        <v>258</v>
      </c>
      <c r="D165" s="244"/>
      <c r="E165" s="256"/>
      <c r="F165" s="157"/>
      <c r="G165" s="158">
        <f t="shared" ref="G165:G169" si="369">E165*F165</f>
        <v>0</v>
      </c>
      <c r="H165" s="256"/>
      <c r="I165" s="157"/>
      <c r="J165" s="158">
        <f t="shared" ref="J165:J169" si="370">H165*I165</f>
        <v>0</v>
      </c>
      <c r="K165" s="156"/>
      <c r="L165" s="157"/>
      <c r="M165" s="158">
        <f t="shared" ref="M165:M169" si="371">K165*L165</f>
        <v>0</v>
      </c>
      <c r="N165" s="156"/>
      <c r="O165" s="157"/>
      <c r="P165" s="158">
        <f t="shared" ref="P165:P169" si="372">N165*O165</f>
        <v>0</v>
      </c>
      <c r="Q165" s="156"/>
      <c r="R165" s="157"/>
      <c r="S165" s="158">
        <f t="shared" ref="S165:S169" si="373">Q165*R165</f>
        <v>0</v>
      </c>
      <c r="T165" s="156"/>
      <c r="U165" s="157"/>
      <c r="V165" s="257">
        <f t="shared" ref="V165:V169" si="374">T165*U165</f>
        <v>0</v>
      </c>
      <c r="W165" s="258">
        <f t="shared" ref="W165:W169" si="375">G165+M165+S165</f>
        <v>0</v>
      </c>
      <c r="X165" s="224">
        <f t="shared" ref="X165:X169" si="376">J165+P165+V165</f>
        <v>0</v>
      </c>
      <c r="Y165" s="224">
        <f t="shared" ref="Y165:Y170" si="377">W165-X165</f>
        <v>0</v>
      </c>
      <c r="Z165" s="225" t="e">
        <f t="shared" ref="Z165:Z170" si="378">Y165/W165</f>
        <v>#DIV/0!</v>
      </c>
      <c r="AA165" s="259"/>
      <c r="AB165" s="129"/>
      <c r="AC165" s="129"/>
      <c r="AD165" s="129"/>
      <c r="AE165" s="129"/>
      <c r="AF165" s="129"/>
      <c r="AG165" s="129"/>
    </row>
    <row r="166" spans="1:33" ht="30" hidden="1" customHeight="1" thickBot="1" x14ac:dyDescent="0.2">
      <c r="A166" s="117" t="s">
        <v>71</v>
      </c>
      <c r="B166" s="249">
        <v>43871</v>
      </c>
      <c r="C166" s="255" t="s">
        <v>258</v>
      </c>
      <c r="D166" s="250"/>
      <c r="E166" s="251"/>
      <c r="F166" s="122"/>
      <c r="G166" s="123">
        <f t="shared" si="369"/>
        <v>0</v>
      </c>
      <c r="H166" s="251"/>
      <c r="I166" s="122"/>
      <c r="J166" s="123">
        <f t="shared" si="370"/>
        <v>0</v>
      </c>
      <c r="K166" s="121"/>
      <c r="L166" s="122"/>
      <c r="M166" s="123">
        <f t="shared" si="371"/>
        <v>0</v>
      </c>
      <c r="N166" s="121"/>
      <c r="O166" s="122"/>
      <c r="P166" s="123">
        <f t="shared" si="372"/>
        <v>0</v>
      </c>
      <c r="Q166" s="121"/>
      <c r="R166" s="122"/>
      <c r="S166" s="123">
        <f t="shared" si="373"/>
        <v>0</v>
      </c>
      <c r="T166" s="121"/>
      <c r="U166" s="122"/>
      <c r="V166" s="222">
        <f t="shared" si="374"/>
        <v>0</v>
      </c>
      <c r="W166" s="227">
        <f t="shared" si="375"/>
        <v>0</v>
      </c>
      <c r="X166" s="125">
        <f t="shared" si="376"/>
        <v>0</v>
      </c>
      <c r="Y166" s="125">
        <f t="shared" si="377"/>
        <v>0</v>
      </c>
      <c r="Z166" s="126" t="e">
        <f t="shared" si="378"/>
        <v>#DIV/0!</v>
      </c>
      <c r="AA166" s="127"/>
      <c r="AB166" s="129"/>
      <c r="AC166" s="129"/>
      <c r="AD166" s="129"/>
      <c r="AE166" s="129"/>
      <c r="AF166" s="129"/>
      <c r="AG166" s="129"/>
    </row>
    <row r="167" spans="1:33" ht="30" hidden="1" customHeight="1" thickBot="1" x14ac:dyDescent="0.2">
      <c r="A167" s="117" t="s">
        <v>71</v>
      </c>
      <c r="B167" s="249">
        <v>43900</v>
      </c>
      <c r="C167" s="255" t="s">
        <v>258</v>
      </c>
      <c r="D167" s="250"/>
      <c r="E167" s="251"/>
      <c r="F167" s="122"/>
      <c r="G167" s="123">
        <f t="shared" si="369"/>
        <v>0</v>
      </c>
      <c r="H167" s="251"/>
      <c r="I167" s="122"/>
      <c r="J167" s="123">
        <f t="shared" si="370"/>
        <v>0</v>
      </c>
      <c r="K167" s="121"/>
      <c r="L167" s="122"/>
      <c r="M167" s="123">
        <f t="shared" si="371"/>
        <v>0</v>
      </c>
      <c r="N167" s="121"/>
      <c r="O167" s="122"/>
      <c r="P167" s="123">
        <f t="shared" si="372"/>
        <v>0</v>
      </c>
      <c r="Q167" s="121"/>
      <c r="R167" s="122"/>
      <c r="S167" s="123">
        <f t="shared" si="373"/>
        <v>0</v>
      </c>
      <c r="T167" s="121"/>
      <c r="U167" s="122"/>
      <c r="V167" s="222">
        <f t="shared" si="374"/>
        <v>0</v>
      </c>
      <c r="W167" s="227">
        <f t="shared" si="375"/>
        <v>0</v>
      </c>
      <c r="X167" s="125">
        <f t="shared" si="376"/>
        <v>0</v>
      </c>
      <c r="Y167" s="125">
        <f t="shared" si="377"/>
        <v>0</v>
      </c>
      <c r="Z167" s="126" t="e">
        <f t="shared" si="378"/>
        <v>#DIV/0!</v>
      </c>
      <c r="AA167" s="127"/>
      <c r="AB167" s="129"/>
      <c r="AC167" s="129"/>
      <c r="AD167" s="129"/>
      <c r="AE167" s="129"/>
      <c r="AF167" s="129"/>
      <c r="AG167" s="129"/>
    </row>
    <row r="168" spans="1:33" ht="30" hidden="1" customHeight="1" thickBot="1" x14ac:dyDescent="0.2">
      <c r="A168" s="130" t="s">
        <v>71</v>
      </c>
      <c r="B168" s="260">
        <v>43931</v>
      </c>
      <c r="C168" s="160" t="s">
        <v>259</v>
      </c>
      <c r="D168" s="252" t="s">
        <v>74</v>
      </c>
      <c r="E168" s="253"/>
      <c r="F168" s="134"/>
      <c r="G168" s="123">
        <f t="shared" si="369"/>
        <v>0</v>
      </c>
      <c r="H168" s="253"/>
      <c r="I168" s="134"/>
      <c r="J168" s="123">
        <f t="shared" si="370"/>
        <v>0</v>
      </c>
      <c r="K168" s="133"/>
      <c r="L168" s="134"/>
      <c r="M168" s="135">
        <f t="shared" si="371"/>
        <v>0</v>
      </c>
      <c r="N168" s="133"/>
      <c r="O168" s="134"/>
      <c r="P168" s="135">
        <f t="shared" si="372"/>
        <v>0</v>
      </c>
      <c r="Q168" s="133"/>
      <c r="R168" s="134"/>
      <c r="S168" s="135">
        <f t="shared" si="373"/>
        <v>0</v>
      </c>
      <c r="T168" s="133"/>
      <c r="U168" s="134"/>
      <c r="V168" s="229">
        <f t="shared" si="374"/>
        <v>0</v>
      </c>
      <c r="W168" s="261">
        <f t="shared" si="375"/>
        <v>0</v>
      </c>
      <c r="X168" s="125">
        <f t="shared" si="376"/>
        <v>0</v>
      </c>
      <c r="Y168" s="125">
        <f t="shared" si="377"/>
        <v>0</v>
      </c>
      <c r="Z168" s="126" t="e">
        <f t="shared" si="378"/>
        <v>#DIV/0!</v>
      </c>
      <c r="AA168" s="213"/>
      <c r="AB168" s="129"/>
      <c r="AC168" s="129"/>
      <c r="AD168" s="129"/>
      <c r="AE168" s="129"/>
      <c r="AF168" s="129"/>
      <c r="AG168" s="129"/>
    </row>
    <row r="169" spans="1:33" ht="30" hidden="1" customHeight="1" thickBot="1" x14ac:dyDescent="0.2">
      <c r="A169" s="130" t="s">
        <v>71</v>
      </c>
      <c r="B169" s="262">
        <v>43961</v>
      </c>
      <c r="C169" s="228" t="s">
        <v>260</v>
      </c>
      <c r="D169" s="263"/>
      <c r="E169" s="133"/>
      <c r="F169" s="134">
        <v>0.22</v>
      </c>
      <c r="G169" s="135">
        <f t="shared" si="369"/>
        <v>0</v>
      </c>
      <c r="H169" s="133"/>
      <c r="I169" s="134">
        <v>0.22</v>
      </c>
      <c r="J169" s="135">
        <f t="shared" si="370"/>
        <v>0</v>
      </c>
      <c r="K169" s="133"/>
      <c r="L169" s="134">
        <v>0.22</v>
      </c>
      <c r="M169" s="135">
        <f t="shared" si="371"/>
        <v>0</v>
      </c>
      <c r="N169" s="133"/>
      <c r="O169" s="134">
        <v>0.22</v>
      </c>
      <c r="P169" s="135">
        <f t="shared" si="372"/>
        <v>0</v>
      </c>
      <c r="Q169" s="133"/>
      <c r="R169" s="134">
        <v>0.22</v>
      </c>
      <c r="S169" s="135">
        <f t="shared" si="373"/>
        <v>0</v>
      </c>
      <c r="T169" s="133"/>
      <c r="U169" s="134">
        <v>0.22</v>
      </c>
      <c r="V169" s="229">
        <f t="shared" si="374"/>
        <v>0</v>
      </c>
      <c r="W169" s="230">
        <f t="shared" si="375"/>
        <v>0</v>
      </c>
      <c r="X169" s="231">
        <f t="shared" si="376"/>
        <v>0</v>
      </c>
      <c r="Y169" s="231">
        <f t="shared" si="377"/>
        <v>0</v>
      </c>
      <c r="Z169" s="232" t="e">
        <f t="shared" si="378"/>
        <v>#DIV/0!</v>
      </c>
      <c r="AA169" s="264"/>
      <c r="AB169" s="6"/>
      <c r="AC169" s="6"/>
      <c r="AD169" s="6"/>
      <c r="AE169" s="6"/>
      <c r="AF169" s="6"/>
      <c r="AG169" s="6"/>
    </row>
    <row r="170" spans="1:33" ht="30" hidden="1" customHeight="1" thickBot="1" x14ac:dyDescent="0.2">
      <c r="A170" s="163" t="s">
        <v>261</v>
      </c>
      <c r="B170" s="164"/>
      <c r="C170" s="165"/>
      <c r="D170" s="166"/>
      <c r="E170" s="170">
        <f>SUM(E165:E168)</f>
        <v>0</v>
      </c>
      <c r="F170" s="183"/>
      <c r="G170" s="169">
        <f>SUM(G165:G169)</f>
        <v>0</v>
      </c>
      <c r="H170" s="170">
        <f>SUM(H165:H168)</f>
        <v>0</v>
      </c>
      <c r="I170" s="183"/>
      <c r="J170" s="169">
        <f>SUM(J165:J169)</f>
        <v>0</v>
      </c>
      <c r="K170" s="184">
        <f>SUM(K165:K168)</f>
        <v>0</v>
      </c>
      <c r="L170" s="183"/>
      <c r="M170" s="169">
        <f>SUM(M165:M169)</f>
        <v>0</v>
      </c>
      <c r="N170" s="184">
        <f>SUM(N165:N168)</f>
        <v>0</v>
      </c>
      <c r="O170" s="183"/>
      <c r="P170" s="169">
        <f>SUM(P165:P169)</f>
        <v>0</v>
      </c>
      <c r="Q170" s="184">
        <f>SUM(Q165:Q168)</f>
        <v>0</v>
      </c>
      <c r="R170" s="183"/>
      <c r="S170" s="169">
        <f>SUM(S165:S169)</f>
        <v>0</v>
      </c>
      <c r="T170" s="184">
        <f>SUM(T165:T168)</f>
        <v>0</v>
      </c>
      <c r="U170" s="183"/>
      <c r="V170" s="171">
        <f t="shared" ref="V170:X170" si="379">SUM(V165:V169)</f>
        <v>0</v>
      </c>
      <c r="W170" s="217">
        <f t="shared" si="379"/>
        <v>0</v>
      </c>
      <c r="X170" s="218">
        <f t="shared" si="379"/>
        <v>0</v>
      </c>
      <c r="Y170" s="218">
        <f t="shared" si="377"/>
        <v>0</v>
      </c>
      <c r="Z170" s="370" t="e">
        <f t="shared" si="378"/>
        <v>#DIV/0!</v>
      </c>
      <c r="AA170" s="219"/>
      <c r="AB170" s="6"/>
      <c r="AC170" s="6"/>
      <c r="AD170" s="6"/>
      <c r="AE170" s="6"/>
      <c r="AF170" s="6"/>
      <c r="AG170" s="6"/>
    </row>
    <row r="171" spans="1:33" ht="30" hidden="1" customHeight="1" thickBot="1" x14ac:dyDescent="0.2">
      <c r="A171" s="173" t="s">
        <v>66</v>
      </c>
      <c r="B171" s="201">
        <v>11</v>
      </c>
      <c r="C171" s="175" t="s">
        <v>262</v>
      </c>
      <c r="D171" s="176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220"/>
      <c r="X171" s="220"/>
      <c r="Y171" s="177"/>
      <c r="Z171" s="387"/>
      <c r="AA171" s="221"/>
      <c r="AB171" s="6"/>
      <c r="AC171" s="6"/>
      <c r="AD171" s="6"/>
      <c r="AE171" s="6"/>
      <c r="AF171" s="6"/>
      <c r="AG171" s="6"/>
    </row>
    <row r="172" spans="1:33" ht="30" hidden="1" customHeight="1" thickBot="1" x14ac:dyDescent="0.2">
      <c r="A172" s="265" t="s">
        <v>71</v>
      </c>
      <c r="B172" s="249">
        <v>43841</v>
      </c>
      <c r="C172" s="255" t="s">
        <v>263</v>
      </c>
      <c r="D172" s="155" t="s">
        <v>106</v>
      </c>
      <c r="E172" s="156"/>
      <c r="F172" s="157"/>
      <c r="G172" s="158">
        <f t="shared" ref="G172:G173" si="380">E172*F172</f>
        <v>0</v>
      </c>
      <c r="H172" s="156"/>
      <c r="I172" s="157"/>
      <c r="J172" s="158">
        <f t="shared" ref="J172:J173" si="381">H172*I172</f>
        <v>0</v>
      </c>
      <c r="K172" s="156"/>
      <c r="L172" s="157"/>
      <c r="M172" s="158">
        <f t="shared" ref="M172:M173" si="382">K172*L172</f>
        <v>0</v>
      </c>
      <c r="N172" s="156"/>
      <c r="O172" s="157"/>
      <c r="P172" s="158">
        <f t="shared" ref="P172:P173" si="383">N172*O172</f>
        <v>0</v>
      </c>
      <c r="Q172" s="156"/>
      <c r="R172" s="157"/>
      <c r="S172" s="158">
        <f t="shared" ref="S172:S173" si="384">Q172*R172</f>
        <v>0</v>
      </c>
      <c r="T172" s="156"/>
      <c r="U172" s="157"/>
      <c r="V172" s="257">
        <f t="shared" ref="V172:V173" si="385">T172*U172</f>
        <v>0</v>
      </c>
      <c r="W172" s="258">
        <f t="shared" ref="W172:W173" si="386">G172+M172+S172</f>
        <v>0</v>
      </c>
      <c r="X172" s="224">
        <f t="shared" ref="X172:X173" si="387">J172+P172+V172</f>
        <v>0</v>
      </c>
      <c r="Y172" s="224">
        <f t="shared" ref="Y172:Y174" si="388">W172-X172</f>
        <v>0</v>
      </c>
      <c r="Z172" s="225" t="e">
        <f t="shared" ref="Z172:Z174" si="389">Y172/W172</f>
        <v>#DIV/0!</v>
      </c>
      <c r="AA172" s="259"/>
      <c r="AB172" s="129"/>
      <c r="AC172" s="129"/>
      <c r="AD172" s="129"/>
      <c r="AE172" s="129"/>
      <c r="AF172" s="129"/>
      <c r="AG172" s="129"/>
    </row>
    <row r="173" spans="1:33" ht="30" hidden="1" customHeight="1" thickBot="1" x14ac:dyDescent="0.2">
      <c r="A173" s="266" t="s">
        <v>71</v>
      </c>
      <c r="B173" s="249">
        <v>43872</v>
      </c>
      <c r="C173" s="160" t="s">
        <v>263</v>
      </c>
      <c r="D173" s="132" t="s">
        <v>106</v>
      </c>
      <c r="E173" s="133"/>
      <c r="F173" s="134"/>
      <c r="G173" s="123">
        <f t="shared" si="380"/>
        <v>0</v>
      </c>
      <c r="H173" s="133"/>
      <c r="I173" s="134"/>
      <c r="J173" s="123">
        <f t="shared" si="381"/>
        <v>0</v>
      </c>
      <c r="K173" s="133"/>
      <c r="L173" s="134"/>
      <c r="M173" s="135">
        <f t="shared" si="382"/>
        <v>0</v>
      </c>
      <c r="N173" s="133"/>
      <c r="O173" s="134"/>
      <c r="P173" s="135">
        <f t="shared" si="383"/>
        <v>0</v>
      </c>
      <c r="Q173" s="133"/>
      <c r="R173" s="134"/>
      <c r="S173" s="135">
        <f t="shared" si="384"/>
        <v>0</v>
      </c>
      <c r="T173" s="133"/>
      <c r="U173" s="134"/>
      <c r="V173" s="229">
        <f t="shared" si="385"/>
        <v>0</v>
      </c>
      <c r="W173" s="267">
        <f t="shared" si="386"/>
        <v>0</v>
      </c>
      <c r="X173" s="231">
        <f t="shared" si="387"/>
        <v>0</v>
      </c>
      <c r="Y173" s="231">
        <f t="shared" si="388"/>
        <v>0</v>
      </c>
      <c r="Z173" s="232" t="e">
        <f t="shared" si="389"/>
        <v>#DIV/0!</v>
      </c>
      <c r="AA173" s="264"/>
      <c r="AB173" s="128"/>
      <c r="AC173" s="129"/>
      <c r="AD173" s="129"/>
      <c r="AE173" s="129"/>
      <c r="AF173" s="129"/>
      <c r="AG173" s="129"/>
    </row>
    <row r="174" spans="1:33" ht="30" hidden="1" customHeight="1" thickBot="1" x14ac:dyDescent="0.2">
      <c r="A174" s="507" t="s">
        <v>264</v>
      </c>
      <c r="B174" s="508"/>
      <c r="C174" s="508"/>
      <c r="D174" s="509"/>
      <c r="E174" s="170">
        <f>SUM(E172:E173)</f>
        <v>0</v>
      </c>
      <c r="F174" s="183"/>
      <c r="G174" s="169">
        <f t="shared" ref="G174:H174" si="390">SUM(G172:G173)</f>
        <v>0</v>
      </c>
      <c r="H174" s="170">
        <f t="shared" si="390"/>
        <v>0</v>
      </c>
      <c r="I174" s="183"/>
      <c r="J174" s="169">
        <f t="shared" ref="J174:K174" si="391">SUM(J172:J173)</f>
        <v>0</v>
      </c>
      <c r="K174" s="184">
        <f t="shared" si="391"/>
        <v>0</v>
      </c>
      <c r="L174" s="183"/>
      <c r="M174" s="169">
        <f t="shared" ref="M174:N174" si="392">SUM(M172:M173)</f>
        <v>0</v>
      </c>
      <c r="N174" s="184">
        <f t="shared" si="392"/>
        <v>0</v>
      </c>
      <c r="O174" s="183"/>
      <c r="P174" s="169">
        <f t="shared" ref="P174:Q174" si="393">SUM(P172:P173)</f>
        <v>0</v>
      </c>
      <c r="Q174" s="184">
        <f t="shared" si="393"/>
        <v>0</v>
      </c>
      <c r="R174" s="183"/>
      <c r="S174" s="169">
        <f t="shared" ref="S174:T174" si="394">SUM(S172:S173)</f>
        <v>0</v>
      </c>
      <c r="T174" s="184">
        <f t="shared" si="394"/>
        <v>0</v>
      </c>
      <c r="U174" s="183"/>
      <c r="V174" s="171">
        <f t="shared" ref="V174:X174" si="395">SUM(V172:V173)</f>
        <v>0</v>
      </c>
      <c r="W174" s="217">
        <f t="shared" si="395"/>
        <v>0</v>
      </c>
      <c r="X174" s="218">
        <f t="shared" si="395"/>
        <v>0</v>
      </c>
      <c r="Y174" s="218">
        <f t="shared" si="388"/>
        <v>0</v>
      </c>
      <c r="Z174" s="370" t="e">
        <f t="shared" si="389"/>
        <v>#DIV/0!</v>
      </c>
      <c r="AA174" s="219"/>
      <c r="AB174" s="6"/>
      <c r="AC174" s="6"/>
      <c r="AD174" s="6"/>
      <c r="AE174" s="6"/>
      <c r="AF174" s="6"/>
      <c r="AG174" s="6"/>
    </row>
    <row r="175" spans="1:33" ht="30" customHeight="1" thickBot="1" x14ac:dyDescent="0.2">
      <c r="A175" s="200" t="s">
        <v>66</v>
      </c>
      <c r="B175" s="201">
        <v>12</v>
      </c>
      <c r="C175" s="202" t="s">
        <v>265</v>
      </c>
      <c r="D175" s="268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220"/>
      <c r="X175" s="220"/>
      <c r="Y175" s="177"/>
      <c r="Z175" s="387"/>
      <c r="AA175" s="221"/>
      <c r="AB175" s="6"/>
      <c r="AC175" s="6"/>
      <c r="AD175" s="6"/>
      <c r="AE175" s="6"/>
      <c r="AF175" s="6"/>
      <c r="AG175" s="6"/>
    </row>
    <row r="176" spans="1:33" ht="30" customHeight="1" x14ac:dyDescent="0.15">
      <c r="A176" s="153" t="s">
        <v>71</v>
      </c>
      <c r="B176" s="269">
        <v>43842</v>
      </c>
      <c r="C176" s="270" t="s">
        <v>266</v>
      </c>
      <c r="D176" s="456" t="s">
        <v>267</v>
      </c>
      <c r="E176" s="256"/>
      <c r="F176" s="157"/>
      <c r="G176" s="158">
        <f t="shared" ref="G176:G179" si="396">E176*F176</f>
        <v>0</v>
      </c>
      <c r="H176" s="256"/>
      <c r="I176" s="157"/>
      <c r="J176" s="158">
        <f t="shared" ref="J176:J179" si="397">H176*I176</f>
        <v>0</v>
      </c>
      <c r="K176" s="156"/>
      <c r="L176" s="157"/>
      <c r="M176" s="158">
        <f t="shared" ref="M176:M179" si="398">K176*L176</f>
        <v>0</v>
      </c>
      <c r="N176" s="156"/>
      <c r="O176" s="157"/>
      <c r="P176" s="158">
        <f t="shared" ref="P176:P179" si="399">N176*O176</f>
        <v>0</v>
      </c>
      <c r="Q176" s="156"/>
      <c r="R176" s="157"/>
      <c r="S176" s="158">
        <f t="shared" ref="S176:S179" si="400">Q176*R176</f>
        <v>0</v>
      </c>
      <c r="T176" s="156"/>
      <c r="U176" s="157"/>
      <c r="V176" s="257">
        <f t="shared" ref="V176:V179" si="401">T176*U176</f>
        <v>0</v>
      </c>
      <c r="W176" s="459">
        <f t="shared" ref="W176:W179" si="402">G176+M176+S176</f>
        <v>0</v>
      </c>
      <c r="X176" s="443">
        <f t="shared" ref="X176:X179" si="403">J176+P176+V176</f>
        <v>0</v>
      </c>
      <c r="Y176" s="441">
        <f t="shared" ref="Y176:Y180" si="404">W176-X176</f>
        <v>0</v>
      </c>
      <c r="Z176" s="446" t="e">
        <f t="shared" ref="Z176:Z180" si="405">Y176/W176</f>
        <v>#DIV/0!</v>
      </c>
      <c r="AA176" s="444"/>
      <c r="AB176" s="128"/>
      <c r="AC176" s="129"/>
      <c r="AD176" s="129"/>
      <c r="AE176" s="129"/>
      <c r="AF176" s="129"/>
      <c r="AG176" s="129"/>
    </row>
    <row r="177" spans="1:33" ht="30" customHeight="1" x14ac:dyDescent="0.15">
      <c r="A177" s="117" t="s">
        <v>71</v>
      </c>
      <c r="B177" s="249">
        <v>43873</v>
      </c>
      <c r="C177" s="350" t="s">
        <v>378</v>
      </c>
      <c r="D177" s="457" t="s">
        <v>241</v>
      </c>
      <c r="E177" s="455">
        <v>100</v>
      </c>
      <c r="F177" s="353">
        <v>120</v>
      </c>
      <c r="G177" s="322">
        <f t="shared" si="396"/>
        <v>12000</v>
      </c>
      <c r="H177" s="251">
        <v>15</v>
      </c>
      <c r="I177" s="122">
        <v>120</v>
      </c>
      <c r="J177" s="123">
        <f t="shared" si="397"/>
        <v>1800</v>
      </c>
      <c r="K177" s="121"/>
      <c r="L177" s="122"/>
      <c r="M177" s="123">
        <f t="shared" si="398"/>
        <v>0</v>
      </c>
      <c r="N177" s="121"/>
      <c r="O177" s="122"/>
      <c r="P177" s="123">
        <f t="shared" si="399"/>
        <v>0</v>
      </c>
      <c r="Q177" s="121"/>
      <c r="R177" s="122"/>
      <c r="S177" s="123">
        <f t="shared" si="400"/>
        <v>0</v>
      </c>
      <c r="T177" s="121"/>
      <c r="U177" s="122"/>
      <c r="V177" s="222">
        <f t="shared" si="401"/>
        <v>0</v>
      </c>
      <c r="W177" s="460">
        <f t="shared" si="402"/>
        <v>12000</v>
      </c>
      <c r="X177" s="412">
        <f t="shared" si="403"/>
        <v>1800</v>
      </c>
      <c r="Y177" s="415">
        <f t="shared" si="404"/>
        <v>10200</v>
      </c>
      <c r="Z177" s="429">
        <f t="shared" si="405"/>
        <v>0.85</v>
      </c>
      <c r="AA177" s="271"/>
      <c r="AB177" s="129"/>
      <c r="AC177" s="129"/>
      <c r="AD177" s="129"/>
      <c r="AE177" s="129"/>
      <c r="AF177" s="129"/>
      <c r="AG177" s="129"/>
    </row>
    <row r="178" spans="1:33" ht="30" customHeight="1" x14ac:dyDescent="0.15">
      <c r="A178" s="130" t="s">
        <v>71</v>
      </c>
      <c r="B178" s="260">
        <v>43902</v>
      </c>
      <c r="C178" s="160" t="s">
        <v>268</v>
      </c>
      <c r="D178" s="458" t="s">
        <v>241</v>
      </c>
      <c r="E178" s="253"/>
      <c r="F178" s="134"/>
      <c r="G178" s="135">
        <f t="shared" si="396"/>
        <v>0</v>
      </c>
      <c r="H178" s="253"/>
      <c r="I178" s="134"/>
      <c r="J178" s="135">
        <f t="shared" si="397"/>
        <v>0</v>
      </c>
      <c r="K178" s="133"/>
      <c r="L178" s="134"/>
      <c r="M178" s="135">
        <f t="shared" si="398"/>
        <v>0</v>
      </c>
      <c r="N178" s="133"/>
      <c r="O178" s="134"/>
      <c r="P178" s="135">
        <f t="shared" si="399"/>
        <v>0</v>
      </c>
      <c r="Q178" s="133"/>
      <c r="R178" s="134"/>
      <c r="S178" s="135">
        <f t="shared" si="400"/>
        <v>0</v>
      </c>
      <c r="T178" s="133"/>
      <c r="U178" s="134"/>
      <c r="V178" s="229">
        <f t="shared" si="401"/>
        <v>0</v>
      </c>
      <c r="W178" s="461">
        <f t="shared" si="402"/>
        <v>0</v>
      </c>
      <c r="X178" s="412">
        <f t="shared" si="403"/>
        <v>0</v>
      </c>
      <c r="Y178" s="415">
        <f t="shared" si="404"/>
        <v>0</v>
      </c>
      <c r="Z178" s="429" t="e">
        <f t="shared" si="405"/>
        <v>#DIV/0!</v>
      </c>
      <c r="AA178" s="272"/>
      <c r="AB178" s="129"/>
      <c r="AC178" s="129"/>
      <c r="AD178" s="129"/>
      <c r="AE178" s="129"/>
      <c r="AF178" s="129"/>
      <c r="AG178" s="129"/>
    </row>
    <row r="179" spans="1:33" ht="30" customHeight="1" thickBot="1" x14ac:dyDescent="0.2">
      <c r="A179" s="130" t="s">
        <v>71</v>
      </c>
      <c r="B179" s="260">
        <v>43933</v>
      </c>
      <c r="C179" s="228" t="s">
        <v>269</v>
      </c>
      <c r="D179" s="454"/>
      <c r="E179" s="253"/>
      <c r="F179" s="134">
        <v>0.22</v>
      </c>
      <c r="G179" s="135">
        <f t="shared" si="396"/>
        <v>0</v>
      </c>
      <c r="H179" s="253"/>
      <c r="I179" s="134">
        <v>0.22</v>
      </c>
      <c r="J179" s="135">
        <f t="shared" si="397"/>
        <v>0</v>
      </c>
      <c r="K179" s="133"/>
      <c r="L179" s="134">
        <v>0.22</v>
      </c>
      <c r="M179" s="135">
        <f t="shared" si="398"/>
        <v>0</v>
      </c>
      <c r="N179" s="133"/>
      <c r="O179" s="134">
        <v>0.22</v>
      </c>
      <c r="P179" s="135">
        <f t="shared" si="399"/>
        <v>0</v>
      </c>
      <c r="Q179" s="133"/>
      <c r="R179" s="134">
        <v>0.22</v>
      </c>
      <c r="S179" s="135">
        <f t="shared" si="400"/>
        <v>0</v>
      </c>
      <c r="T179" s="133"/>
      <c r="U179" s="134">
        <v>0.22</v>
      </c>
      <c r="V179" s="229">
        <f t="shared" si="401"/>
        <v>0</v>
      </c>
      <c r="W179" s="462">
        <f t="shared" si="402"/>
        <v>0</v>
      </c>
      <c r="X179" s="422">
        <f t="shared" si="403"/>
        <v>0</v>
      </c>
      <c r="Y179" s="463">
        <f t="shared" si="404"/>
        <v>0</v>
      </c>
      <c r="Z179" s="433" t="e">
        <f t="shared" si="405"/>
        <v>#DIV/0!</v>
      </c>
      <c r="AA179" s="424"/>
      <c r="AB179" s="6"/>
      <c r="AC179" s="6"/>
      <c r="AD179" s="6"/>
      <c r="AE179" s="6"/>
      <c r="AF179" s="6"/>
      <c r="AG179" s="6"/>
    </row>
    <row r="180" spans="1:33" ht="30" customHeight="1" thickBot="1" x14ac:dyDescent="0.2">
      <c r="A180" s="163" t="s">
        <v>270</v>
      </c>
      <c r="B180" s="164"/>
      <c r="C180" s="165"/>
      <c r="D180" s="273"/>
      <c r="E180" s="170">
        <f>SUM(E176:E178)</f>
        <v>100</v>
      </c>
      <c r="F180" s="183"/>
      <c r="G180" s="169">
        <f>SUM(G176:G179)</f>
        <v>12000</v>
      </c>
      <c r="H180" s="170">
        <f>SUM(H176:H178)</f>
        <v>15</v>
      </c>
      <c r="I180" s="183"/>
      <c r="J180" s="169">
        <f>SUM(J176:J179)</f>
        <v>1800</v>
      </c>
      <c r="K180" s="184">
        <f>SUM(K176:K178)</f>
        <v>0</v>
      </c>
      <c r="L180" s="183"/>
      <c r="M180" s="169">
        <f>SUM(M176:M179)</f>
        <v>0</v>
      </c>
      <c r="N180" s="184">
        <f>SUM(N176:N178)</f>
        <v>0</v>
      </c>
      <c r="O180" s="183"/>
      <c r="P180" s="169">
        <f>SUM(P176:P179)</f>
        <v>0</v>
      </c>
      <c r="Q180" s="184">
        <f>SUM(Q176:Q178)</f>
        <v>0</v>
      </c>
      <c r="R180" s="183"/>
      <c r="S180" s="169">
        <f>SUM(S176:S179)</f>
        <v>0</v>
      </c>
      <c r="T180" s="184">
        <f>SUM(T176:T178)</f>
        <v>0</v>
      </c>
      <c r="U180" s="183"/>
      <c r="V180" s="171">
        <f t="shared" ref="V180:X180" si="406">SUM(V176:V179)</f>
        <v>0</v>
      </c>
      <c r="W180" s="217">
        <f t="shared" si="406"/>
        <v>12000</v>
      </c>
      <c r="X180" s="442">
        <f t="shared" si="406"/>
        <v>1800</v>
      </c>
      <c r="Y180" s="218">
        <f t="shared" si="404"/>
        <v>10200</v>
      </c>
      <c r="Z180" s="445">
        <f t="shared" si="405"/>
        <v>0.85</v>
      </c>
      <c r="AA180" s="219"/>
      <c r="AB180" s="6"/>
      <c r="AC180" s="6"/>
      <c r="AD180" s="6"/>
      <c r="AE180" s="6"/>
      <c r="AF180" s="6"/>
      <c r="AG180" s="6"/>
    </row>
    <row r="181" spans="1:33" ht="30" customHeight="1" thickBot="1" x14ac:dyDescent="0.2">
      <c r="A181" s="200" t="s">
        <v>66</v>
      </c>
      <c r="B181" s="274">
        <v>13</v>
      </c>
      <c r="C181" s="202" t="s">
        <v>271</v>
      </c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220"/>
      <c r="X181" s="220"/>
      <c r="Y181" s="177"/>
      <c r="Z181" s="387"/>
      <c r="AA181" s="221"/>
      <c r="AB181" s="5"/>
      <c r="AC181" s="6"/>
      <c r="AD181" s="6"/>
      <c r="AE181" s="6"/>
      <c r="AF181" s="6"/>
      <c r="AG181" s="6"/>
    </row>
    <row r="182" spans="1:33" ht="30" customHeight="1" x14ac:dyDescent="0.15">
      <c r="A182" s="106" t="s">
        <v>68</v>
      </c>
      <c r="B182" s="275" t="s">
        <v>272</v>
      </c>
      <c r="C182" s="276" t="s">
        <v>273</v>
      </c>
      <c r="D182" s="139"/>
      <c r="E182" s="140">
        <f>SUM(E183:E185)</f>
        <v>5</v>
      </c>
      <c r="F182" s="141"/>
      <c r="G182" s="142">
        <f>SUM(G183:G186)</f>
        <v>70000</v>
      </c>
      <c r="H182" s="140">
        <f>SUM(H183:H185)</f>
        <v>5</v>
      </c>
      <c r="I182" s="141"/>
      <c r="J182" s="142">
        <f>SUM(J183:J186)</f>
        <v>70000</v>
      </c>
      <c r="K182" s="140">
        <f>SUM(K183:K185)</f>
        <v>0</v>
      </c>
      <c r="L182" s="141"/>
      <c r="M182" s="142">
        <f>SUM(M183:M186)</f>
        <v>0</v>
      </c>
      <c r="N182" s="140">
        <f>SUM(N183:N185)</f>
        <v>0</v>
      </c>
      <c r="O182" s="141"/>
      <c r="P182" s="142">
        <f>SUM(P183:P186)</f>
        <v>0</v>
      </c>
      <c r="Q182" s="140">
        <f>SUM(Q183:Q185)</f>
        <v>0</v>
      </c>
      <c r="R182" s="141"/>
      <c r="S182" s="142">
        <f>SUM(S183:S186)</f>
        <v>0</v>
      </c>
      <c r="T182" s="140">
        <f>SUM(T183:T185)</f>
        <v>0</v>
      </c>
      <c r="U182" s="141"/>
      <c r="V182" s="277">
        <f t="shared" ref="V182:X182" si="407">SUM(V183:V186)</f>
        <v>0</v>
      </c>
      <c r="W182" s="464">
        <f t="shared" si="407"/>
        <v>70000</v>
      </c>
      <c r="X182" s="408">
        <f t="shared" si="407"/>
        <v>70000</v>
      </c>
      <c r="Y182" s="417">
        <f t="shared" ref="Y182:Y218" si="408">W182-X182</f>
        <v>0</v>
      </c>
      <c r="Z182" s="436">
        <f t="shared" ref="Z182:Z219" si="409">Y182/W182</f>
        <v>0</v>
      </c>
      <c r="AA182" s="282"/>
      <c r="AB182" s="116"/>
      <c r="AC182" s="116"/>
      <c r="AD182" s="116"/>
      <c r="AE182" s="116"/>
      <c r="AF182" s="116"/>
      <c r="AG182" s="116"/>
    </row>
    <row r="183" spans="1:33" ht="30" customHeight="1" x14ac:dyDescent="0.15">
      <c r="A183" s="117" t="s">
        <v>71</v>
      </c>
      <c r="B183" s="118" t="s">
        <v>274</v>
      </c>
      <c r="C183" s="278" t="s">
        <v>275</v>
      </c>
      <c r="D183" s="328" t="s">
        <v>137</v>
      </c>
      <c r="E183" s="320"/>
      <c r="F183" s="321"/>
      <c r="G183" s="322"/>
      <c r="H183" s="121"/>
      <c r="I183" s="122"/>
      <c r="J183" s="123"/>
      <c r="K183" s="121"/>
      <c r="L183" s="122"/>
      <c r="M183" s="123">
        <f t="shared" ref="M183:M186" si="410">K183*L183</f>
        <v>0</v>
      </c>
      <c r="N183" s="121"/>
      <c r="O183" s="122"/>
      <c r="P183" s="123">
        <f t="shared" ref="P183:P186" si="411">N183*O183</f>
        <v>0</v>
      </c>
      <c r="Q183" s="121"/>
      <c r="R183" s="122"/>
      <c r="S183" s="123">
        <f t="shared" ref="S183:S186" si="412">Q183*R183</f>
        <v>0</v>
      </c>
      <c r="T183" s="121"/>
      <c r="U183" s="122"/>
      <c r="V183" s="222">
        <f t="shared" ref="V183:V186" si="413">T183*U183</f>
        <v>0</v>
      </c>
      <c r="W183" s="460">
        <f t="shared" ref="W183:W186" si="414">G183+M183+S183</f>
        <v>0</v>
      </c>
      <c r="X183" s="412">
        <f t="shared" ref="X183:X186" si="415">J183+P183+V183</f>
        <v>0</v>
      </c>
      <c r="Y183" s="415">
        <f t="shared" si="408"/>
        <v>0</v>
      </c>
      <c r="Z183" s="429" t="e">
        <f t="shared" si="409"/>
        <v>#DIV/0!</v>
      </c>
      <c r="AA183" s="271"/>
      <c r="AB183" s="129"/>
      <c r="AC183" s="129"/>
      <c r="AD183" s="129"/>
      <c r="AE183" s="129"/>
      <c r="AF183" s="129"/>
      <c r="AG183" s="129"/>
    </row>
    <row r="184" spans="1:33" ht="30" customHeight="1" x14ac:dyDescent="0.15">
      <c r="A184" s="117" t="s">
        <v>71</v>
      </c>
      <c r="B184" s="118" t="s">
        <v>276</v>
      </c>
      <c r="C184" s="278" t="s">
        <v>277</v>
      </c>
      <c r="D184" s="120" t="s">
        <v>137</v>
      </c>
      <c r="E184" s="320">
        <v>5</v>
      </c>
      <c r="F184" s="321">
        <v>14000</v>
      </c>
      <c r="G184" s="322">
        <f t="shared" ref="G184" si="416">E184*F184</f>
        <v>70000</v>
      </c>
      <c r="H184" s="121">
        <v>5</v>
      </c>
      <c r="I184" s="122">
        <v>14000</v>
      </c>
      <c r="J184" s="123">
        <f t="shared" ref="J184" si="417">H184*I184</f>
        <v>70000</v>
      </c>
      <c r="K184" s="121"/>
      <c r="L184" s="122"/>
      <c r="M184" s="123">
        <f t="shared" si="410"/>
        <v>0</v>
      </c>
      <c r="N184" s="121"/>
      <c r="O184" s="122"/>
      <c r="P184" s="123">
        <f t="shared" si="411"/>
        <v>0</v>
      </c>
      <c r="Q184" s="121"/>
      <c r="R184" s="122"/>
      <c r="S184" s="123">
        <f t="shared" si="412"/>
        <v>0</v>
      </c>
      <c r="T184" s="121"/>
      <c r="U184" s="122"/>
      <c r="V184" s="222">
        <f t="shared" si="413"/>
        <v>0</v>
      </c>
      <c r="W184" s="460">
        <f t="shared" si="414"/>
        <v>70000</v>
      </c>
      <c r="X184" s="412">
        <f t="shared" si="415"/>
        <v>70000</v>
      </c>
      <c r="Y184" s="415">
        <f t="shared" si="408"/>
        <v>0</v>
      </c>
      <c r="Z184" s="429">
        <f t="shared" si="409"/>
        <v>0</v>
      </c>
      <c r="AA184" s="271"/>
      <c r="AB184" s="129"/>
      <c r="AC184" s="129"/>
      <c r="AD184" s="129"/>
      <c r="AE184" s="129"/>
      <c r="AF184" s="129"/>
      <c r="AG184" s="129"/>
    </row>
    <row r="185" spans="1:33" ht="30" customHeight="1" x14ac:dyDescent="0.15">
      <c r="A185" s="117" t="s">
        <v>71</v>
      </c>
      <c r="B185" s="118" t="s">
        <v>278</v>
      </c>
      <c r="C185" s="278" t="s">
        <v>279</v>
      </c>
      <c r="D185" s="120" t="s">
        <v>137</v>
      </c>
      <c r="E185" s="121"/>
      <c r="F185" s="122"/>
      <c r="G185" s="123">
        <f t="shared" ref="G185:G186" si="418">E185*F185</f>
        <v>0</v>
      </c>
      <c r="H185" s="121"/>
      <c r="I185" s="122"/>
      <c r="J185" s="123">
        <f t="shared" ref="J185:J186" si="419">H185*I185</f>
        <v>0</v>
      </c>
      <c r="K185" s="121"/>
      <c r="L185" s="122"/>
      <c r="M185" s="123">
        <f t="shared" si="410"/>
        <v>0</v>
      </c>
      <c r="N185" s="121"/>
      <c r="O185" s="122">
        <v>1</v>
      </c>
      <c r="P185" s="123">
        <f t="shared" si="411"/>
        <v>0</v>
      </c>
      <c r="Q185" s="121"/>
      <c r="R185" s="122"/>
      <c r="S185" s="123">
        <f t="shared" si="412"/>
        <v>0</v>
      </c>
      <c r="T185" s="121"/>
      <c r="U185" s="122"/>
      <c r="V185" s="222">
        <f t="shared" si="413"/>
        <v>0</v>
      </c>
      <c r="W185" s="460">
        <f t="shared" si="414"/>
        <v>0</v>
      </c>
      <c r="X185" s="412">
        <f t="shared" si="415"/>
        <v>0</v>
      </c>
      <c r="Y185" s="415">
        <f t="shared" si="408"/>
        <v>0</v>
      </c>
      <c r="Z185" s="429" t="e">
        <f t="shared" si="409"/>
        <v>#DIV/0!</v>
      </c>
      <c r="AA185" s="271"/>
      <c r="AB185" s="129"/>
      <c r="AC185" s="129"/>
      <c r="AD185" s="129"/>
      <c r="AE185" s="129"/>
      <c r="AF185" s="129"/>
      <c r="AG185" s="129"/>
    </row>
    <row r="186" spans="1:33" ht="30" customHeight="1" thickBot="1" x14ac:dyDescent="0.2">
      <c r="A186" s="144" t="s">
        <v>71</v>
      </c>
      <c r="B186" s="151" t="s">
        <v>280</v>
      </c>
      <c r="C186" s="278" t="s">
        <v>281</v>
      </c>
      <c r="D186" s="145"/>
      <c r="E186" s="146"/>
      <c r="F186" s="147">
        <v>0.22</v>
      </c>
      <c r="G186" s="148">
        <f t="shared" si="418"/>
        <v>0</v>
      </c>
      <c r="H186" s="146"/>
      <c r="I186" s="147">
        <v>0.22</v>
      </c>
      <c r="J186" s="148">
        <f t="shared" si="419"/>
        <v>0</v>
      </c>
      <c r="K186" s="146"/>
      <c r="L186" s="147">
        <v>0.22</v>
      </c>
      <c r="M186" s="148">
        <f t="shared" si="410"/>
        <v>0</v>
      </c>
      <c r="N186" s="146"/>
      <c r="O186" s="147">
        <v>0.22</v>
      </c>
      <c r="P186" s="148">
        <f t="shared" si="411"/>
        <v>0</v>
      </c>
      <c r="Q186" s="146"/>
      <c r="R186" s="147">
        <v>0.22</v>
      </c>
      <c r="S186" s="148">
        <f t="shared" si="412"/>
        <v>0</v>
      </c>
      <c r="T186" s="146"/>
      <c r="U186" s="147">
        <v>0.22</v>
      </c>
      <c r="V186" s="279">
        <f t="shared" si="413"/>
        <v>0</v>
      </c>
      <c r="W186" s="462">
        <f t="shared" si="414"/>
        <v>0</v>
      </c>
      <c r="X186" s="422">
        <f t="shared" si="415"/>
        <v>0</v>
      </c>
      <c r="Y186" s="463">
        <f t="shared" si="408"/>
        <v>0</v>
      </c>
      <c r="Z186" s="433" t="e">
        <f t="shared" si="409"/>
        <v>#DIV/0!</v>
      </c>
      <c r="AA186" s="424"/>
      <c r="AB186" s="129"/>
      <c r="AC186" s="129"/>
      <c r="AD186" s="129"/>
      <c r="AE186" s="129"/>
      <c r="AF186" s="129"/>
      <c r="AG186" s="129"/>
    </row>
    <row r="187" spans="1:33" ht="30" customHeight="1" x14ac:dyDescent="0.15">
      <c r="A187" s="280" t="s">
        <v>68</v>
      </c>
      <c r="B187" s="281" t="s">
        <v>282</v>
      </c>
      <c r="C187" s="215" t="s">
        <v>283</v>
      </c>
      <c r="D187" s="109"/>
      <c r="E187" s="110">
        <f>SUM(E188:E190)</f>
        <v>15</v>
      </c>
      <c r="F187" s="111"/>
      <c r="G187" s="112">
        <f>SUM(G188:G192)</f>
        <v>160050</v>
      </c>
      <c r="H187" s="110">
        <f>SUM(H188:H190)</f>
        <v>3</v>
      </c>
      <c r="I187" s="111"/>
      <c r="J187" s="112">
        <f>SUM(J188:J192)</f>
        <v>233250</v>
      </c>
      <c r="K187" s="110">
        <f>SUM(K188:K190)</f>
        <v>0</v>
      </c>
      <c r="L187" s="111"/>
      <c r="M187" s="112">
        <f>SUM(M188:M192)</f>
        <v>0</v>
      </c>
      <c r="N187" s="110">
        <f>SUM(N188:N190)</f>
        <v>0</v>
      </c>
      <c r="O187" s="111"/>
      <c r="P187" s="112">
        <f>SUM(P188:P192)</f>
        <v>0</v>
      </c>
      <c r="Q187" s="110">
        <f>SUM(Q188:Q190)</f>
        <v>0</v>
      </c>
      <c r="R187" s="111"/>
      <c r="S187" s="112">
        <f>SUM(S188:S192)</f>
        <v>0</v>
      </c>
      <c r="T187" s="110">
        <f>SUM(T188:T190)</f>
        <v>0</v>
      </c>
      <c r="U187" s="111"/>
      <c r="V187" s="112">
        <f t="shared" ref="V187:X187" si="420">SUM(V188:V192)</f>
        <v>0</v>
      </c>
      <c r="W187" s="404">
        <f t="shared" si="420"/>
        <v>160050</v>
      </c>
      <c r="X187" s="408">
        <f t="shared" si="420"/>
        <v>233250</v>
      </c>
      <c r="Y187" s="414">
        <f t="shared" si="408"/>
        <v>-73200</v>
      </c>
      <c r="Z187" s="436">
        <f t="shared" si="409"/>
        <v>-0.45735707591377694</v>
      </c>
      <c r="AA187" s="405"/>
      <c r="AB187" s="116"/>
      <c r="AC187" s="116"/>
      <c r="AD187" s="116"/>
      <c r="AE187" s="116"/>
      <c r="AF187" s="116"/>
      <c r="AG187" s="116"/>
    </row>
    <row r="188" spans="1:33" ht="30" customHeight="1" x14ac:dyDescent="0.15">
      <c r="A188" s="117" t="s">
        <v>71</v>
      </c>
      <c r="B188" s="118" t="s">
        <v>284</v>
      </c>
      <c r="C188" s="354" t="s">
        <v>379</v>
      </c>
      <c r="D188" s="345" t="s">
        <v>137</v>
      </c>
      <c r="E188" s="346">
        <v>1</v>
      </c>
      <c r="F188" s="347">
        <v>12000</v>
      </c>
      <c r="G188" s="322">
        <f t="shared" ref="G188:G192" si="421">E188*F188</f>
        <v>12000</v>
      </c>
      <c r="H188" s="121">
        <v>1</v>
      </c>
      <c r="I188" s="122">
        <v>12000</v>
      </c>
      <c r="J188" s="123">
        <f t="shared" ref="J188:J192" si="422">H188*I188</f>
        <v>12000</v>
      </c>
      <c r="K188" s="121"/>
      <c r="L188" s="122"/>
      <c r="M188" s="123">
        <f t="shared" ref="M188:M192" si="423">K188*L188</f>
        <v>0</v>
      </c>
      <c r="N188" s="121"/>
      <c r="O188" s="122"/>
      <c r="P188" s="123">
        <f t="shared" ref="P188:P192" si="424">N188*O188</f>
        <v>0</v>
      </c>
      <c r="Q188" s="121"/>
      <c r="R188" s="122"/>
      <c r="S188" s="123">
        <f t="shared" ref="S188:S192" si="425">Q188*R188</f>
        <v>0</v>
      </c>
      <c r="T188" s="121"/>
      <c r="U188" s="122"/>
      <c r="V188" s="123">
        <f t="shared" ref="V188:V192" si="426">T188*U188</f>
        <v>0</v>
      </c>
      <c r="W188" s="434">
        <f t="shared" ref="W188:W190" si="427">G188+M188+S188</f>
        <v>12000</v>
      </c>
      <c r="X188" s="412">
        <f t="shared" ref="X188:X190" si="428">J188+P188+V188</f>
        <v>12000</v>
      </c>
      <c r="Y188" s="415">
        <f t="shared" si="408"/>
        <v>0</v>
      </c>
      <c r="Z188" s="429">
        <f t="shared" si="409"/>
        <v>0</v>
      </c>
      <c r="AA188" s="271"/>
      <c r="AB188" s="129"/>
      <c r="AC188" s="129"/>
      <c r="AD188" s="129"/>
      <c r="AE188" s="129"/>
      <c r="AF188" s="129"/>
      <c r="AG188" s="129"/>
    </row>
    <row r="189" spans="1:33" ht="30" customHeight="1" x14ac:dyDescent="0.15">
      <c r="A189" s="117" t="s">
        <v>71</v>
      </c>
      <c r="B189" s="118" t="s">
        <v>285</v>
      </c>
      <c r="C189" s="372" t="s">
        <v>380</v>
      </c>
      <c r="D189" s="351" t="s">
        <v>137</v>
      </c>
      <c r="E189" s="352">
        <v>7</v>
      </c>
      <c r="F189" s="353">
        <v>12500</v>
      </c>
      <c r="G189" s="322">
        <f t="shared" si="421"/>
        <v>87500</v>
      </c>
      <c r="H189" s="121">
        <v>1</v>
      </c>
      <c r="I189" s="122">
        <v>108500</v>
      </c>
      <c r="J189" s="123">
        <f t="shared" si="422"/>
        <v>108500</v>
      </c>
      <c r="K189" s="121"/>
      <c r="L189" s="122"/>
      <c r="M189" s="123">
        <f t="shared" si="423"/>
        <v>0</v>
      </c>
      <c r="N189" s="121"/>
      <c r="O189" s="122"/>
      <c r="P189" s="123">
        <f t="shared" si="424"/>
        <v>0</v>
      </c>
      <c r="Q189" s="121"/>
      <c r="R189" s="122"/>
      <c r="S189" s="123">
        <f t="shared" si="425"/>
        <v>0</v>
      </c>
      <c r="T189" s="121"/>
      <c r="U189" s="122"/>
      <c r="V189" s="123">
        <f t="shared" si="426"/>
        <v>0</v>
      </c>
      <c r="W189" s="434">
        <f t="shared" si="427"/>
        <v>87500</v>
      </c>
      <c r="X189" s="412">
        <f t="shared" si="428"/>
        <v>108500</v>
      </c>
      <c r="Y189" s="415">
        <f t="shared" si="408"/>
        <v>-21000</v>
      </c>
      <c r="Z189" s="429">
        <f t="shared" si="409"/>
        <v>-0.24</v>
      </c>
      <c r="AA189" s="271"/>
      <c r="AB189" s="129"/>
      <c r="AC189" s="129"/>
      <c r="AD189" s="129"/>
      <c r="AE189" s="129"/>
      <c r="AF189" s="129"/>
      <c r="AG189" s="129"/>
    </row>
    <row r="190" spans="1:33" ht="30" customHeight="1" x14ac:dyDescent="0.15">
      <c r="A190" s="130" t="s">
        <v>71</v>
      </c>
      <c r="B190" s="131" t="s">
        <v>286</v>
      </c>
      <c r="C190" s="350" t="s">
        <v>381</v>
      </c>
      <c r="D190" s="351" t="s">
        <v>137</v>
      </c>
      <c r="E190" s="352">
        <v>7</v>
      </c>
      <c r="F190" s="353">
        <v>5800</v>
      </c>
      <c r="G190" s="361">
        <f t="shared" si="421"/>
        <v>40600</v>
      </c>
      <c r="H190" s="133">
        <v>1</v>
      </c>
      <c r="I190" s="134">
        <v>40600</v>
      </c>
      <c r="J190" s="135">
        <f t="shared" si="422"/>
        <v>40600</v>
      </c>
      <c r="K190" s="133"/>
      <c r="L190" s="134"/>
      <c r="M190" s="135">
        <f t="shared" si="423"/>
        <v>0</v>
      </c>
      <c r="N190" s="133"/>
      <c r="O190" s="134"/>
      <c r="P190" s="135">
        <f t="shared" si="424"/>
        <v>0</v>
      </c>
      <c r="Q190" s="133"/>
      <c r="R190" s="134"/>
      <c r="S190" s="135">
        <f t="shared" si="425"/>
        <v>0</v>
      </c>
      <c r="T190" s="133"/>
      <c r="U190" s="134"/>
      <c r="V190" s="135">
        <f t="shared" si="426"/>
        <v>0</v>
      </c>
      <c r="W190" s="435">
        <f t="shared" si="427"/>
        <v>40600</v>
      </c>
      <c r="X190" s="412">
        <f t="shared" si="428"/>
        <v>40600</v>
      </c>
      <c r="Y190" s="415">
        <f t="shared" si="408"/>
        <v>0</v>
      </c>
      <c r="Z190" s="429">
        <f t="shared" si="409"/>
        <v>0</v>
      </c>
      <c r="AA190" s="272"/>
      <c r="AB190" s="129"/>
      <c r="AC190" s="129"/>
      <c r="AD190" s="129"/>
      <c r="AE190" s="129"/>
      <c r="AF190" s="129"/>
      <c r="AG190" s="129"/>
    </row>
    <row r="191" spans="1:33" s="317" customFormat="1" ht="30" customHeight="1" x14ac:dyDescent="0.15">
      <c r="A191" s="130"/>
      <c r="B191" s="199" t="s">
        <v>287</v>
      </c>
      <c r="C191" s="350" t="s">
        <v>382</v>
      </c>
      <c r="D191" s="371" t="s">
        <v>392</v>
      </c>
      <c r="E191" s="352">
        <v>7</v>
      </c>
      <c r="F191" s="353">
        <v>2850</v>
      </c>
      <c r="G191" s="361">
        <f t="shared" ref="G191" si="429">E191*F191</f>
        <v>19950</v>
      </c>
      <c r="H191" s="133">
        <v>5</v>
      </c>
      <c r="I191" s="134">
        <v>5430</v>
      </c>
      <c r="J191" s="135">
        <f t="shared" si="422"/>
        <v>27150</v>
      </c>
      <c r="K191" s="133"/>
      <c r="L191" s="134"/>
      <c r="M191" s="135">
        <f t="shared" si="423"/>
        <v>0</v>
      </c>
      <c r="N191" s="133"/>
      <c r="O191" s="134"/>
      <c r="P191" s="135">
        <f t="shared" si="424"/>
        <v>0</v>
      </c>
      <c r="Q191" s="133"/>
      <c r="R191" s="134"/>
      <c r="S191" s="135">
        <f t="shared" si="425"/>
        <v>0</v>
      </c>
      <c r="T191" s="133"/>
      <c r="U191" s="134"/>
      <c r="V191" s="135">
        <f t="shared" si="426"/>
        <v>0</v>
      </c>
      <c r="W191" s="435">
        <f t="shared" ref="W191:W192" si="430">G191+M191+S191</f>
        <v>19950</v>
      </c>
      <c r="X191" s="412">
        <f t="shared" ref="X191:X192" si="431">J191+P191+V191</f>
        <v>27150</v>
      </c>
      <c r="Y191" s="415">
        <f t="shared" ref="Y191:Y192" si="432">W191-X191</f>
        <v>-7200</v>
      </c>
      <c r="Z191" s="429">
        <f t="shared" ref="Z191:Z192" si="433">Y191/W191</f>
        <v>-0.36090225563909772</v>
      </c>
      <c r="AA191" s="272"/>
      <c r="AB191" s="129"/>
      <c r="AC191" s="129"/>
      <c r="AD191" s="129"/>
      <c r="AE191" s="129"/>
      <c r="AF191" s="129"/>
      <c r="AG191" s="129"/>
    </row>
    <row r="192" spans="1:33" ht="30" customHeight="1" thickBot="1" x14ac:dyDescent="0.2">
      <c r="A192" s="130" t="s">
        <v>71</v>
      </c>
      <c r="B192" s="131" t="s">
        <v>412</v>
      </c>
      <c r="C192" s="372" t="s">
        <v>424</v>
      </c>
      <c r="D192" s="371" t="s">
        <v>137</v>
      </c>
      <c r="E192" s="352"/>
      <c r="F192" s="353"/>
      <c r="G192" s="361">
        <f t="shared" si="421"/>
        <v>0</v>
      </c>
      <c r="H192" s="352">
        <v>1</v>
      </c>
      <c r="I192" s="134">
        <v>45000</v>
      </c>
      <c r="J192" s="361">
        <f t="shared" si="422"/>
        <v>45000</v>
      </c>
      <c r="K192" s="133"/>
      <c r="L192" s="134"/>
      <c r="M192" s="135">
        <f t="shared" si="423"/>
        <v>0</v>
      </c>
      <c r="N192" s="133"/>
      <c r="O192" s="134"/>
      <c r="P192" s="135">
        <f t="shared" si="424"/>
        <v>0</v>
      </c>
      <c r="Q192" s="133"/>
      <c r="R192" s="134"/>
      <c r="S192" s="135">
        <f t="shared" si="425"/>
        <v>0</v>
      </c>
      <c r="T192" s="133"/>
      <c r="U192" s="134"/>
      <c r="V192" s="135">
        <f t="shared" si="426"/>
        <v>0</v>
      </c>
      <c r="W192" s="435">
        <f t="shared" si="430"/>
        <v>0</v>
      </c>
      <c r="X192" s="422">
        <f t="shared" si="431"/>
        <v>45000</v>
      </c>
      <c r="Y192" s="415">
        <f t="shared" si="432"/>
        <v>-45000</v>
      </c>
      <c r="Z192" s="433" t="e">
        <f t="shared" si="433"/>
        <v>#DIV/0!</v>
      </c>
      <c r="AA192" s="424"/>
      <c r="AB192" s="129"/>
      <c r="AC192" s="129"/>
      <c r="AD192" s="129"/>
      <c r="AE192" s="129"/>
      <c r="AF192" s="129"/>
      <c r="AG192" s="129"/>
    </row>
    <row r="193" spans="1:33" ht="30" hidden="1" customHeight="1" thickBot="1" x14ac:dyDescent="0.2">
      <c r="A193" s="106" t="s">
        <v>68</v>
      </c>
      <c r="B193" s="152" t="s">
        <v>288</v>
      </c>
      <c r="C193" s="215" t="s">
        <v>289</v>
      </c>
      <c r="D193" s="139"/>
      <c r="E193" s="140">
        <f>SUM(E194:E196)</f>
        <v>0</v>
      </c>
      <c r="F193" s="141"/>
      <c r="G193" s="142">
        <f t="shared" ref="G193:H193" si="434">SUM(G194:G196)</f>
        <v>0</v>
      </c>
      <c r="H193" s="140">
        <f t="shared" si="434"/>
        <v>0</v>
      </c>
      <c r="I193" s="141"/>
      <c r="J193" s="142">
        <f t="shared" ref="J193:K193" si="435">SUM(J194:J196)</f>
        <v>0</v>
      </c>
      <c r="K193" s="140">
        <f t="shared" si="435"/>
        <v>0</v>
      </c>
      <c r="L193" s="141"/>
      <c r="M193" s="142">
        <f t="shared" ref="M193:N193" si="436">SUM(M194:M196)</f>
        <v>0</v>
      </c>
      <c r="N193" s="140">
        <f t="shared" si="436"/>
        <v>0</v>
      </c>
      <c r="O193" s="141"/>
      <c r="P193" s="142">
        <f t="shared" ref="P193:Q193" si="437">SUM(P194:P196)</f>
        <v>0</v>
      </c>
      <c r="Q193" s="140">
        <f t="shared" si="437"/>
        <v>0</v>
      </c>
      <c r="R193" s="141"/>
      <c r="S193" s="142">
        <f t="shared" ref="S193:T193" si="438">SUM(S194:S196)</f>
        <v>0</v>
      </c>
      <c r="T193" s="140">
        <f t="shared" si="438"/>
        <v>0</v>
      </c>
      <c r="U193" s="141"/>
      <c r="V193" s="142">
        <f t="shared" ref="V193:X193" si="439">SUM(V194:V196)</f>
        <v>0</v>
      </c>
      <c r="W193" s="142">
        <f t="shared" si="439"/>
        <v>0</v>
      </c>
      <c r="X193" s="112">
        <f t="shared" si="439"/>
        <v>0</v>
      </c>
      <c r="Y193" s="142">
        <f t="shared" si="408"/>
        <v>0</v>
      </c>
      <c r="Z193" s="388" t="e">
        <f t="shared" si="409"/>
        <v>#DIV/0!</v>
      </c>
      <c r="AA193" s="282"/>
      <c r="AB193" s="116"/>
      <c r="AC193" s="116"/>
      <c r="AD193" s="116"/>
      <c r="AE193" s="116"/>
      <c r="AF193" s="116"/>
      <c r="AG193" s="116"/>
    </row>
    <row r="194" spans="1:33" ht="30" hidden="1" customHeight="1" thickBot="1" x14ac:dyDescent="0.2">
      <c r="A194" s="117" t="s">
        <v>71</v>
      </c>
      <c r="B194" s="118" t="s">
        <v>290</v>
      </c>
      <c r="C194" s="181" t="s">
        <v>291</v>
      </c>
      <c r="D194" s="120"/>
      <c r="E194" s="121"/>
      <c r="F194" s="122"/>
      <c r="G194" s="123">
        <f t="shared" ref="G194:G196" si="440">E194*F194</f>
        <v>0</v>
      </c>
      <c r="H194" s="121"/>
      <c r="I194" s="122"/>
      <c r="J194" s="123">
        <f t="shared" ref="J194:J196" si="441">H194*I194</f>
        <v>0</v>
      </c>
      <c r="K194" s="121"/>
      <c r="L194" s="122"/>
      <c r="M194" s="123">
        <f t="shared" ref="M194:M196" si="442">K194*L194</f>
        <v>0</v>
      </c>
      <c r="N194" s="121"/>
      <c r="O194" s="122"/>
      <c r="P194" s="123">
        <f t="shared" ref="P194:P196" si="443">N194*O194</f>
        <v>0</v>
      </c>
      <c r="Q194" s="121"/>
      <c r="R194" s="122"/>
      <c r="S194" s="123">
        <f t="shared" ref="S194:S196" si="444">Q194*R194</f>
        <v>0</v>
      </c>
      <c r="T194" s="121"/>
      <c r="U194" s="122"/>
      <c r="V194" s="123">
        <f t="shared" ref="V194:V196" si="445">T194*U194</f>
        <v>0</v>
      </c>
      <c r="W194" s="124">
        <f t="shared" ref="W194:W196" si="446">G194+M194+S194</f>
        <v>0</v>
      </c>
      <c r="X194" s="125">
        <f t="shared" ref="X194:X196" si="447">J194+P194+V194</f>
        <v>0</v>
      </c>
      <c r="Y194" s="125">
        <f t="shared" si="408"/>
        <v>0</v>
      </c>
      <c r="Z194" s="126" t="e">
        <f t="shared" si="409"/>
        <v>#DIV/0!</v>
      </c>
      <c r="AA194" s="271"/>
      <c r="AB194" s="129"/>
      <c r="AC194" s="129"/>
      <c r="AD194" s="129"/>
      <c r="AE194" s="129"/>
      <c r="AF194" s="129"/>
      <c r="AG194" s="129"/>
    </row>
    <row r="195" spans="1:33" ht="30" hidden="1" customHeight="1" thickBot="1" x14ac:dyDescent="0.2">
      <c r="A195" s="117" t="s">
        <v>71</v>
      </c>
      <c r="B195" s="118" t="s">
        <v>292</v>
      </c>
      <c r="C195" s="181" t="s">
        <v>291</v>
      </c>
      <c r="D195" s="120"/>
      <c r="E195" s="121"/>
      <c r="F195" s="122"/>
      <c r="G195" s="123">
        <f t="shared" si="440"/>
        <v>0</v>
      </c>
      <c r="H195" s="121"/>
      <c r="I195" s="122"/>
      <c r="J195" s="123">
        <f t="shared" si="441"/>
        <v>0</v>
      </c>
      <c r="K195" s="121"/>
      <c r="L195" s="122"/>
      <c r="M195" s="123">
        <f t="shared" si="442"/>
        <v>0</v>
      </c>
      <c r="N195" s="121"/>
      <c r="O195" s="122"/>
      <c r="P195" s="123">
        <f t="shared" si="443"/>
        <v>0</v>
      </c>
      <c r="Q195" s="121"/>
      <c r="R195" s="122"/>
      <c r="S195" s="123">
        <f t="shared" si="444"/>
        <v>0</v>
      </c>
      <c r="T195" s="121"/>
      <c r="U195" s="122"/>
      <c r="V195" s="123">
        <f t="shared" si="445"/>
        <v>0</v>
      </c>
      <c r="W195" s="124">
        <f t="shared" si="446"/>
        <v>0</v>
      </c>
      <c r="X195" s="125">
        <f t="shared" si="447"/>
        <v>0</v>
      </c>
      <c r="Y195" s="125">
        <f t="shared" si="408"/>
        <v>0</v>
      </c>
      <c r="Z195" s="126" t="e">
        <f t="shared" si="409"/>
        <v>#DIV/0!</v>
      </c>
      <c r="AA195" s="271"/>
      <c r="AB195" s="129"/>
      <c r="AC195" s="129"/>
      <c r="AD195" s="129"/>
      <c r="AE195" s="129"/>
      <c r="AF195" s="129"/>
      <c r="AG195" s="129"/>
    </row>
    <row r="196" spans="1:33" ht="30" hidden="1" customHeight="1" thickBot="1" x14ac:dyDescent="0.2">
      <c r="A196" s="130" t="s">
        <v>71</v>
      </c>
      <c r="B196" s="131" t="s">
        <v>293</v>
      </c>
      <c r="C196" s="160" t="s">
        <v>291</v>
      </c>
      <c r="D196" s="132"/>
      <c r="E196" s="133"/>
      <c r="F196" s="134"/>
      <c r="G196" s="135">
        <f t="shared" si="440"/>
        <v>0</v>
      </c>
      <c r="H196" s="133"/>
      <c r="I196" s="134"/>
      <c r="J196" s="135">
        <f t="shared" si="441"/>
        <v>0</v>
      </c>
      <c r="K196" s="133"/>
      <c r="L196" s="134"/>
      <c r="M196" s="135">
        <f t="shared" si="442"/>
        <v>0</v>
      </c>
      <c r="N196" s="133"/>
      <c r="O196" s="134"/>
      <c r="P196" s="135">
        <f t="shared" si="443"/>
        <v>0</v>
      </c>
      <c r="Q196" s="133"/>
      <c r="R196" s="134"/>
      <c r="S196" s="135">
        <f t="shared" si="444"/>
        <v>0</v>
      </c>
      <c r="T196" s="133"/>
      <c r="U196" s="134"/>
      <c r="V196" s="135">
        <f t="shared" si="445"/>
        <v>0</v>
      </c>
      <c r="W196" s="136">
        <f t="shared" si="446"/>
        <v>0</v>
      </c>
      <c r="X196" s="437">
        <f t="shared" si="447"/>
        <v>0</v>
      </c>
      <c r="Y196" s="125">
        <f t="shared" si="408"/>
        <v>0</v>
      </c>
      <c r="Z196" s="440" t="e">
        <f t="shared" si="409"/>
        <v>#DIV/0!</v>
      </c>
      <c r="AA196" s="272"/>
      <c r="AB196" s="129"/>
      <c r="AC196" s="129"/>
      <c r="AD196" s="129"/>
      <c r="AE196" s="129"/>
      <c r="AF196" s="129"/>
      <c r="AG196" s="129"/>
    </row>
    <row r="197" spans="1:33" ht="30" customHeight="1" x14ac:dyDescent="0.15">
      <c r="A197" s="106" t="s">
        <v>68</v>
      </c>
      <c r="B197" s="152" t="s">
        <v>294</v>
      </c>
      <c r="C197" s="283" t="s">
        <v>271</v>
      </c>
      <c r="D197" s="139"/>
      <c r="E197" s="140">
        <f>SUM(E198:E214)</f>
        <v>39.25</v>
      </c>
      <c r="F197" s="141"/>
      <c r="G197" s="142">
        <f>SUM(G198:G217)</f>
        <v>999894.24999999988</v>
      </c>
      <c r="H197" s="140">
        <f>SUM(H198:H214)</f>
        <v>18.5</v>
      </c>
      <c r="I197" s="141"/>
      <c r="J197" s="142">
        <f>SUM(J198:J217)</f>
        <v>1018840.245</v>
      </c>
      <c r="K197" s="140">
        <f>SUM(K198:K214)</f>
        <v>0</v>
      </c>
      <c r="L197" s="141"/>
      <c r="M197" s="142">
        <f>SUM(M198:M217)</f>
        <v>0</v>
      </c>
      <c r="N197" s="140">
        <f>SUM(N198:N214)</f>
        <v>0</v>
      </c>
      <c r="O197" s="141"/>
      <c r="P197" s="142">
        <f>SUM(P198:P217)</f>
        <v>0</v>
      </c>
      <c r="Q197" s="140">
        <f>SUM(Q198:Q214)</f>
        <v>0</v>
      </c>
      <c r="R197" s="141"/>
      <c r="S197" s="142">
        <f>SUM(S198:S217)</f>
        <v>0</v>
      </c>
      <c r="T197" s="140">
        <f>SUM(T198:T214)</f>
        <v>0</v>
      </c>
      <c r="U197" s="141"/>
      <c r="V197" s="142">
        <f>SUM(V198:V217)</f>
        <v>0</v>
      </c>
      <c r="W197" s="277">
        <f>SUM(W198:W217)</f>
        <v>999894.24999999988</v>
      </c>
      <c r="X197" s="408">
        <f>SUM(X198:X217)</f>
        <v>1018840.245</v>
      </c>
      <c r="Y197" s="417">
        <f t="shared" si="408"/>
        <v>-18945.995000000112</v>
      </c>
      <c r="Z197" s="436">
        <f t="shared" si="409"/>
        <v>-1.8947998750868018E-2</v>
      </c>
      <c r="AA197" s="282"/>
      <c r="AB197" s="116"/>
      <c r="AC197" s="116"/>
      <c r="AD197" s="116"/>
      <c r="AE197" s="116"/>
      <c r="AF197" s="116"/>
      <c r="AG197" s="116"/>
    </row>
    <row r="198" spans="1:33" ht="30" customHeight="1" x14ac:dyDescent="0.15">
      <c r="A198" s="338" t="s">
        <v>71</v>
      </c>
      <c r="B198" s="362" t="s">
        <v>295</v>
      </c>
      <c r="C198" s="333" t="s">
        <v>297</v>
      </c>
      <c r="D198" s="319" t="s">
        <v>74</v>
      </c>
      <c r="E198" s="352">
        <v>5</v>
      </c>
      <c r="F198" s="353">
        <v>150</v>
      </c>
      <c r="G198" s="322">
        <f t="shared" ref="G198" si="448">E198*F198</f>
        <v>750</v>
      </c>
      <c r="H198" s="121">
        <v>5</v>
      </c>
      <c r="I198" s="122">
        <f>J198/H198</f>
        <v>101</v>
      </c>
      <c r="J198" s="123">
        <v>505</v>
      </c>
      <c r="K198" s="121"/>
      <c r="L198" s="122"/>
      <c r="M198" s="123">
        <f t="shared" ref="M198:M217" si="449">K198*L198</f>
        <v>0</v>
      </c>
      <c r="N198" s="121"/>
      <c r="O198" s="122"/>
      <c r="P198" s="123">
        <f t="shared" ref="P198:P217" si="450">N198*O198</f>
        <v>0</v>
      </c>
      <c r="Q198" s="121"/>
      <c r="R198" s="122"/>
      <c r="S198" s="123">
        <f t="shared" ref="S198:S217" si="451">Q198*R198</f>
        <v>0</v>
      </c>
      <c r="T198" s="121"/>
      <c r="U198" s="122"/>
      <c r="V198" s="123">
        <f t="shared" ref="V198:V217" si="452">T198*U198</f>
        <v>0</v>
      </c>
      <c r="W198" s="434">
        <f t="shared" ref="W198:W217" si="453">G198+M198+S198</f>
        <v>750</v>
      </c>
      <c r="X198" s="412">
        <f t="shared" ref="X198:X217" si="454">J198+P198+V198</f>
        <v>505</v>
      </c>
      <c r="Y198" s="415">
        <f t="shared" si="408"/>
        <v>245</v>
      </c>
      <c r="Z198" s="429">
        <f t="shared" si="409"/>
        <v>0.32666666666666666</v>
      </c>
      <c r="AA198" s="271"/>
      <c r="AB198" s="129"/>
      <c r="AC198" s="129"/>
      <c r="AD198" s="129"/>
      <c r="AE198" s="129"/>
      <c r="AF198" s="129"/>
      <c r="AG198" s="129"/>
    </row>
    <row r="199" spans="1:33" ht="30" customHeight="1" x14ac:dyDescent="0.15">
      <c r="A199" s="338" t="s">
        <v>71</v>
      </c>
      <c r="B199" s="339" t="s">
        <v>296</v>
      </c>
      <c r="C199" s="363" t="s">
        <v>383</v>
      </c>
      <c r="D199" s="351"/>
      <c r="E199" s="352"/>
      <c r="F199" s="353"/>
      <c r="G199" s="322"/>
      <c r="H199" s="121"/>
      <c r="I199" s="122"/>
      <c r="J199" s="123"/>
      <c r="K199" s="121"/>
      <c r="L199" s="122"/>
      <c r="M199" s="123"/>
      <c r="N199" s="121"/>
      <c r="O199" s="122"/>
      <c r="P199" s="123"/>
      <c r="Q199" s="121"/>
      <c r="R199" s="122"/>
      <c r="S199" s="123"/>
      <c r="T199" s="121"/>
      <c r="U199" s="122"/>
      <c r="V199" s="123"/>
      <c r="W199" s="434"/>
      <c r="X199" s="412"/>
      <c r="Y199" s="415"/>
      <c r="Z199" s="429"/>
      <c r="AA199" s="271"/>
      <c r="AB199" s="129"/>
      <c r="AC199" s="129"/>
      <c r="AD199" s="129"/>
      <c r="AE199" s="129"/>
      <c r="AF199" s="129"/>
      <c r="AG199" s="129"/>
    </row>
    <row r="200" spans="1:33" ht="30" customHeight="1" x14ac:dyDescent="0.15">
      <c r="A200" s="338" t="s">
        <v>71</v>
      </c>
      <c r="B200" s="339" t="s">
        <v>384</v>
      </c>
      <c r="C200" s="364" t="s">
        <v>385</v>
      </c>
      <c r="D200" s="351" t="s">
        <v>137</v>
      </c>
      <c r="E200" s="352">
        <v>7</v>
      </c>
      <c r="F200" s="353">
        <v>2000</v>
      </c>
      <c r="G200" s="322">
        <f t="shared" ref="G200:G207" si="455">E200*F200</f>
        <v>14000</v>
      </c>
      <c r="H200" s="121">
        <v>1</v>
      </c>
      <c r="I200" s="122">
        <v>4000</v>
      </c>
      <c r="J200" s="123">
        <f t="shared" ref="J200:J217" si="456">H200*I200</f>
        <v>4000</v>
      </c>
      <c r="K200" s="121"/>
      <c r="L200" s="122"/>
      <c r="M200" s="123"/>
      <c r="N200" s="121"/>
      <c r="O200" s="122"/>
      <c r="P200" s="123"/>
      <c r="Q200" s="121"/>
      <c r="R200" s="122"/>
      <c r="S200" s="123"/>
      <c r="T200" s="121"/>
      <c r="U200" s="122"/>
      <c r="V200" s="123"/>
      <c r="W200" s="434">
        <f t="shared" ref="W200:W216" si="457">G200+M200+S200</f>
        <v>14000</v>
      </c>
      <c r="X200" s="412">
        <f t="shared" ref="X200:X216" si="458">J200+P200+V200</f>
        <v>4000</v>
      </c>
      <c r="Y200" s="415">
        <f t="shared" ref="Y200:Y216" si="459">W200-X200</f>
        <v>10000</v>
      </c>
      <c r="Z200" s="429">
        <f t="shared" ref="Z200:Z216" si="460">Y200/W200</f>
        <v>0.7142857142857143</v>
      </c>
      <c r="AA200" s="271"/>
      <c r="AB200" s="129"/>
      <c r="AC200" s="129"/>
      <c r="AD200" s="129"/>
      <c r="AE200" s="129"/>
      <c r="AF200" s="129"/>
      <c r="AG200" s="129"/>
    </row>
    <row r="201" spans="1:33" ht="30" customHeight="1" x14ac:dyDescent="0.15">
      <c r="A201" s="338" t="s">
        <v>71</v>
      </c>
      <c r="B201" s="339" t="s">
        <v>386</v>
      </c>
      <c r="C201" s="364" t="s">
        <v>387</v>
      </c>
      <c r="D201" s="351" t="s">
        <v>137</v>
      </c>
      <c r="E201" s="352">
        <v>6</v>
      </c>
      <c r="F201" s="353">
        <v>1500</v>
      </c>
      <c r="G201" s="322">
        <f t="shared" si="455"/>
        <v>9000</v>
      </c>
      <c r="H201" s="121">
        <v>1</v>
      </c>
      <c r="I201" s="122">
        <v>2500</v>
      </c>
      <c r="J201" s="123">
        <f t="shared" si="456"/>
        <v>2500</v>
      </c>
      <c r="K201" s="121"/>
      <c r="L201" s="122"/>
      <c r="M201" s="123"/>
      <c r="N201" s="121"/>
      <c r="O201" s="122"/>
      <c r="P201" s="123"/>
      <c r="Q201" s="121"/>
      <c r="R201" s="122"/>
      <c r="S201" s="123"/>
      <c r="T201" s="121"/>
      <c r="U201" s="122"/>
      <c r="V201" s="123"/>
      <c r="W201" s="434">
        <f t="shared" si="457"/>
        <v>9000</v>
      </c>
      <c r="X201" s="412">
        <f t="shared" si="458"/>
        <v>2500</v>
      </c>
      <c r="Y201" s="415">
        <f t="shared" si="459"/>
        <v>6500</v>
      </c>
      <c r="Z201" s="429">
        <f t="shared" si="460"/>
        <v>0.72222222222222221</v>
      </c>
      <c r="AA201" s="271"/>
      <c r="AB201" s="129"/>
      <c r="AC201" s="129"/>
      <c r="AD201" s="129"/>
      <c r="AE201" s="129"/>
      <c r="AF201" s="129"/>
      <c r="AG201" s="129"/>
    </row>
    <row r="202" spans="1:33" ht="30" customHeight="1" x14ac:dyDescent="0.15">
      <c r="A202" s="338" t="s">
        <v>71</v>
      </c>
      <c r="B202" s="339" t="s">
        <v>388</v>
      </c>
      <c r="C202" s="364" t="s">
        <v>389</v>
      </c>
      <c r="D202" s="351" t="s">
        <v>137</v>
      </c>
      <c r="E202" s="352">
        <v>6</v>
      </c>
      <c r="F202" s="353">
        <v>1500</v>
      </c>
      <c r="G202" s="322">
        <f t="shared" si="455"/>
        <v>9000</v>
      </c>
      <c r="H202" s="121">
        <v>1</v>
      </c>
      <c r="I202" s="122">
        <v>2500</v>
      </c>
      <c r="J202" s="123">
        <f t="shared" si="456"/>
        <v>2500</v>
      </c>
      <c r="K202" s="121"/>
      <c r="L202" s="122"/>
      <c r="M202" s="123"/>
      <c r="N202" s="121"/>
      <c r="O202" s="122"/>
      <c r="P202" s="123"/>
      <c r="Q202" s="121"/>
      <c r="R202" s="122"/>
      <c r="S202" s="123"/>
      <c r="T202" s="121"/>
      <c r="U202" s="122"/>
      <c r="V202" s="123"/>
      <c r="W202" s="434">
        <f t="shared" si="457"/>
        <v>9000</v>
      </c>
      <c r="X202" s="412">
        <f t="shared" si="458"/>
        <v>2500</v>
      </c>
      <c r="Y202" s="415">
        <f t="shared" si="459"/>
        <v>6500</v>
      </c>
      <c r="Z202" s="429">
        <f t="shared" si="460"/>
        <v>0.72222222222222221</v>
      </c>
      <c r="AA202" s="271"/>
      <c r="AB202" s="129"/>
      <c r="AC202" s="129"/>
      <c r="AD202" s="129"/>
      <c r="AE202" s="129"/>
      <c r="AF202" s="129"/>
      <c r="AG202" s="129"/>
    </row>
    <row r="203" spans="1:33" ht="30" customHeight="1" x14ac:dyDescent="0.15">
      <c r="A203" s="338" t="s">
        <v>71</v>
      </c>
      <c r="B203" s="339" t="s">
        <v>390</v>
      </c>
      <c r="C203" s="364" t="s">
        <v>391</v>
      </c>
      <c r="D203" s="351" t="s">
        <v>392</v>
      </c>
      <c r="E203" s="352">
        <v>6</v>
      </c>
      <c r="F203" s="353">
        <v>2500</v>
      </c>
      <c r="G203" s="322">
        <f t="shared" si="455"/>
        <v>15000</v>
      </c>
      <c r="H203" s="121">
        <v>2</v>
      </c>
      <c r="I203" s="122">
        <v>2500</v>
      </c>
      <c r="J203" s="123">
        <f t="shared" si="456"/>
        <v>5000</v>
      </c>
      <c r="K203" s="121"/>
      <c r="L203" s="122"/>
      <c r="M203" s="123"/>
      <c r="N203" s="121"/>
      <c r="O203" s="122"/>
      <c r="P203" s="123"/>
      <c r="Q203" s="121"/>
      <c r="R203" s="122"/>
      <c r="S203" s="123"/>
      <c r="T203" s="121"/>
      <c r="U203" s="122"/>
      <c r="V203" s="123"/>
      <c r="W203" s="434">
        <f t="shared" si="457"/>
        <v>15000</v>
      </c>
      <c r="X203" s="412">
        <f t="shared" si="458"/>
        <v>5000</v>
      </c>
      <c r="Y203" s="415">
        <f t="shared" si="459"/>
        <v>10000</v>
      </c>
      <c r="Z203" s="429">
        <f t="shared" si="460"/>
        <v>0.66666666666666663</v>
      </c>
      <c r="AA203" s="271"/>
      <c r="AB203" s="129"/>
      <c r="AC203" s="129"/>
      <c r="AD203" s="129"/>
      <c r="AE203" s="129"/>
      <c r="AF203" s="129"/>
      <c r="AG203" s="129"/>
    </row>
    <row r="204" spans="1:33" ht="30" customHeight="1" x14ac:dyDescent="0.15">
      <c r="A204" s="338" t="s">
        <v>71</v>
      </c>
      <c r="B204" s="339" t="s">
        <v>298</v>
      </c>
      <c r="C204" s="363" t="s">
        <v>393</v>
      </c>
      <c r="D204" s="351"/>
      <c r="E204" s="352"/>
      <c r="F204" s="353"/>
      <c r="G204" s="322"/>
      <c r="H204" s="121"/>
      <c r="I204" s="122"/>
      <c r="J204" s="123"/>
      <c r="K204" s="121"/>
      <c r="L204" s="122"/>
      <c r="M204" s="123"/>
      <c r="N204" s="121"/>
      <c r="O204" s="122"/>
      <c r="P204" s="123"/>
      <c r="Q204" s="121"/>
      <c r="R204" s="122"/>
      <c r="S204" s="123"/>
      <c r="T204" s="121"/>
      <c r="U204" s="122"/>
      <c r="V204" s="123"/>
      <c r="W204" s="434"/>
      <c r="X204" s="412"/>
      <c r="Y204" s="415"/>
      <c r="Z204" s="429"/>
      <c r="AA204" s="271"/>
      <c r="AB204" s="129"/>
      <c r="AC204" s="129"/>
      <c r="AD204" s="129"/>
      <c r="AE204" s="129"/>
      <c r="AF204" s="129"/>
      <c r="AG204" s="129"/>
    </row>
    <row r="205" spans="1:33" ht="30" customHeight="1" x14ac:dyDescent="0.15">
      <c r="A205" s="338" t="s">
        <v>71</v>
      </c>
      <c r="B205" s="339" t="s">
        <v>394</v>
      </c>
      <c r="C205" s="344" t="s">
        <v>395</v>
      </c>
      <c r="D205" s="345" t="s">
        <v>396</v>
      </c>
      <c r="E205" s="346">
        <v>1</v>
      </c>
      <c r="F205" s="347">
        <v>20000</v>
      </c>
      <c r="G205" s="322">
        <f t="shared" si="455"/>
        <v>20000</v>
      </c>
      <c r="H205" s="121">
        <v>1</v>
      </c>
      <c r="I205" s="122">
        <v>28000</v>
      </c>
      <c r="J205" s="123">
        <f t="shared" si="456"/>
        <v>28000</v>
      </c>
      <c r="K205" s="121"/>
      <c r="L205" s="122"/>
      <c r="M205" s="123"/>
      <c r="N205" s="121"/>
      <c r="O205" s="122"/>
      <c r="P205" s="123"/>
      <c r="Q205" s="121"/>
      <c r="R205" s="122"/>
      <c r="S205" s="123"/>
      <c r="T205" s="121"/>
      <c r="U205" s="122"/>
      <c r="V205" s="123"/>
      <c r="W205" s="434">
        <f t="shared" si="457"/>
        <v>20000</v>
      </c>
      <c r="X205" s="412">
        <f t="shared" si="458"/>
        <v>28000</v>
      </c>
      <c r="Y205" s="415">
        <f t="shared" si="459"/>
        <v>-8000</v>
      </c>
      <c r="Z205" s="429">
        <f t="shared" si="460"/>
        <v>-0.4</v>
      </c>
      <c r="AA205" s="271"/>
      <c r="AB205" s="129"/>
      <c r="AC205" s="129"/>
      <c r="AD205" s="129"/>
      <c r="AE205" s="129"/>
      <c r="AF205" s="129"/>
      <c r="AG205" s="129"/>
    </row>
    <row r="206" spans="1:33" ht="30" customHeight="1" x14ac:dyDescent="0.15">
      <c r="A206" s="338" t="s">
        <v>71</v>
      </c>
      <c r="B206" s="394" t="s">
        <v>397</v>
      </c>
      <c r="C206" s="344" t="s">
        <v>398</v>
      </c>
      <c r="D206" s="345" t="s">
        <v>396</v>
      </c>
      <c r="E206" s="352">
        <v>1.5</v>
      </c>
      <c r="F206" s="353">
        <v>20000</v>
      </c>
      <c r="G206" s="322">
        <f t="shared" si="455"/>
        <v>30000</v>
      </c>
      <c r="H206" s="121">
        <v>1.5</v>
      </c>
      <c r="I206" s="122">
        <v>20000</v>
      </c>
      <c r="J206" s="123">
        <f t="shared" si="456"/>
        <v>30000</v>
      </c>
      <c r="K206" s="121"/>
      <c r="L206" s="122"/>
      <c r="M206" s="123"/>
      <c r="N206" s="121"/>
      <c r="O206" s="122"/>
      <c r="P206" s="123"/>
      <c r="Q206" s="121"/>
      <c r="R206" s="122"/>
      <c r="S206" s="123"/>
      <c r="T206" s="121"/>
      <c r="U206" s="122"/>
      <c r="V206" s="123"/>
      <c r="W206" s="434">
        <f t="shared" si="457"/>
        <v>30000</v>
      </c>
      <c r="X206" s="412">
        <f t="shared" si="458"/>
        <v>30000</v>
      </c>
      <c r="Y206" s="415">
        <f t="shared" si="459"/>
        <v>0</v>
      </c>
      <c r="Z206" s="429">
        <f t="shared" si="460"/>
        <v>0</v>
      </c>
      <c r="AA206" s="271"/>
      <c r="AB206" s="129"/>
      <c r="AC206" s="129"/>
      <c r="AD206" s="129"/>
      <c r="AE206" s="129"/>
      <c r="AF206" s="129"/>
      <c r="AG206" s="129"/>
    </row>
    <row r="207" spans="1:33" ht="30" customHeight="1" x14ac:dyDescent="0.15">
      <c r="A207" s="338" t="s">
        <v>71</v>
      </c>
      <c r="B207" s="339" t="s">
        <v>399</v>
      </c>
      <c r="C207" s="344" t="s">
        <v>400</v>
      </c>
      <c r="D207" s="345" t="s">
        <v>396</v>
      </c>
      <c r="E207" s="352">
        <v>1.75</v>
      </c>
      <c r="F207" s="353">
        <v>20000</v>
      </c>
      <c r="G207" s="322">
        <f t="shared" si="455"/>
        <v>35000</v>
      </c>
      <c r="H207" s="121">
        <v>1</v>
      </c>
      <c r="I207" s="122">
        <v>20000</v>
      </c>
      <c r="J207" s="123">
        <f t="shared" si="456"/>
        <v>20000</v>
      </c>
      <c r="K207" s="121"/>
      <c r="L207" s="122"/>
      <c r="M207" s="123"/>
      <c r="N207" s="121"/>
      <c r="O207" s="122"/>
      <c r="P207" s="123"/>
      <c r="Q207" s="121"/>
      <c r="R207" s="122"/>
      <c r="S207" s="123"/>
      <c r="T207" s="121"/>
      <c r="U207" s="122"/>
      <c r="V207" s="123"/>
      <c r="W207" s="434">
        <f t="shared" si="457"/>
        <v>35000</v>
      </c>
      <c r="X207" s="412">
        <f t="shared" si="458"/>
        <v>20000</v>
      </c>
      <c r="Y207" s="415">
        <f t="shared" si="459"/>
        <v>15000</v>
      </c>
      <c r="Z207" s="429">
        <f t="shared" si="460"/>
        <v>0.42857142857142855</v>
      </c>
      <c r="AA207" s="271"/>
      <c r="AB207" s="129"/>
      <c r="AC207" s="129"/>
      <c r="AD207" s="129"/>
      <c r="AE207" s="129"/>
      <c r="AF207" s="129"/>
      <c r="AG207" s="129"/>
    </row>
    <row r="208" spans="1:33" ht="30" customHeight="1" x14ac:dyDescent="0.15">
      <c r="A208" s="338" t="s">
        <v>71</v>
      </c>
      <c r="B208" s="339" t="s">
        <v>299</v>
      </c>
      <c r="C208" s="348" t="s">
        <v>401</v>
      </c>
      <c r="D208" s="351"/>
      <c r="E208" s="352"/>
      <c r="F208" s="353"/>
      <c r="G208" s="322"/>
      <c r="H208" s="121"/>
      <c r="I208" s="122"/>
      <c r="J208" s="123"/>
      <c r="K208" s="121"/>
      <c r="L208" s="122"/>
      <c r="M208" s="123"/>
      <c r="N208" s="121"/>
      <c r="O208" s="122"/>
      <c r="P208" s="123"/>
      <c r="Q208" s="121"/>
      <c r="R208" s="122"/>
      <c r="S208" s="123"/>
      <c r="T208" s="121"/>
      <c r="U208" s="122"/>
      <c r="V208" s="123"/>
      <c r="W208" s="434"/>
      <c r="X208" s="412"/>
      <c r="Y208" s="415"/>
      <c r="Z208" s="429"/>
      <c r="AA208" s="271"/>
      <c r="AB208" s="129"/>
      <c r="AC208" s="129"/>
      <c r="AD208" s="129"/>
      <c r="AE208" s="129"/>
      <c r="AF208" s="129"/>
      <c r="AG208" s="129"/>
    </row>
    <row r="209" spans="1:33" ht="30" customHeight="1" x14ac:dyDescent="0.15">
      <c r="A209" s="338" t="s">
        <v>71</v>
      </c>
      <c r="B209" s="339" t="s">
        <v>402</v>
      </c>
      <c r="C209" s="318" t="s">
        <v>403</v>
      </c>
      <c r="D209" s="328" t="s">
        <v>137</v>
      </c>
      <c r="E209" s="329">
        <v>1</v>
      </c>
      <c r="F209" s="330">
        <v>176828.85</v>
      </c>
      <c r="G209" s="331">
        <f t="shared" ref="G209:G214" si="461">E209*F209</f>
        <v>176828.85</v>
      </c>
      <c r="H209" s="121">
        <v>1</v>
      </c>
      <c r="I209" s="122">
        <v>50000</v>
      </c>
      <c r="J209" s="123">
        <f t="shared" si="456"/>
        <v>50000</v>
      </c>
      <c r="K209" s="121"/>
      <c r="L209" s="122"/>
      <c r="M209" s="123"/>
      <c r="N209" s="121"/>
      <c r="O209" s="122"/>
      <c r="P209" s="123"/>
      <c r="Q209" s="121"/>
      <c r="R209" s="122"/>
      <c r="S209" s="123"/>
      <c r="T209" s="121"/>
      <c r="U209" s="122"/>
      <c r="V209" s="123"/>
      <c r="W209" s="434">
        <f t="shared" si="457"/>
        <v>176828.85</v>
      </c>
      <c r="X209" s="412">
        <f t="shared" si="458"/>
        <v>50000</v>
      </c>
      <c r="Y209" s="415">
        <f t="shared" si="459"/>
        <v>126828.85</v>
      </c>
      <c r="Z209" s="429">
        <f t="shared" si="460"/>
        <v>0.71724071043837023</v>
      </c>
      <c r="AA209" s="271"/>
      <c r="AB209" s="129"/>
      <c r="AC209" s="129"/>
      <c r="AD209" s="129"/>
      <c r="AE209" s="129"/>
      <c r="AF209" s="129"/>
      <c r="AG209" s="129"/>
    </row>
    <row r="210" spans="1:33" ht="30" customHeight="1" x14ac:dyDescent="0.15">
      <c r="A210" s="338" t="s">
        <v>71</v>
      </c>
      <c r="B210" s="339" t="s">
        <v>404</v>
      </c>
      <c r="C210" s="159" t="s">
        <v>413</v>
      </c>
      <c r="D210" s="328" t="s">
        <v>137</v>
      </c>
      <c r="E210" s="365">
        <v>1</v>
      </c>
      <c r="F210" s="366">
        <v>156828.85</v>
      </c>
      <c r="G210" s="331">
        <f t="shared" si="461"/>
        <v>156828.85</v>
      </c>
      <c r="H210" s="121">
        <v>1</v>
      </c>
      <c r="I210" s="122">
        <v>78414.429999999993</v>
      </c>
      <c r="J210" s="123">
        <f t="shared" si="456"/>
        <v>78414.429999999993</v>
      </c>
      <c r="K210" s="121"/>
      <c r="L210" s="122"/>
      <c r="M210" s="123"/>
      <c r="N210" s="121"/>
      <c r="O210" s="122"/>
      <c r="P210" s="123"/>
      <c r="Q210" s="121"/>
      <c r="R210" s="122"/>
      <c r="S210" s="123"/>
      <c r="T210" s="121"/>
      <c r="U210" s="122"/>
      <c r="V210" s="123"/>
      <c r="W210" s="434">
        <f t="shared" si="457"/>
        <v>156828.85</v>
      </c>
      <c r="X210" s="412">
        <f t="shared" si="458"/>
        <v>78414.429999999993</v>
      </c>
      <c r="Y210" s="415">
        <f t="shared" si="459"/>
        <v>78414.420000000013</v>
      </c>
      <c r="Z210" s="429">
        <f t="shared" si="460"/>
        <v>0.49999996811811098</v>
      </c>
      <c r="AA210" s="271"/>
      <c r="AB210" s="129"/>
      <c r="AC210" s="129"/>
      <c r="AD210" s="129"/>
      <c r="AE210" s="129"/>
      <c r="AF210" s="129"/>
      <c r="AG210" s="129"/>
    </row>
    <row r="211" spans="1:33" s="317" customFormat="1" ht="30" customHeight="1" x14ac:dyDescent="0.15">
      <c r="A211" s="338" t="s">
        <v>71</v>
      </c>
      <c r="B211" s="394" t="s">
        <v>414</v>
      </c>
      <c r="C211" s="159" t="s">
        <v>405</v>
      </c>
      <c r="D211" s="328" t="s">
        <v>137</v>
      </c>
      <c r="E211" s="365"/>
      <c r="F211" s="366"/>
      <c r="G211" s="368"/>
      <c r="H211" s="121">
        <v>1</v>
      </c>
      <c r="I211" s="122">
        <v>74240</v>
      </c>
      <c r="J211" s="123">
        <f t="shared" si="456"/>
        <v>74240</v>
      </c>
      <c r="K211" s="121"/>
      <c r="L211" s="122"/>
      <c r="M211" s="123"/>
      <c r="N211" s="121"/>
      <c r="O211" s="122"/>
      <c r="P211" s="123"/>
      <c r="Q211" s="121"/>
      <c r="R211" s="122"/>
      <c r="S211" s="123"/>
      <c r="T211" s="121"/>
      <c r="U211" s="122"/>
      <c r="V211" s="123"/>
      <c r="W211" s="434">
        <f t="shared" si="457"/>
        <v>0</v>
      </c>
      <c r="X211" s="412">
        <f t="shared" si="458"/>
        <v>74240</v>
      </c>
      <c r="Y211" s="415">
        <f t="shared" si="459"/>
        <v>-74240</v>
      </c>
      <c r="Z211" s="429" t="e">
        <f t="shared" si="460"/>
        <v>#DIV/0!</v>
      </c>
      <c r="AA211" s="271"/>
      <c r="AB211" s="129"/>
      <c r="AC211" s="129"/>
      <c r="AD211" s="129"/>
      <c r="AE211" s="129"/>
      <c r="AF211" s="129"/>
      <c r="AG211" s="129"/>
    </row>
    <row r="212" spans="1:33" ht="30" customHeight="1" x14ac:dyDescent="0.15">
      <c r="A212" s="338" t="s">
        <v>71</v>
      </c>
      <c r="B212" s="339" t="s">
        <v>406</v>
      </c>
      <c r="C212" s="367" t="s">
        <v>407</v>
      </c>
      <c r="D212" s="328" t="s">
        <v>137</v>
      </c>
      <c r="E212" s="365">
        <v>1</v>
      </c>
      <c r="F212" s="366">
        <v>156828.85</v>
      </c>
      <c r="G212" s="368">
        <f t="shared" si="461"/>
        <v>156828.85</v>
      </c>
      <c r="H212" s="121"/>
      <c r="I212" s="122"/>
      <c r="J212" s="123"/>
      <c r="K212" s="121"/>
      <c r="L212" s="122"/>
      <c r="M212" s="123"/>
      <c r="N212" s="121"/>
      <c r="O212" s="122"/>
      <c r="P212" s="123"/>
      <c r="Q212" s="121"/>
      <c r="R212" s="122"/>
      <c r="S212" s="123"/>
      <c r="T212" s="121"/>
      <c r="U212" s="122"/>
      <c r="V212" s="123"/>
      <c r="W212" s="434">
        <f t="shared" si="457"/>
        <v>156828.85</v>
      </c>
      <c r="X212" s="412">
        <f t="shared" si="458"/>
        <v>0</v>
      </c>
      <c r="Y212" s="415">
        <f t="shared" si="459"/>
        <v>156828.85</v>
      </c>
      <c r="Z212" s="429">
        <f t="shared" si="460"/>
        <v>1</v>
      </c>
      <c r="AA212" s="271"/>
      <c r="AB212" s="129"/>
      <c r="AC212" s="129"/>
      <c r="AD212" s="129"/>
      <c r="AE212" s="129"/>
      <c r="AF212" s="129"/>
      <c r="AG212" s="129"/>
    </row>
    <row r="213" spans="1:33" ht="30" customHeight="1" x14ac:dyDescent="0.15">
      <c r="A213" s="338" t="s">
        <v>71</v>
      </c>
      <c r="B213" s="339" t="s">
        <v>408</v>
      </c>
      <c r="C213" s="318" t="s">
        <v>409</v>
      </c>
      <c r="D213" s="328" t="s">
        <v>137</v>
      </c>
      <c r="E213" s="365">
        <v>1</v>
      </c>
      <c r="F213" s="321">
        <v>218328.85</v>
      </c>
      <c r="G213" s="322">
        <f t="shared" si="461"/>
        <v>218328.85</v>
      </c>
      <c r="H213" s="121">
        <v>1</v>
      </c>
      <c r="I213" s="397">
        <v>217947.13</v>
      </c>
      <c r="J213" s="398">
        <f t="shared" si="456"/>
        <v>217947.13</v>
      </c>
      <c r="K213" s="121"/>
      <c r="L213" s="122"/>
      <c r="M213" s="123"/>
      <c r="N213" s="121"/>
      <c r="O213" s="122"/>
      <c r="P213" s="123"/>
      <c r="Q213" s="121"/>
      <c r="R213" s="122"/>
      <c r="S213" s="123"/>
      <c r="T213" s="121"/>
      <c r="U213" s="122"/>
      <c r="V213" s="123"/>
      <c r="W213" s="434">
        <f t="shared" si="457"/>
        <v>218328.85</v>
      </c>
      <c r="X213" s="412">
        <f t="shared" si="458"/>
        <v>217947.13</v>
      </c>
      <c r="Y213" s="415">
        <f t="shared" si="459"/>
        <v>381.72000000000116</v>
      </c>
      <c r="Z213" s="429">
        <f t="shared" si="460"/>
        <v>1.7483717795426538E-3</v>
      </c>
      <c r="AA213" s="271"/>
      <c r="AB213" s="129"/>
      <c r="AC213" s="129"/>
      <c r="AD213" s="129"/>
      <c r="AE213" s="129"/>
      <c r="AF213" s="129"/>
      <c r="AG213" s="129"/>
    </row>
    <row r="214" spans="1:33" ht="30" customHeight="1" x14ac:dyDescent="0.15">
      <c r="A214" s="338" t="s">
        <v>71</v>
      </c>
      <c r="B214" s="394" t="s">
        <v>410</v>
      </c>
      <c r="C214" s="333" t="s">
        <v>411</v>
      </c>
      <c r="D214" s="328" t="s">
        <v>137</v>
      </c>
      <c r="E214" s="365">
        <v>1</v>
      </c>
      <c r="F214" s="353">
        <v>158328.85</v>
      </c>
      <c r="G214" s="322">
        <f t="shared" si="461"/>
        <v>158328.85</v>
      </c>
      <c r="H214" s="121">
        <v>1</v>
      </c>
      <c r="I214" s="122">
        <v>8000</v>
      </c>
      <c r="J214" s="123">
        <f t="shared" si="456"/>
        <v>8000</v>
      </c>
      <c r="K214" s="121"/>
      <c r="L214" s="122"/>
      <c r="M214" s="123"/>
      <c r="N214" s="121"/>
      <c r="O214" s="122"/>
      <c r="P214" s="123"/>
      <c r="Q214" s="121"/>
      <c r="R214" s="122"/>
      <c r="S214" s="123"/>
      <c r="T214" s="121"/>
      <c r="U214" s="122"/>
      <c r="V214" s="123"/>
      <c r="W214" s="434">
        <f t="shared" si="457"/>
        <v>158328.85</v>
      </c>
      <c r="X214" s="412">
        <f t="shared" si="458"/>
        <v>8000</v>
      </c>
      <c r="Y214" s="415">
        <f t="shared" si="459"/>
        <v>150328.85</v>
      </c>
      <c r="Z214" s="429">
        <f t="shared" si="460"/>
        <v>0.9494722534774932</v>
      </c>
      <c r="AA214" s="271"/>
      <c r="AB214" s="129"/>
      <c r="AC214" s="129"/>
      <c r="AD214" s="129"/>
      <c r="AE214" s="129"/>
      <c r="AF214" s="129"/>
      <c r="AG214" s="129"/>
    </row>
    <row r="215" spans="1:33" s="317" customFormat="1" ht="30" customHeight="1" x14ac:dyDescent="0.15">
      <c r="A215" s="338" t="s">
        <v>71</v>
      </c>
      <c r="B215" s="394" t="s">
        <v>415</v>
      </c>
      <c r="C215" s="160" t="s">
        <v>417</v>
      </c>
      <c r="D215" s="328" t="s">
        <v>137</v>
      </c>
      <c r="E215" s="395"/>
      <c r="F215" s="396"/>
      <c r="G215" s="361"/>
      <c r="H215" s="133">
        <v>1</v>
      </c>
      <c r="I215" s="134">
        <v>425163.06</v>
      </c>
      <c r="J215" s="135">
        <f t="shared" si="456"/>
        <v>425163.06</v>
      </c>
      <c r="K215" s="133"/>
      <c r="L215" s="134"/>
      <c r="M215" s="135"/>
      <c r="N215" s="133"/>
      <c r="O215" s="134"/>
      <c r="P215" s="135"/>
      <c r="Q215" s="133"/>
      <c r="R215" s="134"/>
      <c r="S215" s="135"/>
      <c r="T215" s="133"/>
      <c r="U215" s="134"/>
      <c r="V215" s="135"/>
      <c r="W215" s="434">
        <f t="shared" si="457"/>
        <v>0</v>
      </c>
      <c r="X215" s="412">
        <f t="shared" si="458"/>
        <v>425163.06</v>
      </c>
      <c r="Y215" s="415">
        <f t="shared" si="459"/>
        <v>-425163.06</v>
      </c>
      <c r="Z215" s="429" t="e">
        <f t="shared" si="460"/>
        <v>#DIV/0!</v>
      </c>
      <c r="AA215" s="272"/>
      <c r="AB215" s="129"/>
      <c r="AC215" s="129"/>
      <c r="AD215" s="129"/>
      <c r="AE215" s="129"/>
      <c r="AF215" s="129"/>
      <c r="AG215" s="129"/>
    </row>
    <row r="216" spans="1:33" s="369" customFormat="1" ht="30" customHeight="1" x14ac:dyDescent="0.15">
      <c r="A216" s="338" t="s">
        <v>71</v>
      </c>
      <c r="B216" s="394" t="s">
        <v>416</v>
      </c>
      <c r="C216" s="161" t="s">
        <v>421</v>
      </c>
      <c r="D216" s="328" t="s">
        <v>137</v>
      </c>
      <c r="E216" s="395"/>
      <c r="F216" s="396"/>
      <c r="G216" s="361"/>
      <c r="H216" s="121">
        <v>1</v>
      </c>
      <c r="I216" s="122">
        <f>3350*21.1375</f>
        <v>70810.625</v>
      </c>
      <c r="J216" s="123">
        <f t="shared" ref="J216" si="462">H216*I216</f>
        <v>70810.625</v>
      </c>
      <c r="K216" s="133"/>
      <c r="L216" s="134"/>
      <c r="M216" s="135"/>
      <c r="N216" s="133"/>
      <c r="O216" s="134"/>
      <c r="P216" s="135"/>
      <c r="Q216" s="133"/>
      <c r="R216" s="134"/>
      <c r="S216" s="135"/>
      <c r="T216" s="133"/>
      <c r="U216" s="134"/>
      <c r="V216" s="135"/>
      <c r="W216" s="434">
        <f t="shared" si="457"/>
        <v>0</v>
      </c>
      <c r="X216" s="412">
        <f t="shared" si="458"/>
        <v>70810.625</v>
      </c>
      <c r="Y216" s="415">
        <f t="shared" si="459"/>
        <v>-70810.625</v>
      </c>
      <c r="Z216" s="429" t="e">
        <f t="shared" si="460"/>
        <v>#DIV/0!</v>
      </c>
      <c r="AA216" s="272" t="s">
        <v>427</v>
      </c>
      <c r="AB216" s="129"/>
      <c r="AC216" s="129"/>
      <c r="AD216" s="129"/>
      <c r="AE216" s="129"/>
      <c r="AF216" s="129"/>
      <c r="AG216" s="129"/>
    </row>
    <row r="217" spans="1:33" ht="30" customHeight="1" thickBot="1" x14ac:dyDescent="0.2">
      <c r="A217" s="130" t="s">
        <v>71</v>
      </c>
      <c r="B217" s="394" t="s">
        <v>422</v>
      </c>
      <c r="C217" s="182" t="s">
        <v>300</v>
      </c>
      <c r="D217" s="145"/>
      <c r="E217" s="133"/>
      <c r="F217" s="134">
        <v>0.22</v>
      </c>
      <c r="G217" s="135">
        <f t="shared" ref="G217" si="463">E217*F217</f>
        <v>0</v>
      </c>
      <c r="H217" s="133">
        <f>J214</f>
        <v>8000</v>
      </c>
      <c r="I217" s="134">
        <v>0.22</v>
      </c>
      <c r="J217" s="135">
        <f t="shared" si="456"/>
        <v>1760</v>
      </c>
      <c r="K217" s="133"/>
      <c r="L217" s="134">
        <v>0.22</v>
      </c>
      <c r="M217" s="135">
        <f t="shared" si="449"/>
        <v>0</v>
      </c>
      <c r="N217" s="133"/>
      <c r="O217" s="134">
        <v>0.22</v>
      </c>
      <c r="P217" s="135">
        <f t="shared" si="450"/>
        <v>0</v>
      </c>
      <c r="Q217" s="133"/>
      <c r="R217" s="134">
        <v>0.22</v>
      </c>
      <c r="S217" s="135">
        <f t="shared" si="451"/>
        <v>0</v>
      </c>
      <c r="T217" s="133"/>
      <c r="U217" s="134">
        <v>0.22</v>
      </c>
      <c r="V217" s="135">
        <f t="shared" si="452"/>
        <v>0</v>
      </c>
      <c r="W217" s="435">
        <f t="shared" si="453"/>
        <v>0</v>
      </c>
      <c r="X217" s="422">
        <f t="shared" si="454"/>
        <v>1760</v>
      </c>
      <c r="Y217" s="415">
        <f t="shared" si="408"/>
        <v>-1760</v>
      </c>
      <c r="Z217" s="433" t="e">
        <f t="shared" si="409"/>
        <v>#DIV/0!</v>
      </c>
      <c r="AA217" s="424"/>
      <c r="AB217" s="6"/>
      <c r="AC217" s="6"/>
      <c r="AD217" s="6"/>
      <c r="AE217" s="6"/>
      <c r="AF217" s="6"/>
      <c r="AG217" s="6"/>
    </row>
    <row r="218" spans="1:33" ht="30" customHeight="1" thickBot="1" x14ac:dyDescent="0.2">
      <c r="A218" s="284" t="s">
        <v>301</v>
      </c>
      <c r="B218" s="285"/>
      <c r="C218" s="286"/>
      <c r="D218" s="287"/>
      <c r="E218" s="170">
        <f>E197+E193+E187+E182</f>
        <v>59.25</v>
      </c>
      <c r="F218" s="183"/>
      <c r="G218" s="288">
        <f t="shared" ref="G218:H218" si="464">G197+G193+G187+G182</f>
        <v>1229944.25</v>
      </c>
      <c r="H218" s="170">
        <f t="shared" si="464"/>
        <v>26.5</v>
      </c>
      <c r="I218" s="183"/>
      <c r="J218" s="288">
        <f t="shared" ref="J218:K218" si="465">J197+J193+J187+J182</f>
        <v>1322090.2450000001</v>
      </c>
      <c r="K218" s="170">
        <f t="shared" si="465"/>
        <v>0</v>
      </c>
      <c r="L218" s="183"/>
      <c r="M218" s="288">
        <f t="shared" ref="M218:N218" si="466">M197+M193+M187+M182</f>
        <v>0</v>
      </c>
      <c r="N218" s="170">
        <f t="shared" si="466"/>
        <v>0</v>
      </c>
      <c r="O218" s="183"/>
      <c r="P218" s="288">
        <f t="shared" ref="P218:Q218" si="467">P197+P193+P187+P182</f>
        <v>0</v>
      </c>
      <c r="Q218" s="170">
        <f t="shared" si="467"/>
        <v>0</v>
      </c>
      <c r="R218" s="183"/>
      <c r="S218" s="288">
        <f t="shared" ref="S218:T218" si="468">S197+S193+S187+S182</f>
        <v>0</v>
      </c>
      <c r="T218" s="170">
        <f t="shared" si="468"/>
        <v>0</v>
      </c>
      <c r="U218" s="183"/>
      <c r="V218" s="288">
        <f>V197+V193+V187+V182</f>
        <v>0</v>
      </c>
      <c r="W218" s="218">
        <f t="shared" ref="W218:X218" si="469">W197+W182+W193+W187</f>
        <v>1229944.25</v>
      </c>
      <c r="X218" s="442">
        <f t="shared" si="469"/>
        <v>1322090.2450000001</v>
      </c>
      <c r="Y218" s="218">
        <f t="shared" si="408"/>
        <v>-92145.995000000112</v>
      </c>
      <c r="Z218" s="465">
        <f t="shared" si="409"/>
        <v>-7.4918838801027052E-2</v>
      </c>
      <c r="AA218" s="219"/>
      <c r="AB218" s="6"/>
      <c r="AC218" s="6"/>
      <c r="AD218" s="6"/>
      <c r="AE218" s="6"/>
      <c r="AF218" s="6"/>
      <c r="AG218" s="6"/>
    </row>
    <row r="219" spans="1:33" ht="30" customHeight="1" thickBot="1" x14ac:dyDescent="0.2">
      <c r="A219" s="289" t="s">
        <v>302</v>
      </c>
      <c r="B219" s="290"/>
      <c r="C219" s="291"/>
      <c r="D219" s="292"/>
      <c r="E219" s="293"/>
      <c r="F219" s="294"/>
      <c r="G219" s="295">
        <f>G33+G47+G56+G104+G118+G132+G145+G153+G163+G170+G174+G180+G218</f>
        <v>1946494.25</v>
      </c>
      <c r="H219" s="293"/>
      <c r="I219" s="294"/>
      <c r="J219" s="295">
        <f>J33+J47+J56+J104+J118+J132+J145+J153+J163+J170+J174+J180+J218</f>
        <v>1946494.2450000001</v>
      </c>
      <c r="K219" s="293"/>
      <c r="L219" s="294"/>
      <c r="M219" s="295">
        <f>M33+M47+M56+M104+M118+M132+M145+M153+M163+M170+M174+M180+M218</f>
        <v>0</v>
      </c>
      <c r="N219" s="293"/>
      <c r="O219" s="294"/>
      <c r="P219" s="295">
        <f>P33+P47+P56+P104+P118+P132+P145+P153+P163+P170+P174+P180+P218</f>
        <v>0</v>
      </c>
      <c r="Q219" s="293"/>
      <c r="R219" s="294"/>
      <c r="S219" s="295">
        <f>S33+S47+S56+S104+S118+S132+S145+S153+S163+S170+S174+S180+S218</f>
        <v>0</v>
      </c>
      <c r="T219" s="293"/>
      <c r="U219" s="294"/>
      <c r="V219" s="295">
        <f>V33+V47+V56+V104+V118+V132+V145+V153+V163+V170+V174+V180+V218</f>
        <v>0</v>
      </c>
      <c r="W219" s="295">
        <f>W33+W47+W56+W104+W118+W132+W145+W153+W163+W170+W174+W180+W218</f>
        <v>1946494.25</v>
      </c>
      <c r="X219" s="295">
        <f>X33+X47+X56+X104+X118+X132+X145+X153+X163+X170+X174+X180+X218</f>
        <v>1946494.2450000001</v>
      </c>
      <c r="Y219" s="401">
        <f>Y33+Y47+Y56+Y104+Y118+Y132+Y145+Y153+Y163+Y170+Y174+Y180+Y218</f>
        <v>4.999999888241291E-3</v>
      </c>
      <c r="Z219" s="403">
        <f t="shared" si="409"/>
        <v>2.5687206053864744E-9</v>
      </c>
      <c r="AA219" s="402"/>
      <c r="AB219" s="6"/>
      <c r="AC219" s="6"/>
      <c r="AD219" s="6"/>
      <c r="AE219" s="6"/>
      <c r="AF219" s="6"/>
      <c r="AG219" s="6"/>
    </row>
    <row r="220" spans="1:33" ht="15" customHeight="1" thickBot="1" x14ac:dyDescent="0.2">
      <c r="A220" s="510"/>
      <c r="B220" s="469"/>
      <c r="C220" s="469"/>
      <c r="D220" s="73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296"/>
      <c r="X220" s="296"/>
      <c r="Y220" s="296"/>
      <c r="Z220" s="374"/>
      <c r="AA220" s="82"/>
      <c r="AB220" s="6"/>
      <c r="AC220" s="6"/>
      <c r="AD220" s="6"/>
      <c r="AE220" s="6"/>
      <c r="AF220" s="6"/>
      <c r="AG220" s="6"/>
    </row>
    <row r="221" spans="1:33" ht="30" customHeight="1" x14ac:dyDescent="0.15">
      <c r="A221" s="511" t="s">
        <v>303</v>
      </c>
      <c r="B221" s="481"/>
      <c r="C221" s="512"/>
      <c r="D221" s="297"/>
      <c r="E221" s="293"/>
      <c r="F221" s="294"/>
      <c r="G221" s="298">
        <f>Фінансування!C27-'Кошторис  витрат'!G219</f>
        <v>0</v>
      </c>
      <c r="H221" s="293"/>
      <c r="I221" s="294"/>
      <c r="J221" s="298">
        <f>Фінансування!C28-'Кошторис  витрат'!J219</f>
        <v>0</v>
      </c>
      <c r="K221" s="293"/>
      <c r="L221" s="294"/>
      <c r="M221" s="298">
        <f>Фінансування!J27-'Кошторис  витрат'!M219</f>
        <v>0</v>
      </c>
      <c r="N221" s="293"/>
      <c r="O221" s="294"/>
      <c r="P221" s="298">
        <f>Фінансування!J28-'Кошторис  витрат'!P219</f>
        <v>0</v>
      </c>
      <c r="Q221" s="293"/>
      <c r="R221" s="294"/>
      <c r="S221" s="298">
        <f>Фінансування!L27-'Кошторис  витрат'!S219</f>
        <v>0</v>
      </c>
      <c r="T221" s="293"/>
      <c r="U221" s="294"/>
      <c r="V221" s="298">
        <f>Фінансування!L28-'Кошторис  витрат'!V219</f>
        <v>0</v>
      </c>
      <c r="W221" s="299">
        <f>Фінансування!N27-'Кошторис  витрат'!W219</f>
        <v>0</v>
      </c>
      <c r="X221" s="299">
        <f>Фінансування!N28-'Кошторис  витрат'!X219</f>
        <v>0</v>
      </c>
      <c r="Y221" s="299"/>
      <c r="Z221" s="389"/>
      <c r="AA221" s="300"/>
      <c r="AB221" s="6"/>
      <c r="AC221" s="6"/>
      <c r="AD221" s="6"/>
      <c r="AE221" s="6"/>
      <c r="AF221" s="6"/>
      <c r="AG221" s="6"/>
    </row>
    <row r="222" spans="1:33" ht="15.75" customHeight="1" x14ac:dyDescent="0.15">
      <c r="A222" s="1"/>
      <c r="B222" s="301"/>
      <c r="C222" s="2"/>
      <c r="D222" s="302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70"/>
      <c r="X222" s="70"/>
      <c r="Y222" s="70"/>
      <c r="Z222" s="37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01"/>
      <c r="C223" s="2"/>
      <c r="D223" s="302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70"/>
      <c r="X223" s="70"/>
      <c r="Y223" s="70"/>
      <c r="Z223" s="37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01"/>
      <c r="C224" s="2"/>
      <c r="D224" s="302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70"/>
      <c r="X224" s="70"/>
      <c r="Y224" s="70"/>
      <c r="Z224" s="37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505" t="s">
        <v>418</v>
      </c>
      <c r="B225" s="505"/>
      <c r="C225" s="505"/>
      <c r="D225" s="302"/>
      <c r="E225" s="303"/>
      <c r="F225" s="303"/>
      <c r="G225" s="69"/>
      <c r="H225" s="506" t="s">
        <v>419</v>
      </c>
      <c r="I225" s="506"/>
      <c r="J225" s="506"/>
      <c r="K225" s="304"/>
      <c r="L225" s="2"/>
      <c r="M225" s="69"/>
      <c r="N225" s="304"/>
      <c r="O225" s="2"/>
      <c r="P225" s="69"/>
      <c r="Q225" s="69"/>
      <c r="R225" s="69"/>
      <c r="S225" s="69"/>
      <c r="T225" s="69"/>
      <c r="U225" s="69"/>
      <c r="V225" s="69"/>
      <c r="W225" s="70"/>
      <c r="X225" s="70"/>
      <c r="Y225" s="70"/>
      <c r="Z225" s="373"/>
      <c r="AA225" s="2"/>
      <c r="AB225" s="1"/>
      <c r="AC225" s="2"/>
      <c r="AD225" s="1"/>
      <c r="AE225" s="1"/>
      <c r="AF225" s="1"/>
      <c r="AG225" s="1"/>
    </row>
    <row r="226" spans="1:33" ht="15.75" customHeight="1" x14ac:dyDescent="0.15">
      <c r="A226" s="305"/>
      <c r="B226" s="306"/>
      <c r="C226" s="307" t="s">
        <v>304</v>
      </c>
      <c r="D226" s="308"/>
      <c r="E226" s="309" t="s">
        <v>305</v>
      </c>
      <c r="F226" s="309"/>
      <c r="G226" s="310"/>
      <c r="H226" s="311"/>
      <c r="I226" s="312" t="s">
        <v>306</v>
      </c>
      <c r="J226" s="310"/>
      <c r="K226" s="311"/>
      <c r="L226" s="312"/>
      <c r="M226" s="310"/>
      <c r="N226" s="311"/>
      <c r="O226" s="312"/>
      <c r="P226" s="310"/>
      <c r="Q226" s="310"/>
      <c r="R226" s="310"/>
      <c r="S226" s="310"/>
      <c r="T226" s="310"/>
      <c r="U226" s="310"/>
      <c r="V226" s="310"/>
      <c r="W226" s="313"/>
      <c r="X226" s="313"/>
      <c r="Y226" s="313"/>
      <c r="Z226" s="390"/>
      <c r="AA226" s="314"/>
      <c r="AB226" s="315"/>
      <c r="AC226" s="314"/>
      <c r="AD226" s="315"/>
      <c r="AE226" s="315"/>
      <c r="AF226" s="315"/>
      <c r="AG226" s="315"/>
    </row>
    <row r="227" spans="1:33" ht="15.75" customHeight="1" x14ac:dyDescent="0.15">
      <c r="A227" s="1"/>
      <c r="B227" s="301"/>
      <c r="C227" s="2"/>
      <c r="D227" s="302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70"/>
      <c r="X227" s="70"/>
      <c r="Y227" s="70"/>
      <c r="Z227" s="37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01"/>
      <c r="C228" s="2"/>
      <c r="D228" s="302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70"/>
      <c r="X228" s="70"/>
      <c r="Y228" s="70"/>
      <c r="Z228" s="37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01"/>
      <c r="C229" s="2"/>
      <c r="D229" s="302"/>
      <c r="E229" s="69"/>
      <c r="F229" s="69"/>
      <c r="G229" s="69"/>
      <c r="H229" s="69"/>
      <c r="I229" s="69"/>
      <c r="J229" s="69"/>
      <c r="K229" s="39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70"/>
      <c r="X229" s="70"/>
      <c r="Y229" s="70"/>
      <c r="Z229" s="37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01"/>
      <c r="C230" s="2"/>
      <c r="D230" s="302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16"/>
      <c r="X230" s="316"/>
      <c r="Y230" s="316"/>
      <c r="Z230" s="39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01"/>
      <c r="C231" s="2"/>
      <c r="D231" s="302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16"/>
      <c r="X231" s="316"/>
      <c r="Y231" s="316"/>
      <c r="Z231" s="39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01"/>
      <c r="C232" s="2"/>
      <c r="D232" s="302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16"/>
      <c r="X232" s="316"/>
      <c r="Y232" s="316"/>
      <c r="Z232" s="39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01"/>
      <c r="C233" s="2"/>
      <c r="D233" s="302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16"/>
      <c r="X233" s="316"/>
      <c r="Y233" s="316"/>
      <c r="Z233" s="39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01"/>
      <c r="C234" s="2"/>
      <c r="D234" s="302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16"/>
      <c r="X234" s="316"/>
      <c r="Y234" s="316"/>
      <c r="Z234" s="39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01"/>
      <c r="C235" s="2"/>
      <c r="D235" s="302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16"/>
      <c r="X235" s="316"/>
      <c r="Y235" s="316"/>
      <c r="Z235" s="39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01"/>
      <c r="C236" s="2"/>
      <c r="D236" s="302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16"/>
      <c r="X236" s="316"/>
      <c r="Y236" s="316"/>
      <c r="Z236" s="39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01"/>
      <c r="C237" s="2"/>
      <c r="D237" s="302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16"/>
      <c r="X237" s="316"/>
      <c r="Y237" s="316"/>
      <c r="Z237" s="39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01"/>
      <c r="C238" s="2"/>
      <c r="D238" s="302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16"/>
      <c r="X238" s="316"/>
      <c r="Y238" s="316"/>
      <c r="Z238" s="39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01"/>
      <c r="C239" s="2"/>
      <c r="D239" s="302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16"/>
      <c r="X239" s="316"/>
      <c r="Y239" s="316"/>
      <c r="Z239" s="39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01"/>
      <c r="C240" s="2"/>
      <c r="D240" s="302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16"/>
      <c r="X240" s="316"/>
      <c r="Y240" s="316"/>
      <c r="Z240" s="39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01"/>
      <c r="C241" s="2"/>
      <c r="D241" s="302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16"/>
      <c r="X241" s="316"/>
      <c r="Y241" s="316"/>
      <c r="Z241" s="39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01"/>
      <c r="C242" s="2"/>
      <c r="D242" s="302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16"/>
      <c r="X242" s="316"/>
      <c r="Y242" s="316"/>
      <c r="Z242" s="39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01"/>
      <c r="C243" s="2"/>
      <c r="D243" s="302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16"/>
      <c r="X243" s="316"/>
      <c r="Y243" s="316"/>
      <c r="Z243" s="39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01"/>
      <c r="C244" s="2"/>
      <c r="D244" s="302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16"/>
      <c r="X244" s="316"/>
      <c r="Y244" s="316"/>
      <c r="Z244" s="39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01"/>
      <c r="C245" s="2"/>
      <c r="D245" s="302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16"/>
      <c r="X245" s="316"/>
      <c r="Y245" s="316"/>
      <c r="Z245" s="39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01"/>
      <c r="C246" s="2"/>
      <c r="D246" s="302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16"/>
      <c r="X246" s="316"/>
      <c r="Y246" s="316"/>
      <c r="Z246" s="39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01"/>
      <c r="C247" s="2"/>
      <c r="D247" s="302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16"/>
      <c r="X247" s="316"/>
      <c r="Y247" s="316"/>
      <c r="Z247" s="39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01"/>
      <c r="C248" s="2"/>
      <c r="D248" s="302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16"/>
      <c r="X248" s="316"/>
      <c r="Y248" s="316"/>
      <c r="Z248" s="39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01"/>
      <c r="C249" s="2"/>
      <c r="D249" s="302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16"/>
      <c r="X249" s="316"/>
      <c r="Y249" s="316"/>
      <c r="Z249" s="39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01"/>
      <c r="C250" s="2"/>
      <c r="D250" s="302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16"/>
      <c r="X250" s="316"/>
      <c r="Y250" s="316"/>
      <c r="Z250" s="39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01"/>
      <c r="C251" s="2"/>
      <c r="D251" s="302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16"/>
      <c r="X251" s="316"/>
      <c r="Y251" s="316"/>
      <c r="Z251" s="39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01"/>
      <c r="C252" s="2"/>
      <c r="D252" s="302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16"/>
      <c r="X252" s="316"/>
      <c r="Y252" s="316"/>
      <c r="Z252" s="39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01"/>
      <c r="C253" s="2"/>
      <c r="D253" s="302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16"/>
      <c r="X253" s="316"/>
      <c r="Y253" s="316"/>
      <c r="Z253" s="39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01"/>
      <c r="C254" s="2"/>
      <c r="D254" s="302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16"/>
      <c r="X254" s="316"/>
      <c r="Y254" s="316"/>
      <c r="Z254" s="39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01"/>
      <c r="C255" s="2"/>
      <c r="D255" s="302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16"/>
      <c r="X255" s="316"/>
      <c r="Y255" s="316"/>
      <c r="Z255" s="39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01"/>
      <c r="C256" s="2"/>
      <c r="D256" s="302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16"/>
      <c r="X256" s="316"/>
      <c r="Y256" s="316"/>
      <c r="Z256" s="39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01"/>
      <c r="C257" s="2"/>
      <c r="D257" s="302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16"/>
      <c r="X257" s="316"/>
      <c r="Y257" s="316"/>
      <c r="Z257" s="39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01"/>
      <c r="C258" s="2"/>
      <c r="D258" s="302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16"/>
      <c r="X258" s="316"/>
      <c r="Y258" s="316"/>
      <c r="Z258" s="39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01"/>
      <c r="C259" s="2"/>
      <c r="D259" s="302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16"/>
      <c r="X259" s="316"/>
      <c r="Y259" s="316"/>
      <c r="Z259" s="39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01"/>
      <c r="C260" s="2"/>
      <c r="D260" s="302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16"/>
      <c r="X260" s="316"/>
      <c r="Y260" s="316"/>
      <c r="Z260" s="39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01"/>
      <c r="C261" s="2"/>
      <c r="D261" s="302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16"/>
      <c r="X261" s="316"/>
      <c r="Y261" s="316"/>
      <c r="Z261" s="39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01"/>
      <c r="C262" s="2"/>
      <c r="D262" s="302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16"/>
      <c r="X262" s="316"/>
      <c r="Y262" s="316"/>
      <c r="Z262" s="39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01"/>
      <c r="C263" s="2"/>
      <c r="D263" s="302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16"/>
      <c r="X263" s="316"/>
      <c r="Y263" s="316"/>
      <c r="Z263" s="39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01"/>
      <c r="C264" s="2"/>
      <c r="D264" s="302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16"/>
      <c r="X264" s="316"/>
      <c r="Y264" s="316"/>
      <c r="Z264" s="39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01"/>
      <c r="C265" s="2"/>
      <c r="D265" s="302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16"/>
      <c r="X265" s="316"/>
      <c r="Y265" s="316"/>
      <c r="Z265" s="39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01"/>
      <c r="C266" s="2"/>
      <c r="D266" s="302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16"/>
      <c r="X266" s="316"/>
      <c r="Y266" s="316"/>
      <c r="Z266" s="39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01"/>
      <c r="C267" s="2"/>
      <c r="D267" s="302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16"/>
      <c r="X267" s="316"/>
      <c r="Y267" s="316"/>
      <c r="Z267" s="39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01"/>
      <c r="C268" s="2"/>
      <c r="D268" s="302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16"/>
      <c r="X268" s="316"/>
      <c r="Y268" s="316"/>
      <c r="Z268" s="39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01"/>
      <c r="C269" s="2"/>
      <c r="D269" s="302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16"/>
      <c r="X269" s="316"/>
      <c r="Y269" s="316"/>
      <c r="Z269" s="39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01"/>
      <c r="C270" s="2"/>
      <c r="D270" s="302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16"/>
      <c r="X270" s="316"/>
      <c r="Y270" s="316"/>
      <c r="Z270" s="39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01"/>
      <c r="C271" s="2"/>
      <c r="D271" s="302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16"/>
      <c r="X271" s="316"/>
      <c r="Y271" s="316"/>
      <c r="Z271" s="39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01"/>
      <c r="C272" s="2"/>
      <c r="D272" s="302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16"/>
      <c r="X272" s="316"/>
      <c r="Y272" s="316"/>
      <c r="Z272" s="39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01"/>
      <c r="C273" s="2"/>
      <c r="D273" s="302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16"/>
      <c r="X273" s="316"/>
      <c r="Y273" s="316"/>
      <c r="Z273" s="39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01"/>
      <c r="C274" s="2"/>
      <c r="D274" s="302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16"/>
      <c r="X274" s="316"/>
      <c r="Y274" s="316"/>
      <c r="Z274" s="39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01"/>
      <c r="C275" s="2"/>
      <c r="D275" s="302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16"/>
      <c r="X275" s="316"/>
      <c r="Y275" s="316"/>
      <c r="Z275" s="39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01"/>
      <c r="C276" s="2"/>
      <c r="D276" s="302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16"/>
      <c r="X276" s="316"/>
      <c r="Y276" s="316"/>
      <c r="Z276" s="39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01"/>
      <c r="C277" s="2"/>
      <c r="D277" s="302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16"/>
      <c r="X277" s="316"/>
      <c r="Y277" s="316"/>
      <c r="Z277" s="39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01"/>
      <c r="C278" s="2"/>
      <c r="D278" s="302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16"/>
      <c r="X278" s="316"/>
      <c r="Y278" s="316"/>
      <c r="Z278" s="39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01"/>
      <c r="C279" s="2"/>
      <c r="D279" s="302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16"/>
      <c r="X279" s="316"/>
      <c r="Y279" s="316"/>
      <c r="Z279" s="39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01"/>
      <c r="C280" s="2"/>
      <c r="D280" s="302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16"/>
      <c r="X280" s="316"/>
      <c r="Y280" s="316"/>
      <c r="Z280" s="39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01"/>
      <c r="C281" s="2"/>
      <c r="D281" s="302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16"/>
      <c r="X281" s="316"/>
      <c r="Y281" s="316"/>
      <c r="Z281" s="39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01"/>
      <c r="C282" s="2"/>
      <c r="D282" s="302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16"/>
      <c r="X282" s="316"/>
      <c r="Y282" s="316"/>
      <c r="Z282" s="39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01"/>
      <c r="C283" s="2"/>
      <c r="D283" s="302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16"/>
      <c r="X283" s="316"/>
      <c r="Y283" s="316"/>
      <c r="Z283" s="39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01"/>
      <c r="C284" s="2"/>
      <c r="D284" s="302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16"/>
      <c r="X284" s="316"/>
      <c r="Y284" s="316"/>
      <c r="Z284" s="39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01"/>
      <c r="C285" s="2"/>
      <c r="D285" s="302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16"/>
      <c r="X285" s="316"/>
      <c r="Y285" s="316"/>
      <c r="Z285" s="39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01"/>
      <c r="C286" s="2"/>
      <c r="D286" s="302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16"/>
      <c r="X286" s="316"/>
      <c r="Y286" s="316"/>
      <c r="Z286" s="39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01"/>
      <c r="C287" s="2"/>
      <c r="D287" s="302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16"/>
      <c r="X287" s="316"/>
      <c r="Y287" s="316"/>
      <c r="Z287" s="39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01"/>
      <c r="C288" s="2"/>
      <c r="D288" s="302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16"/>
      <c r="X288" s="316"/>
      <c r="Y288" s="316"/>
      <c r="Z288" s="39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01"/>
      <c r="C289" s="2"/>
      <c r="D289" s="302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16"/>
      <c r="X289" s="316"/>
      <c r="Y289" s="316"/>
      <c r="Z289" s="39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01"/>
      <c r="C290" s="2"/>
      <c r="D290" s="302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16"/>
      <c r="X290" s="316"/>
      <c r="Y290" s="316"/>
      <c r="Z290" s="39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01"/>
      <c r="C291" s="2"/>
      <c r="D291" s="302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16"/>
      <c r="X291" s="316"/>
      <c r="Y291" s="316"/>
      <c r="Z291" s="39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01"/>
      <c r="C292" s="2"/>
      <c r="D292" s="302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16"/>
      <c r="X292" s="316"/>
      <c r="Y292" s="316"/>
      <c r="Z292" s="39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01"/>
      <c r="C293" s="2"/>
      <c r="D293" s="302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16"/>
      <c r="X293" s="316"/>
      <c r="Y293" s="316"/>
      <c r="Z293" s="39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01"/>
      <c r="C294" s="2"/>
      <c r="D294" s="302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16"/>
      <c r="X294" s="316"/>
      <c r="Y294" s="316"/>
      <c r="Z294" s="39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01"/>
      <c r="C295" s="2"/>
      <c r="D295" s="302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16"/>
      <c r="X295" s="316"/>
      <c r="Y295" s="316"/>
      <c r="Z295" s="39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01"/>
      <c r="C296" s="2"/>
      <c r="D296" s="302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16"/>
      <c r="X296" s="316"/>
      <c r="Y296" s="316"/>
      <c r="Z296" s="39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01"/>
      <c r="C297" s="2"/>
      <c r="D297" s="302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16"/>
      <c r="X297" s="316"/>
      <c r="Y297" s="316"/>
      <c r="Z297" s="39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01"/>
      <c r="C298" s="2"/>
      <c r="D298" s="302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16"/>
      <c r="X298" s="316"/>
      <c r="Y298" s="316"/>
      <c r="Z298" s="39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01"/>
      <c r="C299" s="2"/>
      <c r="D299" s="302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16"/>
      <c r="X299" s="316"/>
      <c r="Y299" s="316"/>
      <c r="Z299" s="39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01"/>
      <c r="C300" s="2"/>
      <c r="D300" s="302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16"/>
      <c r="X300" s="316"/>
      <c r="Y300" s="316"/>
      <c r="Z300" s="39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01"/>
      <c r="C301" s="2"/>
      <c r="D301" s="302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16"/>
      <c r="X301" s="316"/>
      <c r="Y301" s="316"/>
      <c r="Z301" s="39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01"/>
      <c r="C302" s="2"/>
      <c r="D302" s="302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16"/>
      <c r="X302" s="316"/>
      <c r="Y302" s="316"/>
      <c r="Z302" s="39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01"/>
      <c r="C303" s="2"/>
      <c r="D303" s="302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16"/>
      <c r="X303" s="316"/>
      <c r="Y303" s="316"/>
      <c r="Z303" s="39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01"/>
      <c r="C304" s="2"/>
      <c r="D304" s="302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16"/>
      <c r="X304" s="316"/>
      <c r="Y304" s="316"/>
      <c r="Z304" s="39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01"/>
      <c r="C305" s="2"/>
      <c r="D305" s="302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16"/>
      <c r="X305" s="316"/>
      <c r="Y305" s="316"/>
      <c r="Z305" s="39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01"/>
      <c r="C306" s="2"/>
      <c r="D306" s="302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16"/>
      <c r="X306" s="316"/>
      <c r="Y306" s="316"/>
      <c r="Z306" s="39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01"/>
      <c r="C307" s="2"/>
      <c r="D307" s="302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16"/>
      <c r="X307" s="316"/>
      <c r="Y307" s="316"/>
      <c r="Z307" s="39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01"/>
      <c r="C308" s="2"/>
      <c r="D308" s="302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16"/>
      <c r="X308" s="316"/>
      <c r="Y308" s="316"/>
      <c r="Z308" s="39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01"/>
      <c r="C309" s="2"/>
      <c r="D309" s="302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16"/>
      <c r="X309" s="316"/>
      <c r="Y309" s="316"/>
      <c r="Z309" s="39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01"/>
      <c r="C310" s="2"/>
      <c r="D310" s="302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16"/>
      <c r="X310" s="316"/>
      <c r="Y310" s="316"/>
      <c r="Z310" s="39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01"/>
      <c r="C311" s="2"/>
      <c r="D311" s="302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16"/>
      <c r="X311" s="316"/>
      <c r="Y311" s="316"/>
      <c r="Z311" s="39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01"/>
      <c r="C312" s="2"/>
      <c r="D312" s="302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16"/>
      <c r="X312" s="316"/>
      <c r="Y312" s="316"/>
      <c r="Z312" s="39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01"/>
      <c r="C313" s="2"/>
      <c r="D313" s="302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16"/>
      <c r="X313" s="316"/>
      <c r="Y313" s="316"/>
      <c r="Z313" s="39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01"/>
      <c r="C314" s="2"/>
      <c r="D314" s="302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16"/>
      <c r="X314" s="316"/>
      <c r="Y314" s="316"/>
      <c r="Z314" s="39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01"/>
      <c r="C315" s="2"/>
      <c r="D315" s="302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16"/>
      <c r="X315" s="316"/>
      <c r="Y315" s="316"/>
      <c r="Z315" s="39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01"/>
      <c r="C316" s="2"/>
      <c r="D316" s="302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16"/>
      <c r="X316" s="316"/>
      <c r="Y316" s="316"/>
      <c r="Z316" s="39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01"/>
      <c r="C317" s="2"/>
      <c r="D317" s="302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16"/>
      <c r="X317" s="316"/>
      <c r="Y317" s="316"/>
      <c r="Z317" s="39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01"/>
      <c r="C318" s="2"/>
      <c r="D318" s="302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16"/>
      <c r="X318" s="316"/>
      <c r="Y318" s="316"/>
      <c r="Z318" s="39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01"/>
      <c r="C319" s="2"/>
      <c r="D319" s="302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16"/>
      <c r="X319" s="316"/>
      <c r="Y319" s="316"/>
      <c r="Z319" s="39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01"/>
      <c r="C320" s="2"/>
      <c r="D320" s="302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16"/>
      <c r="X320" s="316"/>
      <c r="Y320" s="316"/>
      <c r="Z320" s="39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01"/>
      <c r="C321" s="2"/>
      <c r="D321" s="302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16"/>
      <c r="X321" s="316"/>
      <c r="Y321" s="316"/>
      <c r="Z321" s="39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01"/>
      <c r="C322" s="2"/>
      <c r="D322" s="302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16"/>
      <c r="X322" s="316"/>
      <c r="Y322" s="316"/>
      <c r="Z322" s="39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01"/>
      <c r="C323" s="2"/>
      <c r="D323" s="302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16"/>
      <c r="X323" s="316"/>
      <c r="Y323" s="316"/>
      <c r="Z323" s="39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01"/>
      <c r="C324" s="2"/>
      <c r="D324" s="302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16"/>
      <c r="X324" s="316"/>
      <c r="Y324" s="316"/>
      <c r="Z324" s="39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01"/>
      <c r="C325" s="2"/>
      <c r="D325" s="302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16"/>
      <c r="X325" s="316"/>
      <c r="Y325" s="316"/>
      <c r="Z325" s="39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01"/>
      <c r="C326" s="2"/>
      <c r="D326" s="302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16"/>
      <c r="X326" s="316"/>
      <c r="Y326" s="316"/>
      <c r="Z326" s="39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01"/>
      <c r="C327" s="2"/>
      <c r="D327" s="302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16"/>
      <c r="X327" s="316"/>
      <c r="Y327" s="316"/>
      <c r="Z327" s="39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01"/>
      <c r="C328" s="2"/>
      <c r="D328" s="302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16"/>
      <c r="X328" s="316"/>
      <c r="Y328" s="316"/>
      <c r="Z328" s="39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01"/>
      <c r="C329" s="2"/>
      <c r="D329" s="302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16"/>
      <c r="X329" s="316"/>
      <c r="Y329" s="316"/>
      <c r="Z329" s="39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01"/>
      <c r="C330" s="2"/>
      <c r="D330" s="302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16"/>
      <c r="X330" s="316"/>
      <c r="Y330" s="316"/>
      <c r="Z330" s="39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01"/>
      <c r="C331" s="2"/>
      <c r="D331" s="302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16"/>
      <c r="X331" s="316"/>
      <c r="Y331" s="316"/>
      <c r="Z331" s="39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01"/>
      <c r="C332" s="2"/>
      <c r="D332" s="302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16"/>
      <c r="X332" s="316"/>
      <c r="Y332" s="316"/>
      <c r="Z332" s="39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01"/>
      <c r="C333" s="2"/>
      <c r="D333" s="302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16"/>
      <c r="X333" s="316"/>
      <c r="Y333" s="316"/>
      <c r="Z333" s="39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01"/>
      <c r="C334" s="2"/>
      <c r="D334" s="302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16"/>
      <c r="X334" s="316"/>
      <c r="Y334" s="316"/>
      <c r="Z334" s="39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01"/>
      <c r="C335" s="2"/>
      <c r="D335" s="302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16"/>
      <c r="X335" s="316"/>
      <c r="Y335" s="316"/>
      <c r="Z335" s="39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01"/>
      <c r="C336" s="2"/>
      <c r="D336" s="302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16"/>
      <c r="X336" s="316"/>
      <c r="Y336" s="316"/>
      <c r="Z336" s="39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01"/>
      <c r="C337" s="2"/>
      <c r="D337" s="302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16"/>
      <c r="X337" s="316"/>
      <c r="Y337" s="316"/>
      <c r="Z337" s="39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01"/>
      <c r="C338" s="2"/>
      <c r="D338" s="302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16"/>
      <c r="X338" s="316"/>
      <c r="Y338" s="316"/>
      <c r="Z338" s="39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01"/>
      <c r="C339" s="2"/>
      <c r="D339" s="302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16"/>
      <c r="X339" s="316"/>
      <c r="Y339" s="316"/>
      <c r="Z339" s="39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01"/>
      <c r="C340" s="2"/>
      <c r="D340" s="302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16"/>
      <c r="X340" s="316"/>
      <c r="Y340" s="316"/>
      <c r="Z340" s="39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01"/>
      <c r="C341" s="2"/>
      <c r="D341" s="302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16"/>
      <c r="X341" s="316"/>
      <c r="Y341" s="316"/>
      <c r="Z341" s="39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01"/>
      <c r="C342" s="2"/>
      <c r="D342" s="302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16"/>
      <c r="X342" s="316"/>
      <c r="Y342" s="316"/>
      <c r="Z342" s="39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01"/>
      <c r="C343" s="2"/>
      <c r="D343" s="302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16"/>
      <c r="X343" s="316"/>
      <c r="Y343" s="316"/>
      <c r="Z343" s="39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01"/>
      <c r="C344" s="2"/>
      <c r="D344" s="302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16"/>
      <c r="X344" s="316"/>
      <c r="Y344" s="316"/>
      <c r="Z344" s="39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01"/>
      <c r="C345" s="2"/>
      <c r="D345" s="302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16"/>
      <c r="X345" s="316"/>
      <c r="Y345" s="316"/>
      <c r="Z345" s="39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01"/>
      <c r="C346" s="2"/>
      <c r="D346" s="302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16"/>
      <c r="X346" s="316"/>
      <c r="Y346" s="316"/>
      <c r="Z346" s="39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01"/>
      <c r="C347" s="2"/>
      <c r="D347" s="302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16"/>
      <c r="X347" s="316"/>
      <c r="Y347" s="316"/>
      <c r="Z347" s="39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01"/>
      <c r="C348" s="2"/>
      <c r="D348" s="302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16"/>
      <c r="X348" s="316"/>
      <c r="Y348" s="316"/>
      <c r="Z348" s="39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01"/>
      <c r="C349" s="2"/>
      <c r="D349" s="302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16"/>
      <c r="X349" s="316"/>
      <c r="Y349" s="316"/>
      <c r="Z349" s="39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01"/>
      <c r="C350" s="2"/>
      <c r="D350" s="302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16"/>
      <c r="X350" s="316"/>
      <c r="Y350" s="316"/>
      <c r="Z350" s="39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01"/>
      <c r="C351" s="2"/>
      <c r="D351" s="302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16"/>
      <c r="X351" s="316"/>
      <c r="Y351" s="316"/>
      <c r="Z351" s="39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01"/>
      <c r="C352" s="2"/>
      <c r="D352" s="302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16"/>
      <c r="X352" s="316"/>
      <c r="Y352" s="316"/>
      <c r="Z352" s="39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01"/>
      <c r="C353" s="2"/>
      <c r="D353" s="302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16"/>
      <c r="X353" s="316"/>
      <c r="Y353" s="316"/>
      <c r="Z353" s="39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01"/>
      <c r="C354" s="2"/>
      <c r="D354" s="302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16"/>
      <c r="X354" s="316"/>
      <c r="Y354" s="316"/>
      <c r="Z354" s="39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01"/>
      <c r="C355" s="2"/>
      <c r="D355" s="302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16"/>
      <c r="X355" s="316"/>
      <c r="Y355" s="316"/>
      <c r="Z355" s="39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01"/>
      <c r="C356" s="2"/>
      <c r="D356" s="302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16"/>
      <c r="X356" s="316"/>
      <c r="Y356" s="316"/>
      <c r="Z356" s="39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01"/>
      <c r="C357" s="2"/>
      <c r="D357" s="302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16"/>
      <c r="X357" s="316"/>
      <c r="Y357" s="316"/>
      <c r="Z357" s="39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01"/>
      <c r="C358" s="2"/>
      <c r="D358" s="302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16"/>
      <c r="X358" s="316"/>
      <c r="Y358" s="316"/>
      <c r="Z358" s="39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01"/>
      <c r="C359" s="2"/>
      <c r="D359" s="302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16"/>
      <c r="X359" s="316"/>
      <c r="Y359" s="316"/>
      <c r="Z359" s="39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01"/>
      <c r="C360" s="2"/>
      <c r="D360" s="302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16"/>
      <c r="X360" s="316"/>
      <c r="Y360" s="316"/>
      <c r="Z360" s="39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01"/>
      <c r="C361" s="2"/>
      <c r="D361" s="302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16"/>
      <c r="X361" s="316"/>
      <c r="Y361" s="316"/>
      <c r="Z361" s="39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01"/>
      <c r="C362" s="2"/>
      <c r="D362" s="302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16"/>
      <c r="X362" s="316"/>
      <c r="Y362" s="316"/>
      <c r="Z362" s="39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01"/>
      <c r="C363" s="2"/>
      <c r="D363" s="302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16"/>
      <c r="X363" s="316"/>
      <c r="Y363" s="316"/>
      <c r="Z363" s="39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01"/>
      <c r="C364" s="2"/>
      <c r="D364" s="302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16"/>
      <c r="X364" s="316"/>
      <c r="Y364" s="316"/>
      <c r="Z364" s="39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01"/>
      <c r="C365" s="2"/>
      <c r="D365" s="302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16"/>
      <c r="X365" s="316"/>
      <c r="Y365" s="316"/>
      <c r="Z365" s="39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01"/>
      <c r="C366" s="2"/>
      <c r="D366" s="302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16"/>
      <c r="X366" s="316"/>
      <c r="Y366" s="316"/>
      <c r="Z366" s="39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01"/>
      <c r="C367" s="2"/>
      <c r="D367" s="302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16"/>
      <c r="X367" s="316"/>
      <c r="Y367" s="316"/>
      <c r="Z367" s="39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01"/>
      <c r="C368" s="2"/>
      <c r="D368" s="302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16"/>
      <c r="X368" s="316"/>
      <c r="Y368" s="316"/>
      <c r="Z368" s="39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01"/>
      <c r="C369" s="2"/>
      <c r="D369" s="302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16"/>
      <c r="X369" s="316"/>
      <c r="Y369" s="316"/>
      <c r="Z369" s="39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01"/>
      <c r="C370" s="2"/>
      <c r="D370" s="302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16"/>
      <c r="X370" s="316"/>
      <c r="Y370" s="316"/>
      <c r="Z370" s="39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01"/>
      <c r="C371" s="2"/>
      <c r="D371" s="302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16"/>
      <c r="X371" s="316"/>
      <c r="Y371" s="316"/>
      <c r="Z371" s="39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01"/>
      <c r="C372" s="2"/>
      <c r="D372" s="302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16"/>
      <c r="X372" s="316"/>
      <c r="Y372" s="316"/>
      <c r="Z372" s="39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01"/>
      <c r="C373" s="2"/>
      <c r="D373" s="302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16"/>
      <c r="X373" s="316"/>
      <c r="Y373" s="316"/>
      <c r="Z373" s="39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01"/>
      <c r="C374" s="2"/>
      <c r="D374" s="302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16"/>
      <c r="X374" s="316"/>
      <c r="Y374" s="316"/>
      <c r="Z374" s="39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01"/>
      <c r="C375" s="2"/>
      <c r="D375" s="302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16"/>
      <c r="X375" s="316"/>
      <c r="Y375" s="316"/>
      <c r="Z375" s="39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01"/>
      <c r="C376" s="2"/>
      <c r="D376" s="302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16"/>
      <c r="X376" s="316"/>
      <c r="Y376" s="316"/>
      <c r="Z376" s="39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01"/>
      <c r="C377" s="2"/>
      <c r="D377" s="302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16"/>
      <c r="X377" s="316"/>
      <c r="Y377" s="316"/>
      <c r="Z377" s="39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01"/>
      <c r="C378" s="2"/>
      <c r="D378" s="302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16"/>
      <c r="X378" s="316"/>
      <c r="Y378" s="316"/>
      <c r="Z378" s="39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01"/>
      <c r="C379" s="2"/>
      <c r="D379" s="302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16"/>
      <c r="X379" s="316"/>
      <c r="Y379" s="316"/>
      <c r="Z379" s="39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01"/>
      <c r="C380" s="2"/>
      <c r="D380" s="302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16"/>
      <c r="X380" s="316"/>
      <c r="Y380" s="316"/>
      <c r="Z380" s="39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01"/>
      <c r="C381" s="2"/>
      <c r="D381" s="302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16"/>
      <c r="X381" s="316"/>
      <c r="Y381" s="316"/>
      <c r="Z381" s="39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01"/>
      <c r="C382" s="2"/>
      <c r="D382" s="302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16"/>
      <c r="X382" s="316"/>
      <c r="Y382" s="316"/>
      <c r="Z382" s="39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01"/>
      <c r="C383" s="2"/>
      <c r="D383" s="302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16"/>
      <c r="X383" s="316"/>
      <c r="Y383" s="316"/>
      <c r="Z383" s="39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01"/>
      <c r="C384" s="2"/>
      <c r="D384" s="302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16"/>
      <c r="X384" s="316"/>
      <c r="Y384" s="316"/>
      <c r="Z384" s="39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301"/>
      <c r="C385" s="2"/>
      <c r="D385" s="302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16"/>
      <c r="X385" s="316"/>
      <c r="Y385" s="316"/>
      <c r="Z385" s="39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301"/>
      <c r="C386" s="2"/>
      <c r="D386" s="302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16"/>
      <c r="X386" s="316"/>
      <c r="Y386" s="316"/>
      <c r="Z386" s="39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301"/>
      <c r="C387" s="2"/>
      <c r="D387" s="302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16"/>
      <c r="X387" s="316"/>
      <c r="Y387" s="316"/>
      <c r="Z387" s="39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301"/>
      <c r="C388" s="2"/>
      <c r="D388" s="302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16"/>
      <c r="X388" s="316"/>
      <c r="Y388" s="316"/>
      <c r="Z388" s="39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301"/>
      <c r="C389" s="2"/>
      <c r="D389" s="302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16"/>
      <c r="X389" s="316"/>
      <c r="Y389" s="316"/>
      <c r="Z389" s="39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301"/>
      <c r="C390" s="2"/>
      <c r="D390" s="302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16"/>
      <c r="X390" s="316"/>
      <c r="Y390" s="316"/>
      <c r="Z390" s="39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301"/>
      <c r="C391" s="2"/>
      <c r="D391" s="302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16"/>
      <c r="X391" s="316"/>
      <c r="Y391" s="316"/>
      <c r="Z391" s="39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301"/>
      <c r="C392" s="2"/>
      <c r="D392" s="302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16"/>
      <c r="X392" s="316"/>
      <c r="Y392" s="316"/>
      <c r="Z392" s="39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301"/>
      <c r="C393" s="2"/>
      <c r="D393" s="302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16"/>
      <c r="X393" s="316"/>
      <c r="Y393" s="316"/>
      <c r="Z393" s="39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301"/>
      <c r="C394" s="2"/>
      <c r="D394" s="302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16"/>
      <c r="X394" s="316"/>
      <c r="Y394" s="316"/>
      <c r="Z394" s="39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301"/>
      <c r="C395" s="2"/>
      <c r="D395" s="302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16"/>
      <c r="X395" s="316"/>
      <c r="Y395" s="316"/>
      <c r="Z395" s="39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301"/>
      <c r="C396" s="2"/>
      <c r="D396" s="302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16"/>
      <c r="X396" s="316"/>
      <c r="Y396" s="316"/>
      <c r="Z396" s="39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301"/>
      <c r="C397" s="2"/>
      <c r="D397" s="302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16"/>
      <c r="X397" s="316"/>
      <c r="Y397" s="316"/>
      <c r="Z397" s="39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301"/>
      <c r="C398" s="2"/>
      <c r="D398" s="302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16"/>
      <c r="X398" s="316"/>
      <c r="Y398" s="316"/>
      <c r="Z398" s="39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301"/>
      <c r="C399" s="2"/>
      <c r="D399" s="302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16"/>
      <c r="X399" s="316"/>
      <c r="Y399" s="316"/>
      <c r="Z399" s="39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301"/>
      <c r="C400" s="2"/>
      <c r="D400" s="302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16"/>
      <c r="X400" s="316"/>
      <c r="Y400" s="316"/>
      <c r="Z400" s="391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301"/>
      <c r="C401" s="2"/>
      <c r="D401" s="302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16"/>
      <c r="X401" s="316"/>
      <c r="Y401" s="316"/>
      <c r="Z401" s="391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301"/>
      <c r="C402" s="2"/>
      <c r="D402" s="302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316"/>
      <c r="X402" s="316"/>
      <c r="Y402" s="316"/>
      <c r="Z402" s="391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301"/>
      <c r="C403" s="2"/>
      <c r="D403" s="302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316"/>
      <c r="X403" s="316"/>
      <c r="Y403" s="316"/>
      <c r="Z403" s="391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301"/>
      <c r="C404" s="2"/>
      <c r="D404" s="302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316"/>
      <c r="X404" s="316"/>
      <c r="Y404" s="316"/>
      <c r="Z404" s="391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301"/>
      <c r="C405" s="2"/>
      <c r="D405" s="302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316"/>
      <c r="X405" s="316"/>
      <c r="Y405" s="316"/>
      <c r="Z405" s="391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301"/>
      <c r="C406" s="2"/>
      <c r="D406" s="302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316"/>
      <c r="X406" s="316"/>
      <c r="Y406" s="316"/>
      <c r="Z406" s="391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301"/>
      <c r="C407" s="2"/>
      <c r="D407" s="302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316"/>
      <c r="X407" s="316"/>
      <c r="Y407" s="316"/>
      <c r="Z407" s="391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301"/>
      <c r="C408" s="2"/>
      <c r="D408" s="302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316"/>
      <c r="X408" s="316"/>
      <c r="Y408" s="316"/>
      <c r="Z408" s="391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301"/>
      <c r="C409" s="2"/>
      <c r="D409" s="302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316"/>
      <c r="X409" s="316"/>
      <c r="Y409" s="316"/>
      <c r="Z409" s="391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301"/>
      <c r="C410" s="2"/>
      <c r="D410" s="302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316"/>
      <c r="X410" s="316"/>
      <c r="Y410" s="316"/>
      <c r="Z410" s="391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301"/>
      <c r="C411" s="2"/>
      <c r="D411" s="302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316"/>
      <c r="X411" s="316"/>
      <c r="Y411" s="316"/>
      <c r="Z411" s="391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301"/>
      <c r="C412" s="2"/>
      <c r="D412" s="302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316"/>
      <c r="X412" s="316"/>
      <c r="Y412" s="316"/>
      <c r="Z412" s="391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301"/>
      <c r="C413" s="2"/>
      <c r="D413" s="302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316"/>
      <c r="X413" s="316"/>
      <c r="Y413" s="316"/>
      <c r="Z413" s="391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301"/>
      <c r="C414" s="2"/>
      <c r="D414" s="302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316"/>
      <c r="X414" s="316"/>
      <c r="Y414" s="316"/>
      <c r="Z414" s="391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301"/>
      <c r="C415" s="2"/>
      <c r="D415" s="302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316"/>
      <c r="X415" s="316"/>
      <c r="Y415" s="316"/>
      <c r="Z415" s="391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301"/>
      <c r="C416" s="2"/>
      <c r="D416" s="302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316"/>
      <c r="X416" s="316"/>
      <c r="Y416" s="316"/>
      <c r="Z416" s="391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301"/>
      <c r="C417" s="2"/>
      <c r="D417" s="302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316"/>
      <c r="X417" s="316"/>
      <c r="Y417" s="316"/>
      <c r="Z417" s="391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301"/>
      <c r="C418" s="2"/>
      <c r="D418" s="302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316"/>
      <c r="X418" s="316"/>
      <c r="Y418" s="316"/>
      <c r="Z418" s="391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301"/>
      <c r="C419" s="2"/>
      <c r="D419" s="302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316"/>
      <c r="X419" s="316"/>
      <c r="Y419" s="316"/>
      <c r="Z419" s="391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301"/>
      <c r="C420" s="2"/>
      <c r="D420" s="302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316"/>
      <c r="X420" s="316"/>
      <c r="Y420" s="316"/>
      <c r="Z420" s="391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301"/>
      <c r="C421" s="2"/>
      <c r="D421" s="302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316"/>
      <c r="X421" s="316"/>
      <c r="Y421" s="316"/>
      <c r="Z421" s="391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302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316"/>
      <c r="X422" s="316"/>
      <c r="Y422" s="316"/>
      <c r="Z422" s="391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302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316"/>
      <c r="X423" s="316"/>
      <c r="Y423" s="316"/>
      <c r="Z423" s="391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302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316"/>
      <c r="X424" s="316"/>
      <c r="Y424" s="316"/>
      <c r="Z424" s="391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302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316"/>
      <c r="X425" s="316"/>
      <c r="Y425" s="316"/>
      <c r="Z425" s="391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302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316"/>
      <c r="X426" s="316"/>
      <c r="Y426" s="316"/>
      <c r="Z426" s="391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1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392"/>
      <c r="AA427" s="4"/>
      <c r="AB427" s="4"/>
    </row>
    <row r="428" spans="1:33" ht="15.75" customHeight="1" x14ac:dyDescent="0.1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392"/>
      <c r="AA428" s="4"/>
      <c r="AB428" s="4"/>
    </row>
    <row r="429" spans="1:33" ht="15.75" customHeight="1" x14ac:dyDescent="0.1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392"/>
      <c r="AA429" s="4"/>
      <c r="AB429" s="4"/>
    </row>
    <row r="430" spans="1:33" ht="15.75" customHeight="1" x14ac:dyDescent="0.1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392"/>
      <c r="AA430" s="4"/>
      <c r="AB430" s="4"/>
    </row>
    <row r="431" spans="1:33" ht="15.75" customHeight="1" x14ac:dyDescent="0.1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392"/>
      <c r="AA431" s="4"/>
      <c r="AB431" s="4"/>
    </row>
    <row r="432" spans="1:33" ht="15.75" customHeight="1" x14ac:dyDescent="0.1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392"/>
      <c r="AA432" s="4"/>
      <c r="AB432" s="4"/>
    </row>
    <row r="433" spans="8:28" ht="15.75" customHeight="1" x14ac:dyDescent="0.1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392"/>
      <c r="AA433" s="4"/>
      <c r="AB433" s="4"/>
    </row>
    <row r="434" spans="8:28" ht="15.75" customHeight="1" x14ac:dyDescent="0.1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392"/>
      <c r="AA434" s="4"/>
      <c r="AB434" s="4"/>
    </row>
    <row r="435" spans="8:28" ht="15.75" customHeight="1" x14ac:dyDescent="0.1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392"/>
      <c r="AA435" s="4"/>
      <c r="AB435" s="4"/>
    </row>
    <row r="436" spans="8:28" ht="15.75" customHeight="1" x14ac:dyDescent="0.1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392"/>
      <c r="AA436" s="4"/>
      <c r="AB436" s="4"/>
    </row>
    <row r="437" spans="8:28" ht="15.75" customHeight="1" x14ac:dyDescent="0.1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392"/>
      <c r="AA437" s="4"/>
      <c r="AB437" s="4"/>
    </row>
    <row r="438" spans="8:28" ht="15.75" customHeight="1" x14ac:dyDescent="0.1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392"/>
      <c r="AA438" s="4"/>
      <c r="AB438" s="4"/>
    </row>
    <row r="439" spans="8:28" ht="15.75" customHeight="1" x14ac:dyDescent="0.1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392"/>
      <c r="AA439" s="4"/>
      <c r="AB439" s="4"/>
    </row>
    <row r="440" spans="8:28" ht="15.75" customHeight="1" x14ac:dyDescent="0.1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392"/>
      <c r="AA440" s="4"/>
      <c r="AB440" s="4"/>
    </row>
    <row r="441" spans="8:28" ht="15.75" customHeight="1" x14ac:dyDescent="0.1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392"/>
      <c r="AA441" s="4"/>
      <c r="AB441" s="4"/>
    </row>
    <row r="442" spans="8:28" ht="15.75" customHeight="1" x14ac:dyDescent="0.1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392"/>
      <c r="AA442" s="4"/>
      <c r="AB442" s="4"/>
    </row>
    <row r="443" spans="8:28" ht="15.75" customHeight="1" x14ac:dyDescent="0.1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392"/>
      <c r="AA443" s="4"/>
      <c r="AB443" s="4"/>
    </row>
    <row r="444" spans="8:28" ht="15.75" customHeight="1" x14ac:dyDescent="0.1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392"/>
      <c r="AA444" s="4"/>
      <c r="AB444" s="4"/>
    </row>
    <row r="445" spans="8:28" ht="15.75" customHeight="1" x14ac:dyDescent="0.1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392"/>
      <c r="AA445" s="4"/>
      <c r="AB445" s="4"/>
    </row>
    <row r="446" spans="8:28" ht="15.75" customHeight="1" x14ac:dyDescent="0.1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392"/>
      <c r="AA446" s="4"/>
      <c r="AB446" s="4"/>
    </row>
    <row r="447" spans="8:28" ht="15.75" customHeight="1" x14ac:dyDescent="0.1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392"/>
      <c r="AA447" s="4"/>
      <c r="AB447" s="4"/>
    </row>
    <row r="448" spans="8:28" ht="15.75" customHeight="1" x14ac:dyDescent="0.1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392"/>
      <c r="AA448" s="4"/>
      <c r="AB448" s="4"/>
    </row>
    <row r="449" spans="8:28" ht="15.75" customHeight="1" x14ac:dyDescent="0.1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392"/>
      <c r="AA449" s="4"/>
      <c r="AB449" s="4"/>
    </row>
    <row r="450" spans="8:28" ht="15.75" customHeight="1" x14ac:dyDescent="0.1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392"/>
      <c r="AA450" s="4"/>
      <c r="AB450" s="4"/>
    </row>
    <row r="451" spans="8:28" ht="15.75" customHeight="1" x14ac:dyDescent="0.1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392"/>
      <c r="AA451" s="4"/>
      <c r="AB451" s="4"/>
    </row>
    <row r="452" spans="8:28" ht="15.75" customHeight="1" x14ac:dyDescent="0.1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392"/>
      <c r="AA452" s="4"/>
      <c r="AB452" s="4"/>
    </row>
    <row r="453" spans="8:28" ht="15.75" customHeight="1" x14ac:dyDescent="0.1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392"/>
      <c r="AA453" s="4"/>
      <c r="AB453" s="4"/>
    </row>
    <row r="454" spans="8:28" ht="15.75" customHeight="1" x14ac:dyDescent="0.1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392"/>
      <c r="AA454" s="4"/>
      <c r="AB454" s="4"/>
    </row>
    <row r="455" spans="8:28" ht="15.75" customHeight="1" x14ac:dyDescent="0.1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392"/>
      <c r="AA455" s="4"/>
      <c r="AB455" s="4"/>
    </row>
    <row r="456" spans="8:28" ht="15.75" customHeight="1" x14ac:dyDescent="0.1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392"/>
      <c r="AA456" s="4"/>
      <c r="AB456" s="4"/>
    </row>
    <row r="457" spans="8:28" ht="15.75" customHeight="1" x14ac:dyDescent="0.1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392"/>
      <c r="AA457" s="4"/>
      <c r="AB457" s="4"/>
    </row>
    <row r="458" spans="8:28" ht="15.75" customHeight="1" x14ac:dyDescent="0.1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392"/>
      <c r="AA458" s="4"/>
      <c r="AB458" s="4"/>
    </row>
    <row r="459" spans="8:28" ht="15.75" customHeight="1" x14ac:dyDescent="0.1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392"/>
      <c r="AA459" s="4"/>
      <c r="AB459" s="4"/>
    </row>
    <row r="460" spans="8:28" ht="15.75" customHeight="1" x14ac:dyDescent="0.1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392"/>
      <c r="AA460" s="4"/>
      <c r="AB460" s="4"/>
    </row>
    <row r="461" spans="8:28" ht="15.75" customHeight="1" x14ac:dyDescent="0.1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392"/>
      <c r="AA461" s="4"/>
      <c r="AB461" s="4"/>
    </row>
    <row r="462" spans="8:28" ht="15.75" customHeight="1" x14ac:dyDescent="0.1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392"/>
      <c r="AA462" s="4"/>
      <c r="AB462" s="4"/>
    </row>
    <row r="463" spans="8:28" ht="15.75" customHeight="1" x14ac:dyDescent="0.1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392"/>
      <c r="AA463" s="4"/>
      <c r="AB463" s="4"/>
    </row>
    <row r="464" spans="8:28" ht="15.75" customHeight="1" x14ac:dyDescent="0.1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392"/>
      <c r="AA464" s="4"/>
      <c r="AB464" s="4"/>
    </row>
    <row r="465" spans="8:28" ht="15.75" customHeight="1" x14ac:dyDescent="0.1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392"/>
      <c r="AA465" s="4"/>
      <c r="AB465" s="4"/>
    </row>
    <row r="466" spans="8:28" ht="15.75" customHeight="1" x14ac:dyDescent="0.1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392"/>
      <c r="AA466" s="4"/>
      <c r="AB466" s="4"/>
    </row>
    <row r="467" spans="8:28" ht="15.75" customHeight="1" x14ac:dyDescent="0.1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392"/>
      <c r="AA467" s="4"/>
      <c r="AB467" s="4"/>
    </row>
    <row r="468" spans="8:28" ht="15.75" customHeight="1" x14ac:dyDescent="0.1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392"/>
      <c r="AA468" s="4"/>
      <c r="AB468" s="4"/>
    </row>
    <row r="469" spans="8:28" ht="15.75" customHeight="1" x14ac:dyDescent="0.1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392"/>
      <c r="AA469" s="4"/>
      <c r="AB469" s="4"/>
    </row>
    <row r="470" spans="8:28" ht="15.75" customHeight="1" x14ac:dyDescent="0.1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392"/>
      <c r="AA470" s="4"/>
      <c r="AB470" s="4"/>
    </row>
    <row r="471" spans="8:28" ht="15.75" customHeight="1" x14ac:dyDescent="0.1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392"/>
      <c r="AA471" s="4"/>
      <c r="AB471" s="4"/>
    </row>
    <row r="472" spans="8:28" ht="15.75" customHeight="1" x14ac:dyDescent="0.1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392"/>
      <c r="AA472" s="4"/>
      <c r="AB472" s="4"/>
    </row>
    <row r="473" spans="8:28" ht="15.75" customHeight="1" x14ac:dyDescent="0.1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392"/>
      <c r="AA473" s="4"/>
      <c r="AB473" s="4"/>
    </row>
    <row r="474" spans="8:28" ht="15.75" customHeight="1" x14ac:dyDescent="0.1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392"/>
      <c r="AA474" s="4"/>
      <c r="AB474" s="4"/>
    </row>
    <row r="475" spans="8:28" ht="15.75" customHeight="1" x14ac:dyDescent="0.1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392"/>
      <c r="AA475" s="4"/>
      <c r="AB475" s="4"/>
    </row>
    <row r="476" spans="8:28" ht="15.75" customHeight="1" x14ac:dyDescent="0.1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392"/>
      <c r="AA476" s="4"/>
      <c r="AB476" s="4"/>
    </row>
    <row r="477" spans="8:28" ht="15.75" customHeight="1" x14ac:dyDescent="0.1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392"/>
      <c r="AA477" s="4"/>
      <c r="AB477" s="4"/>
    </row>
    <row r="478" spans="8:28" ht="15.75" customHeight="1" x14ac:dyDescent="0.1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392"/>
      <c r="AA478" s="4"/>
      <c r="AB478" s="4"/>
    </row>
    <row r="479" spans="8:28" ht="15.75" customHeight="1" x14ac:dyDescent="0.1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392"/>
      <c r="AA479" s="4"/>
      <c r="AB479" s="4"/>
    </row>
    <row r="480" spans="8:28" ht="15.75" customHeight="1" x14ac:dyDescent="0.1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392"/>
      <c r="AA480" s="4"/>
      <c r="AB480" s="4"/>
    </row>
    <row r="481" spans="8:28" ht="15.75" customHeight="1" x14ac:dyDescent="0.1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392"/>
      <c r="AA481" s="4"/>
      <c r="AB481" s="4"/>
    </row>
    <row r="482" spans="8:28" ht="15.75" customHeight="1" x14ac:dyDescent="0.1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392"/>
      <c r="AA482" s="4"/>
      <c r="AB482" s="4"/>
    </row>
    <row r="483" spans="8:28" ht="15.75" customHeight="1" x14ac:dyDescent="0.1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392"/>
      <c r="AA483" s="4"/>
      <c r="AB483" s="4"/>
    </row>
    <row r="484" spans="8:28" ht="15.75" customHeight="1" x14ac:dyDescent="0.1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392"/>
      <c r="AA484" s="4"/>
      <c r="AB484" s="4"/>
    </row>
    <row r="485" spans="8:28" ht="15.75" customHeight="1" x14ac:dyDescent="0.1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392"/>
      <c r="AA485" s="4"/>
      <c r="AB485" s="4"/>
    </row>
    <row r="486" spans="8:28" ht="15.75" customHeight="1" x14ac:dyDescent="0.1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392"/>
      <c r="AA486" s="4"/>
      <c r="AB486" s="4"/>
    </row>
    <row r="487" spans="8:28" ht="15.75" customHeight="1" x14ac:dyDescent="0.1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392"/>
      <c r="AA487" s="4"/>
      <c r="AB487" s="4"/>
    </row>
    <row r="488" spans="8:28" ht="15.75" customHeight="1" x14ac:dyDescent="0.1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392"/>
      <c r="AA488" s="4"/>
      <c r="AB488" s="4"/>
    </row>
    <row r="489" spans="8:28" ht="15.75" customHeight="1" x14ac:dyDescent="0.1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392"/>
      <c r="AA489" s="4"/>
      <c r="AB489" s="4"/>
    </row>
    <row r="490" spans="8:28" ht="15.75" customHeight="1" x14ac:dyDescent="0.1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392"/>
      <c r="AA490" s="4"/>
      <c r="AB490" s="4"/>
    </row>
    <row r="491" spans="8:28" ht="15.75" customHeight="1" x14ac:dyDescent="0.1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392"/>
      <c r="AA491" s="4"/>
      <c r="AB491" s="4"/>
    </row>
    <row r="492" spans="8:28" ht="15.75" customHeight="1" x14ac:dyDescent="0.1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392"/>
      <c r="AA492" s="4"/>
      <c r="AB492" s="4"/>
    </row>
    <row r="493" spans="8:28" ht="15.75" customHeight="1" x14ac:dyDescent="0.1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392"/>
      <c r="AA493" s="4"/>
      <c r="AB493" s="4"/>
    </row>
    <row r="494" spans="8:28" ht="15.75" customHeight="1" x14ac:dyDescent="0.1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392"/>
      <c r="AA494" s="4"/>
      <c r="AB494" s="4"/>
    </row>
    <row r="495" spans="8:28" ht="15.75" customHeight="1" x14ac:dyDescent="0.1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392"/>
      <c r="AA495" s="4"/>
      <c r="AB495" s="4"/>
    </row>
    <row r="496" spans="8:28" ht="15.75" customHeight="1" x14ac:dyDescent="0.1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392"/>
      <c r="AA496" s="4"/>
      <c r="AB496" s="4"/>
    </row>
    <row r="497" spans="8:28" ht="15.75" customHeight="1" x14ac:dyDescent="0.1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392"/>
      <c r="AA497" s="4"/>
      <c r="AB497" s="4"/>
    </row>
    <row r="498" spans="8:28" ht="15.75" customHeight="1" x14ac:dyDescent="0.1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392"/>
      <c r="AA498" s="4"/>
      <c r="AB498" s="4"/>
    </row>
    <row r="499" spans="8:28" ht="15.75" customHeight="1" x14ac:dyDescent="0.1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392"/>
      <c r="AA499" s="4"/>
      <c r="AB499" s="4"/>
    </row>
    <row r="500" spans="8:28" ht="15.75" customHeight="1" x14ac:dyDescent="0.1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392"/>
      <c r="AA500" s="4"/>
      <c r="AB500" s="4"/>
    </row>
    <row r="501" spans="8:28" ht="15.75" customHeight="1" x14ac:dyDescent="0.1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392"/>
      <c r="AA501" s="4"/>
      <c r="AB501" s="4"/>
    </row>
    <row r="502" spans="8:28" ht="15.75" customHeight="1" x14ac:dyDescent="0.1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392"/>
      <c r="AA502" s="4"/>
      <c r="AB502" s="4"/>
    </row>
    <row r="503" spans="8:28" ht="15.75" customHeight="1" x14ac:dyDescent="0.1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392"/>
      <c r="AA503" s="4"/>
      <c r="AB503" s="4"/>
    </row>
    <row r="504" spans="8:28" ht="15.75" customHeight="1" x14ac:dyDescent="0.1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392"/>
      <c r="AA504" s="4"/>
      <c r="AB504" s="4"/>
    </row>
    <row r="505" spans="8:28" ht="15.75" customHeight="1" x14ac:dyDescent="0.1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392"/>
      <c r="AA505" s="4"/>
      <c r="AB505" s="4"/>
    </row>
    <row r="506" spans="8:28" ht="15.75" customHeight="1" x14ac:dyDescent="0.1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392"/>
      <c r="AA506" s="4"/>
      <c r="AB506" s="4"/>
    </row>
    <row r="507" spans="8:28" ht="15.75" customHeight="1" x14ac:dyDescent="0.1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392"/>
      <c r="AA507" s="4"/>
      <c r="AB507" s="4"/>
    </row>
    <row r="508" spans="8:28" ht="15.75" customHeight="1" x14ac:dyDescent="0.1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392"/>
      <c r="AA508" s="4"/>
      <c r="AB508" s="4"/>
    </row>
    <row r="509" spans="8:28" ht="15.75" customHeight="1" x14ac:dyDescent="0.1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392"/>
      <c r="AA509" s="4"/>
      <c r="AB509" s="4"/>
    </row>
    <row r="510" spans="8:28" ht="15.75" customHeight="1" x14ac:dyDescent="0.1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392"/>
      <c r="AA510" s="4"/>
      <c r="AB510" s="4"/>
    </row>
    <row r="511" spans="8:28" ht="15.75" customHeight="1" x14ac:dyDescent="0.1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392"/>
      <c r="AA511" s="4"/>
      <c r="AB511" s="4"/>
    </row>
    <row r="512" spans="8:28" ht="15.75" customHeight="1" x14ac:dyDescent="0.1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392"/>
      <c r="AA512" s="4"/>
      <c r="AB512" s="4"/>
    </row>
    <row r="513" spans="8:28" ht="15.75" customHeight="1" x14ac:dyDescent="0.1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392"/>
      <c r="AA513" s="4"/>
      <c r="AB513" s="4"/>
    </row>
    <row r="514" spans="8:28" ht="15.75" customHeight="1" x14ac:dyDescent="0.1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392"/>
      <c r="AA514" s="4"/>
      <c r="AB514" s="4"/>
    </row>
    <row r="515" spans="8:28" ht="15.75" customHeight="1" x14ac:dyDescent="0.1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392"/>
      <c r="AA515" s="4"/>
      <c r="AB515" s="4"/>
    </row>
    <row r="516" spans="8:28" ht="15.75" customHeight="1" x14ac:dyDescent="0.1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392"/>
      <c r="AA516" s="4"/>
      <c r="AB516" s="4"/>
    </row>
    <row r="517" spans="8:28" ht="15.75" customHeight="1" x14ac:dyDescent="0.1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392"/>
      <c r="AA517" s="4"/>
      <c r="AB517" s="4"/>
    </row>
    <row r="518" spans="8:28" ht="15.75" customHeight="1" x14ac:dyDescent="0.1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392"/>
      <c r="AA518" s="4"/>
      <c r="AB518" s="4"/>
    </row>
    <row r="519" spans="8:28" ht="15.75" customHeight="1" x14ac:dyDescent="0.1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392"/>
      <c r="AA519" s="4"/>
      <c r="AB519" s="4"/>
    </row>
    <row r="520" spans="8:28" ht="15.75" customHeight="1" x14ac:dyDescent="0.1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392"/>
      <c r="AA520" s="4"/>
      <c r="AB520" s="4"/>
    </row>
    <row r="521" spans="8:28" ht="15.75" customHeight="1" x14ac:dyDescent="0.1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392"/>
      <c r="AA521" s="4"/>
      <c r="AB521" s="4"/>
    </row>
    <row r="522" spans="8:28" ht="15.75" customHeight="1" x14ac:dyDescent="0.1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392"/>
      <c r="AA522" s="4"/>
      <c r="AB522" s="4"/>
    </row>
    <row r="523" spans="8:28" ht="15.75" customHeight="1" x14ac:dyDescent="0.1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392"/>
      <c r="AA523" s="4"/>
      <c r="AB523" s="4"/>
    </row>
    <row r="524" spans="8:28" ht="15.75" customHeight="1" x14ac:dyDescent="0.1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392"/>
      <c r="AA524" s="4"/>
      <c r="AB524" s="4"/>
    </row>
    <row r="525" spans="8:28" ht="15.75" customHeight="1" x14ac:dyDescent="0.1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392"/>
      <c r="AA525" s="4"/>
      <c r="AB525" s="4"/>
    </row>
    <row r="526" spans="8:28" ht="15.75" customHeight="1" x14ac:dyDescent="0.1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392"/>
      <c r="AA526" s="4"/>
      <c r="AB526" s="4"/>
    </row>
    <row r="527" spans="8:28" ht="15.75" customHeight="1" x14ac:dyDescent="0.1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392"/>
      <c r="AA527" s="4"/>
      <c r="AB527" s="4"/>
    </row>
    <row r="528" spans="8:28" ht="15.75" customHeight="1" x14ac:dyDescent="0.1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392"/>
      <c r="AA528" s="4"/>
      <c r="AB528" s="4"/>
    </row>
    <row r="529" spans="8:28" ht="15.75" customHeight="1" x14ac:dyDescent="0.1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392"/>
      <c r="AA529" s="4"/>
      <c r="AB529" s="4"/>
    </row>
    <row r="530" spans="8:28" ht="15.75" customHeight="1" x14ac:dyDescent="0.1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392"/>
      <c r="AA530" s="4"/>
      <c r="AB530" s="4"/>
    </row>
    <row r="531" spans="8:28" ht="15.75" customHeight="1" x14ac:dyDescent="0.1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392"/>
      <c r="AA531" s="4"/>
      <c r="AB531" s="4"/>
    </row>
    <row r="532" spans="8:28" ht="15.75" customHeight="1" x14ac:dyDescent="0.1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392"/>
      <c r="AA532" s="4"/>
      <c r="AB532" s="4"/>
    </row>
    <row r="533" spans="8:28" ht="15.75" customHeight="1" x14ac:dyDescent="0.1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392"/>
      <c r="AA533" s="4"/>
      <c r="AB533" s="4"/>
    </row>
    <row r="534" spans="8:28" ht="15.75" customHeight="1" x14ac:dyDescent="0.1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392"/>
      <c r="AA534" s="4"/>
      <c r="AB534" s="4"/>
    </row>
    <row r="535" spans="8:28" ht="15.75" customHeight="1" x14ac:dyDescent="0.1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392"/>
      <c r="AA535" s="4"/>
      <c r="AB535" s="4"/>
    </row>
    <row r="536" spans="8:28" ht="15.75" customHeight="1" x14ac:dyDescent="0.1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392"/>
      <c r="AA536" s="4"/>
      <c r="AB536" s="4"/>
    </row>
    <row r="537" spans="8:28" ht="15.75" customHeight="1" x14ac:dyDescent="0.1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392"/>
      <c r="AA537" s="4"/>
      <c r="AB537" s="4"/>
    </row>
    <row r="538" spans="8:28" ht="15.75" customHeight="1" x14ac:dyDescent="0.1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392"/>
      <c r="AA538" s="4"/>
      <c r="AB538" s="4"/>
    </row>
    <row r="539" spans="8:28" ht="15.75" customHeight="1" x14ac:dyDescent="0.1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392"/>
      <c r="AA539" s="4"/>
      <c r="AB539" s="4"/>
    </row>
    <row r="540" spans="8:28" ht="15.75" customHeight="1" x14ac:dyDescent="0.1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392"/>
      <c r="AA540" s="4"/>
      <c r="AB540" s="4"/>
    </row>
    <row r="541" spans="8:28" ht="15.75" customHeight="1" x14ac:dyDescent="0.1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392"/>
      <c r="AA541" s="4"/>
      <c r="AB541" s="4"/>
    </row>
    <row r="542" spans="8:28" ht="15.75" customHeight="1" x14ac:dyDescent="0.1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392"/>
      <c r="AA542" s="4"/>
      <c r="AB542" s="4"/>
    </row>
    <row r="543" spans="8:28" ht="15.75" customHeight="1" x14ac:dyDescent="0.1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392"/>
      <c r="AA543" s="4"/>
      <c r="AB543" s="4"/>
    </row>
    <row r="544" spans="8:28" ht="15.75" customHeight="1" x14ac:dyDescent="0.1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392"/>
      <c r="AA544" s="4"/>
      <c r="AB544" s="4"/>
    </row>
    <row r="545" spans="8:28" ht="15.75" customHeight="1" x14ac:dyDescent="0.1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392"/>
      <c r="AA545" s="4"/>
      <c r="AB545" s="4"/>
    </row>
    <row r="546" spans="8:28" ht="15.75" customHeight="1" x14ac:dyDescent="0.1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392"/>
      <c r="AA546" s="4"/>
      <c r="AB546" s="4"/>
    </row>
    <row r="547" spans="8:28" ht="15.75" customHeight="1" x14ac:dyDescent="0.1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392"/>
      <c r="AA547" s="4"/>
      <c r="AB547" s="4"/>
    </row>
    <row r="548" spans="8:28" ht="15.75" customHeight="1" x14ac:dyDescent="0.1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392"/>
      <c r="AA548" s="4"/>
      <c r="AB548" s="4"/>
    </row>
    <row r="549" spans="8:28" ht="15.75" customHeight="1" x14ac:dyDescent="0.1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392"/>
      <c r="AA549" s="4"/>
      <c r="AB549" s="4"/>
    </row>
    <row r="550" spans="8:28" ht="15.75" customHeight="1" x14ac:dyDescent="0.1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392"/>
      <c r="AA550" s="4"/>
      <c r="AB550" s="4"/>
    </row>
    <row r="551" spans="8:28" ht="15.75" customHeight="1" x14ac:dyDescent="0.1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392"/>
      <c r="AA551" s="4"/>
      <c r="AB551" s="4"/>
    </row>
    <row r="552" spans="8:28" ht="15.75" customHeight="1" x14ac:dyDescent="0.1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392"/>
      <c r="AA552" s="4"/>
      <c r="AB552" s="4"/>
    </row>
    <row r="553" spans="8:28" ht="15.75" customHeight="1" x14ac:dyDescent="0.1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392"/>
      <c r="AA553" s="4"/>
      <c r="AB553" s="4"/>
    </row>
    <row r="554" spans="8:28" ht="15.75" customHeight="1" x14ac:dyDescent="0.1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392"/>
      <c r="AA554" s="4"/>
      <c r="AB554" s="4"/>
    </row>
    <row r="555" spans="8:28" ht="15.75" customHeight="1" x14ac:dyDescent="0.1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392"/>
      <c r="AA555" s="4"/>
      <c r="AB555" s="4"/>
    </row>
    <row r="556" spans="8:28" ht="15.75" customHeight="1" x14ac:dyDescent="0.1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392"/>
      <c r="AA556" s="4"/>
      <c r="AB556" s="4"/>
    </row>
    <row r="557" spans="8:28" ht="15.75" customHeight="1" x14ac:dyDescent="0.1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392"/>
      <c r="AA557" s="4"/>
      <c r="AB557" s="4"/>
    </row>
    <row r="558" spans="8:28" ht="15.75" customHeight="1" x14ac:dyDescent="0.1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392"/>
      <c r="AA558" s="4"/>
      <c r="AB558" s="4"/>
    </row>
    <row r="559" spans="8:28" ht="15.75" customHeight="1" x14ac:dyDescent="0.1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392"/>
      <c r="AA559" s="4"/>
      <c r="AB559" s="4"/>
    </row>
    <row r="560" spans="8:28" ht="15.75" customHeight="1" x14ac:dyDescent="0.1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392"/>
      <c r="AA560" s="4"/>
      <c r="AB560" s="4"/>
    </row>
    <row r="561" spans="8:28" ht="15.75" customHeight="1" x14ac:dyDescent="0.1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392"/>
      <c r="AA561" s="4"/>
      <c r="AB561" s="4"/>
    </row>
    <row r="562" spans="8:28" ht="15.75" customHeight="1" x14ac:dyDescent="0.1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392"/>
      <c r="AA562" s="4"/>
      <c r="AB562" s="4"/>
    </row>
    <row r="563" spans="8:28" ht="15.75" customHeight="1" x14ac:dyDescent="0.1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392"/>
      <c r="AA563" s="4"/>
      <c r="AB563" s="4"/>
    </row>
    <row r="564" spans="8:28" ht="15.75" customHeight="1" x14ac:dyDescent="0.1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392"/>
      <c r="AA564" s="4"/>
      <c r="AB564" s="4"/>
    </row>
    <row r="565" spans="8:28" ht="15.75" customHeight="1" x14ac:dyDescent="0.1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392"/>
      <c r="AA565" s="4"/>
      <c r="AB565" s="4"/>
    </row>
    <row r="566" spans="8:28" ht="15.75" customHeight="1" x14ac:dyDescent="0.1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392"/>
      <c r="AA566" s="4"/>
      <c r="AB566" s="4"/>
    </row>
    <row r="567" spans="8:28" ht="15.75" customHeight="1" x14ac:dyDescent="0.1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392"/>
      <c r="AA567" s="4"/>
      <c r="AB567" s="4"/>
    </row>
    <row r="568" spans="8:28" ht="15.75" customHeight="1" x14ac:dyDescent="0.1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392"/>
      <c r="AA568" s="4"/>
      <c r="AB568" s="4"/>
    </row>
    <row r="569" spans="8:28" ht="15.75" customHeight="1" x14ac:dyDescent="0.1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392"/>
      <c r="AA569" s="4"/>
      <c r="AB569" s="4"/>
    </row>
    <row r="570" spans="8:28" ht="15.75" customHeight="1" x14ac:dyDescent="0.1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392"/>
      <c r="AA570" s="4"/>
      <c r="AB570" s="4"/>
    </row>
    <row r="571" spans="8:28" ht="15.75" customHeight="1" x14ac:dyDescent="0.1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392"/>
      <c r="AA571" s="4"/>
      <c r="AB571" s="4"/>
    </row>
    <row r="572" spans="8:28" ht="15.75" customHeight="1" x14ac:dyDescent="0.1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392"/>
      <c r="AA572" s="4"/>
      <c r="AB572" s="4"/>
    </row>
    <row r="573" spans="8:28" ht="15.75" customHeight="1" x14ac:dyDescent="0.1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392"/>
      <c r="AA573" s="4"/>
      <c r="AB573" s="4"/>
    </row>
    <row r="574" spans="8:28" ht="15.75" customHeight="1" x14ac:dyDescent="0.1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392"/>
      <c r="AA574" s="4"/>
      <c r="AB574" s="4"/>
    </row>
    <row r="575" spans="8:28" ht="15.75" customHeight="1" x14ac:dyDescent="0.1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392"/>
      <c r="AA575" s="4"/>
      <c r="AB575" s="4"/>
    </row>
    <row r="576" spans="8:28" ht="15.75" customHeight="1" x14ac:dyDescent="0.1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392"/>
      <c r="AA576" s="4"/>
      <c r="AB576" s="4"/>
    </row>
    <row r="577" spans="8:28" ht="15.75" customHeight="1" x14ac:dyDescent="0.1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392"/>
      <c r="AA577" s="4"/>
      <c r="AB577" s="4"/>
    </row>
    <row r="578" spans="8:28" ht="15.75" customHeight="1" x14ac:dyDescent="0.1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392"/>
      <c r="AA578" s="4"/>
      <c r="AB578" s="4"/>
    </row>
    <row r="579" spans="8:28" ht="15.75" customHeight="1" x14ac:dyDescent="0.1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392"/>
      <c r="AA579" s="4"/>
      <c r="AB579" s="4"/>
    </row>
    <row r="580" spans="8:28" ht="15.75" customHeight="1" x14ac:dyDescent="0.1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392"/>
      <c r="AA580" s="4"/>
      <c r="AB580" s="4"/>
    </row>
    <row r="581" spans="8:28" ht="15.75" customHeight="1" x14ac:dyDescent="0.1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392"/>
      <c r="AA581" s="4"/>
      <c r="AB581" s="4"/>
    </row>
    <row r="582" spans="8:28" ht="15.75" customHeight="1" x14ac:dyDescent="0.1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392"/>
      <c r="AA582" s="4"/>
      <c r="AB582" s="4"/>
    </row>
    <row r="583" spans="8:28" ht="15.75" customHeight="1" x14ac:dyDescent="0.1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392"/>
      <c r="AA583" s="4"/>
      <c r="AB583" s="4"/>
    </row>
    <row r="584" spans="8:28" ht="15.75" customHeight="1" x14ac:dyDescent="0.1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392"/>
      <c r="AA584" s="4"/>
      <c r="AB584" s="4"/>
    </row>
    <row r="585" spans="8:28" ht="15.75" customHeight="1" x14ac:dyDescent="0.1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392"/>
      <c r="AA585" s="4"/>
      <c r="AB585" s="4"/>
    </row>
    <row r="586" spans="8:28" ht="15.75" customHeight="1" x14ac:dyDescent="0.1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392"/>
      <c r="AA586" s="4"/>
      <c r="AB586" s="4"/>
    </row>
    <row r="587" spans="8:28" ht="15.75" customHeight="1" x14ac:dyDescent="0.1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392"/>
      <c r="AA587" s="4"/>
      <c r="AB587" s="4"/>
    </row>
    <row r="588" spans="8:28" ht="15.75" customHeight="1" x14ac:dyDescent="0.1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392"/>
      <c r="AA588" s="4"/>
      <c r="AB588" s="4"/>
    </row>
    <row r="589" spans="8:28" ht="15.75" customHeight="1" x14ac:dyDescent="0.1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392"/>
      <c r="AA589" s="4"/>
      <c r="AB589" s="4"/>
    </row>
    <row r="590" spans="8:28" ht="15.75" customHeight="1" x14ac:dyDescent="0.1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392"/>
      <c r="AA590" s="4"/>
      <c r="AB590" s="4"/>
    </row>
    <row r="591" spans="8:28" ht="15.75" customHeight="1" x14ac:dyDescent="0.1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392"/>
      <c r="AA591" s="4"/>
      <c r="AB591" s="4"/>
    </row>
    <row r="592" spans="8:28" ht="15.75" customHeight="1" x14ac:dyDescent="0.1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392"/>
      <c r="AA592" s="4"/>
      <c r="AB592" s="4"/>
    </row>
    <row r="593" spans="8:28" ht="15.75" customHeight="1" x14ac:dyDescent="0.1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392"/>
      <c r="AA593" s="4"/>
      <c r="AB593" s="4"/>
    </row>
    <row r="594" spans="8:28" ht="15.75" customHeight="1" x14ac:dyDescent="0.1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392"/>
      <c r="AA594" s="4"/>
      <c r="AB594" s="4"/>
    </row>
    <row r="595" spans="8:28" ht="15.75" customHeight="1" x14ac:dyDescent="0.1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392"/>
      <c r="AA595" s="4"/>
      <c r="AB595" s="4"/>
    </row>
    <row r="596" spans="8:28" ht="15.75" customHeight="1" x14ac:dyDescent="0.1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392"/>
      <c r="AA596" s="4"/>
      <c r="AB596" s="4"/>
    </row>
    <row r="597" spans="8:28" ht="15.75" customHeight="1" x14ac:dyDescent="0.1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392"/>
      <c r="AA597" s="4"/>
      <c r="AB597" s="4"/>
    </row>
    <row r="598" spans="8:28" ht="15.75" customHeight="1" x14ac:dyDescent="0.1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392"/>
      <c r="AA598" s="4"/>
      <c r="AB598" s="4"/>
    </row>
    <row r="599" spans="8:28" ht="15.75" customHeight="1" x14ac:dyDescent="0.1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392"/>
      <c r="AA599" s="4"/>
      <c r="AB599" s="4"/>
    </row>
    <row r="600" spans="8:28" ht="15.75" customHeight="1" x14ac:dyDescent="0.1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392"/>
      <c r="AA600" s="4"/>
      <c r="AB600" s="4"/>
    </row>
    <row r="601" spans="8:28" ht="15.75" customHeight="1" x14ac:dyDescent="0.1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392"/>
      <c r="AA601" s="4"/>
      <c r="AB601" s="4"/>
    </row>
    <row r="602" spans="8:28" ht="15.75" customHeight="1" x14ac:dyDescent="0.1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392"/>
      <c r="AA602" s="4"/>
      <c r="AB602" s="4"/>
    </row>
    <row r="603" spans="8:28" ht="15.75" customHeight="1" x14ac:dyDescent="0.1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392"/>
      <c r="AA603" s="4"/>
      <c r="AB603" s="4"/>
    </row>
    <row r="604" spans="8:28" ht="15.75" customHeight="1" x14ac:dyDescent="0.1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392"/>
      <c r="AA604" s="4"/>
      <c r="AB604" s="4"/>
    </row>
    <row r="605" spans="8:28" ht="15.75" customHeight="1" x14ac:dyDescent="0.1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392"/>
      <c r="AA605" s="4"/>
      <c r="AB605" s="4"/>
    </row>
    <row r="606" spans="8:28" ht="15.75" customHeight="1" x14ac:dyDescent="0.1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392"/>
      <c r="AA606" s="4"/>
      <c r="AB606" s="4"/>
    </row>
    <row r="607" spans="8:28" ht="15.75" customHeight="1" x14ac:dyDescent="0.1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392"/>
      <c r="AA607" s="4"/>
      <c r="AB607" s="4"/>
    </row>
    <row r="608" spans="8:28" ht="15.75" customHeight="1" x14ac:dyDescent="0.1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392"/>
      <c r="AA608" s="4"/>
      <c r="AB608" s="4"/>
    </row>
    <row r="609" spans="8:28" ht="15.75" customHeight="1" x14ac:dyDescent="0.1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392"/>
      <c r="AA609" s="4"/>
      <c r="AB609" s="4"/>
    </row>
    <row r="610" spans="8:28" ht="15.75" customHeight="1" x14ac:dyDescent="0.1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392"/>
      <c r="AA610" s="4"/>
      <c r="AB610" s="4"/>
    </row>
    <row r="611" spans="8:28" ht="15.75" customHeight="1" x14ac:dyDescent="0.1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392"/>
      <c r="AA611" s="4"/>
      <c r="AB611" s="4"/>
    </row>
    <row r="612" spans="8:28" ht="15.75" customHeight="1" x14ac:dyDescent="0.1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392"/>
      <c r="AA612" s="4"/>
      <c r="AB612" s="4"/>
    </row>
    <row r="613" spans="8:28" ht="15.75" customHeight="1" x14ac:dyDescent="0.1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392"/>
      <c r="AA613" s="4"/>
      <c r="AB613" s="4"/>
    </row>
    <row r="614" spans="8:28" ht="15.75" customHeight="1" x14ac:dyDescent="0.1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392"/>
      <c r="AA614" s="4"/>
      <c r="AB614" s="4"/>
    </row>
    <row r="615" spans="8:28" ht="15.75" customHeight="1" x14ac:dyDescent="0.1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392"/>
      <c r="AA615" s="4"/>
      <c r="AB615" s="4"/>
    </row>
    <row r="616" spans="8:28" ht="15.75" customHeight="1" x14ac:dyDescent="0.1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392"/>
      <c r="AA616" s="4"/>
      <c r="AB616" s="4"/>
    </row>
    <row r="617" spans="8:28" ht="15.75" customHeight="1" x14ac:dyDescent="0.1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392"/>
      <c r="AA617" s="4"/>
      <c r="AB617" s="4"/>
    </row>
    <row r="618" spans="8:28" ht="15.75" customHeight="1" x14ac:dyDescent="0.1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392"/>
      <c r="AA618" s="4"/>
      <c r="AB618" s="4"/>
    </row>
    <row r="619" spans="8:28" ht="15.75" customHeight="1" x14ac:dyDescent="0.1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392"/>
      <c r="AA619" s="4"/>
      <c r="AB619" s="4"/>
    </row>
    <row r="620" spans="8:28" ht="15.75" customHeight="1" x14ac:dyDescent="0.1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392"/>
      <c r="AA620" s="4"/>
      <c r="AB620" s="4"/>
    </row>
    <row r="621" spans="8:28" ht="15.75" customHeight="1" x14ac:dyDescent="0.1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392"/>
      <c r="AA621" s="4"/>
      <c r="AB621" s="4"/>
    </row>
    <row r="622" spans="8:28" ht="15.75" customHeight="1" x14ac:dyDescent="0.1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392"/>
      <c r="AA622" s="4"/>
      <c r="AB622" s="4"/>
    </row>
    <row r="623" spans="8:28" ht="15.75" customHeight="1" x14ac:dyDescent="0.1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392"/>
      <c r="AA623" s="4"/>
      <c r="AB623" s="4"/>
    </row>
    <row r="624" spans="8:28" ht="15.75" customHeight="1" x14ac:dyDescent="0.1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392"/>
      <c r="AA624" s="4"/>
      <c r="AB624" s="4"/>
    </row>
    <row r="625" spans="8:28" ht="15.75" customHeight="1" x14ac:dyDescent="0.1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392"/>
      <c r="AA625" s="4"/>
      <c r="AB625" s="4"/>
    </row>
    <row r="626" spans="8:28" ht="15.75" customHeight="1" x14ac:dyDescent="0.1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392"/>
      <c r="AA626" s="4"/>
      <c r="AB626" s="4"/>
    </row>
    <row r="627" spans="8:28" ht="15.75" customHeight="1" x14ac:dyDescent="0.1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392"/>
      <c r="AA627" s="4"/>
      <c r="AB627" s="4"/>
    </row>
    <row r="628" spans="8:28" ht="15.75" customHeight="1" x14ac:dyDescent="0.1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392"/>
      <c r="AA628" s="4"/>
      <c r="AB628" s="4"/>
    </row>
    <row r="629" spans="8:28" ht="15.75" customHeight="1" x14ac:dyDescent="0.1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392"/>
      <c r="AA629" s="4"/>
      <c r="AB629" s="4"/>
    </row>
    <row r="630" spans="8:28" ht="15.75" customHeight="1" x14ac:dyDescent="0.1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392"/>
      <c r="AA630" s="4"/>
      <c r="AB630" s="4"/>
    </row>
    <row r="631" spans="8:28" ht="15.75" customHeight="1" x14ac:dyDescent="0.1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392"/>
      <c r="AA631" s="4"/>
      <c r="AB631" s="4"/>
    </row>
    <row r="632" spans="8:28" ht="15.75" customHeight="1" x14ac:dyDescent="0.1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392"/>
      <c r="AA632" s="4"/>
      <c r="AB632" s="4"/>
    </row>
    <row r="633" spans="8:28" ht="15.75" customHeight="1" x14ac:dyDescent="0.1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392"/>
      <c r="AA633" s="4"/>
      <c r="AB633" s="4"/>
    </row>
    <row r="634" spans="8:28" ht="15.75" customHeight="1" x14ac:dyDescent="0.1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392"/>
      <c r="AA634" s="4"/>
      <c r="AB634" s="4"/>
    </row>
    <row r="635" spans="8:28" ht="15.75" customHeight="1" x14ac:dyDescent="0.1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392"/>
      <c r="AA635" s="4"/>
      <c r="AB635" s="4"/>
    </row>
    <row r="636" spans="8:28" ht="15.75" customHeight="1" x14ac:dyDescent="0.1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392"/>
      <c r="AA636" s="4"/>
      <c r="AB636" s="4"/>
    </row>
    <row r="637" spans="8:28" ht="15.75" customHeight="1" x14ac:dyDescent="0.1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392"/>
      <c r="AA637" s="4"/>
      <c r="AB637" s="4"/>
    </row>
    <row r="638" spans="8:28" ht="15.75" customHeight="1" x14ac:dyDescent="0.1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392"/>
      <c r="AA638" s="4"/>
      <c r="AB638" s="4"/>
    </row>
    <row r="639" spans="8:28" ht="15.75" customHeight="1" x14ac:dyDescent="0.1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392"/>
      <c r="AA639" s="4"/>
      <c r="AB639" s="4"/>
    </row>
    <row r="640" spans="8:28" ht="15.75" customHeight="1" x14ac:dyDescent="0.1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392"/>
      <c r="AA640" s="4"/>
      <c r="AB640" s="4"/>
    </row>
    <row r="641" spans="8:28" ht="15.75" customHeight="1" x14ac:dyDescent="0.1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392"/>
      <c r="AA641" s="4"/>
      <c r="AB641" s="4"/>
    </row>
    <row r="642" spans="8:28" ht="15.75" customHeight="1" x14ac:dyDescent="0.1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392"/>
      <c r="AA642" s="4"/>
      <c r="AB642" s="4"/>
    </row>
    <row r="643" spans="8:28" ht="15.75" customHeight="1" x14ac:dyDescent="0.1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392"/>
      <c r="AA643" s="4"/>
      <c r="AB643" s="4"/>
    </row>
    <row r="644" spans="8:28" ht="15.75" customHeight="1" x14ac:dyDescent="0.1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392"/>
      <c r="AA644" s="4"/>
      <c r="AB644" s="4"/>
    </row>
    <row r="645" spans="8:28" ht="15.75" customHeight="1" x14ac:dyDescent="0.1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392"/>
      <c r="AA645" s="4"/>
      <c r="AB645" s="4"/>
    </row>
    <row r="646" spans="8:28" ht="15.75" customHeight="1" x14ac:dyDescent="0.1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392"/>
      <c r="AA646" s="4"/>
      <c r="AB646" s="4"/>
    </row>
    <row r="647" spans="8:28" ht="15.75" customHeight="1" x14ac:dyDescent="0.1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392"/>
      <c r="AA647" s="4"/>
      <c r="AB647" s="4"/>
    </row>
    <row r="648" spans="8:28" ht="15.75" customHeight="1" x14ac:dyDescent="0.1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392"/>
      <c r="AA648" s="4"/>
      <c r="AB648" s="4"/>
    </row>
    <row r="649" spans="8:28" ht="15.75" customHeight="1" x14ac:dyDescent="0.1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392"/>
      <c r="AA649" s="4"/>
      <c r="AB649" s="4"/>
    </row>
    <row r="650" spans="8:28" ht="15.75" customHeight="1" x14ac:dyDescent="0.1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392"/>
      <c r="AA650" s="4"/>
      <c r="AB650" s="4"/>
    </row>
    <row r="651" spans="8:28" ht="15.75" customHeight="1" x14ac:dyDescent="0.1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392"/>
      <c r="AA651" s="4"/>
      <c r="AB651" s="4"/>
    </row>
    <row r="652" spans="8:28" ht="15.75" customHeight="1" x14ac:dyDescent="0.1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392"/>
      <c r="AA652" s="4"/>
      <c r="AB652" s="4"/>
    </row>
    <row r="653" spans="8:28" ht="15.75" customHeight="1" x14ac:dyDescent="0.1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392"/>
      <c r="AA653" s="4"/>
      <c r="AB653" s="4"/>
    </row>
    <row r="654" spans="8:28" ht="15.75" customHeight="1" x14ac:dyDescent="0.1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392"/>
      <c r="AA654" s="4"/>
      <c r="AB654" s="4"/>
    </row>
    <row r="655" spans="8:28" ht="15.75" customHeight="1" x14ac:dyDescent="0.1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392"/>
      <c r="AA655" s="4"/>
      <c r="AB655" s="4"/>
    </row>
    <row r="656" spans="8:28" ht="15.75" customHeight="1" x14ac:dyDescent="0.1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392"/>
      <c r="AA656" s="4"/>
      <c r="AB656" s="4"/>
    </row>
    <row r="657" spans="8:28" ht="15.75" customHeight="1" x14ac:dyDescent="0.1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392"/>
      <c r="AA657" s="4"/>
      <c r="AB657" s="4"/>
    </row>
    <row r="658" spans="8:28" ht="15.75" customHeight="1" x14ac:dyDescent="0.1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392"/>
      <c r="AA658" s="4"/>
      <c r="AB658" s="4"/>
    </row>
    <row r="659" spans="8:28" ht="15.75" customHeight="1" x14ac:dyDescent="0.1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392"/>
      <c r="AA659" s="4"/>
      <c r="AB659" s="4"/>
    </row>
    <row r="660" spans="8:28" ht="15.75" customHeight="1" x14ac:dyDescent="0.1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392"/>
      <c r="AA660" s="4"/>
      <c r="AB660" s="4"/>
    </row>
    <row r="661" spans="8:28" ht="15.75" customHeight="1" x14ac:dyDescent="0.1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392"/>
      <c r="AA661" s="4"/>
      <c r="AB661" s="4"/>
    </row>
    <row r="662" spans="8:28" ht="15.75" customHeight="1" x14ac:dyDescent="0.1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392"/>
      <c r="AA662" s="4"/>
      <c r="AB662" s="4"/>
    </row>
    <row r="663" spans="8:28" ht="15.75" customHeight="1" x14ac:dyDescent="0.1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392"/>
      <c r="AA663" s="4"/>
      <c r="AB663" s="4"/>
    </row>
    <row r="664" spans="8:28" ht="15.75" customHeight="1" x14ac:dyDescent="0.1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392"/>
      <c r="AA664" s="4"/>
      <c r="AB664" s="4"/>
    </row>
    <row r="665" spans="8:28" ht="15.75" customHeight="1" x14ac:dyDescent="0.1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392"/>
      <c r="AA665" s="4"/>
      <c r="AB665" s="4"/>
    </row>
    <row r="666" spans="8:28" ht="15.75" customHeight="1" x14ac:dyDescent="0.1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392"/>
      <c r="AA666" s="4"/>
      <c r="AB666" s="4"/>
    </row>
    <row r="667" spans="8:28" ht="15.75" customHeight="1" x14ac:dyDescent="0.1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392"/>
      <c r="AA667" s="4"/>
      <c r="AB667" s="4"/>
    </row>
    <row r="668" spans="8:28" ht="15.75" customHeight="1" x14ac:dyDescent="0.1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392"/>
      <c r="AA668" s="4"/>
      <c r="AB668" s="4"/>
    </row>
    <row r="669" spans="8:28" ht="15.75" customHeight="1" x14ac:dyDescent="0.1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392"/>
      <c r="AA669" s="4"/>
      <c r="AB669" s="4"/>
    </row>
    <row r="670" spans="8:28" ht="15.75" customHeight="1" x14ac:dyDescent="0.1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392"/>
      <c r="AA670" s="4"/>
      <c r="AB670" s="4"/>
    </row>
    <row r="671" spans="8:28" ht="15.75" customHeight="1" x14ac:dyDescent="0.1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392"/>
      <c r="AA671" s="4"/>
      <c r="AB671" s="4"/>
    </row>
    <row r="672" spans="8:28" ht="15.75" customHeight="1" x14ac:dyDescent="0.1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392"/>
      <c r="AA672" s="4"/>
      <c r="AB672" s="4"/>
    </row>
    <row r="673" spans="8:28" ht="15.75" customHeight="1" x14ac:dyDescent="0.1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392"/>
      <c r="AA673" s="4"/>
      <c r="AB673" s="4"/>
    </row>
    <row r="674" spans="8:28" ht="15.75" customHeight="1" x14ac:dyDescent="0.1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392"/>
      <c r="AA674" s="4"/>
      <c r="AB674" s="4"/>
    </row>
    <row r="675" spans="8:28" ht="15.75" customHeight="1" x14ac:dyDescent="0.1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392"/>
      <c r="AA675" s="4"/>
      <c r="AB675" s="4"/>
    </row>
    <row r="676" spans="8:28" ht="15.75" customHeight="1" x14ac:dyDescent="0.1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392"/>
      <c r="AA676" s="4"/>
      <c r="AB676" s="4"/>
    </row>
    <row r="677" spans="8:28" ht="15.75" customHeight="1" x14ac:dyDescent="0.1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392"/>
      <c r="AA677" s="4"/>
      <c r="AB677" s="4"/>
    </row>
    <row r="678" spans="8:28" ht="15.75" customHeight="1" x14ac:dyDescent="0.1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392"/>
      <c r="AA678" s="4"/>
      <c r="AB678" s="4"/>
    </row>
    <row r="679" spans="8:28" ht="15.75" customHeight="1" x14ac:dyDescent="0.1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392"/>
      <c r="AA679" s="4"/>
      <c r="AB679" s="4"/>
    </row>
    <row r="680" spans="8:28" ht="15.75" customHeight="1" x14ac:dyDescent="0.1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392"/>
      <c r="AA680" s="4"/>
      <c r="AB680" s="4"/>
    </row>
    <row r="681" spans="8:28" ht="15.75" customHeight="1" x14ac:dyDescent="0.1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392"/>
      <c r="AA681" s="4"/>
      <c r="AB681" s="4"/>
    </row>
    <row r="682" spans="8:28" ht="15.75" customHeight="1" x14ac:dyDescent="0.1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392"/>
      <c r="AA682" s="4"/>
      <c r="AB682" s="4"/>
    </row>
    <row r="683" spans="8:28" ht="15.75" customHeight="1" x14ac:dyDescent="0.1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392"/>
      <c r="AA683" s="4"/>
      <c r="AB683" s="4"/>
    </row>
    <row r="684" spans="8:28" ht="15.75" customHeight="1" x14ac:dyDescent="0.1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392"/>
      <c r="AA684" s="4"/>
      <c r="AB684" s="4"/>
    </row>
    <row r="685" spans="8:28" ht="15.75" customHeight="1" x14ac:dyDescent="0.1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392"/>
      <c r="AA685" s="4"/>
      <c r="AB685" s="4"/>
    </row>
    <row r="686" spans="8:28" ht="15.75" customHeight="1" x14ac:dyDescent="0.1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392"/>
      <c r="AA686" s="4"/>
      <c r="AB686" s="4"/>
    </row>
    <row r="687" spans="8:28" ht="15.75" customHeight="1" x14ac:dyDescent="0.1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392"/>
      <c r="AA687" s="4"/>
      <c r="AB687" s="4"/>
    </row>
    <row r="688" spans="8:28" ht="15.75" customHeight="1" x14ac:dyDescent="0.1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392"/>
      <c r="AA688" s="4"/>
      <c r="AB688" s="4"/>
    </row>
    <row r="689" spans="8:28" ht="15.75" customHeight="1" x14ac:dyDescent="0.1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392"/>
      <c r="AA689" s="4"/>
      <c r="AB689" s="4"/>
    </row>
    <row r="690" spans="8:28" ht="15.75" customHeight="1" x14ac:dyDescent="0.1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392"/>
      <c r="AA690" s="4"/>
      <c r="AB690" s="4"/>
    </row>
    <row r="691" spans="8:28" ht="15.75" customHeight="1" x14ac:dyDescent="0.1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392"/>
      <c r="AA691" s="4"/>
      <c r="AB691" s="4"/>
    </row>
    <row r="692" spans="8:28" ht="15.75" customHeight="1" x14ac:dyDescent="0.1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392"/>
      <c r="AA692" s="4"/>
      <c r="AB692" s="4"/>
    </row>
    <row r="693" spans="8:28" ht="15.75" customHeight="1" x14ac:dyDescent="0.1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392"/>
      <c r="AA693" s="4"/>
      <c r="AB693" s="4"/>
    </row>
    <row r="694" spans="8:28" ht="15.75" customHeight="1" x14ac:dyDescent="0.1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392"/>
      <c r="AA694" s="4"/>
      <c r="AB694" s="4"/>
    </row>
    <row r="695" spans="8:28" ht="15.75" customHeight="1" x14ac:dyDescent="0.1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392"/>
      <c r="AA695" s="4"/>
      <c r="AB695" s="4"/>
    </row>
    <row r="696" spans="8:28" ht="15.75" customHeight="1" x14ac:dyDescent="0.1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392"/>
      <c r="AA696" s="4"/>
      <c r="AB696" s="4"/>
    </row>
    <row r="697" spans="8:28" ht="15.75" customHeight="1" x14ac:dyDescent="0.1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392"/>
      <c r="AA697" s="4"/>
      <c r="AB697" s="4"/>
    </row>
    <row r="698" spans="8:28" ht="15.75" customHeight="1" x14ac:dyDescent="0.1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392"/>
      <c r="AA698" s="4"/>
      <c r="AB698" s="4"/>
    </row>
    <row r="699" spans="8:28" ht="15.75" customHeight="1" x14ac:dyDescent="0.1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392"/>
      <c r="AA699" s="4"/>
      <c r="AB699" s="4"/>
    </row>
    <row r="700" spans="8:28" ht="15.75" customHeight="1" x14ac:dyDescent="0.1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392"/>
      <c r="AA700" s="4"/>
      <c r="AB700" s="4"/>
    </row>
    <row r="701" spans="8:28" ht="15.75" customHeight="1" x14ac:dyDescent="0.1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392"/>
      <c r="AA701" s="4"/>
      <c r="AB701" s="4"/>
    </row>
    <row r="702" spans="8:28" ht="15.75" customHeight="1" x14ac:dyDescent="0.1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392"/>
      <c r="AA702" s="4"/>
      <c r="AB702" s="4"/>
    </row>
    <row r="703" spans="8:28" ht="15.75" customHeight="1" x14ac:dyDescent="0.1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392"/>
      <c r="AA703" s="4"/>
      <c r="AB703" s="4"/>
    </row>
    <row r="704" spans="8:28" ht="15.75" customHeight="1" x14ac:dyDescent="0.1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392"/>
      <c r="AA704" s="4"/>
      <c r="AB704" s="4"/>
    </row>
    <row r="705" spans="8:28" ht="15.75" customHeight="1" x14ac:dyDescent="0.1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392"/>
      <c r="AA705" s="4"/>
      <c r="AB705" s="4"/>
    </row>
    <row r="706" spans="8:28" ht="15.75" customHeight="1" x14ac:dyDescent="0.1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392"/>
      <c r="AA706" s="4"/>
      <c r="AB706" s="4"/>
    </row>
    <row r="707" spans="8:28" ht="15.75" customHeight="1" x14ac:dyDescent="0.1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392"/>
      <c r="AA707" s="4"/>
      <c r="AB707" s="4"/>
    </row>
    <row r="708" spans="8:28" ht="15.75" customHeight="1" x14ac:dyDescent="0.1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392"/>
      <c r="AA708" s="4"/>
      <c r="AB708" s="4"/>
    </row>
    <row r="709" spans="8:28" ht="15.75" customHeight="1" x14ac:dyDescent="0.1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392"/>
      <c r="AA709" s="4"/>
      <c r="AB709" s="4"/>
    </row>
    <row r="710" spans="8:28" ht="15.75" customHeight="1" x14ac:dyDescent="0.1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392"/>
      <c r="AA710" s="4"/>
      <c r="AB710" s="4"/>
    </row>
    <row r="711" spans="8:28" ht="15.75" customHeight="1" x14ac:dyDescent="0.1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392"/>
      <c r="AA711" s="4"/>
      <c r="AB711" s="4"/>
    </row>
    <row r="712" spans="8:28" ht="15.75" customHeight="1" x14ac:dyDescent="0.1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392"/>
      <c r="AA712" s="4"/>
      <c r="AB712" s="4"/>
    </row>
    <row r="713" spans="8:28" ht="15.75" customHeight="1" x14ac:dyDescent="0.1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392"/>
      <c r="AA713" s="4"/>
      <c r="AB713" s="4"/>
    </row>
    <row r="714" spans="8:28" ht="15.75" customHeight="1" x14ac:dyDescent="0.1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392"/>
      <c r="AA714" s="4"/>
      <c r="AB714" s="4"/>
    </row>
    <row r="715" spans="8:28" ht="15.75" customHeight="1" x14ac:dyDescent="0.1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392"/>
      <c r="AA715" s="4"/>
      <c r="AB715" s="4"/>
    </row>
    <row r="716" spans="8:28" ht="15.75" customHeight="1" x14ac:dyDescent="0.1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392"/>
      <c r="AA716" s="4"/>
      <c r="AB716" s="4"/>
    </row>
    <row r="717" spans="8:28" ht="15.75" customHeight="1" x14ac:dyDescent="0.1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392"/>
      <c r="AA717" s="4"/>
      <c r="AB717" s="4"/>
    </row>
    <row r="718" spans="8:28" ht="15.75" customHeight="1" x14ac:dyDescent="0.1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392"/>
      <c r="AA718" s="4"/>
      <c r="AB718" s="4"/>
    </row>
    <row r="719" spans="8:28" ht="15.75" customHeight="1" x14ac:dyDescent="0.1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392"/>
      <c r="AA719" s="4"/>
      <c r="AB719" s="4"/>
    </row>
    <row r="720" spans="8:28" ht="15.75" customHeight="1" x14ac:dyDescent="0.1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392"/>
      <c r="AA720" s="4"/>
      <c r="AB720" s="4"/>
    </row>
    <row r="721" spans="8:28" ht="15.75" customHeight="1" x14ac:dyDescent="0.1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392"/>
      <c r="AA721" s="4"/>
      <c r="AB721" s="4"/>
    </row>
    <row r="722" spans="8:28" ht="15.75" customHeight="1" x14ac:dyDescent="0.1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392"/>
      <c r="AA722" s="4"/>
      <c r="AB722" s="4"/>
    </row>
    <row r="723" spans="8:28" ht="15.75" customHeight="1" x14ac:dyDescent="0.1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392"/>
      <c r="AA723" s="4"/>
      <c r="AB723" s="4"/>
    </row>
    <row r="724" spans="8:28" ht="15.75" customHeight="1" x14ac:dyDescent="0.1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392"/>
      <c r="AA724" s="4"/>
      <c r="AB724" s="4"/>
    </row>
    <row r="725" spans="8:28" ht="15.75" customHeight="1" x14ac:dyDescent="0.1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392"/>
      <c r="AA725" s="4"/>
      <c r="AB725" s="4"/>
    </row>
    <row r="726" spans="8:28" ht="15.75" customHeight="1" x14ac:dyDescent="0.1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392"/>
      <c r="AA726" s="4"/>
      <c r="AB726" s="4"/>
    </row>
    <row r="727" spans="8:28" ht="15.75" customHeight="1" x14ac:dyDescent="0.1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392"/>
      <c r="AA727" s="4"/>
      <c r="AB727" s="4"/>
    </row>
    <row r="728" spans="8:28" ht="15.75" customHeight="1" x14ac:dyDescent="0.1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392"/>
      <c r="AA728" s="4"/>
      <c r="AB728" s="4"/>
    </row>
    <row r="729" spans="8:28" ht="15.75" customHeight="1" x14ac:dyDescent="0.1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392"/>
      <c r="AA729" s="4"/>
      <c r="AB729" s="4"/>
    </row>
    <row r="730" spans="8:28" ht="15.75" customHeight="1" x14ac:dyDescent="0.1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392"/>
      <c r="AA730" s="4"/>
      <c r="AB730" s="4"/>
    </row>
    <row r="731" spans="8:28" ht="15.75" customHeight="1" x14ac:dyDescent="0.1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392"/>
      <c r="AA731" s="4"/>
      <c r="AB731" s="4"/>
    </row>
    <row r="732" spans="8:28" ht="15.75" customHeight="1" x14ac:dyDescent="0.1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392"/>
      <c r="AA732" s="4"/>
      <c r="AB732" s="4"/>
    </row>
    <row r="733" spans="8:28" ht="15.75" customHeight="1" x14ac:dyDescent="0.1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392"/>
      <c r="AA733" s="4"/>
      <c r="AB733" s="4"/>
    </row>
    <row r="734" spans="8:28" ht="15.75" customHeight="1" x14ac:dyDescent="0.1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392"/>
      <c r="AA734" s="4"/>
      <c r="AB734" s="4"/>
    </row>
    <row r="735" spans="8:28" ht="15.75" customHeight="1" x14ac:dyDescent="0.1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392"/>
      <c r="AA735" s="4"/>
      <c r="AB735" s="4"/>
    </row>
    <row r="736" spans="8:28" ht="15.75" customHeight="1" x14ac:dyDescent="0.1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392"/>
      <c r="AA736" s="4"/>
      <c r="AB736" s="4"/>
    </row>
    <row r="737" spans="8:28" ht="15.75" customHeight="1" x14ac:dyDescent="0.1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392"/>
      <c r="AA737" s="4"/>
      <c r="AB737" s="4"/>
    </row>
    <row r="738" spans="8:28" ht="15.75" customHeight="1" x14ac:dyDescent="0.1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392"/>
      <c r="AA738" s="4"/>
      <c r="AB738" s="4"/>
    </row>
    <row r="739" spans="8:28" ht="15.75" customHeight="1" x14ac:dyDescent="0.1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392"/>
      <c r="AA739" s="4"/>
      <c r="AB739" s="4"/>
    </row>
    <row r="740" spans="8:28" ht="15.75" customHeight="1" x14ac:dyDescent="0.1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392"/>
      <c r="AA740" s="4"/>
      <c r="AB740" s="4"/>
    </row>
    <row r="741" spans="8:28" ht="15.75" customHeight="1" x14ac:dyDescent="0.1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392"/>
      <c r="AA741" s="4"/>
      <c r="AB741" s="4"/>
    </row>
    <row r="742" spans="8:28" ht="15.75" customHeight="1" x14ac:dyDescent="0.1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392"/>
      <c r="AA742" s="4"/>
      <c r="AB742" s="4"/>
    </row>
    <row r="743" spans="8:28" ht="15.75" customHeight="1" x14ac:dyDescent="0.1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392"/>
      <c r="AA743" s="4"/>
      <c r="AB743" s="4"/>
    </row>
    <row r="744" spans="8:28" ht="15.75" customHeight="1" x14ac:dyDescent="0.1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392"/>
      <c r="AA744" s="4"/>
      <c r="AB744" s="4"/>
    </row>
    <row r="745" spans="8:28" ht="15.75" customHeight="1" x14ac:dyDescent="0.1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392"/>
      <c r="AA745" s="4"/>
      <c r="AB745" s="4"/>
    </row>
    <row r="746" spans="8:28" ht="15.75" customHeight="1" x14ac:dyDescent="0.1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392"/>
      <c r="AA746" s="4"/>
      <c r="AB746" s="4"/>
    </row>
    <row r="747" spans="8:28" ht="15.75" customHeight="1" x14ac:dyDescent="0.1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392"/>
      <c r="AA747" s="4"/>
      <c r="AB747" s="4"/>
    </row>
    <row r="748" spans="8:28" ht="15.75" customHeight="1" x14ac:dyDescent="0.1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392"/>
      <c r="AA748" s="4"/>
      <c r="AB748" s="4"/>
    </row>
    <row r="749" spans="8:28" ht="15.75" customHeight="1" x14ac:dyDescent="0.1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392"/>
      <c r="AA749" s="4"/>
      <c r="AB749" s="4"/>
    </row>
    <row r="750" spans="8:28" ht="15.75" customHeight="1" x14ac:dyDescent="0.1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392"/>
      <c r="AA750" s="4"/>
      <c r="AB750" s="4"/>
    </row>
    <row r="751" spans="8:28" ht="15.75" customHeight="1" x14ac:dyDescent="0.1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392"/>
      <c r="AA751" s="4"/>
      <c r="AB751" s="4"/>
    </row>
    <row r="752" spans="8:28" ht="15.75" customHeight="1" x14ac:dyDescent="0.1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392"/>
      <c r="AA752" s="4"/>
      <c r="AB752" s="4"/>
    </row>
    <row r="753" spans="8:28" ht="15.75" customHeight="1" x14ac:dyDescent="0.1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392"/>
      <c r="AA753" s="4"/>
      <c r="AB753" s="4"/>
    </row>
    <row r="754" spans="8:28" ht="15.75" customHeight="1" x14ac:dyDescent="0.1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392"/>
      <c r="AA754" s="4"/>
      <c r="AB754" s="4"/>
    </row>
    <row r="755" spans="8:28" ht="15.75" customHeight="1" x14ac:dyDescent="0.1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392"/>
      <c r="AA755" s="4"/>
      <c r="AB755" s="4"/>
    </row>
    <row r="756" spans="8:28" ht="15.75" customHeight="1" x14ac:dyDescent="0.1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392"/>
      <c r="AA756" s="4"/>
      <c r="AB756" s="4"/>
    </row>
    <row r="757" spans="8:28" ht="15.75" customHeight="1" x14ac:dyDescent="0.1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392"/>
      <c r="AA757" s="4"/>
      <c r="AB757" s="4"/>
    </row>
    <row r="758" spans="8:28" ht="15.75" customHeight="1" x14ac:dyDescent="0.1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392"/>
      <c r="AA758" s="4"/>
      <c r="AB758" s="4"/>
    </row>
    <row r="759" spans="8:28" ht="15.75" customHeight="1" x14ac:dyDescent="0.1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392"/>
      <c r="AA759" s="4"/>
      <c r="AB759" s="4"/>
    </row>
    <row r="760" spans="8:28" ht="15.75" customHeight="1" x14ac:dyDescent="0.1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392"/>
      <c r="AA760" s="4"/>
      <c r="AB760" s="4"/>
    </row>
    <row r="761" spans="8:28" ht="15.75" customHeight="1" x14ac:dyDescent="0.1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392"/>
      <c r="AA761" s="4"/>
      <c r="AB761" s="4"/>
    </row>
    <row r="762" spans="8:28" ht="15.75" customHeight="1" x14ac:dyDescent="0.1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392"/>
      <c r="AA762" s="4"/>
      <c r="AB762" s="4"/>
    </row>
    <row r="763" spans="8:28" ht="15.75" customHeight="1" x14ac:dyDescent="0.1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392"/>
      <c r="AA763" s="4"/>
      <c r="AB763" s="4"/>
    </row>
    <row r="764" spans="8:28" ht="15.75" customHeight="1" x14ac:dyDescent="0.1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392"/>
      <c r="AA764" s="4"/>
      <c r="AB764" s="4"/>
    </row>
    <row r="765" spans="8:28" ht="15.75" customHeight="1" x14ac:dyDescent="0.1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392"/>
      <c r="AA765" s="4"/>
      <c r="AB765" s="4"/>
    </row>
    <row r="766" spans="8:28" ht="15.75" customHeight="1" x14ac:dyDescent="0.1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392"/>
      <c r="AA766" s="4"/>
      <c r="AB766" s="4"/>
    </row>
    <row r="767" spans="8:28" ht="15.75" customHeight="1" x14ac:dyDescent="0.1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392"/>
      <c r="AA767" s="4"/>
      <c r="AB767" s="4"/>
    </row>
    <row r="768" spans="8:28" ht="15.75" customHeight="1" x14ac:dyDescent="0.1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392"/>
      <c r="AA768" s="4"/>
      <c r="AB768" s="4"/>
    </row>
    <row r="769" spans="8:28" ht="15.75" customHeight="1" x14ac:dyDescent="0.1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392"/>
      <c r="AA769" s="4"/>
      <c r="AB769" s="4"/>
    </row>
    <row r="770" spans="8:28" ht="15.75" customHeight="1" x14ac:dyDescent="0.1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392"/>
      <c r="AA770" s="4"/>
      <c r="AB770" s="4"/>
    </row>
    <row r="771" spans="8:28" ht="15.75" customHeight="1" x14ac:dyDescent="0.1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392"/>
      <c r="AA771" s="4"/>
      <c r="AB771" s="4"/>
    </row>
    <row r="772" spans="8:28" ht="15.75" customHeight="1" x14ac:dyDescent="0.1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392"/>
      <c r="AA772" s="4"/>
      <c r="AB772" s="4"/>
    </row>
    <row r="773" spans="8:28" ht="15.75" customHeight="1" x14ac:dyDescent="0.1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392"/>
      <c r="AA773" s="4"/>
      <c r="AB773" s="4"/>
    </row>
    <row r="774" spans="8:28" ht="15.75" customHeight="1" x14ac:dyDescent="0.1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392"/>
      <c r="AA774" s="4"/>
      <c r="AB774" s="4"/>
    </row>
    <row r="775" spans="8:28" ht="15.75" customHeight="1" x14ac:dyDescent="0.1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392"/>
      <c r="AA775" s="4"/>
      <c r="AB775" s="4"/>
    </row>
    <row r="776" spans="8:28" ht="15.75" customHeight="1" x14ac:dyDescent="0.1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392"/>
      <c r="AA776" s="4"/>
      <c r="AB776" s="4"/>
    </row>
    <row r="777" spans="8:28" ht="15.75" customHeight="1" x14ac:dyDescent="0.1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392"/>
      <c r="AA777" s="4"/>
      <c r="AB777" s="4"/>
    </row>
    <row r="778" spans="8:28" ht="15.75" customHeight="1" x14ac:dyDescent="0.1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392"/>
      <c r="AA778" s="4"/>
      <c r="AB778" s="4"/>
    </row>
    <row r="779" spans="8:28" ht="15.75" customHeight="1" x14ac:dyDescent="0.1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392"/>
      <c r="AA779" s="4"/>
      <c r="AB779" s="4"/>
    </row>
    <row r="780" spans="8:28" ht="15.75" customHeight="1" x14ac:dyDescent="0.1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392"/>
      <c r="AA780" s="4"/>
      <c r="AB780" s="4"/>
    </row>
    <row r="781" spans="8:28" ht="15.75" customHeight="1" x14ac:dyDescent="0.1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392"/>
      <c r="AA781" s="4"/>
      <c r="AB781" s="4"/>
    </row>
    <row r="782" spans="8:28" ht="15.75" customHeight="1" x14ac:dyDescent="0.1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392"/>
      <c r="AA782" s="4"/>
      <c r="AB782" s="4"/>
    </row>
    <row r="783" spans="8:28" ht="15.75" customHeight="1" x14ac:dyDescent="0.1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392"/>
      <c r="AA783" s="4"/>
      <c r="AB783" s="4"/>
    </row>
    <row r="784" spans="8:28" ht="15.75" customHeight="1" x14ac:dyDescent="0.1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392"/>
      <c r="AA784" s="4"/>
      <c r="AB784" s="4"/>
    </row>
    <row r="785" spans="8:28" ht="15.75" customHeight="1" x14ac:dyDescent="0.1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392"/>
      <c r="AA785" s="4"/>
      <c r="AB785" s="4"/>
    </row>
    <row r="786" spans="8:28" ht="15.75" customHeight="1" x14ac:dyDescent="0.1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392"/>
      <c r="AA786" s="4"/>
      <c r="AB786" s="4"/>
    </row>
    <row r="787" spans="8:28" ht="15.75" customHeight="1" x14ac:dyDescent="0.1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392"/>
      <c r="AA787" s="4"/>
      <c r="AB787" s="4"/>
    </row>
    <row r="788" spans="8:28" ht="15.75" customHeight="1" x14ac:dyDescent="0.1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392"/>
      <c r="AA788" s="4"/>
      <c r="AB788" s="4"/>
    </row>
    <row r="789" spans="8:28" ht="15.75" customHeight="1" x14ac:dyDescent="0.1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392"/>
      <c r="AA789" s="4"/>
      <c r="AB789" s="4"/>
    </row>
    <row r="790" spans="8:28" ht="15.75" customHeight="1" x14ac:dyDescent="0.1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392"/>
      <c r="AA790" s="4"/>
      <c r="AB790" s="4"/>
    </row>
    <row r="791" spans="8:28" ht="15.75" customHeight="1" x14ac:dyDescent="0.1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392"/>
      <c r="AA791" s="4"/>
      <c r="AB791" s="4"/>
    </row>
    <row r="792" spans="8:28" ht="15.75" customHeight="1" x14ac:dyDescent="0.1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392"/>
      <c r="AA792" s="4"/>
      <c r="AB792" s="4"/>
    </row>
    <row r="793" spans="8:28" ht="15.75" customHeight="1" x14ac:dyDescent="0.1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392"/>
      <c r="AA793" s="4"/>
      <c r="AB793" s="4"/>
    </row>
    <row r="794" spans="8:28" ht="15.75" customHeight="1" x14ac:dyDescent="0.1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392"/>
      <c r="AA794" s="4"/>
      <c r="AB794" s="4"/>
    </row>
    <row r="795" spans="8:28" ht="15.75" customHeight="1" x14ac:dyDescent="0.1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392"/>
      <c r="AA795" s="4"/>
      <c r="AB795" s="4"/>
    </row>
    <row r="796" spans="8:28" ht="15.75" customHeight="1" x14ac:dyDescent="0.1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392"/>
      <c r="AA796" s="4"/>
      <c r="AB796" s="4"/>
    </row>
    <row r="797" spans="8:28" ht="15.75" customHeight="1" x14ac:dyDescent="0.1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392"/>
      <c r="AA797" s="4"/>
      <c r="AB797" s="4"/>
    </row>
    <row r="798" spans="8:28" ht="15.75" customHeight="1" x14ac:dyDescent="0.1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392"/>
      <c r="AA798" s="4"/>
      <c r="AB798" s="4"/>
    </row>
    <row r="799" spans="8:28" ht="15.75" customHeight="1" x14ac:dyDescent="0.1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392"/>
      <c r="AA799" s="4"/>
      <c r="AB799" s="4"/>
    </row>
    <row r="800" spans="8:28" ht="15.75" customHeight="1" x14ac:dyDescent="0.1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392"/>
      <c r="AA800" s="4"/>
      <c r="AB800" s="4"/>
    </row>
    <row r="801" spans="8:28" ht="15.75" customHeight="1" x14ac:dyDescent="0.1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392"/>
      <c r="AA801" s="4"/>
      <c r="AB801" s="4"/>
    </row>
    <row r="802" spans="8:28" ht="15.75" customHeight="1" x14ac:dyDescent="0.1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392"/>
      <c r="AA802" s="4"/>
      <c r="AB802" s="4"/>
    </row>
    <row r="803" spans="8:28" ht="15.75" customHeight="1" x14ac:dyDescent="0.1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392"/>
      <c r="AA803" s="4"/>
      <c r="AB803" s="4"/>
    </row>
    <row r="804" spans="8:28" ht="15.75" customHeight="1" x14ac:dyDescent="0.1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392"/>
      <c r="AA804" s="4"/>
      <c r="AB804" s="4"/>
    </row>
    <row r="805" spans="8:28" ht="15.75" customHeight="1" x14ac:dyDescent="0.1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392"/>
      <c r="AA805" s="4"/>
      <c r="AB805" s="4"/>
    </row>
    <row r="806" spans="8:28" ht="15.75" customHeight="1" x14ac:dyDescent="0.1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392"/>
      <c r="AA806" s="4"/>
      <c r="AB806" s="4"/>
    </row>
    <row r="807" spans="8:28" ht="15.75" customHeight="1" x14ac:dyDescent="0.1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392"/>
      <c r="AA807" s="4"/>
      <c r="AB807" s="4"/>
    </row>
    <row r="808" spans="8:28" ht="15.75" customHeight="1" x14ac:dyDescent="0.1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392"/>
      <c r="AA808" s="4"/>
      <c r="AB808" s="4"/>
    </row>
    <row r="809" spans="8:28" ht="15.75" customHeight="1" x14ac:dyDescent="0.1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392"/>
      <c r="AA809" s="4"/>
      <c r="AB809" s="4"/>
    </row>
    <row r="810" spans="8:28" ht="15.75" customHeight="1" x14ac:dyDescent="0.1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392"/>
      <c r="AA810" s="4"/>
      <c r="AB810" s="4"/>
    </row>
    <row r="811" spans="8:28" ht="15.75" customHeight="1" x14ac:dyDescent="0.1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392"/>
      <c r="AA811" s="4"/>
      <c r="AB811" s="4"/>
    </row>
    <row r="812" spans="8:28" ht="15.75" customHeight="1" x14ac:dyDescent="0.1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392"/>
      <c r="AA812" s="4"/>
      <c r="AB812" s="4"/>
    </row>
    <row r="813" spans="8:28" ht="15.75" customHeight="1" x14ac:dyDescent="0.1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392"/>
      <c r="AA813" s="4"/>
      <c r="AB813" s="4"/>
    </row>
    <row r="814" spans="8:28" ht="15.75" customHeight="1" x14ac:dyDescent="0.1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392"/>
      <c r="AA814" s="4"/>
      <c r="AB814" s="4"/>
    </row>
    <row r="815" spans="8:28" ht="15.75" customHeight="1" x14ac:dyDescent="0.1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392"/>
      <c r="AA815" s="4"/>
      <c r="AB815" s="4"/>
    </row>
    <row r="816" spans="8:28" ht="15.75" customHeight="1" x14ac:dyDescent="0.1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392"/>
      <c r="AA816" s="4"/>
      <c r="AB816" s="4"/>
    </row>
    <row r="817" spans="8:28" ht="15.75" customHeight="1" x14ac:dyDescent="0.1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392"/>
      <c r="AA817" s="4"/>
      <c r="AB817" s="4"/>
    </row>
    <row r="818" spans="8:28" ht="15.75" customHeight="1" x14ac:dyDescent="0.1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392"/>
      <c r="AA818" s="4"/>
      <c r="AB818" s="4"/>
    </row>
    <row r="819" spans="8:28" ht="15.75" customHeight="1" x14ac:dyDescent="0.1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392"/>
      <c r="AA819" s="4"/>
      <c r="AB819" s="4"/>
    </row>
    <row r="820" spans="8:28" ht="15.75" customHeight="1" x14ac:dyDescent="0.1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392"/>
      <c r="AA820" s="4"/>
      <c r="AB820" s="4"/>
    </row>
    <row r="821" spans="8:28" ht="15.75" customHeight="1" x14ac:dyDescent="0.1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392"/>
      <c r="AA821" s="4"/>
      <c r="AB821" s="4"/>
    </row>
    <row r="822" spans="8:28" ht="15.75" customHeight="1" x14ac:dyDescent="0.1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392"/>
      <c r="AA822" s="4"/>
      <c r="AB822" s="4"/>
    </row>
    <row r="823" spans="8:28" ht="15.75" customHeight="1" x14ac:dyDescent="0.1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392"/>
      <c r="AA823" s="4"/>
      <c r="AB823" s="4"/>
    </row>
    <row r="824" spans="8:28" ht="15.75" customHeight="1" x14ac:dyDescent="0.1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392"/>
      <c r="AA824" s="4"/>
      <c r="AB824" s="4"/>
    </row>
    <row r="825" spans="8:28" ht="15.75" customHeight="1" x14ac:dyDescent="0.1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392"/>
      <c r="AA825" s="4"/>
      <c r="AB825" s="4"/>
    </row>
    <row r="826" spans="8:28" ht="15.75" customHeight="1" x14ac:dyDescent="0.1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392"/>
      <c r="AA826" s="4"/>
      <c r="AB826" s="4"/>
    </row>
    <row r="827" spans="8:28" ht="15.75" customHeight="1" x14ac:dyDescent="0.1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392"/>
      <c r="AA827" s="4"/>
      <c r="AB827" s="4"/>
    </row>
    <row r="828" spans="8:28" ht="15.75" customHeight="1" x14ac:dyDescent="0.1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392"/>
      <c r="AA828" s="4"/>
      <c r="AB828" s="4"/>
    </row>
    <row r="829" spans="8:28" ht="15.75" customHeight="1" x14ac:dyDescent="0.1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392"/>
      <c r="AA829" s="4"/>
      <c r="AB829" s="4"/>
    </row>
    <row r="830" spans="8:28" ht="15.75" customHeight="1" x14ac:dyDescent="0.1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392"/>
      <c r="AA830" s="4"/>
      <c r="AB830" s="4"/>
    </row>
    <row r="831" spans="8:28" ht="15.75" customHeight="1" x14ac:dyDescent="0.1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392"/>
      <c r="AA831" s="4"/>
      <c r="AB831" s="4"/>
    </row>
    <row r="832" spans="8:28" ht="15.75" customHeight="1" x14ac:dyDescent="0.1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392"/>
      <c r="AA832" s="4"/>
      <c r="AB832" s="4"/>
    </row>
    <row r="833" spans="8:28" ht="15.75" customHeight="1" x14ac:dyDescent="0.1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392"/>
      <c r="AA833" s="4"/>
      <c r="AB833" s="4"/>
    </row>
    <row r="834" spans="8:28" ht="15.75" customHeight="1" x14ac:dyDescent="0.1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392"/>
      <c r="AA834" s="4"/>
      <c r="AB834" s="4"/>
    </row>
    <row r="835" spans="8:28" ht="15.75" customHeight="1" x14ac:dyDescent="0.1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392"/>
      <c r="AA835" s="4"/>
      <c r="AB835" s="4"/>
    </row>
    <row r="836" spans="8:28" ht="15.75" customHeight="1" x14ac:dyDescent="0.1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392"/>
      <c r="AA836" s="4"/>
      <c r="AB836" s="4"/>
    </row>
    <row r="837" spans="8:28" ht="15.75" customHeight="1" x14ac:dyDescent="0.1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392"/>
      <c r="AA837" s="4"/>
      <c r="AB837" s="4"/>
    </row>
    <row r="838" spans="8:28" ht="15.75" customHeight="1" x14ac:dyDescent="0.1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392"/>
      <c r="AA838" s="4"/>
      <c r="AB838" s="4"/>
    </row>
    <row r="839" spans="8:28" ht="15.75" customHeight="1" x14ac:dyDescent="0.1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392"/>
      <c r="AA839" s="4"/>
      <c r="AB839" s="4"/>
    </row>
    <row r="840" spans="8:28" ht="15.75" customHeight="1" x14ac:dyDescent="0.1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392"/>
      <c r="AA840" s="4"/>
      <c r="AB840" s="4"/>
    </row>
    <row r="841" spans="8:28" ht="15.75" customHeight="1" x14ac:dyDescent="0.1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392"/>
      <c r="AA841" s="4"/>
      <c r="AB841" s="4"/>
    </row>
    <row r="842" spans="8:28" ht="15.75" customHeight="1" x14ac:dyDescent="0.1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392"/>
      <c r="AA842" s="4"/>
      <c r="AB842" s="4"/>
    </row>
    <row r="843" spans="8:28" ht="15.75" customHeight="1" x14ac:dyDescent="0.1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392"/>
      <c r="AA843" s="4"/>
      <c r="AB843" s="4"/>
    </row>
    <row r="844" spans="8:28" ht="15.75" customHeight="1" x14ac:dyDescent="0.1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392"/>
      <c r="AA844" s="4"/>
      <c r="AB844" s="4"/>
    </row>
    <row r="845" spans="8:28" ht="15.75" customHeight="1" x14ac:dyDescent="0.1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392"/>
      <c r="AA845" s="4"/>
      <c r="AB845" s="4"/>
    </row>
    <row r="846" spans="8:28" ht="15.75" customHeight="1" x14ac:dyDescent="0.1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392"/>
      <c r="AA846" s="4"/>
      <c r="AB846" s="4"/>
    </row>
    <row r="847" spans="8:28" ht="15.75" customHeight="1" x14ac:dyDescent="0.1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392"/>
      <c r="AA847" s="4"/>
      <c r="AB847" s="4"/>
    </row>
    <row r="848" spans="8:28" ht="15.75" customHeight="1" x14ac:dyDescent="0.1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392"/>
      <c r="AA848" s="4"/>
      <c r="AB848" s="4"/>
    </row>
    <row r="849" spans="8:28" ht="15.75" customHeight="1" x14ac:dyDescent="0.1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392"/>
      <c r="AA849" s="4"/>
      <c r="AB849" s="4"/>
    </row>
    <row r="850" spans="8:28" ht="15.75" customHeight="1" x14ac:dyDescent="0.1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392"/>
      <c r="AA850" s="4"/>
      <c r="AB850" s="4"/>
    </row>
    <row r="851" spans="8:28" ht="15.75" customHeight="1" x14ac:dyDescent="0.1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392"/>
      <c r="AA851" s="4"/>
      <c r="AB851" s="4"/>
    </row>
    <row r="852" spans="8:28" ht="15.75" customHeight="1" x14ac:dyDescent="0.1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392"/>
      <c r="AA852" s="4"/>
      <c r="AB852" s="4"/>
    </row>
    <row r="853" spans="8:28" ht="15.75" customHeight="1" x14ac:dyDescent="0.1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392"/>
      <c r="AA853" s="4"/>
      <c r="AB853" s="4"/>
    </row>
    <row r="854" spans="8:28" ht="15.75" customHeight="1" x14ac:dyDescent="0.1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392"/>
      <c r="AA854" s="4"/>
      <c r="AB854" s="4"/>
    </row>
    <row r="855" spans="8:28" ht="15.75" customHeight="1" x14ac:dyDescent="0.1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392"/>
      <c r="AA855" s="4"/>
      <c r="AB855" s="4"/>
    </row>
    <row r="856" spans="8:28" ht="15.75" customHeight="1" x14ac:dyDescent="0.1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392"/>
      <c r="AA856" s="4"/>
      <c r="AB856" s="4"/>
    </row>
    <row r="857" spans="8:28" ht="15.75" customHeight="1" x14ac:dyDescent="0.1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392"/>
      <c r="AA857" s="4"/>
      <c r="AB857" s="4"/>
    </row>
    <row r="858" spans="8:28" ht="15.75" customHeight="1" x14ac:dyDescent="0.1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392"/>
      <c r="AA858" s="4"/>
      <c r="AB858" s="4"/>
    </row>
    <row r="859" spans="8:28" ht="15.75" customHeight="1" x14ac:dyDescent="0.1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392"/>
      <c r="AA859" s="4"/>
      <c r="AB859" s="4"/>
    </row>
    <row r="860" spans="8:28" ht="15.75" customHeight="1" x14ac:dyDescent="0.1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392"/>
      <c r="AA860" s="4"/>
      <c r="AB860" s="4"/>
    </row>
    <row r="861" spans="8:28" ht="15.75" customHeight="1" x14ac:dyDescent="0.1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392"/>
      <c r="AA861" s="4"/>
      <c r="AB861" s="4"/>
    </row>
    <row r="862" spans="8:28" ht="15.75" customHeight="1" x14ac:dyDescent="0.1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392"/>
      <c r="AA862" s="4"/>
      <c r="AB862" s="4"/>
    </row>
    <row r="863" spans="8:28" ht="15.75" customHeight="1" x14ac:dyDescent="0.1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392"/>
      <c r="AA863" s="4"/>
      <c r="AB863" s="4"/>
    </row>
    <row r="864" spans="8:28" ht="15.75" customHeight="1" x14ac:dyDescent="0.1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392"/>
      <c r="AA864" s="4"/>
      <c r="AB864" s="4"/>
    </row>
    <row r="865" spans="8:28" ht="15.75" customHeight="1" x14ac:dyDescent="0.1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392"/>
      <c r="AA865" s="4"/>
      <c r="AB865" s="4"/>
    </row>
    <row r="866" spans="8:28" ht="15.75" customHeight="1" x14ac:dyDescent="0.1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392"/>
      <c r="AA866" s="4"/>
      <c r="AB866" s="4"/>
    </row>
    <row r="867" spans="8:28" ht="15.75" customHeight="1" x14ac:dyDescent="0.1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392"/>
      <c r="AA867" s="4"/>
      <c r="AB867" s="4"/>
    </row>
    <row r="868" spans="8:28" ht="15.75" customHeight="1" x14ac:dyDescent="0.1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392"/>
      <c r="AA868" s="4"/>
      <c r="AB868" s="4"/>
    </row>
    <row r="869" spans="8:28" ht="15.75" customHeight="1" x14ac:dyDescent="0.1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392"/>
      <c r="AA869" s="4"/>
      <c r="AB869" s="4"/>
    </row>
    <row r="870" spans="8:28" ht="15.75" customHeight="1" x14ac:dyDescent="0.1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392"/>
      <c r="AA870" s="4"/>
      <c r="AB870" s="4"/>
    </row>
    <row r="871" spans="8:28" ht="15.75" customHeight="1" x14ac:dyDescent="0.1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392"/>
      <c r="AA871" s="4"/>
      <c r="AB871" s="4"/>
    </row>
    <row r="872" spans="8:28" ht="15.75" customHeight="1" x14ac:dyDescent="0.1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392"/>
      <c r="AA872" s="4"/>
      <c r="AB872" s="4"/>
    </row>
    <row r="873" spans="8:28" ht="15.75" customHeight="1" x14ac:dyDescent="0.1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392"/>
      <c r="AA873" s="4"/>
      <c r="AB873" s="4"/>
    </row>
    <row r="874" spans="8:28" ht="15.75" customHeight="1" x14ac:dyDescent="0.1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392"/>
      <c r="AA874" s="4"/>
      <c r="AB874" s="4"/>
    </row>
    <row r="875" spans="8:28" ht="15.75" customHeight="1" x14ac:dyDescent="0.1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392"/>
      <c r="AA875" s="4"/>
      <c r="AB875" s="4"/>
    </row>
    <row r="876" spans="8:28" ht="15.75" customHeight="1" x14ac:dyDescent="0.1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392"/>
      <c r="AA876" s="4"/>
      <c r="AB876" s="4"/>
    </row>
    <row r="877" spans="8:28" ht="15.75" customHeight="1" x14ac:dyDescent="0.1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392"/>
      <c r="AA877" s="4"/>
      <c r="AB877" s="4"/>
    </row>
    <row r="878" spans="8:28" ht="15.75" customHeight="1" x14ac:dyDescent="0.1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392"/>
      <c r="AA878" s="4"/>
      <c r="AB878" s="4"/>
    </row>
    <row r="879" spans="8:28" ht="15.75" customHeight="1" x14ac:dyDescent="0.1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392"/>
      <c r="AA879" s="4"/>
      <c r="AB879" s="4"/>
    </row>
    <row r="880" spans="8:28" ht="15.75" customHeight="1" x14ac:dyDescent="0.1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392"/>
      <c r="AA880" s="4"/>
      <c r="AB880" s="4"/>
    </row>
    <row r="881" spans="8:28" ht="15.75" customHeight="1" x14ac:dyDescent="0.1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392"/>
      <c r="AA881" s="4"/>
      <c r="AB881" s="4"/>
    </row>
    <row r="882" spans="8:28" ht="15.75" customHeight="1" x14ac:dyDescent="0.1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392"/>
      <c r="AA882" s="4"/>
      <c r="AB882" s="4"/>
    </row>
    <row r="883" spans="8:28" ht="15.75" customHeight="1" x14ac:dyDescent="0.1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392"/>
      <c r="AA883" s="4"/>
      <c r="AB883" s="4"/>
    </row>
    <row r="884" spans="8:28" ht="15.75" customHeight="1" x14ac:dyDescent="0.1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392"/>
      <c r="AA884" s="4"/>
      <c r="AB884" s="4"/>
    </row>
    <row r="885" spans="8:28" ht="15.75" customHeight="1" x14ac:dyDescent="0.1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392"/>
      <c r="AA885" s="4"/>
      <c r="AB885" s="4"/>
    </row>
    <row r="886" spans="8:28" ht="15.75" customHeight="1" x14ac:dyDescent="0.1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392"/>
      <c r="AA886" s="4"/>
      <c r="AB886" s="4"/>
    </row>
    <row r="887" spans="8:28" ht="15.75" customHeight="1" x14ac:dyDescent="0.1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392"/>
      <c r="AA887" s="4"/>
      <c r="AB887" s="4"/>
    </row>
    <row r="888" spans="8:28" ht="15.75" customHeight="1" x14ac:dyDescent="0.1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392"/>
      <c r="AA888" s="4"/>
      <c r="AB888" s="4"/>
    </row>
    <row r="889" spans="8:28" ht="15.75" customHeight="1" x14ac:dyDescent="0.1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392"/>
      <c r="AA889" s="4"/>
      <c r="AB889" s="4"/>
    </row>
    <row r="890" spans="8:28" ht="15.75" customHeight="1" x14ac:dyDescent="0.1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392"/>
      <c r="AA890" s="4"/>
      <c r="AB890" s="4"/>
    </row>
    <row r="891" spans="8:28" ht="15.75" customHeight="1" x14ac:dyDescent="0.1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392"/>
      <c r="AA891" s="4"/>
      <c r="AB891" s="4"/>
    </row>
    <row r="892" spans="8:28" ht="15.75" customHeight="1" x14ac:dyDescent="0.1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392"/>
      <c r="AA892" s="4"/>
      <c r="AB892" s="4"/>
    </row>
    <row r="893" spans="8:28" ht="15.75" customHeight="1" x14ac:dyDescent="0.1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392"/>
      <c r="AA893" s="4"/>
      <c r="AB893" s="4"/>
    </row>
    <row r="894" spans="8:28" ht="15.75" customHeight="1" x14ac:dyDescent="0.1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392"/>
      <c r="AA894" s="4"/>
      <c r="AB894" s="4"/>
    </row>
    <row r="895" spans="8:28" ht="15.75" customHeight="1" x14ac:dyDescent="0.1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392"/>
      <c r="AA895" s="4"/>
      <c r="AB895" s="4"/>
    </row>
    <row r="896" spans="8:28" ht="15.75" customHeight="1" x14ac:dyDescent="0.1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392"/>
      <c r="AA896" s="4"/>
      <c r="AB896" s="4"/>
    </row>
    <row r="897" spans="8:28" ht="15.75" customHeight="1" x14ac:dyDescent="0.1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392"/>
      <c r="AA897" s="4"/>
      <c r="AB897" s="4"/>
    </row>
    <row r="898" spans="8:28" ht="15.75" customHeight="1" x14ac:dyDescent="0.1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392"/>
      <c r="AA898" s="4"/>
      <c r="AB898" s="4"/>
    </row>
    <row r="899" spans="8:28" ht="15.75" customHeight="1" x14ac:dyDescent="0.1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392"/>
      <c r="AA899" s="4"/>
      <c r="AB899" s="4"/>
    </row>
    <row r="900" spans="8:28" ht="15.75" customHeight="1" x14ac:dyDescent="0.1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392"/>
      <c r="AA900" s="4"/>
      <c r="AB900" s="4"/>
    </row>
    <row r="901" spans="8:28" ht="15.75" customHeight="1" x14ac:dyDescent="0.1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392"/>
      <c r="AA901" s="4"/>
      <c r="AB901" s="4"/>
    </row>
    <row r="902" spans="8:28" ht="15.75" customHeight="1" x14ac:dyDescent="0.1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392"/>
      <c r="AA902" s="4"/>
      <c r="AB902" s="4"/>
    </row>
    <row r="903" spans="8:28" ht="15.75" customHeight="1" x14ac:dyDescent="0.1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392"/>
      <c r="AA903" s="4"/>
      <c r="AB903" s="4"/>
    </row>
    <row r="904" spans="8:28" ht="15.75" customHeight="1" x14ac:dyDescent="0.1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392"/>
      <c r="AA904" s="4"/>
      <c r="AB904" s="4"/>
    </row>
    <row r="905" spans="8:28" ht="15.75" customHeight="1" x14ac:dyDescent="0.1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392"/>
      <c r="AA905" s="4"/>
      <c r="AB905" s="4"/>
    </row>
    <row r="906" spans="8:28" ht="15.75" customHeight="1" x14ac:dyDescent="0.1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392"/>
      <c r="AA906" s="4"/>
      <c r="AB906" s="4"/>
    </row>
    <row r="907" spans="8:28" ht="15.75" customHeight="1" x14ac:dyDescent="0.1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392"/>
      <c r="AA907" s="4"/>
      <c r="AB907" s="4"/>
    </row>
    <row r="908" spans="8:28" ht="15.75" customHeight="1" x14ac:dyDescent="0.1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392"/>
      <c r="AA908" s="4"/>
      <c r="AB908" s="4"/>
    </row>
    <row r="909" spans="8:28" ht="15.75" customHeight="1" x14ac:dyDescent="0.1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392"/>
      <c r="AA909" s="4"/>
      <c r="AB909" s="4"/>
    </row>
    <row r="910" spans="8:28" ht="15.75" customHeight="1" x14ac:dyDescent="0.1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392"/>
      <c r="AA910" s="4"/>
      <c r="AB910" s="4"/>
    </row>
    <row r="911" spans="8:28" ht="15.75" customHeight="1" x14ac:dyDescent="0.1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392"/>
      <c r="AA911" s="4"/>
      <c r="AB911" s="4"/>
    </row>
    <row r="912" spans="8:28" ht="15.75" customHeight="1" x14ac:dyDescent="0.1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392"/>
      <c r="AA912" s="4"/>
      <c r="AB912" s="4"/>
    </row>
    <row r="913" spans="8:28" ht="15.75" customHeight="1" x14ac:dyDescent="0.1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392"/>
      <c r="AA913" s="4"/>
      <c r="AB913" s="4"/>
    </row>
    <row r="914" spans="8:28" ht="15.75" customHeight="1" x14ac:dyDescent="0.1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392"/>
      <c r="AA914" s="4"/>
      <c r="AB914" s="4"/>
    </row>
    <row r="915" spans="8:28" ht="15.75" customHeight="1" x14ac:dyDescent="0.1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392"/>
      <c r="AA915" s="4"/>
      <c r="AB915" s="4"/>
    </row>
    <row r="916" spans="8:28" ht="15.75" customHeight="1" x14ac:dyDescent="0.1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392"/>
      <c r="AA916" s="4"/>
      <c r="AB916" s="4"/>
    </row>
    <row r="917" spans="8:28" ht="15.75" customHeight="1" x14ac:dyDescent="0.1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392"/>
      <c r="AA917" s="4"/>
      <c r="AB917" s="4"/>
    </row>
    <row r="918" spans="8:28" ht="15.75" customHeight="1" x14ac:dyDescent="0.1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392"/>
      <c r="AA918" s="4"/>
      <c r="AB918" s="4"/>
    </row>
    <row r="919" spans="8:28" ht="15.75" customHeight="1" x14ac:dyDescent="0.1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392"/>
      <c r="AA919" s="4"/>
      <c r="AB919" s="4"/>
    </row>
    <row r="920" spans="8:28" ht="15.75" customHeight="1" x14ac:dyDescent="0.1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392"/>
      <c r="AA920" s="4"/>
      <c r="AB920" s="4"/>
    </row>
    <row r="921" spans="8:28" ht="15.75" customHeight="1" x14ac:dyDescent="0.1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392"/>
      <c r="AA921" s="4"/>
      <c r="AB921" s="4"/>
    </row>
    <row r="922" spans="8:28" ht="15.75" customHeight="1" x14ac:dyDescent="0.1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392"/>
      <c r="AA922" s="4"/>
      <c r="AB922" s="4"/>
    </row>
    <row r="923" spans="8:28" ht="15.75" customHeight="1" x14ac:dyDescent="0.1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392"/>
      <c r="AA923" s="4"/>
      <c r="AB923" s="4"/>
    </row>
    <row r="924" spans="8:28" ht="15.75" customHeight="1" x14ac:dyDescent="0.1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392"/>
      <c r="AA924" s="4"/>
      <c r="AB924" s="4"/>
    </row>
    <row r="925" spans="8:28" ht="15.75" customHeight="1" x14ac:dyDescent="0.1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392"/>
      <c r="AA925" s="4"/>
      <c r="AB925" s="4"/>
    </row>
    <row r="926" spans="8:28" ht="15.75" customHeight="1" x14ac:dyDescent="0.1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392"/>
      <c r="AA926" s="4"/>
      <c r="AB926" s="4"/>
    </row>
    <row r="927" spans="8:28" ht="15.75" customHeight="1" x14ac:dyDescent="0.1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392"/>
      <c r="AA927" s="4"/>
      <c r="AB927" s="4"/>
    </row>
    <row r="928" spans="8:28" ht="15.75" customHeight="1" x14ac:dyDescent="0.1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392"/>
      <c r="AA928" s="4"/>
      <c r="AB928" s="4"/>
    </row>
    <row r="929" spans="8:28" ht="15.75" customHeight="1" x14ac:dyDescent="0.1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392"/>
      <c r="AA929" s="4"/>
      <c r="AB929" s="4"/>
    </row>
    <row r="930" spans="8:28" ht="15.75" customHeight="1" x14ac:dyDescent="0.1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392"/>
      <c r="AA930" s="4"/>
      <c r="AB930" s="4"/>
    </row>
    <row r="931" spans="8:28" ht="15.75" customHeight="1" x14ac:dyDescent="0.1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392"/>
      <c r="AA931" s="4"/>
      <c r="AB931" s="4"/>
    </row>
    <row r="932" spans="8:28" ht="15.75" customHeight="1" x14ac:dyDescent="0.1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392"/>
      <c r="AA932" s="4"/>
      <c r="AB932" s="4"/>
    </row>
    <row r="933" spans="8:28" ht="15.75" customHeight="1" x14ac:dyDescent="0.1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392"/>
      <c r="AA933" s="4"/>
      <c r="AB933" s="4"/>
    </row>
    <row r="934" spans="8:28" ht="15.75" customHeight="1" x14ac:dyDescent="0.1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392"/>
      <c r="AA934" s="4"/>
      <c r="AB934" s="4"/>
    </row>
    <row r="935" spans="8:28" ht="15.75" customHeight="1" x14ac:dyDescent="0.1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392"/>
      <c r="AA935" s="4"/>
      <c r="AB935" s="4"/>
    </row>
    <row r="936" spans="8:28" ht="15.75" customHeight="1" x14ac:dyDescent="0.1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392"/>
      <c r="AA936" s="4"/>
      <c r="AB936" s="4"/>
    </row>
    <row r="937" spans="8:28" ht="15.75" customHeight="1" x14ac:dyDescent="0.1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392"/>
      <c r="AA937" s="4"/>
      <c r="AB937" s="4"/>
    </row>
    <row r="938" spans="8:28" ht="15.75" customHeight="1" x14ac:dyDescent="0.1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392"/>
      <c r="AA938" s="4"/>
      <c r="AB938" s="4"/>
    </row>
    <row r="939" spans="8:28" ht="15.75" customHeight="1" x14ac:dyDescent="0.1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392"/>
      <c r="AA939" s="4"/>
      <c r="AB939" s="4"/>
    </row>
    <row r="940" spans="8:28" ht="15.75" customHeight="1" x14ac:dyDescent="0.1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392"/>
      <c r="AA940" s="4"/>
      <c r="AB940" s="4"/>
    </row>
    <row r="941" spans="8:28" ht="15.75" customHeight="1" x14ac:dyDescent="0.1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392"/>
      <c r="AA941" s="4"/>
      <c r="AB941" s="4"/>
    </row>
    <row r="942" spans="8:28" ht="15.75" customHeight="1" x14ac:dyDescent="0.1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392"/>
      <c r="AA942" s="4"/>
      <c r="AB942" s="4"/>
    </row>
    <row r="943" spans="8:28" ht="15.75" customHeight="1" x14ac:dyDescent="0.1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392"/>
      <c r="AA943" s="4"/>
      <c r="AB943" s="4"/>
    </row>
    <row r="944" spans="8:28" ht="15.75" customHeight="1" x14ac:dyDescent="0.1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392"/>
      <c r="AA944" s="4"/>
      <c r="AB944" s="4"/>
    </row>
    <row r="945" spans="8:28" ht="15.75" customHeight="1" x14ac:dyDescent="0.1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392"/>
      <c r="AA945" s="4"/>
      <c r="AB945" s="4"/>
    </row>
    <row r="946" spans="8:28" ht="15.75" customHeight="1" x14ac:dyDescent="0.1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392"/>
      <c r="AA946" s="4"/>
      <c r="AB946" s="4"/>
    </row>
    <row r="947" spans="8:28" ht="15.75" customHeight="1" x14ac:dyDescent="0.1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392"/>
      <c r="AA947" s="4"/>
      <c r="AB947" s="4"/>
    </row>
    <row r="948" spans="8:28" ht="15.75" customHeight="1" x14ac:dyDescent="0.1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392"/>
      <c r="AA948" s="4"/>
      <c r="AB948" s="4"/>
    </row>
    <row r="949" spans="8:28" ht="15.75" customHeight="1" x14ac:dyDescent="0.1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392"/>
      <c r="AA949" s="4"/>
      <c r="AB949" s="4"/>
    </row>
    <row r="950" spans="8:28" ht="15.75" customHeight="1" x14ac:dyDescent="0.1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392"/>
      <c r="AA950" s="4"/>
      <c r="AB950" s="4"/>
    </row>
    <row r="951" spans="8:28" ht="15.75" customHeight="1" x14ac:dyDescent="0.1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392"/>
      <c r="AA951" s="4"/>
      <c r="AB951" s="4"/>
    </row>
    <row r="952" spans="8:28" ht="15.75" customHeight="1" x14ac:dyDescent="0.1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392"/>
      <c r="AA952" s="4"/>
      <c r="AB952" s="4"/>
    </row>
    <row r="953" spans="8:28" ht="15.75" customHeight="1" x14ac:dyDescent="0.1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392"/>
      <c r="AA953" s="4"/>
      <c r="AB953" s="4"/>
    </row>
    <row r="954" spans="8:28" ht="15.75" customHeight="1" x14ac:dyDescent="0.1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392"/>
      <c r="AA954" s="4"/>
      <c r="AB954" s="4"/>
    </row>
    <row r="955" spans="8:28" ht="15.75" customHeight="1" x14ac:dyDescent="0.1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392"/>
      <c r="AA955" s="4"/>
      <c r="AB955" s="4"/>
    </row>
    <row r="956" spans="8:28" ht="15.75" customHeight="1" x14ac:dyDescent="0.1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392"/>
      <c r="AA956" s="4"/>
      <c r="AB956" s="4"/>
    </row>
    <row r="957" spans="8:28" ht="15.75" customHeight="1" x14ac:dyDescent="0.1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392"/>
      <c r="AA957" s="4"/>
      <c r="AB957" s="4"/>
    </row>
    <row r="958" spans="8:28" ht="15.75" customHeight="1" x14ac:dyDescent="0.1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392"/>
      <c r="AA958" s="4"/>
      <c r="AB958" s="4"/>
    </row>
    <row r="959" spans="8:28" ht="15.75" customHeight="1" x14ac:dyDescent="0.1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392"/>
      <c r="AA959" s="4"/>
      <c r="AB959" s="4"/>
    </row>
    <row r="960" spans="8:28" ht="15.75" customHeight="1" x14ac:dyDescent="0.1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392"/>
      <c r="AA960" s="4"/>
      <c r="AB960" s="4"/>
    </row>
    <row r="961" spans="8:28" ht="15.75" customHeight="1" x14ac:dyDescent="0.1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392"/>
      <c r="AA961" s="4"/>
      <c r="AB961" s="4"/>
    </row>
    <row r="962" spans="8:28" ht="15.75" customHeight="1" x14ac:dyDescent="0.1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392"/>
      <c r="AA962" s="4"/>
      <c r="AB962" s="4"/>
    </row>
    <row r="963" spans="8:28" ht="15.75" customHeight="1" x14ac:dyDescent="0.1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392"/>
      <c r="AA963" s="4"/>
      <c r="AB963" s="4"/>
    </row>
    <row r="964" spans="8:28" ht="15.75" customHeight="1" x14ac:dyDescent="0.1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392"/>
      <c r="AA964" s="4"/>
      <c r="AB964" s="4"/>
    </row>
    <row r="965" spans="8:28" ht="15.75" customHeight="1" x14ac:dyDescent="0.1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392"/>
      <c r="AA965" s="4"/>
      <c r="AB965" s="4"/>
    </row>
    <row r="966" spans="8:28" ht="15.75" customHeight="1" x14ac:dyDescent="0.1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392"/>
      <c r="AA966" s="4"/>
      <c r="AB966" s="4"/>
    </row>
    <row r="967" spans="8:28" ht="15.75" customHeight="1" x14ac:dyDescent="0.1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392"/>
      <c r="AA967" s="4"/>
      <c r="AB967" s="4"/>
    </row>
    <row r="968" spans="8:28" ht="15.75" customHeight="1" x14ac:dyDescent="0.1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392"/>
      <c r="AA968" s="4"/>
      <c r="AB968" s="4"/>
    </row>
    <row r="969" spans="8:28" ht="15.75" customHeight="1" x14ac:dyDescent="0.1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392"/>
      <c r="AA969" s="4"/>
      <c r="AB969" s="4"/>
    </row>
    <row r="970" spans="8:28" ht="15.75" customHeight="1" x14ac:dyDescent="0.1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392"/>
      <c r="AA970" s="4"/>
      <c r="AB970" s="4"/>
    </row>
    <row r="971" spans="8:28" ht="15.75" customHeight="1" x14ac:dyDescent="0.1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392"/>
      <c r="AA971" s="4"/>
      <c r="AB971" s="4"/>
    </row>
    <row r="972" spans="8:28" ht="15.75" customHeight="1" x14ac:dyDescent="0.1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392"/>
      <c r="AA972" s="4"/>
      <c r="AB972" s="4"/>
    </row>
    <row r="973" spans="8:28" ht="15.75" customHeight="1" x14ac:dyDescent="0.1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392"/>
      <c r="AA973" s="4"/>
      <c r="AB973" s="4"/>
    </row>
    <row r="974" spans="8:28" ht="15.75" customHeight="1" x14ac:dyDescent="0.1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392"/>
      <c r="AA974" s="4"/>
      <c r="AB974" s="4"/>
    </row>
    <row r="975" spans="8:28" ht="15.75" customHeight="1" x14ac:dyDescent="0.1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392"/>
      <c r="AA975" s="4"/>
      <c r="AB975" s="4"/>
    </row>
    <row r="976" spans="8:28" ht="15.75" customHeight="1" x14ac:dyDescent="0.1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392"/>
      <c r="AA976" s="4"/>
      <c r="AB976" s="4"/>
    </row>
    <row r="977" spans="8:28" ht="15.75" customHeight="1" x14ac:dyDescent="0.1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392"/>
      <c r="AA977" s="4"/>
      <c r="AB977" s="4"/>
    </row>
    <row r="978" spans="8:28" ht="15.75" customHeight="1" x14ac:dyDescent="0.1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392"/>
      <c r="AA978" s="4"/>
      <c r="AB978" s="4"/>
    </row>
    <row r="979" spans="8:28" ht="15.75" customHeight="1" x14ac:dyDescent="0.1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392"/>
      <c r="AA979" s="4"/>
      <c r="AB979" s="4"/>
    </row>
    <row r="980" spans="8:28" ht="15.75" customHeight="1" x14ac:dyDescent="0.1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392"/>
      <c r="AA980" s="4"/>
      <c r="AB980" s="4"/>
    </row>
    <row r="981" spans="8:28" ht="15.75" customHeight="1" x14ac:dyDescent="0.1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392"/>
      <c r="AA981" s="4"/>
      <c r="AB981" s="4"/>
    </row>
    <row r="982" spans="8:28" ht="15.75" customHeight="1" x14ac:dyDescent="0.1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392"/>
      <c r="AA982" s="4"/>
      <c r="AB982" s="4"/>
    </row>
    <row r="983" spans="8:28" ht="15.75" customHeight="1" x14ac:dyDescent="0.1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392"/>
      <c r="AA983" s="4"/>
      <c r="AB983" s="4"/>
    </row>
    <row r="984" spans="8:28" ht="15.75" customHeight="1" x14ac:dyDescent="0.1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392"/>
      <c r="AA984" s="4"/>
      <c r="AB984" s="4"/>
    </row>
    <row r="985" spans="8:28" ht="15.75" customHeight="1" x14ac:dyDescent="0.1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392"/>
      <c r="AA985" s="4"/>
      <c r="AB985" s="4"/>
    </row>
    <row r="986" spans="8:28" ht="15.75" customHeight="1" x14ac:dyDescent="0.1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392"/>
      <c r="AA986" s="4"/>
      <c r="AB986" s="4"/>
    </row>
    <row r="987" spans="8:28" ht="15.75" customHeight="1" x14ac:dyDescent="0.1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392"/>
      <c r="AA987" s="4"/>
      <c r="AB987" s="4"/>
    </row>
    <row r="988" spans="8:28" ht="15.75" customHeight="1" x14ac:dyDescent="0.1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392"/>
      <c r="AA988" s="4"/>
      <c r="AB988" s="4"/>
    </row>
    <row r="989" spans="8:28" ht="15.75" customHeight="1" x14ac:dyDescent="0.1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392"/>
      <c r="AA989" s="4"/>
      <c r="AB989" s="4"/>
    </row>
    <row r="990" spans="8:28" ht="15.75" customHeight="1" x14ac:dyDescent="0.1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392"/>
      <c r="AA990" s="4"/>
      <c r="AB990" s="4"/>
    </row>
    <row r="991" spans="8:28" ht="15.75" customHeight="1" x14ac:dyDescent="0.1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392"/>
      <c r="AA991" s="4"/>
      <c r="AB991" s="4"/>
    </row>
    <row r="992" spans="8:28" ht="15.75" customHeight="1" x14ac:dyDescent="0.1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392"/>
      <c r="AA992" s="4"/>
      <c r="AB992" s="4"/>
    </row>
    <row r="993" spans="8:28" ht="15.75" customHeight="1" x14ac:dyDescent="0.1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392"/>
      <c r="AA993" s="4"/>
      <c r="AB993" s="4"/>
    </row>
    <row r="994" spans="8:28" ht="15.75" customHeight="1" x14ac:dyDescent="0.1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392"/>
      <c r="AA994" s="4"/>
      <c r="AB994" s="4"/>
    </row>
    <row r="995" spans="8:28" ht="15.75" customHeight="1" x14ac:dyDescent="0.1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392"/>
      <c r="AA995" s="4"/>
      <c r="AB995" s="4"/>
    </row>
    <row r="996" spans="8:28" ht="15.75" customHeight="1" x14ac:dyDescent="0.1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392"/>
      <c r="AA996" s="4"/>
      <c r="AB996" s="4"/>
    </row>
    <row r="997" spans="8:28" ht="15.75" customHeight="1" x14ac:dyDescent="0.1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392"/>
      <c r="AA997" s="4"/>
      <c r="AB997" s="4"/>
    </row>
    <row r="998" spans="8:28" ht="15.75" customHeight="1" x14ac:dyDescent="0.1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392"/>
      <c r="AA998" s="4"/>
      <c r="AB998" s="4"/>
    </row>
    <row r="999" spans="8:28" ht="15.75" customHeight="1" x14ac:dyDescent="0.1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392"/>
      <c r="AA999" s="4"/>
      <c r="AB999" s="4"/>
    </row>
    <row r="1000" spans="8:28" ht="15.75" customHeight="1" x14ac:dyDescent="0.1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392"/>
      <c r="AA1000" s="4"/>
      <c r="AB1000" s="4"/>
    </row>
    <row r="1001" spans="8:28" ht="15.75" customHeight="1" x14ac:dyDescent="0.1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392"/>
      <c r="AA1001" s="4"/>
      <c r="AB1001" s="4"/>
    </row>
    <row r="1002" spans="8:28" ht="15.75" customHeight="1" x14ac:dyDescent="0.15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392"/>
      <c r="AA1002" s="4"/>
      <c r="AB1002" s="4"/>
    </row>
    <row r="1003" spans="8:28" ht="15.75" customHeight="1" x14ac:dyDescent="0.15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392"/>
      <c r="AA1003" s="4"/>
      <c r="AB1003" s="4"/>
    </row>
    <row r="1004" spans="8:28" ht="15.75" customHeight="1" x14ac:dyDescent="0.15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392"/>
      <c r="AA1004" s="4"/>
      <c r="AB1004" s="4"/>
    </row>
    <row r="1005" spans="8:28" ht="15.75" customHeight="1" x14ac:dyDescent="0.15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392"/>
      <c r="AA1005" s="4"/>
      <c r="AB1005" s="4"/>
    </row>
    <row r="1006" spans="8:28" ht="15.75" customHeight="1" x14ac:dyDescent="0.15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392"/>
      <c r="AA1006" s="4"/>
      <c r="AB1006" s="4"/>
    </row>
    <row r="1007" spans="8:28" ht="15.75" customHeight="1" x14ac:dyDescent="0.15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392"/>
      <c r="AA1007" s="4"/>
      <c r="AB1007" s="4"/>
    </row>
    <row r="1008" spans="8:28" ht="15.75" customHeight="1" x14ac:dyDescent="0.15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392"/>
      <c r="AA1008" s="4"/>
      <c r="AB1008" s="4"/>
    </row>
    <row r="1009" spans="8:28" ht="15.75" customHeight="1" x14ac:dyDescent="0.15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392"/>
      <c r="AA1009" s="4"/>
      <c r="AB1009" s="4"/>
    </row>
    <row r="1010" spans="8:28" ht="15.75" customHeight="1" x14ac:dyDescent="0.15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392"/>
      <c r="AA1010" s="4"/>
      <c r="AB1010" s="4"/>
    </row>
    <row r="1011" spans="8:28" ht="15.75" customHeight="1" x14ac:dyDescent="0.15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392"/>
      <c r="AA1011" s="4"/>
      <c r="AB1011" s="4"/>
    </row>
    <row r="1012" spans="8:28" ht="15.75" customHeight="1" x14ac:dyDescent="0.15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392"/>
      <c r="AA1012" s="4"/>
      <c r="AB1012" s="4"/>
    </row>
    <row r="1013" spans="8:28" ht="15.75" customHeight="1" x14ac:dyDescent="0.15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392"/>
      <c r="AA1013" s="4"/>
      <c r="AB1013" s="4"/>
    </row>
    <row r="1014" spans="8:28" ht="15.75" customHeight="1" x14ac:dyDescent="0.15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392"/>
      <c r="AA1014" s="4"/>
      <c r="AB1014" s="4"/>
    </row>
    <row r="1015" spans="8:28" ht="15.75" customHeight="1" x14ac:dyDescent="0.15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392"/>
      <c r="AA1015" s="4"/>
      <c r="AB1015" s="4"/>
    </row>
    <row r="1016" spans="8:28" ht="15.75" customHeight="1" x14ac:dyDescent="0.15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392"/>
      <c r="AA1016" s="4"/>
      <c r="AB1016" s="4"/>
    </row>
    <row r="1017" spans="8:28" ht="15.75" customHeight="1" x14ac:dyDescent="0.15">
      <c r="H1017" s="4"/>
      <c r="I1017" s="4"/>
      <c r="J1017" s="4"/>
      <c r="N1017" s="4"/>
      <c r="O1017" s="4"/>
      <c r="P1017" s="4"/>
      <c r="T1017" s="4"/>
      <c r="U1017" s="4"/>
      <c r="V1017" s="4"/>
      <c r="W1017" s="4"/>
      <c r="X1017" s="4"/>
      <c r="Y1017" s="4"/>
      <c r="Z1017" s="392"/>
      <c r="AA1017" s="4"/>
      <c r="AB1017" s="4"/>
    </row>
    <row r="1018" spans="8:28" ht="15.75" customHeight="1" x14ac:dyDescent="0.15">
      <c r="H1018" s="4"/>
      <c r="I1018" s="4"/>
      <c r="J1018" s="4"/>
      <c r="N1018" s="4"/>
      <c r="O1018" s="4"/>
      <c r="P1018" s="4"/>
      <c r="T1018" s="4"/>
      <c r="U1018" s="4"/>
      <c r="V1018" s="4"/>
      <c r="W1018" s="4"/>
      <c r="X1018" s="4"/>
      <c r="Y1018" s="4"/>
      <c r="Z1018" s="392"/>
      <c r="AA1018" s="4"/>
      <c r="AB1018" s="4"/>
    </row>
    <row r="1019" spans="8:28" ht="15.75" customHeight="1" x14ac:dyDescent="0.15">
      <c r="H1019" s="4"/>
      <c r="I1019" s="4"/>
      <c r="J1019" s="4"/>
      <c r="N1019" s="4"/>
      <c r="O1019" s="4"/>
      <c r="P1019" s="4"/>
      <c r="T1019" s="4"/>
      <c r="U1019" s="4"/>
      <c r="V1019" s="4"/>
      <c r="W1019" s="4"/>
      <c r="X1019" s="4"/>
      <c r="Y1019" s="4"/>
      <c r="Z1019" s="392"/>
      <c r="AA1019" s="4"/>
      <c r="AB1019" s="4"/>
    </row>
    <row r="1020" spans="8:28" ht="15.75" customHeight="1" x14ac:dyDescent="0.15">
      <c r="H1020" s="4"/>
      <c r="I1020" s="4"/>
      <c r="J1020" s="4"/>
      <c r="N1020" s="4"/>
      <c r="O1020" s="4"/>
      <c r="P1020" s="4"/>
      <c r="T1020" s="4"/>
      <c r="U1020" s="4"/>
      <c r="V1020" s="4"/>
      <c r="W1020" s="4"/>
      <c r="X1020" s="4"/>
      <c r="Y1020" s="4"/>
      <c r="Z1020" s="392"/>
      <c r="AA1020" s="4"/>
      <c r="AB1020" s="4"/>
    </row>
    <row r="1021" spans="8:28" ht="15.75" customHeight="1" x14ac:dyDescent="0.15">
      <c r="H1021" s="4"/>
      <c r="I1021" s="4"/>
      <c r="J1021" s="4"/>
      <c r="N1021" s="4"/>
      <c r="O1021" s="4"/>
      <c r="P1021" s="4"/>
      <c r="T1021" s="4"/>
      <c r="U1021" s="4"/>
      <c r="V1021" s="4"/>
      <c r="W1021" s="4"/>
      <c r="X1021" s="4"/>
      <c r="Y1021" s="4"/>
      <c r="Z1021" s="392"/>
      <c r="AA1021" s="4"/>
      <c r="AB1021" s="4"/>
    </row>
    <row r="1022" spans="8:28" ht="15.75" customHeight="1" x14ac:dyDescent="0.15">
      <c r="H1022" s="4"/>
      <c r="I1022" s="4"/>
      <c r="J1022" s="4"/>
      <c r="N1022" s="4"/>
      <c r="O1022" s="4"/>
      <c r="P1022" s="4"/>
      <c r="T1022" s="4"/>
      <c r="U1022" s="4"/>
      <c r="V1022" s="4"/>
      <c r="W1022" s="4"/>
      <c r="X1022" s="4"/>
      <c r="Y1022" s="4"/>
      <c r="Z1022" s="392"/>
      <c r="AA1022" s="4"/>
      <c r="AB1022" s="4"/>
    </row>
    <row r="1023" spans="8:28" ht="15.75" customHeight="1" x14ac:dyDescent="0.15">
      <c r="H1023" s="4"/>
      <c r="I1023" s="4"/>
      <c r="J1023" s="4"/>
      <c r="N1023" s="4"/>
      <c r="O1023" s="4"/>
      <c r="P1023" s="4"/>
      <c r="T1023" s="4"/>
      <c r="U1023" s="4"/>
      <c r="V1023" s="4"/>
      <c r="W1023" s="4"/>
      <c r="X1023" s="4"/>
      <c r="Y1023" s="4"/>
      <c r="Z1023" s="392"/>
      <c r="AA1023" s="4"/>
      <c r="AB1023" s="4"/>
    </row>
    <row r="1024" spans="8:28" ht="15.75" customHeight="1" x14ac:dyDescent="0.15">
      <c r="H1024" s="4"/>
      <c r="I1024" s="4"/>
      <c r="J1024" s="4"/>
      <c r="N1024" s="4"/>
      <c r="O1024" s="4"/>
      <c r="P1024" s="4"/>
      <c r="T1024" s="4"/>
      <c r="U1024" s="4"/>
      <c r="V1024" s="4"/>
      <c r="W1024" s="4"/>
      <c r="X1024" s="4"/>
      <c r="Y1024" s="4"/>
      <c r="Z1024" s="392"/>
      <c r="AA1024" s="4"/>
      <c r="AB1024" s="4"/>
    </row>
    <row r="1025" spans="8:28" ht="15.75" customHeight="1" x14ac:dyDescent="0.15">
      <c r="H1025" s="4"/>
      <c r="I1025" s="4"/>
      <c r="J1025" s="4"/>
      <c r="N1025" s="4"/>
      <c r="O1025" s="4"/>
      <c r="P1025" s="4"/>
      <c r="T1025" s="4"/>
      <c r="U1025" s="4"/>
      <c r="V1025" s="4"/>
      <c r="W1025" s="4"/>
      <c r="X1025" s="4"/>
      <c r="Y1025" s="4"/>
      <c r="Z1025" s="392"/>
      <c r="AA1025" s="4"/>
      <c r="AB1025" s="4"/>
    </row>
    <row r="1026" spans="8:28" ht="15.75" customHeight="1" x14ac:dyDescent="0.15">
      <c r="H1026" s="4"/>
      <c r="I1026" s="4"/>
      <c r="J1026" s="4"/>
      <c r="N1026" s="4"/>
      <c r="O1026" s="4"/>
      <c r="P1026" s="4"/>
      <c r="T1026" s="4"/>
      <c r="U1026" s="4"/>
      <c r="V1026" s="4"/>
      <c r="W1026" s="4"/>
      <c r="X1026" s="4"/>
      <c r="Y1026" s="4"/>
      <c r="Z1026" s="392"/>
      <c r="AA1026" s="4"/>
      <c r="AB1026" s="4"/>
    </row>
    <row r="1027" spans="8:28" ht="15.75" customHeight="1" x14ac:dyDescent="0.15">
      <c r="H1027" s="4"/>
      <c r="I1027" s="4"/>
      <c r="J1027" s="4"/>
      <c r="N1027" s="4"/>
      <c r="O1027" s="4"/>
      <c r="P1027" s="4"/>
      <c r="T1027" s="4"/>
      <c r="U1027" s="4"/>
      <c r="V1027" s="4"/>
      <c r="W1027" s="4"/>
      <c r="X1027" s="4"/>
      <c r="Y1027" s="4"/>
      <c r="Z1027" s="392"/>
      <c r="AA1027" s="4"/>
      <c r="AB1027" s="4"/>
    </row>
    <row r="1028" spans="8:28" ht="15.75" customHeight="1" x14ac:dyDescent="0.15">
      <c r="H1028" s="4"/>
      <c r="I1028" s="4"/>
      <c r="J1028" s="4"/>
      <c r="N1028" s="4"/>
      <c r="O1028" s="4"/>
      <c r="P1028" s="4"/>
      <c r="T1028" s="4"/>
      <c r="U1028" s="4"/>
      <c r="V1028" s="4"/>
      <c r="W1028" s="4"/>
      <c r="X1028" s="4"/>
      <c r="Y1028" s="4"/>
      <c r="Z1028" s="392"/>
      <c r="AA1028" s="4"/>
      <c r="AB1028" s="4"/>
    </row>
    <row r="1029" spans="8:28" ht="15.75" customHeight="1" x14ac:dyDescent="0.15">
      <c r="H1029" s="4"/>
      <c r="I1029" s="4"/>
      <c r="J1029" s="4"/>
      <c r="N1029" s="4"/>
      <c r="O1029" s="4"/>
      <c r="P1029" s="4"/>
      <c r="T1029" s="4"/>
      <c r="U1029" s="4"/>
      <c r="V1029" s="4"/>
      <c r="W1029" s="4"/>
      <c r="X1029" s="4"/>
      <c r="Y1029" s="4"/>
      <c r="Z1029" s="392"/>
      <c r="AA1029" s="4"/>
      <c r="AB1029" s="4"/>
    </row>
    <row r="1030" spans="8:28" ht="15.75" customHeight="1" x14ac:dyDescent="0.15">
      <c r="H1030" s="4"/>
      <c r="I1030" s="4"/>
      <c r="J1030" s="4"/>
      <c r="N1030" s="4"/>
      <c r="O1030" s="4"/>
      <c r="P1030" s="4"/>
      <c r="T1030" s="4"/>
      <c r="U1030" s="4"/>
      <c r="V1030" s="4"/>
      <c r="W1030" s="4"/>
      <c r="X1030" s="4"/>
      <c r="Y1030" s="4"/>
      <c r="Z1030" s="392"/>
      <c r="AA1030" s="4"/>
      <c r="AB1030" s="4"/>
    </row>
    <row r="1031" spans="8:28" ht="15.75" customHeight="1" x14ac:dyDescent="0.15">
      <c r="H1031" s="4"/>
      <c r="I1031" s="4"/>
      <c r="J1031" s="4"/>
      <c r="N1031" s="4"/>
      <c r="O1031" s="4"/>
      <c r="P1031" s="4"/>
      <c r="T1031" s="4"/>
      <c r="U1031" s="4"/>
      <c r="V1031" s="4"/>
      <c r="W1031" s="4"/>
      <c r="X1031" s="4"/>
      <c r="Y1031" s="4"/>
      <c r="Z1031" s="392"/>
      <c r="AA1031" s="4"/>
      <c r="AB1031" s="4"/>
    </row>
    <row r="1032" spans="8:28" ht="15.75" customHeight="1" x14ac:dyDescent="0.15">
      <c r="H1032" s="4"/>
      <c r="I1032" s="4"/>
      <c r="J1032" s="4"/>
      <c r="N1032" s="4"/>
      <c r="O1032" s="4"/>
      <c r="P1032" s="4"/>
      <c r="T1032" s="4"/>
      <c r="U1032" s="4"/>
      <c r="V1032" s="4"/>
      <c r="W1032" s="4"/>
      <c r="X1032" s="4"/>
      <c r="Y1032" s="4"/>
      <c r="Z1032" s="392"/>
      <c r="AA1032" s="4"/>
      <c r="AB1032" s="4"/>
    </row>
    <row r="1033" spans="8:28" ht="15.75" customHeight="1" x14ac:dyDescent="0.15">
      <c r="H1033" s="4"/>
      <c r="I1033" s="4"/>
      <c r="J1033" s="4"/>
      <c r="N1033" s="4"/>
      <c r="O1033" s="4"/>
      <c r="P1033" s="4"/>
      <c r="T1033" s="4"/>
      <c r="U1033" s="4"/>
      <c r="V1033" s="4"/>
      <c r="W1033" s="4"/>
      <c r="X1033" s="4"/>
      <c r="Y1033" s="4"/>
      <c r="Z1033" s="392"/>
      <c r="AA1033" s="4"/>
      <c r="AB1033" s="4"/>
    </row>
    <row r="1034" spans="8:28" ht="15.75" customHeight="1" x14ac:dyDescent="0.15">
      <c r="H1034" s="4"/>
      <c r="I1034" s="4"/>
      <c r="J1034" s="4"/>
      <c r="N1034" s="4"/>
      <c r="O1034" s="4"/>
      <c r="P1034" s="4"/>
      <c r="T1034" s="4"/>
      <c r="U1034" s="4"/>
      <c r="V1034" s="4"/>
      <c r="W1034" s="4"/>
      <c r="X1034" s="4"/>
      <c r="Y1034" s="4"/>
      <c r="Z1034" s="392"/>
      <c r="AA1034" s="4"/>
      <c r="AB1034" s="4"/>
    </row>
    <row r="1035" spans="8:28" ht="15.75" customHeight="1" x14ac:dyDescent="0.15">
      <c r="H1035" s="4"/>
      <c r="I1035" s="4"/>
      <c r="J1035" s="4"/>
      <c r="N1035" s="4"/>
      <c r="O1035" s="4"/>
      <c r="P1035" s="4"/>
      <c r="T1035" s="4"/>
      <c r="U1035" s="4"/>
      <c r="V1035" s="4"/>
      <c r="W1035" s="4"/>
      <c r="X1035" s="4"/>
      <c r="Y1035" s="4"/>
      <c r="Z1035" s="392"/>
      <c r="AA1035" s="4"/>
      <c r="AB1035" s="4"/>
    </row>
    <row r="1036" spans="8:28" ht="15.75" customHeight="1" x14ac:dyDescent="0.15">
      <c r="H1036" s="4"/>
      <c r="I1036" s="4"/>
      <c r="J1036" s="4"/>
      <c r="N1036" s="4"/>
      <c r="O1036" s="4"/>
      <c r="P1036" s="4"/>
      <c r="T1036" s="4"/>
      <c r="U1036" s="4"/>
      <c r="V1036" s="4"/>
      <c r="W1036" s="4"/>
      <c r="X1036" s="4"/>
      <c r="Y1036" s="4"/>
      <c r="Z1036" s="392"/>
      <c r="AA1036" s="4"/>
      <c r="AB1036" s="4"/>
    </row>
    <row r="1037" spans="8:28" ht="15.75" customHeight="1" x14ac:dyDescent="0.15">
      <c r="H1037" s="4"/>
      <c r="I1037" s="4"/>
      <c r="J1037" s="4"/>
      <c r="N1037" s="4"/>
      <c r="O1037" s="4"/>
      <c r="P1037" s="4"/>
      <c r="T1037" s="4"/>
      <c r="U1037" s="4"/>
      <c r="V1037" s="4"/>
      <c r="W1037" s="4"/>
      <c r="X1037" s="4"/>
      <c r="Y1037" s="4"/>
      <c r="Z1037" s="392"/>
      <c r="AA1037" s="4"/>
      <c r="AB1037" s="4"/>
    </row>
    <row r="1038" spans="8:28" ht="15.75" customHeight="1" x14ac:dyDescent="0.15">
      <c r="H1038" s="4"/>
      <c r="I1038" s="4"/>
      <c r="J1038" s="4"/>
      <c r="N1038" s="4"/>
      <c r="O1038" s="4"/>
      <c r="P1038" s="4"/>
      <c r="T1038" s="4"/>
      <c r="U1038" s="4"/>
      <c r="V1038" s="4"/>
      <c r="W1038" s="4"/>
      <c r="X1038" s="4"/>
      <c r="Y1038" s="4"/>
      <c r="Z1038" s="392"/>
      <c r="AA1038" s="4"/>
      <c r="AB1038" s="4"/>
    </row>
    <row r="1039" spans="8:28" ht="15.75" customHeight="1" x14ac:dyDescent="0.15">
      <c r="H1039" s="4"/>
      <c r="I1039" s="4"/>
      <c r="J1039" s="4"/>
      <c r="N1039" s="4"/>
      <c r="O1039" s="4"/>
      <c r="P1039" s="4"/>
      <c r="T1039" s="4"/>
      <c r="U1039" s="4"/>
      <c r="V1039" s="4"/>
      <c r="W1039" s="4"/>
      <c r="X1039" s="4"/>
      <c r="Y1039" s="4"/>
      <c r="Z1039" s="392"/>
      <c r="AA1039" s="4"/>
      <c r="AB1039" s="4"/>
    </row>
    <row r="1040" spans="8:28" ht="15.75" customHeight="1" x14ac:dyDescent="0.15">
      <c r="H1040" s="4"/>
      <c r="I1040" s="4"/>
      <c r="J1040" s="4"/>
      <c r="N1040" s="4"/>
      <c r="O1040" s="4"/>
      <c r="P1040" s="4"/>
      <c r="T1040" s="4"/>
      <c r="U1040" s="4"/>
      <c r="V1040" s="4"/>
      <c r="W1040" s="4"/>
      <c r="X1040" s="4"/>
      <c r="Y1040" s="4"/>
      <c r="Z1040" s="392"/>
      <c r="AA1040" s="4"/>
      <c r="AB1040" s="4"/>
    </row>
    <row r="1041" spans="8:28" ht="15.75" customHeight="1" x14ac:dyDescent="0.15">
      <c r="H1041" s="4"/>
      <c r="I1041" s="4"/>
      <c r="J1041" s="4"/>
      <c r="N1041" s="4"/>
      <c r="O1041" s="4"/>
      <c r="P1041" s="4"/>
      <c r="T1041" s="4"/>
      <c r="U1041" s="4"/>
      <c r="V1041" s="4"/>
      <c r="W1041" s="4"/>
      <c r="X1041" s="4"/>
      <c r="Y1041" s="4"/>
      <c r="Z1041" s="392"/>
      <c r="AA1041" s="4"/>
      <c r="AB1041" s="4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E54:G55"/>
    <mergeCell ref="H54:J55"/>
    <mergeCell ref="A118:D118"/>
    <mergeCell ref="K7:P7"/>
    <mergeCell ref="A225:C225"/>
    <mergeCell ref="H225:J225"/>
    <mergeCell ref="A174:D174"/>
    <mergeCell ref="A220:C220"/>
    <mergeCell ref="A221:C221"/>
    <mergeCell ref="K8:M8"/>
    <mergeCell ref="N8:P8"/>
    <mergeCell ref="E8:G8"/>
    <mergeCell ref="A1:E1"/>
    <mergeCell ref="A7:A9"/>
    <mergeCell ref="B7:B9"/>
    <mergeCell ref="C7:C9"/>
    <mergeCell ref="D7:D9"/>
    <mergeCell ref="E7:J7"/>
    <mergeCell ref="H8:J8"/>
  </mergeCells>
  <pageMargins left="0.70866141732283472" right="0.70866141732283472" top="0.74803149606299213" bottom="0.74803149606299213" header="0.31496062992125984" footer="0.31496062992125984"/>
  <pageSetup paperSize="9" scale="49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2021-11-22T18:47:46Z</cp:lastPrinted>
  <dcterms:created xsi:type="dcterms:W3CDTF">2020-11-14T13:09:40Z</dcterms:created>
  <dcterms:modified xsi:type="dcterms:W3CDTF">2021-11-26T15:08:29Z</dcterms:modified>
</cp:coreProperties>
</file>