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Гранти\"/>
    </mc:Choice>
  </mc:AlternateContent>
  <bookViews>
    <workbookView xWindow="0" yWindow="0" windowWidth="7470" windowHeight="1185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Витрати!$B$9:$AG$9</definedName>
  </definedNames>
  <calcPr calcId="162913"/>
</workbook>
</file>

<file path=xl/calcChain.xml><?xml version="1.0" encoding="utf-8"?>
<calcChain xmlns="http://schemas.openxmlformats.org/spreadsheetml/2006/main">
  <c r="F49" i="3" l="1"/>
  <c r="I49" i="3"/>
  <c r="F50" i="3"/>
  <c r="I50" i="3"/>
  <c r="F52" i="3"/>
  <c r="I52" i="3"/>
  <c r="F53" i="3"/>
  <c r="I53" i="3"/>
  <c r="F54" i="3"/>
  <c r="I54" i="3"/>
  <c r="F55" i="3"/>
  <c r="I55" i="3"/>
  <c r="F57" i="3"/>
  <c r="I57" i="3"/>
  <c r="F58" i="3"/>
  <c r="I58" i="3"/>
  <c r="F59" i="3"/>
  <c r="I59" i="3"/>
  <c r="F60" i="3"/>
  <c r="I60" i="3"/>
  <c r="F61" i="3"/>
  <c r="I61" i="3"/>
  <c r="F62" i="3"/>
  <c r="I62" i="3"/>
  <c r="F64" i="3"/>
  <c r="I64" i="3"/>
  <c r="F65" i="3"/>
  <c r="I65" i="3"/>
  <c r="F66" i="3"/>
  <c r="D66" i="3"/>
  <c r="F13" i="3"/>
  <c r="F14" i="3"/>
  <c r="I14" i="3" s="1"/>
  <c r="F15" i="3"/>
  <c r="I15" i="3" s="1"/>
  <c r="F18" i="3"/>
  <c r="I18" i="3" s="1"/>
  <c r="F21" i="3"/>
  <c r="I21" i="3" s="1"/>
  <c r="F22" i="3"/>
  <c r="I22" i="3" s="1"/>
  <c r="F25" i="3"/>
  <c r="I25" i="3" s="1"/>
  <c r="F26" i="3"/>
  <c r="I26" i="3" s="1"/>
  <c r="F27" i="3"/>
  <c r="I27" i="3" s="1"/>
  <c r="F28" i="3"/>
  <c r="I28" i="3" s="1"/>
  <c r="F29" i="3"/>
  <c r="I29" i="3" s="1"/>
  <c r="F30" i="3"/>
  <c r="I30" i="3" s="1"/>
  <c r="F33" i="3"/>
  <c r="I33" i="3" s="1"/>
  <c r="F34" i="3"/>
  <c r="I34" i="3" s="1"/>
  <c r="F39" i="3"/>
  <c r="I39" i="3" s="1"/>
  <c r="I41" i="3"/>
  <c r="F32" i="3"/>
  <c r="F36" i="3"/>
  <c r="F42" i="3"/>
  <c r="D43" i="3"/>
  <c r="M23" i="1"/>
  <c r="AC164" i="2"/>
  <c r="Z164" i="2"/>
  <c r="W164" i="2"/>
  <c r="T164" i="2"/>
  <c r="Q164" i="2"/>
  <c r="N164" i="2"/>
  <c r="W49" i="2"/>
  <c r="T49" i="2"/>
  <c r="Z49" i="2"/>
  <c r="AC49" i="2"/>
  <c r="J155" i="2"/>
  <c r="I155" i="2"/>
  <c r="G155" i="2"/>
  <c r="F155" i="2"/>
  <c r="K164" i="2"/>
  <c r="AE164" i="2"/>
  <c r="H164" i="2"/>
  <c r="AD164" i="2"/>
  <c r="AF164" i="2" s="1"/>
  <c r="AG164" i="2" s="1"/>
  <c r="AC161" i="2"/>
  <c r="AC162" i="2"/>
  <c r="AC155" i="2"/>
  <c r="AC163" i="2"/>
  <c r="Z161" i="2"/>
  <c r="Z162" i="2"/>
  <c r="Z163" i="2"/>
  <c r="W161" i="2"/>
  <c r="W162" i="2"/>
  <c r="W163" i="2"/>
  <c r="AE163" i="2" s="1"/>
  <c r="T161" i="2"/>
  <c r="T162" i="2"/>
  <c r="AD162" i="2" s="1"/>
  <c r="T163" i="2"/>
  <c r="Q161" i="2"/>
  <c r="Q162" i="2"/>
  <c r="N161" i="2"/>
  <c r="N162" i="2"/>
  <c r="K161" i="2"/>
  <c r="AE161" i="2" s="1"/>
  <c r="K162" i="2"/>
  <c r="AE162" i="2"/>
  <c r="H161" i="2"/>
  <c r="AD161" i="2"/>
  <c r="AF161" i="2" s="1"/>
  <c r="AG161" i="2" s="1"/>
  <c r="H162" i="2"/>
  <c r="H163" i="2"/>
  <c r="AD163" i="2" s="1"/>
  <c r="AC119" i="2"/>
  <c r="AC120" i="2"/>
  <c r="AC121" i="2"/>
  <c r="AC122" i="2"/>
  <c r="Z119" i="2"/>
  <c r="Z120" i="2"/>
  <c r="Z121" i="2"/>
  <c r="Z122" i="2"/>
  <c r="W119" i="2"/>
  <c r="W120" i="2"/>
  <c r="W121" i="2"/>
  <c r="W122" i="2"/>
  <c r="AE122" i="2" s="1"/>
  <c r="T119" i="2"/>
  <c r="T120" i="2"/>
  <c r="T121" i="2"/>
  <c r="T122" i="2"/>
  <c r="T123" i="2"/>
  <c r="Q119" i="2"/>
  <c r="Q120" i="2"/>
  <c r="Q121" i="2"/>
  <c r="Q122" i="2"/>
  <c r="Q123" i="2"/>
  <c r="N119" i="2"/>
  <c r="N120" i="2"/>
  <c r="N121" i="2"/>
  <c r="N122" i="2"/>
  <c r="K119" i="2"/>
  <c r="AE119" i="2" s="1"/>
  <c r="K120" i="2"/>
  <c r="K121" i="2"/>
  <c r="AE121" i="2" s="1"/>
  <c r="K122" i="2"/>
  <c r="H119" i="2"/>
  <c r="AD119" i="2" s="1"/>
  <c r="AF119" i="2" s="1"/>
  <c r="AG119" i="2" s="1"/>
  <c r="H120" i="2"/>
  <c r="H121" i="2"/>
  <c r="AD121" i="2" s="1"/>
  <c r="H122" i="2"/>
  <c r="AD122" i="2"/>
  <c r="H118" i="2"/>
  <c r="K118" i="2"/>
  <c r="N118" i="2"/>
  <c r="Q118" i="2"/>
  <c r="T118" i="2"/>
  <c r="W118" i="2"/>
  <c r="Z118" i="2"/>
  <c r="AC118" i="2"/>
  <c r="H123" i="2"/>
  <c r="K123" i="2"/>
  <c r="N123" i="2"/>
  <c r="W123" i="2"/>
  <c r="Z123" i="2"/>
  <c r="AC123" i="2"/>
  <c r="AC124" i="2" s="1"/>
  <c r="AD123" i="2"/>
  <c r="H112" i="2"/>
  <c r="H113" i="2"/>
  <c r="AD113" i="2" s="1"/>
  <c r="H114" i="2"/>
  <c r="H115" i="2"/>
  <c r="AC112" i="2"/>
  <c r="AC113" i="2"/>
  <c r="AC114" i="2"/>
  <c r="Z112" i="2"/>
  <c r="Z113" i="2"/>
  <c r="Z114" i="2"/>
  <c r="W112" i="2"/>
  <c r="W113" i="2"/>
  <c r="W114" i="2"/>
  <c r="T112" i="2"/>
  <c r="T113" i="2"/>
  <c r="T114" i="2"/>
  <c r="Q112" i="2"/>
  <c r="Q113" i="2"/>
  <c r="Q114" i="2"/>
  <c r="N112" i="2"/>
  <c r="AD112" i="2"/>
  <c r="N113" i="2"/>
  <c r="N114" i="2"/>
  <c r="AD114" i="2" s="1"/>
  <c r="K112" i="2"/>
  <c r="AE112" i="2"/>
  <c r="K113" i="2"/>
  <c r="K114" i="2"/>
  <c r="AE114" i="2" s="1"/>
  <c r="K115" i="2"/>
  <c r="G45" i="2"/>
  <c r="F45" i="2"/>
  <c r="Q49" i="2"/>
  <c r="N49" i="2"/>
  <c r="K49" i="2"/>
  <c r="AE49" i="2" s="1"/>
  <c r="H49" i="2"/>
  <c r="AD49" i="2"/>
  <c r="AF49" i="2"/>
  <c r="AG49" i="2" s="1"/>
  <c r="AF162" i="2"/>
  <c r="AG162" i="2" s="1"/>
  <c r="Q163" i="2"/>
  <c r="N163" i="2"/>
  <c r="K163" i="2"/>
  <c r="AC160" i="2"/>
  <c r="Z160" i="2"/>
  <c r="W160" i="2"/>
  <c r="T160" i="2"/>
  <c r="Q160" i="2"/>
  <c r="N160" i="2"/>
  <c r="K160" i="2"/>
  <c r="AE160" i="2"/>
  <c r="H160" i="2"/>
  <c r="AD160" i="2"/>
  <c r="AC159" i="2"/>
  <c r="Z159" i="2"/>
  <c r="W159" i="2"/>
  <c r="T159" i="2"/>
  <c r="Q159" i="2"/>
  <c r="N159" i="2"/>
  <c r="K159" i="2"/>
  <c r="AE159" i="2"/>
  <c r="H159" i="2"/>
  <c r="AD159" i="2"/>
  <c r="AC158" i="2"/>
  <c r="Z158" i="2"/>
  <c r="W158" i="2"/>
  <c r="T158" i="2"/>
  <c r="Q158" i="2"/>
  <c r="N158" i="2"/>
  <c r="K158" i="2"/>
  <c r="AE158" i="2"/>
  <c r="H158" i="2"/>
  <c r="AD158" i="2"/>
  <c r="AC157" i="2"/>
  <c r="Z157" i="2"/>
  <c r="W157" i="2"/>
  <c r="T157" i="2"/>
  <c r="Q157" i="2"/>
  <c r="N157" i="2"/>
  <c r="K157" i="2"/>
  <c r="AE157" i="2"/>
  <c r="H157" i="2"/>
  <c r="AD157" i="2"/>
  <c r="AC156" i="2"/>
  <c r="Z156" i="2"/>
  <c r="Z155" i="2" s="1"/>
  <c r="W156" i="2"/>
  <c r="W155" i="2" s="1"/>
  <c r="T156" i="2"/>
  <c r="Q156" i="2"/>
  <c r="N156" i="2"/>
  <c r="K156" i="2"/>
  <c r="H156" i="2"/>
  <c r="AB155" i="2"/>
  <c r="AA155" i="2"/>
  <c r="Y155" i="2"/>
  <c r="X155" i="2"/>
  <c r="V155" i="2"/>
  <c r="U155" i="2"/>
  <c r="T155" i="2"/>
  <c r="S155" i="2"/>
  <c r="R155" i="2"/>
  <c r="P155" i="2"/>
  <c r="O155" i="2"/>
  <c r="M155" i="2"/>
  <c r="L155" i="2"/>
  <c r="AC154" i="2"/>
  <c r="Z154" i="2"/>
  <c r="W154" i="2"/>
  <c r="T154" i="2"/>
  <c r="Q154" i="2"/>
  <c r="N154" i="2"/>
  <c r="K154" i="2"/>
  <c r="AE154" i="2" s="1"/>
  <c r="H154" i="2"/>
  <c r="AD154" i="2" s="1"/>
  <c r="AF154" i="2" s="1"/>
  <c r="AG154" i="2" s="1"/>
  <c r="AC153" i="2"/>
  <c r="Z153" i="2"/>
  <c r="W153" i="2"/>
  <c r="T153" i="2"/>
  <c r="Q153" i="2"/>
  <c r="N153" i="2"/>
  <c r="K153" i="2"/>
  <c r="AE153" i="2" s="1"/>
  <c r="H153" i="2"/>
  <c r="AD153" i="2" s="1"/>
  <c r="AF153" i="2"/>
  <c r="AG153" i="2" s="1"/>
  <c r="AC152" i="2"/>
  <c r="Z152" i="2"/>
  <c r="W152" i="2"/>
  <c r="T152" i="2"/>
  <c r="Q152" i="2"/>
  <c r="N152" i="2"/>
  <c r="K152" i="2"/>
  <c r="AE152" i="2" s="1"/>
  <c r="H152" i="2"/>
  <c r="AD152" i="2" s="1"/>
  <c r="AF152" i="2" s="1"/>
  <c r="AG152" i="2" s="1"/>
  <c r="AC151" i="2"/>
  <c r="Z151" i="2"/>
  <c r="W151" i="2"/>
  <c r="T151" i="2"/>
  <c r="Q151" i="2"/>
  <c r="N151" i="2"/>
  <c r="K151" i="2"/>
  <c r="AE151" i="2" s="1"/>
  <c r="H151" i="2"/>
  <c r="AD151" i="2" s="1"/>
  <c r="AF151" i="2"/>
  <c r="AG151" i="2" s="1"/>
  <c r="AC150" i="2"/>
  <c r="Z150" i="2"/>
  <c r="W150" i="2"/>
  <c r="T150" i="2"/>
  <c r="Q150" i="2"/>
  <c r="N150" i="2"/>
  <c r="K150" i="2"/>
  <c r="AE150" i="2" s="1"/>
  <c r="H150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AE149" i="2" s="1"/>
  <c r="J149" i="2"/>
  <c r="I149" i="2"/>
  <c r="G149" i="2"/>
  <c r="F149" i="2"/>
  <c r="AC148" i="2"/>
  <c r="Z148" i="2"/>
  <c r="W148" i="2"/>
  <c r="T148" i="2"/>
  <c r="Q148" i="2"/>
  <c r="N148" i="2"/>
  <c r="K148" i="2"/>
  <c r="AE148" i="2" s="1"/>
  <c r="H148" i="2"/>
  <c r="AD148" i="2" s="1"/>
  <c r="AF148" i="2" s="1"/>
  <c r="AG148" i="2" s="1"/>
  <c r="AC147" i="2"/>
  <c r="AC145" i="2" s="1"/>
  <c r="Z147" i="2"/>
  <c r="W147" i="2"/>
  <c r="W145" i="2" s="1"/>
  <c r="T147" i="2"/>
  <c r="Q147" i="2"/>
  <c r="Q145" i="2" s="1"/>
  <c r="N147" i="2"/>
  <c r="K147" i="2"/>
  <c r="H147" i="2"/>
  <c r="AD147" i="2" s="1"/>
  <c r="AC146" i="2"/>
  <c r="Z146" i="2"/>
  <c r="W146" i="2"/>
  <c r="T146" i="2"/>
  <c r="Q146" i="2"/>
  <c r="N146" i="2"/>
  <c r="K146" i="2"/>
  <c r="AE146" i="2" s="1"/>
  <c r="H146" i="2"/>
  <c r="AB145" i="2"/>
  <c r="AA145" i="2"/>
  <c r="Z145" i="2"/>
  <c r="Y145" i="2"/>
  <c r="X145" i="2"/>
  <c r="V145" i="2"/>
  <c r="U145" i="2"/>
  <c r="T145" i="2"/>
  <c r="S145" i="2"/>
  <c r="R145" i="2"/>
  <c r="P145" i="2"/>
  <c r="O145" i="2"/>
  <c r="N145" i="2"/>
  <c r="M145" i="2"/>
  <c r="L145" i="2"/>
  <c r="J145" i="2"/>
  <c r="I145" i="2"/>
  <c r="G145" i="2"/>
  <c r="F145" i="2"/>
  <c r="AC144" i="2"/>
  <c r="Z144" i="2"/>
  <c r="W144" i="2"/>
  <c r="T144" i="2"/>
  <c r="Q144" i="2"/>
  <c r="N144" i="2"/>
  <c r="K144" i="2"/>
  <c r="AE144" i="2" s="1"/>
  <c r="H144" i="2"/>
  <c r="AD144" i="2" s="1"/>
  <c r="AF144" i="2" s="1"/>
  <c r="AG144" i="2" s="1"/>
  <c r="AC143" i="2"/>
  <c r="AC141" i="2" s="1"/>
  <c r="Z143" i="2"/>
  <c r="W143" i="2"/>
  <c r="W141" i="2" s="1"/>
  <c r="T143" i="2"/>
  <c r="Q143" i="2"/>
  <c r="Q141" i="2" s="1"/>
  <c r="N143" i="2"/>
  <c r="K143" i="2"/>
  <c r="H143" i="2"/>
  <c r="AD143" i="2" s="1"/>
  <c r="AC142" i="2"/>
  <c r="Z142" i="2"/>
  <c r="W142" i="2"/>
  <c r="T142" i="2"/>
  <c r="Q142" i="2"/>
  <c r="N142" i="2"/>
  <c r="K142" i="2"/>
  <c r="AE142" i="2" s="1"/>
  <c r="H142" i="2"/>
  <c r="AB141" i="2"/>
  <c r="AA141" i="2"/>
  <c r="Z141" i="2"/>
  <c r="Y141" i="2"/>
  <c r="X141" i="2"/>
  <c r="V141" i="2"/>
  <c r="U141" i="2"/>
  <c r="T141" i="2"/>
  <c r="S141" i="2"/>
  <c r="R141" i="2"/>
  <c r="P141" i="2"/>
  <c r="O141" i="2"/>
  <c r="N141" i="2"/>
  <c r="M141" i="2"/>
  <c r="L141" i="2"/>
  <c r="J141" i="2"/>
  <c r="I141" i="2"/>
  <c r="G141" i="2"/>
  <c r="F141" i="2"/>
  <c r="AB139" i="2"/>
  <c r="AA139" i="2"/>
  <c r="Y139" i="2"/>
  <c r="X139" i="2"/>
  <c r="V139" i="2"/>
  <c r="U139" i="2"/>
  <c r="S139" i="2"/>
  <c r="R139" i="2"/>
  <c r="P139" i="2"/>
  <c r="O139" i="2"/>
  <c r="M139" i="2"/>
  <c r="L139" i="2"/>
  <c r="J139" i="2"/>
  <c r="I139" i="2"/>
  <c r="G139" i="2"/>
  <c r="F139" i="2"/>
  <c r="AC138" i="2"/>
  <c r="Z138" i="2"/>
  <c r="W138" i="2"/>
  <c r="T138" i="2"/>
  <c r="Q138" i="2"/>
  <c r="N138" i="2"/>
  <c r="N139" i="2" s="1"/>
  <c r="K138" i="2"/>
  <c r="AE138" i="2"/>
  <c r="H138" i="2"/>
  <c r="AD138" i="2"/>
  <c r="AF138" i="2" s="1"/>
  <c r="AG138" i="2" s="1"/>
  <c r="AC137" i="2"/>
  <c r="Z137" i="2"/>
  <c r="W137" i="2"/>
  <c r="T137" i="2"/>
  <c r="Q137" i="2"/>
  <c r="N137" i="2"/>
  <c r="K137" i="2"/>
  <c r="AE137" i="2"/>
  <c r="H137" i="2"/>
  <c r="AD137" i="2"/>
  <c r="AF137" i="2" s="1"/>
  <c r="AG137" i="2"/>
  <c r="AC136" i="2"/>
  <c r="Z136" i="2"/>
  <c r="W136" i="2"/>
  <c r="T136" i="2"/>
  <c r="Q136" i="2"/>
  <c r="N136" i="2"/>
  <c r="K136" i="2"/>
  <c r="AE136" i="2"/>
  <c r="H136" i="2"/>
  <c r="AD136" i="2"/>
  <c r="AF136" i="2" s="1"/>
  <c r="AG136" i="2" s="1"/>
  <c r="AC135" i="2"/>
  <c r="AC139" i="2"/>
  <c r="Z135" i="2"/>
  <c r="W135" i="2"/>
  <c r="T135" i="2"/>
  <c r="Q135" i="2"/>
  <c r="N135" i="2"/>
  <c r="K135" i="2"/>
  <c r="AE135" i="2"/>
  <c r="H135" i="2"/>
  <c r="H139" i="2"/>
  <c r="AB133" i="2"/>
  <c r="AA133" i="2"/>
  <c r="Y133" i="2"/>
  <c r="X133" i="2"/>
  <c r="V133" i="2"/>
  <c r="U133" i="2"/>
  <c r="S133" i="2"/>
  <c r="R133" i="2"/>
  <c r="P133" i="2"/>
  <c r="O133" i="2"/>
  <c r="M133" i="2"/>
  <c r="L133" i="2"/>
  <c r="J133" i="2"/>
  <c r="I133" i="2"/>
  <c r="G133" i="2"/>
  <c r="F133" i="2"/>
  <c r="AC132" i="2"/>
  <c r="Z132" i="2"/>
  <c r="W132" i="2"/>
  <c r="T132" i="2"/>
  <c r="Q132" i="2"/>
  <c r="N132" i="2"/>
  <c r="K132" i="2"/>
  <c r="AE132" i="2" s="1"/>
  <c r="H132" i="2"/>
  <c r="AD132" i="2" s="1"/>
  <c r="AF132" i="2" s="1"/>
  <c r="AG132" i="2" s="1"/>
  <c r="AC131" i="2"/>
  <c r="Z131" i="2"/>
  <c r="W131" i="2"/>
  <c r="T131" i="2"/>
  <c r="Q131" i="2"/>
  <c r="N131" i="2"/>
  <c r="K131" i="2"/>
  <c r="AE131" i="2" s="1"/>
  <c r="H131" i="2"/>
  <c r="AD131" i="2" s="1"/>
  <c r="AF131" i="2"/>
  <c r="AG131" i="2" s="1"/>
  <c r="AC130" i="2"/>
  <c r="Z130" i="2"/>
  <c r="Z133" i="2" s="1"/>
  <c r="W130" i="2"/>
  <c r="T130" i="2"/>
  <c r="T133" i="2" s="1"/>
  <c r="Q130" i="2"/>
  <c r="N130" i="2"/>
  <c r="N133" i="2" s="1"/>
  <c r="K130" i="2"/>
  <c r="H130" i="2"/>
  <c r="H133" i="2" s="1"/>
  <c r="AD133" i="2" s="1"/>
  <c r="AB128" i="2"/>
  <c r="AA128" i="2"/>
  <c r="Y128" i="2"/>
  <c r="X128" i="2"/>
  <c r="V128" i="2"/>
  <c r="U128" i="2"/>
  <c r="S128" i="2"/>
  <c r="R128" i="2"/>
  <c r="P128" i="2"/>
  <c r="O128" i="2"/>
  <c r="M128" i="2"/>
  <c r="L128" i="2"/>
  <c r="J128" i="2"/>
  <c r="I128" i="2"/>
  <c r="G128" i="2"/>
  <c r="F128" i="2"/>
  <c r="AC127" i="2"/>
  <c r="Z127" i="2"/>
  <c r="W127" i="2"/>
  <c r="T127" i="2"/>
  <c r="Q127" i="2"/>
  <c r="N127" i="2"/>
  <c r="K127" i="2"/>
  <c r="AE127" i="2"/>
  <c r="H127" i="2"/>
  <c r="AD127" i="2"/>
  <c r="AF127" i="2" s="1"/>
  <c r="AG127" i="2"/>
  <c r="AC126" i="2"/>
  <c r="AC128" i="2"/>
  <c r="Z126" i="2"/>
  <c r="Z128" i="2"/>
  <c r="W126" i="2"/>
  <c r="W128" i="2"/>
  <c r="T126" i="2"/>
  <c r="T128" i="2"/>
  <c r="Q126" i="2"/>
  <c r="Q128" i="2"/>
  <c r="N126" i="2"/>
  <c r="N128" i="2"/>
  <c r="K126" i="2"/>
  <c r="K128" i="2"/>
  <c r="AE128" i="2" s="1"/>
  <c r="H126" i="2"/>
  <c r="H128" i="2" s="1"/>
  <c r="AB124" i="2"/>
  <c r="AA124" i="2"/>
  <c r="Y124" i="2"/>
  <c r="X124" i="2"/>
  <c r="V124" i="2"/>
  <c r="U124" i="2"/>
  <c r="S124" i="2"/>
  <c r="R124" i="2"/>
  <c r="P124" i="2"/>
  <c r="O124" i="2"/>
  <c r="M124" i="2"/>
  <c r="L124" i="2"/>
  <c r="J124" i="2"/>
  <c r="I124" i="2"/>
  <c r="G124" i="2"/>
  <c r="F124" i="2"/>
  <c r="Z124" i="2"/>
  <c r="AB116" i="2"/>
  <c r="AA116" i="2"/>
  <c r="Y116" i="2"/>
  <c r="X116" i="2"/>
  <c r="V116" i="2"/>
  <c r="U116" i="2"/>
  <c r="S116" i="2"/>
  <c r="R116" i="2"/>
  <c r="P116" i="2"/>
  <c r="O116" i="2"/>
  <c r="M116" i="2"/>
  <c r="L116" i="2"/>
  <c r="J116" i="2"/>
  <c r="I116" i="2"/>
  <c r="G116" i="2"/>
  <c r="F116" i="2"/>
  <c r="AC115" i="2"/>
  <c r="Z115" i="2"/>
  <c r="W115" i="2"/>
  <c r="W116" i="2" s="1"/>
  <c r="T115" i="2"/>
  <c r="Q115" i="2"/>
  <c r="N115" i="2"/>
  <c r="AD115" i="2"/>
  <c r="AC111" i="2"/>
  <c r="Z111" i="2"/>
  <c r="W111" i="2"/>
  <c r="T111" i="2"/>
  <c r="Q111" i="2"/>
  <c r="N111" i="2"/>
  <c r="K111" i="2"/>
  <c r="AE111" i="2"/>
  <c r="H111" i="2"/>
  <c r="AD111" i="2"/>
  <c r="AF111" i="2" s="1"/>
  <c r="AG111" i="2" s="1"/>
  <c r="AC110" i="2"/>
  <c r="Z110" i="2"/>
  <c r="W110" i="2"/>
  <c r="T110" i="2"/>
  <c r="Q110" i="2"/>
  <c r="N110" i="2"/>
  <c r="K110" i="2"/>
  <c r="H110" i="2"/>
  <c r="AC109" i="2"/>
  <c r="Z109" i="2"/>
  <c r="W109" i="2"/>
  <c r="T109" i="2"/>
  <c r="Q109" i="2"/>
  <c r="N109" i="2"/>
  <c r="K109" i="2"/>
  <c r="K116" i="2"/>
  <c r="H109" i="2"/>
  <c r="AC106" i="2"/>
  <c r="Z106" i="2"/>
  <c r="W106" i="2"/>
  <c r="T106" i="2"/>
  <c r="Q106" i="2"/>
  <c r="N106" i="2"/>
  <c r="K106" i="2"/>
  <c r="AE106" i="2" s="1"/>
  <c r="H106" i="2"/>
  <c r="AD106" i="2" s="1"/>
  <c r="AC105" i="2"/>
  <c r="Z105" i="2"/>
  <c r="W105" i="2"/>
  <c r="T105" i="2"/>
  <c r="Q105" i="2"/>
  <c r="N105" i="2"/>
  <c r="K105" i="2"/>
  <c r="AE105" i="2" s="1"/>
  <c r="H105" i="2"/>
  <c r="AD105" i="2" s="1"/>
  <c r="AC104" i="2"/>
  <c r="Z104" i="2"/>
  <c r="W104" i="2"/>
  <c r="T104" i="2"/>
  <c r="Q104" i="2"/>
  <c r="N104" i="2"/>
  <c r="K104" i="2"/>
  <c r="AE104" i="2" s="1"/>
  <c r="H104" i="2"/>
  <c r="AD104" i="2" s="1"/>
  <c r="AF104" i="2" s="1"/>
  <c r="AG104" i="2" s="1"/>
  <c r="AC103" i="2"/>
  <c r="Z103" i="2"/>
  <c r="W103" i="2"/>
  <c r="T103" i="2"/>
  <c r="Q103" i="2"/>
  <c r="N103" i="2"/>
  <c r="K103" i="2"/>
  <c r="AE103" i="2" s="1"/>
  <c r="H103" i="2"/>
  <c r="AD103" i="2" s="1"/>
  <c r="AF103" i="2" s="1"/>
  <c r="AG103" i="2" s="1"/>
  <c r="AC102" i="2"/>
  <c r="Z102" i="2"/>
  <c r="W102" i="2"/>
  <c r="T102" i="2"/>
  <c r="Q102" i="2"/>
  <c r="N102" i="2"/>
  <c r="K102" i="2"/>
  <c r="AE102" i="2" s="1"/>
  <c r="H102" i="2"/>
  <c r="AD102" i="2" s="1"/>
  <c r="AF102" i="2" s="1"/>
  <c r="AG102" i="2" s="1"/>
  <c r="AC101" i="2"/>
  <c r="Z101" i="2"/>
  <c r="W101" i="2"/>
  <c r="T101" i="2"/>
  <c r="Q101" i="2"/>
  <c r="N101" i="2"/>
  <c r="K101" i="2"/>
  <c r="AE101" i="2" s="1"/>
  <c r="H101" i="2"/>
  <c r="AD101" i="2" s="1"/>
  <c r="AF101" i="2" s="1"/>
  <c r="AG101" i="2" s="1"/>
  <c r="AC100" i="2"/>
  <c r="Z100" i="2"/>
  <c r="W100" i="2"/>
  <c r="T100" i="2"/>
  <c r="T98" i="2"/>
  <c r="T107" i="2" s="1"/>
  <c r="Q100" i="2"/>
  <c r="N100" i="2"/>
  <c r="N98" i="2"/>
  <c r="N107" i="2" s="1"/>
  <c r="K100" i="2"/>
  <c r="H100" i="2"/>
  <c r="AD100" i="2"/>
  <c r="AC99" i="2"/>
  <c r="Z99" i="2"/>
  <c r="Z98" i="2" s="1"/>
  <c r="Z107" i="2" s="1"/>
  <c r="W99" i="2"/>
  <c r="W98" i="2"/>
  <c r="T99" i="2"/>
  <c r="Q99" i="2"/>
  <c r="Q98" i="2" s="1"/>
  <c r="N99" i="2"/>
  <c r="K99" i="2"/>
  <c r="AE99" i="2" s="1"/>
  <c r="H99" i="2"/>
  <c r="AC98" i="2"/>
  <c r="AC107" i="2" s="1"/>
  <c r="AB98" i="2"/>
  <c r="AB107" i="2" s="1"/>
  <c r="AA98" i="2"/>
  <c r="AA107" i="2" s="1"/>
  <c r="Y98" i="2"/>
  <c r="Y107" i="2" s="1"/>
  <c r="X98" i="2"/>
  <c r="X107" i="2" s="1"/>
  <c r="V98" i="2"/>
  <c r="V107" i="2" s="1"/>
  <c r="U98" i="2"/>
  <c r="U107" i="2" s="1"/>
  <c r="S98" i="2"/>
  <c r="S107" i="2" s="1"/>
  <c r="R98" i="2"/>
  <c r="R107" i="2" s="1"/>
  <c r="P98" i="2"/>
  <c r="P107" i="2" s="1"/>
  <c r="O98" i="2"/>
  <c r="O107" i="2" s="1"/>
  <c r="M98" i="2"/>
  <c r="M107" i="2" s="1"/>
  <c r="L98" i="2"/>
  <c r="L107" i="2" s="1"/>
  <c r="J98" i="2"/>
  <c r="J107" i="2" s="1"/>
  <c r="I98" i="2"/>
  <c r="I107" i="2" s="1"/>
  <c r="G98" i="2"/>
  <c r="G107" i="2" s="1"/>
  <c r="F98" i="2"/>
  <c r="F107" i="2" s="1"/>
  <c r="AC95" i="2"/>
  <c r="Z95" i="2"/>
  <c r="W95" i="2"/>
  <c r="T95" i="2"/>
  <c r="Q95" i="2"/>
  <c r="N95" i="2"/>
  <c r="K95" i="2"/>
  <c r="AE95" i="2" s="1"/>
  <c r="AF95" i="2" s="1"/>
  <c r="AG95" i="2" s="1"/>
  <c r="H95" i="2"/>
  <c r="AD95" i="2" s="1"/>
  <c r="AC94" i="2"/>
  <c r="Z94" i="2"/>
  <c r="W94" i="2"/>
  <c r="T94" i="2"/>
  <c r="Q94" i="2"/>
  <c r="N94" i="2"/>
  <c r="K94" i="2"/>
  <c r="AE94" i="2" s="1"/>
  <c r="AF94" i="2" s="1"/>
  <c r="AG94" i="2" s="1"/>
  <c r="H94" i="2"/>
  <c r="AD94" i="2" s="1"/>
  <c r="AC93" i="2"/>
  <c r="Z93" i="2"/>
  <c r="W93" i="2"/>
  <c r="W92" i="2" s="1"/>
  <c r="W96" i="2" s="1"/>
  <c r="T93" i="2"/>
  <c r="Q93" i="2"/>
  <c r="Q92" i="2" s="1"/>
  <c r="N93" i="2"/>
  <c r="K93" i="2"/>
  <c r="H93" i="2"/>
  <c r="AD93" i="2" s="1"/>
  <c r="AC92" i="2"/>
  <c r="AC96" i="2" s="1"/>
  <c r="AB92" i="2"/>
  <c r="AA92" i="2"/>
  <c r="Z92" i="2"/>
  <c r="Y92" i="2"/>
  <c r="X92" i="2"/>
  <c r="X96" i="2" s="1"/>
  <c r="V92" i="2"/>
  <c r="U92" i="2"/>
  <c r="T92" i="2"/>
  <c r="S92" i="2"/>
  <c r="R92" i="2"/>
  <c r="P92" i="2"/>
  <c r="P96" i="2" s="1"/>
  <c r="O92" i="2"/>
  <c r="N92" i="2"/>
  <c r="M92" i="2"/>
  <c r="L92" i="2"/>
  <c r="J92" i="2"/>
  <c r="I92" i="2"/>
  <c r="H92" i="2"/>
  <c r="G92" i="2"/>
  <c r="F92" i="2"/>
  <c r="AC91" i="2"/>
  <c r="Z91" i="2"/>
  <c r="W91" i="2"/>
  <c r="T91" i="2"/>
  <c r="Q91" i="2"/>
  <c r="N91" i="2"/>
  <c r="K91" i="2"/>
  <c r="AE91" i="2"/>
  <c r="H91" i="2"/>
  <c r="AD91" i="2"/>
  <c r="AC90" i="2"/>
  <c r="Z90" i="2"/>
  <c r="W90" i="2"/>
  <c r="T90" i="2"/>
  <c r="Q90" i="2"/>
  <c r="N90" i="2"/>
  <c r="K90" i="2"/>
  <c r="AE90" i="2"/>
  <c r="H90" i="2"/>
  <c r="AD90" i="2"/>
  <c r="AC89" i="2"/>
  <c r="Z89" i="2"/>
  <c r="W89" i="2"/>
  <c r="T89" i="2"/>
  <c r="Q89" i="2"/>
  <c r="N89" i="2"/>
  <c r="K89" i="2"/>
  <c r="AE89" i="2"/>
  <c r="H89" i="2"/>
  <c r="AD89" i="2"/>
  <c r="AC88" i="2"/>
  <c r="AB88" i="2"/>
  <c r="AA88" i="2"/>
  <c r="Z88" i="2"/>
  <c r="Y88" i="2"/>
  <c r="X88" i="2"/>
  <c r="W88" i="2"/>
  <c r="V88" i="2"/>
  <c r="U88" i="2"/>
  <c r="T88" i="2"/>
  <c r="T96" i="2" s="1"/>
  <c r="S88" i="2"/>
  <c r="R88" i="2"/>
  <c r="Q88" i="2"/>
  <c r="P88" i="2"/>
  <c r="O88" i="2"/>
  <c r="N88" i="2"/>
  <c r="M88" i="2"/>
  <c r="L88" i="2"/>
  <c r="L96" i="2" s="1"/>
  <c r="K88" i="2"/>
  <c r="AE88" i="2"/>
  <c r="J88" i="2"/>
  <c r="I88" i="2"/>
  <c r="I96" i="2" s="1"/>
  <c r="H88" i="2"/>
  <c r="G88" i="2"/>
  <c r="F88" i="2"/>
  <c r="F96" i="2" s="1"/>
  <c r="AC87" i="2"/>
  <c r="Z87" i="2"/>
  <c r="W87" i="2"/>
  <c r="T87" i="2"/>
  <c r="T84" i="2" s="1"/>
  <c r="Q87" i="2"/>
  <c r="N87" i="2"/>
  <c r="N84" i="2" s="1"/>
  <c r="N96" i="2" s="1"/>
  <c r="K87" i="2"/>
  <c r="H87" i="2"/>
  <c r="AD87" i="2" s="1"/>
  <c r="AF87" i="2" s="1"/>
  <c r="AG87" i="2" s="1"/>
  <c r="AC86" i="2"/>
  <c r="Z86" i="2"/>
  <c r="W86" i="2"/>
  <c r="T86" i="2"/>
  <c r="Q86" i="2"/>
  <c r="N86" i="2"/>
  <c r="K86" i="2"/>
  <c r="AE86" i="2" s="1"/>
  <c r="H86" i="2"/>
  <c r="AD86" i="2" s="1"/>
  <c r="AF86" i="2" s="1"/>
  <c r="AG86" i="2" s="1"/>
  <c r="AC85" i="2"/>
  <c r="Z85" i="2"/>
  <c r="W85" i="2"/>
  <c r="T85" i="2"/>
  <c r="Q85" i="2"/>
  <c r="Q84" i="2" s="1"/>
  <c r="N85" i="2"/>
  <c r="K85" i="2"/>
  <c r="AE85" i="2" s="1"/>
  <c r="H85" i="2"/>
  <c r="AD85" i="2" s="1"/>
  <c r="AF85" i="2" s="1"/>
  <c r="AG85" i="2" s="1"/>
  <c r="AC84" i="2"/>
  <c r="AB84" i="2"/>
  <c r="AB96" i="2" s="1"/>
  <c r="AA84" i="2"/>
  <c r="Z84" i="2"/>
  <c r="Y84" i="2"/>
  <c r="Y96" i="2"/>
  <c r="X84" i="2"/>
  <c r="W84" i="2"/>
  <c r="V84" i="2"/>
  <c r="U84" i="2"/>
  <c r="S84" i="2"/>
  <c r="R84" i="2"/>
  <c r="Q96" i="2"/>
  <c r="P84" i="2"/>
  <c r="O84" i="2"/>
  <c r="M84" i="2"/>
  <c r="M96" i="2"/>
  <c r="L84" i="2"/>
  <c r="K84" i="2"/>
  <c r="J84" i="2"/>
  <c r="I84" i="2"/>
  <c r="H84" i="2"/>
  <c r="G84" i="2"/>
  <c r="F84" i="2"/>
  <c r="AC81" i="2"/>
  <c r="Z81" i="2"/>
  <c r="W81" i="2"/>
  <c r="T81" i="2"/>
  <c r="Q81" i="2"/>
  <c r="N81" i="2"/>
  <c r="K81" i="2"/>
  <c r="AE81" i="2" s="1"/>
  <c r="H81" i="2"/>
  <c r="AD81" i="2" s="1"/>
  <c r="AF81" i="2" s="1"/>
  <c r="AG81" i="2" s="1"/>
  <c r="AC80" i="2"/>
  <c r="Z80" i="2"/>
  <c r="W80" i="2"/>
  <c r="T80" i="2"/>
  <c r="Q80" i="2"/>
  <c r="N80" i="2"/>
  <c r="K80" i="2"/>
  <c r="AE80" i="2" s="1"/>
  <c r="H80" i="2"/>
  <c r="AD80" i="2" s="1"/>
  <c r="AF80" i="2" s="1"/>
  <c r="AG80" i="2" s="1"/>
  <c r="AC79" i="2"/>
  <c r="AC78" i="2" s="1"/>
  <c r="Z79" i="2"/>
  <c r="W79" i="2"/>
  <c r="W78" i="2" s="1"/>
  <c r="T79" i="2"/>
  <c r="Q79" i="2"/>
  <c r="Q78" i="2" s="1"/>
  <c r="N79" i="2"/>
  <c r="K79" i="2"/>
  <c r="H79" i="2"/>
  <c r="H78" i="2" s="1"/>
  <c r="AC82" i="2"/>
  <c r="AB78" i="2"/>
  <c r="AB82" i="2"/>
  <c r="AA78" i="2"/>
  <c r="AA82" i="2"/>
  <c r="Z78" i="2"/>
  <c r="Z82" i="2"/>
  <c r="Y78" i="2"/>
  <c r="Y82" i="2"/>
  <c r="X78" i="2"/>
  <c r="X82" i="2"/>
  <c r="W82" i="2"/>
  <c r="V78" i="2"/>
  <c r="V82" i="2"/>
  <c r="U78" i="2"/>
  <c r="U82" i="2"/>
  <c r="T78" i="2"/>
  <c r="T82" i="2"/>
  <c r="S78" i="2"/>
  <c r="S82" i="2"/>
  <c r="R78" i="2"/>
  <c r="R82" i="2"/>
  <c r="Q82" i="2"/>
  <c r="P78" i="2"/>
  <c r="P82" i="2"/>
  <c r="O78" i="2"/>
  <c r="O82" i="2"/>
  <c r="N78" i="2"/>
  <c r="N82" i="2"/>
  <c r="M78" i="2"/>
  <c r="M82" i="2"/>
  <c r="L78" i="2"/>
  <c r="L82" i="2"/>
  <c r="J78" i="2"/>
  <c r="J82" i="2" s="1"/>
  <c r="I78" i="2"/>
  <c r="I82" i="2" s="1"/>
  <c r="G78" i="2"/>
  <c r="G82" i="2" s="1"/>
  <c r="F78" i="2"/>
  <c r="F82" i="2" s="1"/>
  <c r="AF77" i="2"/>
  <c r="AG77" i="2" s="1"/>
  <c r="AC75" i="2"/>
  <c r="Z75" i="2"/>
  <c r="W75" i="2"/>
  <c r="T75" i="2"/>
  <c r="Q75" i="2"/>
  <c r="N75" i="2"/>
  <c r="K75" i="2"/>
  <c r="AE75" i="2" s="1"/>
  <c r="H75" i="2"/>
  <c r="AD75" i="2" s="1"/>
  <c r="AF75" i="2" s="1"/>
  <c r="AG75" i="2" s="1"/>
  <c r="AC74" i="2"/>
  <c r="Z74" i="2"/>
  <c r="W74" i="2"/>
  <c r="T74" i="2"/>
  <c r="Q74" i="2"/>
  <c r="N74" i="2"/>
  <c r="K74" i="2"/>
  <c r="AE74" i="2" s="1"/>
  <c r="AF74" i="2"/>
  <c r="AG74" i="2" s="1"/>
  <c r="H74" i="2"/>
  <c r="AD74" i="2" s="1"/>
  <c r="AC73" i="2"/>
  <c r="AC72" i="2" s="1"/>
  <c r="Z73" i="2"/>
  <c r="W73" i="2"/>
  <c r="W72" i="2" s="1"/>
  <c r="T73" i="2"/>
  <c r="Q73" i="2"/>
  <c r="N73" i="2"/>
  <c r="K73" i="2"/>
  <c r="AE73" i="2" s="1"/>
  <c r="H73" i="2"/>
  <c r="AB72" i="2"/>
  <c r="AA72" i="2"/>
  <c r="AA76" i="2" s="1"/>
  <c r="Z72" i="2"/>
  <c r="Y72" i="2"/>
  <c r="Y76" i="2" s="1"/>
  <c r="X72" i="2"/>
  <c r="V72" i="2"/>
  <c r="V76" i="2" s="1"/>
  <c r="U72" i="2"/>
  <c r="U76" i="2"/>
  <c r="T72" i="2"/>
  <c r="S72" i="2"/>
  <c r="S76" i="2" s="1"/>
  <c r="R72" i="2"/>
  <c r="Q72" i="2"/>
  <c r="P72" i="2"/>
  <c r="O72" i="2"/>
  <c r="N72" i="2"/>
  <c r="M72" i="2"/>
  <c r="L72" i="2"/>
  <c r="J72" i="2"/>
  <c r="I72" i="2"/>
  <c r="G72" i="2"/>
  <c r="F72" i="2"/>
  <c r="AC71" i="2"/>
  <c r="Z71" i="2"/>
  <c r="W71" i="2"/>
  <c r="T71" i="2"/>
  <c r="Q71" i="2"/>
  <c r="N71" i="2"/>
  <c r="K71" i="2"/>
  <c r="AE71" i="2" s="1"/>
  <c r="H71" i="2"/>
  <c r="AD71" i="2" s="1"/>
  <c r="AF71" i="2"/>
  <c r="AG71" i="2" s="1"/>
  <c r="AC70" i="2"/>
  <c r="Z70" i="2"/>
  <c r="W70" i="2"/>
  <c r="T70" i="2"/>
  <c r="Q70" i="2"/>
  <c r="N70" i="2"/>
  <c r="K70" i="2"/>
  <c r="AE70" i="2" s="1"/>
  <c r="H70" i="2"/>
  <c r="AD70" i="2" s="1"/>
  <c r="AF70" i="2" s="1"/>
  <c r="AG70" i="2" s="1"/>
  <c r="AC69" i="2"/>
  <c r="AC68" i="2" s="1"/>
  <c r="AC76" i="2" s="1"/>
  <c r="Z69" i="2"/>
  <c r="W69" i="2"/>
  <c r="W68" i="2" s="1"/>
  <c r="T69" i="2"/>
  <c r="Q69" i="2"/>
  <c r="Q68" i="2" s="1"/>
  <c r="N69" i="2"/>
  <c r="K69" i="2"/>
  <c r="AE69" i="2" s="1"/>
  <c r="H69" i="2"/>
  <c r="AD69" i="2" s="1"/>
  <c r="AF69" i="2"/>
  <c r="AG69" i="2" s="1"/>
  <c r="AB68" i="2"/>
  <c r="AA68" i="2"/>
  <c r="Z68" i="2"/>
  <c r="Y68" i="2"/>
  <c r="X68" i="2"/>
  <c r="V68" i="2"/>
  <c r="U68" i="2"/>
  <c r="T68" i="2"/>
  <c r="S68" i="2"/>
  <c r="R68" i="2"/>
  <c r="P68" i="2"/>
  <c r="O68" i="2"/>
  <c r="N68" i="2"/>
  <c r="M68" i="2"/>
  <c r="M76" i="2" s="1"/>
  <c r="L68" i="2"/>
  <c r="J68" i="2"/>
  <c r="J76" i="2" s="1"/>
  <c r="I68" i="2"/>
  <c r="H68" i="2"/>
  <c r="AD68" i="2" s="1"/>
  <c r="G68" i="2"/>
  <c r="F68" i="2"/>
  <c r="AC67" i="2"/>
  <c r="Z67" i="2"/>
  <c r="W67" i="2"/>
  <c r="W64" i="2" s="1"/>
  <c r="T67" i="2"/>
  <c r="Q67" i="2"/>
  <c r="N67" i="2"/>
  <c r="K67" i="2"/>
  <c r="AE67" i="2" s="1"/>
  <c r="H67" i="2"/>
  <c r="AD67" i="2" s="1"/>
  <c r="AF67" i="2"/>
  <c r="AG67" i="2" s="1"/>
  <c r="AC66" i="2"/>
  <c r="Z66" i="2"/>
  <c r="W66" i="2"/>
  <c r="T66" i="2"/>
  <c r="Q66" i="2"/>
  <c r="N66" i="2"/>
  <c r="K66" i="2"/>
  <c r="AE66" i="2" s="1"/>
  <c r="H66" i="2"/>
  <c r="AD66" i="2" s="1"/>
  <c r="AF66" i="2" s="1"/>
  <c r="AG66" i="2" s="1"/>
  <c r="AC65" i="2"/>
  <c r="AC64" i="2" s="1"/>
  <c r="Z65" i="2"/>
  <c r="W65" i="2"/>
  <c r="T65" i="2"/>
  <c r="Q65" i="2"/>
  <c r="N65" i="2"/>
  <c r="N64" i="2" s="1"/>
  <c r="N76" i="2" s="1"/>
  <c r="K65" i="2"/>
  <c r="H65" i="2"/>
  <c r="AD65" i="2" s="1"/>
  <c r="AB64" i="2"/>
  <c r="AA64" i="2"/>
  <c r="Z64" i="2"/>
  <c r="Y64" i="2"/>
  <c r="X64" i="2"/>
  <c r="V64" i="2"/>
  <c r="U64" i="2"/>
  <c r="T64" i="2"/>
  <c r="S64" i="2"/>
  <c r="R64" i="2"/>
  <c r="P64" i="2"/>
  <c r="O64" i="2"/>
  <c r="M64" i="2"/>
  <c r="L64" i="2"/>
  <c r="J64" i="2"/>
  <c r="I64" i="2"/>
  <c r="G64" i="2"/>
  <c r="F64" i="2"/>
  <c r="AC63" i="2"/>
  <c r="Z63" i="2"/>
  <c r="W63" i="2"/>
  <c r="T63" i="2"/>
  <c r="Q63" i="2"/>
  <c r="N63" i="2"/>
  <c r="K63" i="2"/>
  <c r="AE63" i="2"/>
  <c r="H63" i="2"/>
  <c r="AD63" i="2"/>
  <c r="AF63" i="2" s="1"/>
  <c r="AG63" i="2" s="1"/>
  <c r="AC62" i="2"/>
  <c r="Z62" i="2"/>
  <c r="W62" i="2"/>
  <c r="T62" i="2"/>
  <c r="Q62" i="2"/>
  <c r="N62" i="2"/>
  <c r="AD62" i="2" s="1"/>
  <c r="AF62" i="2" s="1"/>
  <c r="AG62" i="2" s="1"/>
  <c r="K62" i="2"/>
  <c r="AE62" i="2"/>
  <c r="H62" i="2"/>
  <c r="AC61" i="2"/>
  <c r="Z61" i="2"/>
  <c r="W61" i="2"/>
  <c r="T61" i="2"/>
  <c r="Q61" i="2"/>
  <c r="N61" i="2"/>
  <c r="K61" i="2"/>
  <c r="AE61" i="2"/>
  <c r="H61" i="2"/>
  <c r="AD61" i="2"/>
  <c r="AF61" i="2" s="1"/>
  <c r="AG61" i="2" s="1"/>
  <c r="AC60" i="2"/>
  <c r="AB60" i="2"/>
  <c r="AB76" i="2" s="1"/>
  <c r="AA60" i="2"/>
  <c r="Z60" i="2"/>
  <c r="Y60" i="2"/>
  <c r="X60" i="2"/>
  <c r="W60" i="2"/>
  <c r="V60" i="2"/>
  <c r="U60" i="2"/>
  <c r="T60" i="2"/>
  <c r="S60" i="2"/>
  <c r="R60" i="2"/>
  <c r="R76" i="2" s="1"/>
  <c r="Q60" i="2"/>
  <c r="P60" i="2"/>
  <c r="O60" i="2"/>
  <c r="N60" i="2"/>
  <c r="AD60" i="2" s="1"/>
  <c r="AF60" i="2" s="1"/>
  <c r="AG60" i="2" s="1"/>
  <c r="M60" i="2"/>
  <c r="L60" i="2"/>
  <c r="K60" i="2"/>
  <c r="AE60" i="2"/>
  <c r="J60" i="2"/>
  <c r="I60" i="2"/>
  <c r="H60" i="2"/>
  <c r="G60" i="2"/>
  <c r="F60" i="2"/>
  <c r="AC59" i="2"/>
  <c r="Z59" i="2"/>
  <c r="W59" i="2"/>
  <c r="T59" i="2"/>
  <c r="Q59" i="2"/>
  <c r="N59" i="2"/>
  <c r="K59" i="2"/>
  <c r="AE59" i="2"/>
  <c r="H59" i="2"/>
  <c r="AD59" i="2"/>
  <c r="AF59" i="2" s="1"/>
  <c r="AG59" i="2" s="1"/>
  <c r="AC58" i="2"/>
  <c r="Z58" i="2"/>
  <c r="W58" i="2"/>
  <c r="T58" i="2"/>
  <c r="Q58" i="2"/>
  <c r="N58" i="2"/>
  <c r="AD58" i="2" s="1"/>
  <c r="AF58" i="2" s="1"/>
  <c r="AG58" i="2" s="1"/>
  <c r="K58" i="2"/>
  <c r="AE58" i="2"/>
  <c r="H58" i="2"/>
  <c r="AC57" i="2"/>
  <c r="Z57" i="2"/>
  <c r="W57" i="2"/>
  <c r="T57" i="2"/>
  <c r="Q57" i="2"/>
  <c r="N57" i="2"/>
  <c r="K57" i="2"/>
  <c r="AE57" i="2"/>
  <c r="H57" i="2"/>
  <c r="AD57" i="2"/>
  <c r="AF57" i="2" s="1"/>
  <c r="AG57" i="2" s="1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AD56" i="2" s="1"/>
  <c r="AF56" i="2" s="1"/>
  <c r="AG56" i="2" s="1"/>
  <c r="M56" i="2"/>
  <c r="L56" i="2"/>
  <c r="K56" i="2"/>
  <c r="AE56" i="2"/>
  <c r="J56" i="2"/>
  <c r="I56" i="2"/>
  <c r="H56" i="2"/>
  <c r="G56" i="2"/>
  <c r="F56" i="2"/>
  <c r="AC53" i="2"/>
  <c r="Z53" i="2"/>
  <c r="W53" i="2"/>
  <c r="T53" i="2"/>
  <c r="Q53" i="2"/>
  <c r="N53" i="2"/>
  <c r="K53" i="2"/>
  <c r="AE53" i="2"/>
  <c r="H53" i="2"/>
  <c r="AD53" i="2"/>
  <c r="AF53" i="2" s="1"/>
  <c r="AG53" i="2" s="1"/>
  <c r="AC52" i="2"/>
  <c r="Z52" i="2"/>
  <c r="W52" i="2"/>
  <c r="T52" i="2"/>
  <c r="Q52" i="2"/>
  <c r="N52" i="2"/>
  <c r="AD52" i="2" s="1"/>
  <c r="AF52" i="2" s="1"/>
  <c r="AG52" i="2" s="1"/>
  <c r="K52" i="2"/>
  <c r="AE52" i="2"/>
  <c r="H52" i="2"/>
  <c r="AC51" i="2"/>
  <c r="Z51" i="2"/>
  <c r="W51" i="2"/>
  <c r="T51" i="2"/>
  <c r="Q51" i="2"/>
  <c r="N51" i="2"/>
  <c r="K51" i="2"/>
  <c r="AE51" i="2"/>
  <c r="H51" i="2"/>
  <c r="AC50" i="2"/>
  <c r="AB50" i="2"/>
  <c r="AB54" i="2" s="1"/>
  <c r="AA50" i="2"/>
  <c r="AA54" i="2"/>
  <c r="Y50" i="2"/>
  <c r="X50" i="2"/>
  <c r="W50" i="2"/>
  <c r="V50" i="2"/>
  <c r="U50" i="2"/>
  <c r="U54" i="2" s="1"/>
  <c r="T50" i="2"/>
  <c r="S50" i="2"/>
  <c r="R50" i="2"/>
  <c r="R54" i="2" s="1"/>
  <c r="Q50" i="2"/>
  <c r="P50" i="2"/>
  <c r="O50" i="2"/>
  <c r="M50" i="2"/>
  <c r="L50" i="2"/>
  <c r="K50" i="2"/>
  <c r="J50" i="2"/>
  <c r="I50" i="2"/>
  <c r="G50" i="2"/>
  <c r="F50" i="2"/>
  <c r="AC48" i="2"/>
  <c r="Z48" i="2"/>
  <c r="W48" i="2"/>
  <c r="T48" i="2"/>
  <c r="Q48" i="2"/>
  <c r="N48" i="2"/>
  <c r="K48" i="2"/>
  <c r="AE48" i="2" s="1"/>
  <c r="H48" i="2"/>
  <c r="AD48" i="2" s="1"/>
  <c r="AF48" i="2" s="1"/>
  <c r="AG48" i="2" s="1"/>
  <c r="AC47" i="2"/>
  <c r="Z47" i="2"/>
  <c r="W47" i="2"/>
  <c r="T47" i="2"/>
  <c r="Q47" i="2"/>
  <c r="N47" i="2"/>
  <c r="K47" i="2"/>
  <c r="AE47" i="2" s="1"/>
  <c r="H47" i="2"/>
  <c r="AD47" i="2" s="1"/>
  <c r="AF47" i="2"/>
  <c r="AG47" i="2" s="1"/>
  <c r="AC46" i="2"/>
  <c r="Z46" i="2"/>
  <c r="W46" i="2"/>
  <c r="W45" i="2"/>
  <c r="T46" i="2"/>
  <c r="Q46" i="2"/>
  <c r="Q45" i="2" s="1"/>
  <c r="Q54" i="2" s="1"/>
  <c r="N46" i="2"/>
  <c r="N45" i="2" s="1"/>
  <c r="K46" i="2"/>
  <c r="H46" i="2"/>
  <c r="AB45" i="2"/>
  <c r="AA45" i="2"/>
  <c r="Z45" i="2"/>
  <c r="Y45" i="2"/>
  <c r="X45" i="2"/>
  <c r="V45" i="2"/>
  <c r="V54" i="2"/>
  <c r="U45" i="2"/>
  <c r="T45" i="2"/>
  <c r="S45" i="2"/>
  <c r="R45" i="2"/>
  <c r="P45" i="2"/>
  <c r="O45" i="2"/>
  <c r="M45" i="2"/>
  <c r="L45" i="2"/>
  <c r="J45" i="2"/>
  <c r="I45" i="2"/>
  <c r="AC42" i="2"/>
  <c r="Z42" i="2"/>
  <c r="W42" i="2"/>
  <c r="T42" i="2"/>
  <c r="Q42" i="2"/>
  <c r="N42" i="2"/>
  <c r="K42" i="2"/>
  <c r="AE42" i="2" s="1"/>
  <c r="H42" i="2"/>
  <c r="AD42" i="2" s="1"/>
  <c r="AF42" i="2" s="1"/>
  <c r="AG42" i="2" s="1"/>
  <c r="AC41" i="2"/>
  <c r="Z41" i="2"/>
  <c r="W41" i="2"/>
  <c r="T41" i="2"/>
  <c r="Q41" i="2"/>
  <c r="N41" i="2"/>
  <c r="K41" i="2"/>
  <c r="AE41" i="2" s="1"/>
  <c r="H41" i="2"/>
  <c r="AD41" i="2" s="1"/>
  <c r="AF41" i="2"/>
  <c r="AG41" i="2" s="1"/>
  <c r="AC40" i="2"/>
  <c r="Z40" i="2"/>
  <c r="W40" i="2"/>
  <c r="T40" i="2"/>
  <c r="Q40" i="2"/>
  <c r="N40" i="2"/>
  <c r="K40" i="2"/>
  <c r="H40" i="2"/>
  <c r="AD40" i="2" s="1"/>
  <c r="AC39" i="2"/>
  <c r="AB39" i="2"/>
  <c r="AA39" i="2"/>
  <c r="Z39" i="2"/>
  <c r="Y39" i="2"/>
  <c r="X39" i="2"/>
  <c r="W39" i="2"/>
  <c r="V39" i="2"/>
  <c r="U39" i="2"/>
  <c r="T39" i="2"/>
  <c r="S39" i="2"/>
  <c r="R39" i="2"/>
  <c r="P39" i="2"/>
  <c r="O39" i="2"/>
  <c r="N39" i="2"/>
  <c r="M39" i="2"/>
  <c r="L39" i="2"/>
  <c r="J39" i="2"/>
  <c r="I39" i="2"/>
  <c r="H39" i="2"/>
  <c r="G39" i="2"/>
  <c r="F39" i="2"/>
  <c r="AC38" i="2"/>
  <c r="Z38" i="2"/>
  <c r="W38" i="2"/>
  <c r="T38" i="2"/>
  <c r="Q38" i="2"/>
  <c r="N38" i="2"/>
  <c r="K38" i="2"/>
  <c r="AE38" i="2" s="1"/>
  <c r="H38" i="2"/>
  <c r="AD38" i="2" s="1"/>
  <c r="AF38" i="2" s="1"/>
  <c r="AG38" i="2" s="1"/>
  <c r="AC37" i="2"/>
  <c r="Z37" i="2"/>
  <c r="W37" i="2"/>
  <c r="T37" i="2"/>
  <c r="Q37" i="2"/>
  <c r="N37" i="2"/>
  <c r="K37" i="2"/>
  <c r="AE37" i="2" s="1"/>
  <c r="H37" i="2"/>
  <c r="AD37" i="2" s="1"/>
  <c r="AF37" i="2"/>
  <c r="AG37" i="2" s="1"/>
  <c r="AC36" i="2"/>
  <c r="Z36" i="2"/>
  <c r="W36" i="2"/>
  <c r="T36" i="2"/>
  <c r="Q36" i="2"/>
  <c r="N36" i="2"/>
  <c r="K36" i="2"/>
  <c r="AE36" i="2" s="1"/>
  <c r="H36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AE35" i="2" s="1"/>
  <c r="J35" i="2"/>
  <c r="I35" i="2"/>
  <c r="G35" i="2"/>
  <c r="F35" i="2"/>
  <c r="AC34" i="2"/>
  <c r="Z34" i="2"/>
  <c r="W34" i="2"/>
  <c r="T34" i="2"/>
  <c r="Q34" i="2"/>
  <c r="N34" i="2"/>
  <c r="K34" i="2"/>
  <c r="AE34" i="2"/>
  <c r="H34" i="2"/>
  <c r="AD34" i="2"/>
  <c r="AF34" i="2" s="1"/>
  <c r="AG34" i="2" s="1"/>
  <c r="AC33" i="2"/>
  <c r="Z33" i="2"/>
  <c r="Z31" i="2" s="1"/>
  <c r="Z43" i="2" s="1"/>
  <c r="W33" i="2"/>
  <c r="T33" i="2"/>
  <c r="Q33" i="2"/>
  <c r="N33" i="2"/>
  <c r="K33" i="2"/>
  <c r="H33" i="2"/>
  <c r="AD33" i="2" s="1"/>
  <c r="AF33" i="2" s="1"/>
  <c r="AG33" i="2" s="1"/>
  <c r="AC32" i="2"/>
  <c r="AC31" i="2" s="1"/>
  <c r="AC43" i="2" s="1"/>
  <c r="Z32" i="2"/>
  <c r="W32" i="2"/>
  <c r="W31" i="2" s="1"/>
  <c r="AE31" i="2" s="1"/>
  <c r="T32" i="2"/>
  <c r="T31" i="2" s="1"/>
  <c r="T43" i="2" s="1"/>
  <c r="Q32" i="2"/>
  <c r="AE32" i="2" s="1"/>
  <c r="N32" i="2"/>
  <c r="N31" i="2"/>
  <c r="N43" i="2" s="1"/>
  <c r="K32" i="2"/>
  <c r="H32" i="2"/>
  <c r="Q31" i="2"/>
  <c r="AC24" i="2"/>
  <c r="Z24" i="2"/>
  <c r="W24" i="2"/>
  <c r="T24" i="2"/>
  <c r="Q24" i="2"/>
  <c r="N24" i="2"/>
  <c r="K24" i="2"/>
  <c r="AE24" i="2" s="1"/>
  <c r="H24" i="2"/>
  <c r="AD24" i="2" s="1"/>
  <c r="AF24" i="2" s="1"/>
  <c r="AG24" i="2" s="1"/>
  <c r="AC23" i="2"/>
  <c r="AC21" i="2" s="1"/>
  <c r="AC25" i="2" s="1"/>
  <c r="Z23" i="2"/>
  <c r="W23" i="2"/>
  <c r="T23" i="2"/>
  <c r="Q23" i="2"/>
  <c r="N23" i="2"/>
  <c r="K23" i="2"/>
  <c r="K21" i="2" s="1"/>
  <c r="H23" i="2"/>
  <c r="AD23" i="2"/>
  <c r="AF23" i="2" s="1"/>
  <c r="AG23" i="2" s="1"/>
  <c r="AC22" i="2"/>
  <c r="Z22" i="2"/>
  <c r="Z21" i="2" s="1"/>
  <c r="W22" i="2"/>
  <c r="W21" i="2" s="1"/>
  <c r="W25" i="2" s="1"/>
  <c r="T22" i="2"/>
  <c r="Q22" i="2"/>
  <c r="Q21" i="2" s="1"/>
  <c r="Q25" i="2" s="1"/>
  <c r="N22" i="2"/>
  <c r="K22" i="2"/>
  <c r="AE22" i="2"/>
  <c r="H22" i="2"/>
  <c r="AD22" i="2"/>
  <c r="AF22" i="2" s="1"/>
  <c r="AG22" i="2" s="1"/>
  <c r="T21" i="2"/>
  <c r="T25" i="2" s="1"/>
  <c r="N21" i="2"/>
  <c r="N25" i="2" s="1"/>
  <c r="Z20" i="2"/>
  <c r="T20" i="2"/>
  <c r="N20" i="2"/>
  <c r="K20" i="2"/>
  <c r="AE20" i="2"/>
  <c r="H20" i="2"/>
  <c r="Z19" i="2"/>
  <c r="T19" i="2"/>
  <c r="N19" i="2"/>
  <c r="AD19" i="2" s="1"/>
  <c r="AF19" i="2" s="1"/>
  <c r="AG19" i="2" s="1"/>
  <c r="K19" i="2"/>
  <c r="AE19" i="2"/>
  <c r="H19" i="2"/>
  <c r="Z18" i="2"/>
  <c r="Z17" i="2" s="1"/>
  <c r="T18" i="2"/>
  <c r="N18" i="2"/>
  <c r="AD18" i="2" s="1"/>
  <c r="AF18" i="2" s="1"/>
  <c r="AG18" i="2" s="1"/>
  <c r="K18" i="2"/>
  <c r="AE18" i="2"/>
  <c r="H18" i="2"/>
  <c r="H17" i="2"/>
  <c r="AD17" i="2" s="1"/>
  <c r="AC16" i="2"/>
  <c r="Z16" i="2"/>
  <c r="W16" i="2"/>
  <c r="T16" i="2"/>
  <c r="Q16" i="2"/>
  <c r="N16" i="2"/>
  <c r="K16" i="2"/>
  <c r="AE16" i="2"/>
  <c r="H16" i="2"/>
  <c r="AD16" i="2"/>
  <c r="AC15" i="2"/>
  <c r="Z15" i="2"/>
  <c r="W15" i="2"/>
  <c r="T15" i="2"/>
  <c r="Q15" i="2"/>
  <c r="N15" i="2"/>
  <c r="K15" i="2"/>
  <c r="AE15" i="2"/>
  <c r="H15" i="2"/>
  <c r="AD15" i="2"/>
  <c r="AC14" i="2"/>
  <c r="Z14" i="2"/>
  <c r="W14" i="2"/>
  <c r="T14" i="2"/>
  <c r="Q14" i="2"/>
  <c r="N14" i="2"/>
  <c r="K14" i="2"/>
  <c r="AE14" i="2"/>
  <c r="H14" i="2"/>
  <c r="AD14" i="2"/>
  <c r="AC13" i="2"/>
  <c r="Z13" i="2"/>
  <c r="W13" i="2"/>
  <c r="T13" i="2"/>
  <c r="Q13" i="2"/>
  <c r="N13" i="2"/>
  <c r="K13" i="2"/>
  <c r="AE13" i="2"/>
  <c r="H13" i="2"/>
  <c r="AD13" i="2"/>
  <c r="L23" i="1"/>
  <c r="H23" i="1"/>
  <c r="G23" i="1"/>
  <c r="F23" i="1"/>
  <c r="E23" i="1"/>
  <c r="D23" i="1"/>
  <c r="J23" i="1" s="1"/>
  <c r="J22" i="1"/>
  <c r="J21" i="1"/>
  <c r="J20" i="1"/>
  <c r="N20" i="1" s="1"/>
  <c r="AF163" i="2"/>
  <c r="AG163" i="2" s="1"/>
  <c r="AE100" i="2"/>
  <c r="AE156" i="2"/>
  <c r="K155" i="2"/>
  <c r="H31" i="2"/>
  <c r="AD31" i="2" s="1"/>
  <c r="N155" i="2"/>
  <c r="N165" i="2" s="1"/>
  <c r="AD156" i="2"/>
  <c r="H155" i="2"/>
  <c r="AE23" i="2"/>
  <c r="AD88" i="2"/>
  <c r="AF88" i="2" s="1"/>
  <c r="AG88" i="2" s="1"/>
  <c r="H64" i="2"/>
  <c r="AD64" i="2" s="1"/>
  <c r="N17" i="2"/>
  <c r="AD20" i="2"/>
  <c r="AF20" i="2" s="1"/>
  <c r="AG20" i="2" s="1"/>
  <c r="L54" i="2"/>
  <c r="P54" i="2"/>
  <c r="X54" i="2"/>
  <c r="F76" i="2"/>
  <c r="L76" i="2"/>
  <c r="P76" i="2"/>
  <c r="T76" i="2"/>
  <c r="Z76" i="2"/>
  <c r="G96" i="2"/>
  <c r="O96" i="2"/>
  <c r="S96" i="2"/>
  <c r="AA96" i="2"/>
  <c r="AE110" i="2"/>
  <c r="Q139" i="2"/>
  <c r="I165" i="2"/>
  <c r="M165" i="2"/>
  <c r="U165" i="2"/>
  <c r="Y165" i="2"/>
  <c r="AC165" i="2"/>
  <c r="M54" i="2"/>
  <c r="S54" i="2"/>
  <c r="Y54" i="2"/>
  <c r="AF89" i="2"/>
  <c r="AG89" i="2"/>
  <c r="AF90" i="2"/>
  <c r="AG90" i="2"/>
  <c r="AF91" i="2"/>
  <c r="AG91" i="2"/>
  <c r="J96" i="2"/>
  <c r="R96" i="2"/>
  <c r="V96" i="2"/>
  <c r="Z96" i="2"/>
  <c r="AF105" i="2"/>
  <c r="AG105" i="2"/>
  <c r="AF106" i="2"/>
  <c r="AG106" i="2"/>
  <c r="AD128" i="2"/>
  <c r="AF128" i="2"/>
  <c r="AG128" i="2" s="1"/>
  <c r="F165" i="2"/>
  <c r="J165" i="2"/>
  <c r="L165" i="2"/>
  <c r="P165" i="2"/>
  <c r="R165" i="2"/>
  <c r="V165" i="2"/>
  <c r="X165" i="2"/>
  <c r="Z165" i="2"/>
  <c r="AB165" i="2"/>
  <c r="J54" i="2"/>
  <c r="I54" i="2"/>
  <c r="G54" i="2"/>
  <c r="F54" i="2"/>
  <c r="T54" i="2"/>
  <c r="AF13" i="2"/>
  <c r="AG13" i="2" s="1"/>
  <c r="AF14" i="2"/>
  <c r="AG14" i="2" s="1"/>
  <c r="AF15" i="2"/>
  <c r="AG15" i="2" s="1"/>
  <c r="AF16" i="2"/>
  <c r="AG16" i="2" s="1"/>
  <c r="T17" i="2"/>
  <c r="W54" i="2"/>
  <c r="AD39" i="2"/>
  <c r="K17" i="2"/>
  <c r="AE17" i="2" s="1"/>
  <c r="AE50" i="2"/>
  <c r="G76" i="2"/>
  <c r="O76" i="2"/>
  <c r="AD109" i="2"/>
  <c r="G165" i="2"/>
  <c r="O165" i="2"/>
  <c r="S165" i="2"/>
  <c r="W165" i="2"/>
  <c r="AA165" i="2"/>
  <c r="AE109" i="2"/>
  <c r="AD126" i="2"/>
  <c r="K139" i="2"/>
  <c r="AE139" i="2" s="1"/>
  <c r="W139" i="2"/>
  <c r="AE126" i="2"/>
  <c r="AE130" i="2"/>
  <c r="AF156" i="2"/>
  <c r="AG156" i="2"/>
  <c r="AF157" i="2"/>
  <c r="AG157" i="2"/>
  <c r="AF158" i="2"/>
  <c r="AG158" i="2"/>
  <c r="AF159" i="2"/>
  <c r="AG159" i="2"/>
  <c r="AF160" i="2"/>
  <c r="AG160" i="2"/>
  <c r="AF126" i="2"/>
  <c r="AG126" i="2" s="1"/>
  <c r="AF109" i="2"/>
  <c r="AG109" i="2" s="1"/>
  <c r="K98" i="2"/>
  <c r="K107" i="2" s="1"/>
  <c r="W107" i="2"/>
  <c r="AF122" i="2"/>
  <c r="AG122" i="2" s="1"/>
  <c r="H124" i="2"/>
  <c r="AE87" i="2"/>
  <c r="AD135" i="2"/>
  <c r="AF135" i="2"/>
  <c r="AG135" i="2" s="1"/>
  <c r="AD130" i="2"/>
  <c r="AF130" i="2" s="1"/>
  <c r="AG130" i="2" s="1"/>
  <c r="AD32" i="2"/>
  <c r="AF32" i="2" s="1"/>
  <c r="AG32" i="2" s="1"/>
  <c r="AE33" i="2"/>
  <c r="K31" i="2"/>
  <c r="K45" i="2"/>
  <c r="K54" i="2" s="1"/>
  <c r="AD51" i="2"/>
  <c r="AF51" i="2"/>
  <c r="AG51" i="2" s="1"/>
  <c r="H50" i="2"/>
  <c r="AD73" i="2"/>
  <c r="AF73" i="2" s="1"/>
  <c r="AG73" i="2" s="1"/>
  <c r="AD79" i="2"/>
  <c r="H98" i="2"/>
  <c r="H107" i="2" s="1"/>
  <c r="AD107" i="2" s="1"/>
  <c r="AF121" i="2"/>
  <c r="AG121" i="2"/>
  <c r="Q155" i="2"/>
  <c r="Q165" i="2"/>
  <c r="AE155" i="2"/>
  <c r="AF79" i="2" l="1"/>
  <c r="AG79" i="2" s="1"/>
  <c r="AE107" i="2"/>
  <c r="AF107" i="2" s="1"/>
  <c r="AG107" i="2" s="1"/>
  <c r="AF31" i="2"/>
  <c r="AG31" i="2" s="1"/>
  <c r="AF17" i="2"/>
  <c r="AG17" i="2" s="1"/>
  <c r="T28" i="2"/>
  <c r="T27" i="2" s="1"/>
  <c r="T29" i="2" s="1"/>
  <c r="T166" i="2" s="1"/>
  <c r="Q28" i="2"/>
  <c r="Q27" i="2" s="1"/>
  <c r="Q29" i="2" s="1"/>
  <c r="W28" i="2"/>
  <c r="W27" i="2" s="1"/>
  <c r="W29" i="2" s="1"/>
  <c r="AF65" i="2"/>
  <c r="AG65" i="2" s="1"/>
  <c r="N28" i="2"/>
  <c r="N27" i="2" s="1"/>
  <c r="N29" i="2" s="1"/>
  <c r="Z25" i="2"/>
  <c r="AE21" i="2"/>
  <c r="AE25" i="2" s="1"/>
  <c r="K25" i="2"/>
  <c r="AC28" i="2"/>
  <c r="AC27" i="2" s="1"/>
  <c r="AC29" i="2" s="1"/>
  <c r="AC166" i="2" s="1"/>
  <c r="W43" i="2"/>
  <c r="W166" i="2" s="1"/>
  <c r="W76" i="2"/>
  <c r="H82" i="2"/>
  <c r="AD82" i="2" s="1"/>
  <c r="AD78" i="2"/>
  <c r="Q107" i="2"/>
  <c r="AE98" i="2"/>
  <c r="AD36" i="2"/>
  <c r="AF36" i="2" s="1"/>
  <c r="AG36" i="2" s="1"/>
  <c r="H35" i="2"/>
  <c r="AD35" i="2" s="1"/>
  <c r="AF35" i="2" s="1"/>
  <c r="AG35" i="2" s="1"/>
  <c r="O54" i="2"/>
  <c r="AD84" i="2"/>
  <c r="AF84" i="2" s="1"/>
  <c r="AG84" i="2" s="1"/>
  <c r="H96" i="2"/>
  <c r="AD96" i="2" s="1"/>
  <c r="AE93" i="2"/>
  <c r="AF93" i="2" s="1"/>
  <c r="AG93" i="2" s="1"/>
  <c r="K92" i="2"/>
  <c r="AD146" i="2"/>
  <c r="AF146" i="2" s="1"/>
  <c r="AG146" i="2" s="1"/>
  <c r="H145" i="2"/>
  <c r="AD145" i="2" s="1"/>
  <c r="AE147" i="2"/>
  <c r="AF147" i="2" s="1"/>
  <c r="AG147" i="2" s="1"/>
  <c r="K145" i="2"/>
  <c r="AE145" i="2" s="1"/>
  <c r="AE123" i="2"/>
  <c r="AF123" i="2" s="1"/>
  <c r="AG123" i="2" s="1"/>
  <c r="I66" i="3"/>
  <c r="AD98" i="2"/>
  <c r="AF98" i="2" s="1"/>
  <c r="AG98" i="2" s="1"/>
  <c r="H116" i="2"/>
  <c r="H72" i="2"/>
  <c r="AE46" i="2"/>
  <c r="AD155" i="2"/>
  <c r="AF155" i="2" s="1"/>
  <c r="AG155" i="2" s="1"/>
  <c r="AD92" i="2"/>
  <c r="H45" i="2"/>
  <c r="AD45" i="2" s="1"/>
  <c r="AE65" i="2"/>
  <c r="H21" i="2"/>
  <c r="AE40" i="2"/>
  <c r="AF40" i="2" s="1"/>
  <c r="AG40" i="2" s="1"/>
  <c r="K39" i="2"/>
  <c r="Q39" i="2"/>
  <c r="Q43" i="2" s="1"/>
  <c r="AD46" i="2"/>
  <c r="AF46" i="2" s="1"/>
  <c r="AG46" i="2" s="1"/>
  <c r="AC45" i="2"/>
  <c r="AE45" i="2" s="1"/>
  <c r="AE54" i="2" s="1"/>
  <c r="N50" i="2"/>
  <c r="AC54" i="2"/>
  <c r="Z50" i="2"/>
  <c r="Z54" i="2" s="1"/>
  <c r="K64" i="2"/>
  <c r="Q64" i="2"/>
  <c r="Q76" i="2" s="1"/>
  <c r="Q166" i="2" s="1"/>
  <c r="K68" i="2"/>
  <c r="AE68" i="2" s="1"/>
  <c r="AF68" i="2" s="1"/>
  <c r="AG68" i="2" s="1"/>
  <c r="I76" i="2"/>
  <c r="K72" i="2"/>
  <c r="X76" i="2"/>
  <c r="AE79" i="2"/>
  <c r="K78" i="2"/>
  <c r="AE84" i="2"/>
  <c r="U96" i="2"/>
  <c r="N116" i="2"/>
  <c r="T116" i="2"/>
  <c r="Z116" i="2"/>
  <c r="Z139" i="2"/>
  <c r="K124" i="2"/>
  <c r="AE118" i="2"/>
  <c r="N124" i="2"/>
  <c r="AD124" i="2" s="1"/>
  <c r="AD99" i="2"/>
  <c r="AF99" i="2" s="1"/>
  <c r="AG99" i="2" s="1"/>
  <c r="AF100" i="2"/>
  <c r="AG100" i="2" s="1"/>
  <c r="Q116" i="2"/>
  <c r="AC116" i="2"/>
  <c r="AD110" i="2"/>
  <c r="AF110" i="2" s="1"/>
  <c r="AG110" i="2" s="1"/>
  <c r="K133" i="2"/>
  <c r="Q133" i="2"/>
  <c r="W133" i="2"/>
  <c r="AC133" i="2"/>
  <c r="T139" i="2"/>
  <c r="AD139" i="2" s="1"/>
  <c r="AF139" i="2" s="1"/>
  <c r="AG139" i="2" s="1"/>
  <c r="AD142" i="2"/>
  <c r="AF142" i="2" s="1"/>
  <c r="AG142" i="2" s="1"/>
  <c r="H141" i="2"/>
  <c r="AD141" i="2" s="1"/>
  <c r="AE143" i="2"/>
  <c r="AF143" i="2" s="1"/>
  <c r="AG143" i="2" s="1"/>
  <c r="K141" i="2"/>
  <c r="AE141" i="2" s="1"/>
  <c r="AD150" i="2"/>
  <c r="AF150" i="2" s="1"/>
  <c r="AG150" i="2" s="1"/>
  <c r="H149" i="2"/>
  <c r="AD149" i="2" s="1"/>
  <c r="AF149" i="2" s="1"/>
  <c r="AG149" i="2" s="1"/>
  <c r="T165" i="2"/>
  <c r="AF114" i="2"/>
  <c r="AG114" i="2" s="1"/>
  <c r="Q124" i="2"/>
  <c r="AD120" i="2"/>
  <c r="T124" i="2"/>
  <c r="AE115" i="2"/>
  <c r="AF115" i="2" s="1"/>
  <c r="AG115" i="2" s="1"/>
  <c r="AE113" i="2"/>
  <c r="AF113" i="2" s="1"/>
  <c r="AG113" i="2" s="1"/>
  <c r="AF112" i="2"/>
  <c r="AG112" i="2" s="1"/>
  <c r="W124" i="2"/>
  <c r="AD118" i="2"/>
  <c r="AF118" i="2" s="1"/>
  <c r="AG118" i="2" s="1"/>
  <c r="AE120" i="2"/>
  <c r="I13" i="3"/>
  <c r="I43" i="3" s="1"/>
  <c r="C22" i="1" s="1"/>
  <c r="N22" i="1" s="1"/>
  <c r="F43" i="3"/>
  <c r="AF120" i="2" l="1"/>
  <c r="AG120" i="2" s="1"/>
  <c r="AF141" i="2"/>
  <c r="AG141" i="2" s="1"/>
  <c r="AE133" i="2"/>
  <c r="AF133" i="2" s="1"/>
  <c r="AG133" i="2" s="1"/>
  <c r="AE124" i="2"/>
  <c r="AF124" i="2" s="1"/>
  <c r="AG124" i="2" s="1"/>
  <c r="K82" i="2"/>
  <c r="AE82" i="2" s="1"/>
  <c r="AE78" i="2"/>
  <c r="AF78" i="2" s="1"/>
  <c r="AG78" i="2" s="1"/>
  <c r="N54" i="2"/>
  <c r="N166" i="2" s="1"/>
  <c r="AD50" i="2"/>
  <c r="AF50" i="2" s="1"/>
  <c r="AG50" i="2" s="1"/>
  <c r="K43" i="2"/>
  <c r="AE39" i="2"/>
  <c r="AD21" i="2"/>
  <c r="H25" i="2"/>
  <c r="AF45" i="2"/>
  <c r="AG45" i="2" s="1"/>
  <c r="AD54" i="2"/>
  <c r="AF54" i="2" s="1"/>
  <c r="AG54" i="2" s="1"/>
  <c r="H76" i="2"/>
  <c r="AD72" i="2"/>
  <c r="K28" i="2"/>
  <c r="Z28" i="2"/>
  <c r="Z27" i="2" s="1"/>
  <c r="Z29" i="2" s="1"/>
  <c r="Z166" i="2" s="1"/>
  <c r="K165" i="2"/>
  <c r="AE165" i="2" s="1"/>
  <c r="AD43" i="2"/>
  <c r="AE116" i="2"/>
  <c r="K76" i="2"/>
  <c r="AE72" i="2"/>
  <c r="AE76" i="2" s="1"/>
  <c r="AE64" i="2"/>
  <c r="AF64" i="2" s="1"/>
  <c r="AG64" i="2" s="1"/>
  <c r="AF92" i="2"/>
  <c r="AG92" i="2" s="1"/>
  <c r="AD116" i="2"/>
  <c r="AF145" i="2"/>
  <c r="AG145" i="2" s="1"/>
  <c r="AE92" i="2"/>
  <c r="K96" i="2"/>
  <c r="AE96" i="2" s="1"/>
  <c r="AF96" i="2" s="1"/>
  <c r="AG96" i="2" s="1"/>
  <c r="H43" i="2"/>
  <c r="AF82" i="2"/>
  <c r="AG82" i="2" s="1"/>
  <c r="H165" i="2"/>
  <c r="AD165" i="2" s="1"/>
  <c r="H54" i="2"/>
  <c r="AE28" i="2" l="1"/>
  <c r="AE29" i="2" s="1"/>
  <c r="AE166" i="2" s="1"/>
  <c r="K27" i="2"/>
  <c r="AF72" i="2"/>
  <c r="AG72" i="2" s="1"/>
  <c r="AD76" i="2"/>
  <c r="AF76" i="2" s="1"/>
  <c r="AG76" i="2" s="1"/>
  <c r="H28" i="2"/>
  <c r="AF39" i="2"/>
  <c r="AG39" i="2" s="1"/>
  <c r="AE43" i="2"/>
  <c r="AF165" i="2"/>
  <c r="AG165" i="2" s="1"/>
  <c r="AF116" i="2"/>
  <c r="AG116" i="2" s="1"/>
  <c r="AF43" i="2"/>
  <c r="AG43" i="2" s="1"/>
  <c r="AD25" i="2"/>
  <c r="AF21" i="2"/>
  <c r="AG21" i="2" s="1"/>
  <c r="H27" i="2" l="1"/>
  <c r="AD28" i="2"/>
  <c r="AF25" i="2"/>
  <c r="AG25" i="2" s="1"/>
  <c r="AE27" i="2"/>
  <c r="K29" i="2"/>
  <c r="K166" i="2" s="1"/>
  <c r="C21" i="1" s="1"/>
  <c r="H29" i="2" l="1"/>
  <c r="H166" i="2" s="1"/>
  <c r="H168" i="2" s="1"/>
  <c r="AD27" i="2"/>
  <c r="AF27" i="2" s="1"/>
  <c r="AG27" i="2" s="1"/>
  <c r="C23" i="1"/>
  <c r="N23" i="1" s="1"/>
  <c r="B21" i="1"/>
  <c r="N21" i="1"/>
  <c r="AE168" i="2" s="1"/>
  <c r="K168" i="2"/>
  <c r="AD29" i="2"/>
  <c r="AD166" i="2" s="1"/>
  <c r="AF28" i="2"/>
  <c r="AF166" i="2" l="1"/>
  <c r="AG166" i="2" s="1"/>
  <c r="AD168" i="2"/>
  <c r="AF29" i="2"/>
  <c r="AG29" i="2" s="1"/>
  <c r="AG28" i="2"/>
</calcChain>
</file>

<file path=xl/sharedStrings.xml><?xml version="1.0" encoding="utf-8"?>
<sst xmlns="http://schemas.openxmlformats.org/spreadsheetml/2006/main" count="945" uniqueCount="399">
  <si>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</si>
  <si>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</si>
  <si>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</si>
  <si>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</si>
  <si>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</si>
  <si>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</si>
  <si>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</si>
  <si>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</si>
  <si>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</si>
  <si>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</si>
  <si>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</si>
  <si>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</si>
  <si>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</si>
  <si>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</si>
  <si>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</si>
  <si>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</si>
  <si>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</si>
  <si>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</si>
  <si>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</si>
  <si>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</si>
  <si>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</si>
  <si>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</si>
  <si>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</si>
  <si>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</si>
  <si>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</si>
  <si>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</si>
  <si>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</si>
  <si>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</si>
  <si>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</si>
  <si>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</si>
  <si>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</si>
  <si>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</si>
  <si>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</si>
  <si>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</si>
  <si>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</si>
  <si>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</si>
  <si>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</si>
  <si>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</si>
  <si>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</si>
  <si>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</si>
  <si>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</si>
  <si>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</si>
  <si>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</si>
  <si>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</si>
  <si>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</si>
  <si>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</si>
  <si>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</si>
  <si>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</si>
  <si>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</si>
  <si>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</si>
  <si>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</si>
  <si>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</si>
  <si>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</si>
  <si>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</si>
  <si>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</si>
  <si>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</si>
  <si>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</si>
  <si>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</si>
  <si>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</si>
  <si>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</si>
  <si>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</si>
  <si>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</si>
  <si>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</si>
  <si>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</si>
  <si>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</si>
  <si>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</si>
  <si>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</si>
  <si>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</si>
  <si>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</si>
  <si>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</si>
  <si>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</si>
  <si>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</si>
  <si>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</si>
  <si>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</si>
  <si>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</si>
  <si>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</si>
  <si>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</si>
  <si>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</si>
  <si>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</si>
  <si>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</si>
  <si>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</si>
  <si>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</si>
  <si>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</si>
  <si>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</si>
  <si>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</si>
  <si>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</si>
  <si>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</si>
  <si>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</si>
  <si>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</si>
  <si>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</si>
  <si>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</si>
  <si>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</si>
  <si>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</si>
  <si>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</si>
  <si>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</si>
  <si>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</si>
  <si>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</si>
  <si>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</si>
  <si>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</si>
  <si>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</si>
  <si>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</si>
  <si>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</si>
  <si>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</si>
  <si>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</si>
  <si>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</si>
  <si>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</si>
  <si>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</si>
  <si>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</si>
  <si>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</si>
  <si>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</si>
  <si>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</si>
  <si>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</si>
  <si>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</si>
  <si>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</si>
  <si>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</si>
  <si>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</si>
  <si>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</si>
  <si>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</si>
  <si>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</si>
  <si>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</si>
  <si>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</si>
  <si>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</si>
  <si>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</si>
  <si>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</si>
  <si>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</si>
  <si>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</si>
  <si>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</si>
  <si>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</si>
  <si>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</si>
  <si>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</si>
  <si>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</si>
  <si>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</si>
  <si>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</si>
  <si>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</si>
  <si>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</si>
  <si>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</si>
  <si>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</si>
  <si>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</si>
  <si>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</si>
  <si>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</si>
  <si>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</si>
  <si>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</si>
  <si>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</si>
  <si>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</si>
  <si>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</si>
  <si>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</si>
  <si>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</si>
  <si>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</si>
  <si>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</si>
  <si>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</si>
  <si>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</si>
  <si>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</si>
  <si>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</si>
  <si>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</si>
  <si>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</si>
  <si>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</si>
  <si>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</si>
  <si>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</si>
  <si>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</si>
  <si>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</si>
  <si>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</si>
  <si>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</si>
  <si>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</si>
  <si>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</si>
  <si>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</si>
  <si>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</si>
  <si>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</si>
  <si>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</si>
  <si>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</si>
  <si>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</si>
  <si>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</si>
  <si>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</si>
  <si>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</si>
  <si>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</si>
  <si>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</si>
  <si>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</si>
  <si>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</si>
  <si>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</si>
  <si>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</si>
  <si>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</si>
  <si>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</si>
  <si>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</si>
  <si>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</si>
  <si>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</si>
  <si>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</si>
  <si>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</si>
  <si>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е</t>
  </si>
  <si>
    <t>є</t>
  </si>
  <si>
    <t>ж</t>
  </si>
  <si>
    <t>Послуги копірайтера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</si>
  <si>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</si>
  <si>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</si>
  <si>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</si>
  <si>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</si>
  <si>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</si>
  <si>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</si>
  <si>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</si>
  <si>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</si>
  <si>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</si>
  <si>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</si>
  <si>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</si>
  <si>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</si>
  <si>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</si>
  <si>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</si>
  <si>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</si>
  <si>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</si>
  <si>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</si>
  <si>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</si>
  <si>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</si>
  <si>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</si>
  <si>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</si>
  <si>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</si>
  <si>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</si>
  <si>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</si>
  <si>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</si>
  <si>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</si>
  <si>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</si>
  <si>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</si>
  <si>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</si>
  <si>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</si>
  <si>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</si>
  <si>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</si>
  <si>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</si>
  <si>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</si>
  <si>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</si>
  <si>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</si>
  <si>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</si>
  <si>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</si>
  <si>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</si>
  <si>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</si>
  <si>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</si>
  <si>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</si>
  <si>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</si>
  <si>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</si>
  <si>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</si>
  <si>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</si>
  <si>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</si>
  <si>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</si>
  <si>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</si>
  <si>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</si>
  <si>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</si>
  <si>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</si>
  <si>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</si>
  <si>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</si>
  <si>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</si>
  <si>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</si>
  <si>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</si>
  <si>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</si>
  <si>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</si>
  <si>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</si>
  <si>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</si>
  <si>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</si>
  <si>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</si>
  <si>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</si>
  <si>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</si>
  <si>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</si>
  <si>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</si>
  <si>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 xml:space="preserve">до Договору про надання гранту № № 3REG1-4819 </t>
  </si>
  <si>
    <t>від 01.06.2020 року</t>
  </si>
  <si>
    <t>Осаула Тетяна Володимирівна</t>
  </si>
  <si>
    <t>Головний спеціаліст відділу фінансово-господарського забезпечення виконавчого комітету Куяльницької сільської ради</t>
  </si>
  <si>
    <t>Новашицька Надія Янівна,рг менеджер проекту</t>
  </si>
  <si>
    <t>Мрук Марина Миколаївна,адміністратор</t>
  </si>
  <si>
    <t>ЄСВ 22 %</t>
  </si>
  <si>
    <t>Стенд з інформацією по туристичним об'єктам 1,5х3,0 м</t>
  </si>
  <si>
    <t>Стрілка-вказівник для туристичних об'єктів</t>
  </si>
  <si>
    <t xml:space="preserve">Стійка для стрілок </t>
  </si>
  <si>
    <t>Банерний щит для туристичної мапи</t>
  </si>
  <si>
    <t>Виготовлення макетів "Каталог" , "Вказівник", "Буклет ", "Листівка" , "Туристична мапа", "Стенд з інформацією"</t>
  </si>
  <si>
    <t xml:space="preserve">Друк каталогів А5 20 стор </t>
  </si>
  <si>
    <t>Друк буклетів у 2 складання (лист 297×210 мм, папір крейдований глянцевий 170 гр)</t>
  </si>
  <si>
    <t>Друк листівок (100х210 мм папір крейдований глянцевий 130 гр)</t>
  </si>
  <si>
    <t>Друк плакатів (розмір А3 папір крейдований глянцевий 200 гр)</t>
  </si>
  <si>
    <t>Друк банерів (карта локацій -1, рекламні банери -2; розмір 3х6м)</t>
  </si>
  <si>
    <t>Друк вказівників  розмір А5</t>
  </si>
  <si>
    <t>проведення фотозйомки для сайту та рекламної продукції</t>
  </si>
  <si>
    <t>обробка фотоматеріалів</t>
  </si>
  <si>
    <t>розробка рекламної кампанії (підбір інструментів, ідеї, бюджетування)</t>
  </si>
  <si>
    <t>контекст Google Ads (підбір ключів і мінус-слів, складання оголошень, настройка розширень, базовий аудит сайту для виключення факторів, що знижують кількість конверсій, настройка цілей, ремаркетинг, в тому числі і банера)</t>
  </si>
  <si>
    <t>Налаштування медійної реклами (підбір аудиторій, настройка розширень, базовий аудит сайту, настройка цілей) + Баннера для медійної реклами (1 комплект)</t>
  </si>
  <si>
    <t>Реклама на ютуб з готовим роликом</t>
  </si>
  <si>
    <t>Налаштування рекламної кампанії в Facebook і Instagram (вартість однакова як для настройки тільки в одній соціальній мережі, так і для обох одночасно за умови, що реклама однакова)</t>
  </si>
  <si>
    <t>годин</t>
  </si>
  <si>
    <t>днів</t>
  </si>
  <si>
    <t>посл.</t>
  </si>
  <si>
    <t>посл</t>
  </si>
  <si>
    <t xml:space="preserve">Розробка технічного завдання прототипи, дослідження </t>
  </si>
  <si>
    <t>Дизайн сайту</t>
  </si>
  <si>
    <t>Програмування  сайту</t>
  </si>
  <si>
    <t>Тестування сайту</t>
  </si>
  <si>
    <t>Домен / хостинг</t>
  </si>
  <si>
    <t>Обслуговування сайту</t>
  </si>
  <si>
    <t>Виготовлення 10 відео-роликів, тривалість,1,5 хв</t>
  </si>
  <si>
    <t>й</t>
  </si>
  <si>
    <t>к</t>
  </si>
  <si>
    <t>л</t>
  </si>
  <si>
    <t>Послуги тренерів семінару "Проведення культурних фестивалів"</t>
  </si>
  <si>
    <t>Послуги майстер-класу з виготовлення та гри на лірі</t>
  </si>
  <si>
    <t xml:space="preserve">Розробка фірмового стилю проекту </t>
  </si>
  <si>
    <t>м</t>
  </si>
  <si>
    <t>Економія коштів за рахунок проведення спрощеної процедури закупівлі</t>
  </si>
  <si>
    <t>Культура.Туризм.Регіони</t>
  </si>
  <si>
    <t>Куяльницька сільська рада Подільсього району Одеської області</t>
  </si>
  <si>
    <t>Фестиваль "Зерно"</t>
  </si>
  <si>
    <t>за проектом  Фестиваль "Зерно"</t>
  </si>
  <si>
    <t>у період з  01 червня  2020 року по 30 жовтня 2020 року</t>
  </si>
  <si>
    <t>за період з  01 червня 2020 року по  30 жовтня 2020 року</t>
  </si>
  <si>
    <t>Підрозділ 1:</t>
  </si>
  <si>
    <t>Стаття 1.3:</t>
  </si>
  <si>
    <t>Пункт а</t>
  </si>
  <si>
    <t>Пункт б</t>
  </si>
  <si>
    <t>Пункт в</t>
  </si>
  <si>
    <t>Підрозділ 2:</t>
  </si>
  <si>
    <t>Стаття 2.1:</t>
  </si>
  <si>
    <t>Стаття 4.1:</t>
  </si>
  <si>
    <t>Пункт г</t>
  </si>
  <si>
    <t>Підрозділ 8:</t>
  </si>
  <si>
    <t>Стаття 8.1:</t>
  </si>
  <si>
    <t>Пункт д</t>
  </si>
  <si>
    <t>Пункт е</t>
  </si>
  <si>
    <t>Пункт є</t>
  </si>
  <si>
    <t>Пункт ж</t>
  </si>
  <si>
    <t>Підрозділ 9:</t>
  </si>
  <si>
    <t>Підрозділ 10:</t>
  </si>
  <si>
    <t>Підрозділ 14:</t>
  </si>
  <si>
    <t>Стаття 14.1:</t>
  </si>
  <si>
    <t>Стаття 14.4:</t>
  </si>
  <si>
    <t>Пункт л</t>
  </si>
  <si>
    <t>Пункт м</t>
  </si>
  <si>
    <t xml:space="preserve">Розробка стратегії розвитку туризму </t>
  </si>
  <si>
    <t>Пункт й</t>
  </si>
  <si>
    <t>Пункт к</t>
  </si>
  <si>
    <t>ФОП Горіап Наталія Сергіївна ,                   2042619525</t>
  </si>
  <si>
    <t>№ 07732220                           від 21.07.2020</t>
  </si>
  <si>
    <t>Мажарова Наталя Вікторівна,   3329504867</t>
  </si>
  <si>
    <t>Мажарова Наталя Вікторівна,                Керівник оргкомітету</t>
  </si>
  <si>
    <t>№ 01                             від 30.07.2020</t>
  </si>
  <si>
    <t xml:space="preserve">№ 01                                             від 27.10.2020 </t>
  </si>
  <si>
    <t>Новашицька Надія Янівна,                     3536306542</t>
  </si>
  <si>
    <t xml:space="preserve">№ 02                                             від 27.10.2020 </t>
  </si>
  <si>
    <t>Мрук Марина Миколаївна, 3612309585</t>
  </si>
  <si>
    <t>ГУ ДПС в Одес.обл./ Подільський район 43142370</t>
  </si>
  <si>
    <t>ФОП Перфілов             Артем Анатолійович, 3044025159</t>
  </si>
  <si>
    <t>№ 03/7                          від 11.08.2020</t>
  </si>
  <si>
    <t>№ 01/7                          від 11.08.2020</t>
  </si>
  <si>
    <t>ФОП Голопотелюк Олександр Олександрович, 2923413419</t>
  </si>
  <si>
    <t>№ 10                          від 16.10.2020</t>
  </si>
  <si>
    <t>№ 02/7                          від 11.08.2020</t>
  </si>
  <si>
    <t>№ 10/1                          від 27.10.2020</t>
  </si>
  <si>
    <t>ФОП Федорова Марія Ігорівна,                             3390213289</t>
  </si>
  <si>
    <t>№ 10/1/20                             від 16.10.2020</t>
  </si>
  <si>
    <t>№ 10                            від 27.10.2020</t>
  </si>
  <si>
    <t>ФОП Грузова Віра Сергіївна,               3222012443</t>
  </si>
  <si>
    <t>№ 10/20                        від 16.10.2020</t>
  </si>
  <si>
    <t>№ 10                        від 27.10.2020</t>
  </si>
  <si>
    <t>№ 10/20                        від 16.10.2021</t>
  </si>
  <si>
    <t>№ 10/20                        від 16.10.2022</t>
  </si>
  <si>
    <t>№ 10/20                        від 16.10.2023</t>
  </si>
  <si>
    <t>№ 10                        від 27.10.2021</t>
  </si>
  <si>
    <t>№ 10                        від 27.10.2022</t>
  </si>
  <si>
    <t>№ 10                        від 27.10.2023</t>
  </si>
  <si>
    <t>№ 20/10                        від 16.10.2020</t>
  </si>
  <si>
    <t>№ 20                       від 27.10.2020</t>
  </si>
  <si>
    <t>ПП "Студія"Печать"</t>
  </si>
  <si>
    <t>№ 20/10                          від 21.08.2020</t>
  </si>
  <si>
    <t>№ 20/1                        від 27.10.2020</t>
  </si>
  <si>
    <t>ФОП Шляхтін Є.В., 3269616356</t>
  </si>
  <si>
    <t>№ 10                             від 21.10.2020</t>
  </si>
  <si>
    <t>№ 10/1                       від 27.10.2020</t>
  </si>
  <si>
    <t>ФОП Колісніченко С.Ю.,                        3106319620</t>
  </si>
  <si>
    <t>№ 10/20                             від 21.10.2020</t>
  </si>
  <si>
    <t>№ 20                            від 27.10.2020</t>
  </si>
  <si>
    <t>№ 01/10                         від 27.10.2020</t>
  </si>
  <si>
    <t>№ 03/10                         від 27.10.2020</t>
  </si>
  <si>
    <t>№ 02/10                         від 27.10.2020</t>
  </si>
  <si>
    <t>№ 15,16,17 29.10.2020</t>
  </si>
  <si>
    <t>№ 11,12,13 29.10.2020</t>
  </si>
  <si>
    <t>№10, 14,18                   29.10.2020</t>
  </si>
  <si>
    <t>№ 19,20,21 29.10.2020</t>
  </si>
  <si>
    <t>№ 2                                     від  29.10.2020</t>
  </si>
  <si>
    <t>Підрозділ 4:</t>
  </si>
  <si>
    <t>№3                  29.10.2020</t>
  </si>
  <si>
    <t>№9                  29.10.2020</t>
  </si>
  <si>
    <t>№2                  17.08.2020                   №6                  29.10.2020</t>
  </si>
  <si>
    <t>№7                  29.10.2020</t>
  </si>
  <si>
    <t>№4                29.10.2020</t>
  </si>
  <si>
    <t>№ 3                                     від  29.10.2020</t>
  </si>
  <si>
    <t>№8                  29.10.2020</t>
  </si>
  <si>
    <t>№ 5                                     від  29.10.2020</t>
  </si>
  <si>
    <t>№ 1                            17.08.2020                     № 5                            29.10.2020</t>
  </si>
  <si>
    <t>№ 4                                    від  29.10.2020</t>
  </si>
  <si>
    <t>№ 23                           30.10.2020 частково</t>
  </si>
  <si>
    <t xml:space="preserve">№ 22                           29.10.2020 </t>
  </si>
  <si>
    <t>Підрозділ 13:</t>
  </si>
  <si>
    <t>ТОВ "КГ"ПроАудит"</t>
  </si>
  <si>
    <t>№ 4153                         від 16.10.2020</t>
  </si>
  <si>
    <t>№ ОУ-0000113 від 30.10.20</t>
  </si>
  <si>
    <t>№ 1                                    від  29.10.2021</t>
  </si>
  <si>
    <t>№ 10                           від  27.10.20            № 10/1                           від  30.10.20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</si>
</sst>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5" x14ac:knownFonts="1">
    <font>
      <sz val="11"/>
      <color theme="1"/>
      <name val="Arial"/>
    </font>
    <font>
      <sz val="11"/>
      <color indexed="8"/>
      <name val="Calibri"/>
      <family val="2"/>
      <charset val="204"/>
    </font>
    <font>
      <b/>
      <sz val="11"/>
      <color indexed="8"/>
      <name val="Calibri"/>
    </font>
    <font>
      <sz val="11"/>
      <color indexed="8"/>
      <name val="Calibri"/>
    </font>
    <font>
      <sz val="12"/>
      <color indexed="8"/>
      <name val="Times New Roman"/>
    </font>
    <font>
      <b/>
      <sz val="10"/>
      <color indexed="8"/>
      <name val="Arial"/>
    </font>
    <font>
      <u/>
      <sz val="10"/>
      <color indexed="8"/>
      <name val="Arial"/>
    </font>
    <font>
      <sz val="10"/>
      <color indexed="8"/>
      <name val="Arial"/>
    </font>
    <font>
      <u/>
      <sz val="10"/>
      <color indexed="8"/>
      <name val="Arial"/>
    </font>
    <font>
      <b/>
      <sz val="12"/>
      <color indexed="8"/>
      <name val="Arial"/>
    </font>
    <font>
      <b/>
      <sz val="12"/>
      <color indexed="8"/>
      <name val="Calibri"/>
    </font>
    <font>
      <sz val="11"/>
      <name val="Arial"/>
    </font>
    <font>
      <sz val="12"/>
      <color indexed="8"/>
      <name val="Calibri"/>
    </font>
    <font>
      <b/>
      <sz val="12"/>
      <color indexed="8"/>
      <name val="Arial"/>
    </font>
    <font>
      <b/>
      <sz val="10"/>
      <color indexed="9"/>
      <name val="Arial"/>
    </font>
    <font>
      <b/>
      <i/>
      <sz val="10"/>
      <color indexed="8"/>
      <name val="Arial"/>
    </font>
    <font>
      <sz val="12"/>
      <color indexed="8"/>
      <name val="Arial"/>
    </font>
    <font>
      <b/>
      <sz val="12"/>
      <color indexed="60"/>
      <name val="Arial"/>
    </font>
    <font>
      <b/>
      <sz val="10"/>
      <color indexed="60"/>
      <name val="Arial"/>
    </font>
    <font>
      <b/>
      <sz val="10"/>
      <color indexed="10"/>
      <name val="Arial"/>
    </font>
    <font>
      <b/>
      <i/>
      <sz val="12"/>
      <color indexed="8"/>
      <name val="Arial"/>
    </font>
    <font>
      <i/>
      <sz val="11"/>
      <color indexed="8"/>
      <name val="Calibri"/>
    </font>
    <font>
      <b/>
      <sz val="14"/>
      <color indexed="8"/>
      <name val="Calibri"/>
    </font>
    <font>
      <vertAlign val="superscript"/>
      <sz val="14"/>
      <color indexed="8"/>
      <name val="Calibri"/>
    </font>
    <font>
      <i/>
      <sz val="10"/>
      <color indexed="8"/>
      <name val="Calibri"/>
    </font>
    <font>
      <sz val="12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u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42"/>
      </patternFill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2">
    <xf numFmtId="0" fontId="0" fillId="0" borderId="0" xfId="0" applyFont="1" applyAlignment="1"/>
    <xf numFmtId="0" fontId="2" fillId="0" borderId="0" xfId="0" applyFont="1"/>
    <xf numFmtId="10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10" fontId="5" fillId="0" borderId="0" xfId="0" applyNumberFormat="1" applyFont="1"/>
    <xf numFmtId="4" fontId="4" fillId="0" borderId="0" xfId="0" applyNumberFormat="1" applyFont="1"/>
    <xf numFmtId="10" fontId="4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10" fontId="7" fillId="0" borderId="0" xfId="0" applyNumberFormat="1" applyFont="1"/>
    <xf numFmtId="0" fontId="5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wrapText="1"/>
    </xf>
    <xf numFmtId="10" fontId="3" fillId="0" borderId="2" xfId="0" applyNumberFormat="1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/>
    <xf numFmtId="0" fontId="12" fillId="0" borderId="11" xfId="0" applyFont="1" applyBorder="1"/>
    <xf numFmtId="10" fontId="12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168" fontId="7" fillId="0" borderId="0" xfId="0" applyNumberFormat="1" applyFont="1"/>
    <xf numFmtId="169" fontId="18" fillId="0" borderId="0" xfId="0" applyNumberFormat="1" applyFont="1"/>
    <xf numFmtId="0" fontId="18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4" fontId="3" fillId="0" borderId="2" xfId="0" applyNumberFormat="1" applyFont="1" applyBorder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/>
    <xf numFmtId="0" fontId="24" fillId="0" borderId="0" xfId="0" applyFont="1"/>
    <xf numFmtId="4" fontId="24" fillId="0" borderId="0" xfId="0" applyNumberFormat="1" applyFont="1"/>
    <xf numFmtId="166" fontId="5" fillId="0" borderId="12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top"/>
    </xf>
    <xf numFmtId="166" fontId="7" fillId="0" borderId="12" xfId="0" applyNumberFormat="1" applyFont="1" applyBorder="1" applyAlignment="1">
      <alignment vertical="top" wrapText="1"/>
    </xf>
    <xf numFmtId="166" fontId="7" fillId="0" borderId="12" xfId="0" applyNumberFormat="1" applyFont="1" applyBorder="1" applyAlignment="1">
      <alignment horizontal="center" vertical="top"/>
    </xf>
    <xf numFmtId="4" fontId="7" fillId="0" borderId="12" xfId="0" applyNumberFormat="1" applyFont="1" applyBorder="1" applyAlignment="1">
      <alignment horizontal="right" vertical="top"/>
    </xf>
    <xf numFmtId="49" fontId="27" fillId="0" borderId="12" xfId="0" applyNumberFormat="1" applyFont="1" applyBorder="1" applyAlignment="1">
      <alignment horizontal="center" vertical="top"/>
    </xf>
    <xf numFmtId="166" fontId="26" fillId="0" borderId="12" xfId="0" applyNumberFormat="1" applyFont="1" applyBorder="1" applyAlignment="1">
      <alignment vertical="top" wrapText="1"/>
    </xf>
    <xf numFmtId="4" fontId="18" fillId="0" borderId="12" xfId="0" applyNumberFormat="1" applyFont="1" applyBorder="1" applyAlignment="1">
      <alignment horizontal="right" vertical="top"/>
    </xf>
    <xf numFmtId="10" fontId="18" fillId="0" borderId="12" xfId="0" applyNumberFormat="1" applyFont="1" applyBorder="1" applyAlignment="1">
      <alignment horizontal="right" vertical="top"/>
    </xf>
    <xf numFmtId="0" fontId="18" fillId="0" borderId="12" xfId="0" applyFont="1" applyBorder="1" applyAlignment="1">
      <alignment horizontal="right" vertical="top" wrapText="1"/>
    </xf>
    <xf numFmtId="166" fontId="26" fillId="0" borderId="12" xfId="0" applyNumberFormat="1" applyFont="1" applyBorder="1" applyAlignment="1">
      <alignment vertical="top"/>
    </xf>
    <xf numFmtId="0" fontId="28" fillId="0" borderId="12" xfId="0" applyFont="1" applyBorder="1" applyAlignment="1">
      <alignment vertical="top" wrapText="1"/>
    </xf>
    <xf numFmtId="166" fontId="26" fillId="0" borderId="12" xfId="0" applyNumberFormat="1" applyFont="1" applyBorder="1" applyAlignment="1">
      <alignment horizontal="center" vertical="top"/>
    </xf>
    <xf numFmtId="166" fontId="26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top"/>
    </xf>
    <xf numFmtId="4" fontId="7" fillId="0" borderId="12" xfId="0" applyNumberFormat="1" applyFont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vertical="top"/>
    </xf>
    <xf numFmtId="0" fontId="9" fillId="4" borderId="12" xfId="0" applyFont="1" applyFill="1" applyBorder="1" applyAlignment="1">
      <alignment horizontal="center" vertical="top"/>
    </xf>
    <xf numFmtId="0" fontId="9" fillId="4" borderId="12" xfId="0" applyFont="1" applyFill="1" applyBorder="1" applyAlignment="1">
      <alignment vertical="top" wrapText="1"/>
    </xf>
    <xf numFmtId="165" fontId="16" fillId="4" borderId="12" xfId="0" applyNumberFormat="1" applyFont="1" applyFill="1" applyBorder="1" applyAlignment="1">
      <alignment vertical="top"/>
    </xf>
    <xf numFmtId="165" fontId="17" fillId="4" borderId="12" xfId="0" applyNumberFormat="1" applyFont="1" applyFill="1" applyBorder="1" applyAlignment="1">
      <alignment vertical="top"/>
    </xf>
    <xf numFmtId="0" fontId="17" fillId="4" borderId="12" xfId="0" applyFont="1" applyFill="1" applyBorder="1" applyAlignment="1">
      <alignment vertical="top" wrapText="1"/>
    </xf>
    <xf numFmtId="0" fontId="5" fillId="5" borderId="12" xfId="0" applyFont="1" applyFill="1" applyBorder="1" applyAlignment="1">
      <alignment vertical="top"/>
    </xf>
    <xf numFmtId="0" fontId="5" fillId="5" borderId="12" xfId="0" applyFont="1" applyFill="1" applyBorder="1" applyAlignment="1">
      <alignment horizontal="center" vertical="top"/>
    </xf>
    <xf numFmtId="0" fontId="5" fillId="5" borderId="12" xfId="0" applyFont="1" applyFill="1" applyBorder="1" applyAlignment="1">
      <alignment vertical="top" wrapText="1"/>
    </xf>
    <xf numFmtId="165" fontId="7" fillId="5" borderId="12" xfId="0" applyNumberFormat="1" applyFont="1" applyFill="1" applyBorder="1" applyAlignment="1">
      <alignment vertical="top"/>
    </xf>
    <xf numFmtId="4" fontId="7" fillId="5" borderId="12" xfId="0" applyNumberFormat="1" applyFont="1" applyFill="1" applyBorder="1" applyAlignment="1">
      <alignment horizontal="right" vertical="top"/>
    </xf>
    <xf numFmtId="4" fontId="18" fillId="5" borderId="12" xfId="0" applyNumberFormat="1" applyFont="1" applyFill="1" applyBorder="1" applyAlignment="1">
      <alignment horizontal="right" vertical="top"/>
    </xf>
    <xf numFmtId="10" fontId="18" fillId="5" borderId="12" xfId="0" applyNumberFormat="1" applyFont="1" applyFill="1" applyBorder="1" applyAlignment="1">
      <alignment horizontal="right" vertical="top"/>
    </xf>
    <xf numFmtId="0" fontId="18" fillId="5" borderId="12" xfId="0" applyFont="1" applyFill="1" applyBorder="1" applyAlignment="1">
      <alignment horizontal="right" vertical="top" wrapText="1"/>
    </xf>
    <xf numFmtId="166" fontId="5" fillId="6" borderId="12" xfId="0" applyNumberFormat="1" applyFont="1" applyFill="1" applyBorder="1" applyAlignment="1">
      <alignment vertical="top"/>
    </xf>
    <xf numFmtId="49" fontId="5" fillId="6" borderId="12" xfId="0" applyNumberFormat="1" applyFont="1" applyFill="1" applyBorder="1" applyAlignment="1">
      <alignment horizontal="center" vertical="top"/>
    </xf>
    <xf numFmtId="166" fontId="15" fillId="6" borderId="12" xfId="0" applyNumberFormat="1" applyFont="1" applyFill="1" applyBorder="1" applyAlignment="1">
      <alignment vertical="top" wrapText="1"/>
    </xf>
    <xf numFmtId="4" fontId="5" fillId="6" borderId="12" xfId="0" applyNumberFormat="1" applyFont="1" applyFill="1" applyBorder="1" applyAlignment="1">
      <alignment horizontal="right" vertical="top"/>
    </xf>
    <xf numFmtId="4" fontId="18" fillId="6" borderId="12" xfId="0" applyNumberFormat="1" applyFont="1" applyFill="1" applyBorder="1" applyAlignment="1">
      <alignment horizontal="right" vertical="top"/>
    </xf>
    <xf numFmtId="10" fontId="18" fillId="6" borderId="12" xfId="0" applyNumberFormat="1" applyFont="1" applyFill="1" applyBorder="1" applyAlignment="1">
      <alignment horizontal="right" vertical="top"/>
    </xf>
    <xf numFmtId="0" fontId="18" fillId="6" borderId="12" xfId="0" applyFont="1" applyFill="1" applyBorder="1" applyAlignment="1">
      <alignment horizontal="right" vertical="top" wrapText="1"/>
    </xf>
    <xf numFmtId="10" fontId="19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horizontal="right" vertical="top" wrapText="1"/>
    </xf>
    <xf numFmtId="166" fontId="15" fillId="7" borderId="12" xfId="0" applyNumberFormat="1" applyFont="1" applyFill="1" applyBorder="1" applyAlignment="1">
      <alignment vertical="top"/>
    </xf>
    <xf numFmtId="166" fontId="5" fillId="7" borderId="12" xfId="0" applyNumberFormat="1" applyFont="1" applyFill="1" applyBorder="1" applyAlignment="1">
      <alignment horizontal="center" vertical="top"/>
    </xf>
    <xf numFmtId="166" fontId="5" fillId="7" borderId="12" xfId="0" applyNumberFormat="1" applyFont="1" applyFill="1" applyBorder="1" applyAlignment="1">
      <alignment vertical="top" wrapText="1"/>
    </xf>
    <xf numFmtId="166" fontId="5" fillId="7" borderId="12" xfId="0" applyNumberFormat="1" applyFont="1" applyFill="1" applyBorder="1" applyAlignment="1">
      <alignment vertical="top"/>
    </xf>
    <xf numFmtId="4" fontId="5" fillId="7" borderId="12" xfId="0" applyNumberFormat="1" applyFont="1" applyFill="1" applyBorder="1" applyAlignment="1">
      <alignment horizontal="right" vertical="top"/>
    </xf>
    <xf numFmtId="10" fontId="5" fillId="7" borderId="12" xfId="0" applyNumberFormat="1" applyFont="1" applyFill="1" applyBorder="1" applyAlignment="1">
      <alignment horizontal="right" vertical="top"/>
    </xf>
    <xf numFmtId="0" fontId="5" fillId="7" borderId="12" xfId="0" applyFont="1" applyFill="1" applyBorder="1" applyAlignment="1">
      <alignment horizontal="right" vertical="top" wrapText="1"/>
    </xf>
    <xf numFmtId="166" fontId="5" fillId="5" borderId="12" xfId="0" applyNumberFormat="1" applyFont="1" applyFill="1" applyBorder="1" applyAlignment="1">
      <alignment vertical="top"/>
    </xf>
    <xf numFmtId="166" fontId="5" fillId="5" borderId="12" xfId="0" applyNumberFormat="1" applyFont="1" applyFill="1" applyBorder="1" applyAlignment="1">
      <alignment horizontal="left" vertical="top" wrapText="1"/>
    </xf>
    <xf numFmtId="166" fontId="7" fillId="5" borderId="12" xfId="0" applyNumberFormat="1" applyFont="1" applyFill="1" applyBorder="1" applyAlignment="1">
      <alignment vertical="top"/>
    </xf>
    <xf numFmtId="166" fontId="5" fillId="6" borderId="12" xfId="0" applyNumberFormat="1" applyFont="1" applyFill="1" applyBorder="1" applyAlignment="1">
      <alignment horizontal="center" vertical="top"/>
    </xf>
    <xf numFmtId="166" fontId="7" fillId="0" borderId="12" xfId="0" applyNumberFormat="1" applyFont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top"/>
    </xf>
    <xf numFmtId="166" fontId="7" fillId="7" borderId="12" xfId="0" applyNumberFormat="1" applyFont="1" applyFill="1" applyBorder="1" applyAlignment="1">
      <alignment vertical="top" wrapText="1"/>
    </xf>
    <xf numFmtId="166" fontId="7" fillId="7" borderId="12" xfId="0" applyNumberFormat="1" applyFont="1" applyFill="1" applyBorder="1" applyAlignment="1">
      <alignment vertical="top"/>
    </xf>
    <xf numFmtId="4" fontId="5" fillId="6" borderId="12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vertical="top" wrapText="1"/>
    </xf>
    <xf numFmtId="166" fontId="7" fillId="0" borderId="12" xfId="0" applyNumberFormat="1" applyFont="1" applyBorder="1" applyAlignment="1">
      <alignment vertical="top"/>
    </xf>
    <xf numFmtId="4" fontId="7" fillId="0" borderId="12" xfId="0" applyNumberFormat="1" applyFont="1" applyBorder="1" applyAlignment="1">
      <alignment horizontal="right" vertical="top" wrapText="1"/>
    </xf>
    <xf numFmtId="166" fontId="7" fillId="0" borderId="12" xfId="0" applyNumberFormat="1" applyFont="1" applyBorder="1" applyAlignment="1">
      <alignment horizontal="left" vertical="top" wrapText="1"/>
    </xf>
    <xf numFmtId="49" fontId="5" fillId="5" borderId="12" xfId="0" applyNumberFormat="1" applyFont="1" applyFill="1" applyBorder="1" applyAlignment="1">
      <alignment horizontal="center" vertical="top" wrapText="1"/>
    </xf>
    <xf numFmtId="4" fontId="5" fillId="5" borderId="12" xfId="0" applyNumberFormat="1" applyFont="1" applyFill="1" applyBorder="1" applyAlignment="1">
      <alignment horizontal="right" vertical="top"/>
    </xf>
    <xf numFmtId="166" fontId="15" fillId="6" borderId="12" xfId="0" applyNumberFormat="1" applyFont="1" applyFill="1" applyBorder="1" applyAlignment="1">
      <alignment horizontal="left" vertical="top" wrapText="1"/>
    </xf>
    <xf numFmtId="166" fontId="28" fillId="0" borderId="12" xfId="0" applyNumberFormat="1" applyFont="1" applyBorder="1" applyAlignment="1">
      <alignment horizontal="center" vertical="top"/>
    </xf>
    <xf numFmtId="49" fontId="27" fillId="0" borderId="12" xfId="0" quotePrefix="1" applyNumberFormat="1" applyFont="1" applyBorder="1" applyAlignment="1">
      <alignment horizontal="center" vertical="top"/>
    </xf>
    <xf numFmtId="166" fontId="7" fillId="5" borderId="12" xfId="0" applyNumberFormat="1" applyFont="1" applyFill="1" applyBorder="1" applyAlignment="1">
      <alignment horizontal="center" vertical="top"/>
    </xf>
    <xf numFmtId="10" fontId="5" fillId="5" borderId="12" xfId="0" applyNumberFormat="1" applyFont="1" applyFill="1" applyBorder="1" applyAlignment="1">
      <alignment horizontal="right" vertical="top"/>
    </xf>
    <xf numFmtId="0" fontId="5" fillId="5" borderId="12" xfId="0" applyFont="1" applyFill="1" applyBorder="1" applyAlignment="1">
      <alignment horizontal="right" vertical="top" wrapText="1"/>
    </xf>
    <xf numFmtId="167" fontId="27" fillId="8" borderId="12" xfId="0" applyNumberFormat="1" applyFont="1" applyFill="1" applyBorder="1" applyAlignment="1">
      <alignment horizontal="center" vertical="top"/>
    </xf>
    <xf numFmtId="0" fontId="26" fillId="8" borderId="12" xfId="0" applyFont="1" applyFill="1" applyBorder="1" applyAlignment="1">
      <alignment vertical="top" wrapText="1"/>
    </xf>
    <xf numFmtId="166" fontId="28" fillId="8" borderId="12" xfId="0" applyNumberFormat="1" applyFont="1" applyFill="1" applyBorder="1" applyAlignment="1">
      <alignment vertical="top"/>
    </xf>
    <xf numFmtId="0" fontId="28" fillId="8" borderId="12" xfId="0" applyFont="1" applyFill="1" applyBorder="1" applyAlignment="1">
      <alignment vertical="top" wrapText="1"/>
    </xf>
    <xf numFmtId="167" fontId="27" fillId="0" borderId="12" xfId="0" applyNumberFormat="1" applyFont="1" applyBorder="1" applyAlignment="1">
      <alignment horizontal="center" vertical="top"/>
    </xf>
    <xf numFmtId="166" fontId="28" fillId="0" borderId="12" xfId="0" applyNumberFormat="1" applyFont="1" applyBorder="1" applyAlignment="1">
      <alignment vertical="top"/>
    </xf>
    <xf numFmtId="167" fontId="5" fillId="0" borderId="12" xfId="0" applyNumberFormat="1" applyFont="1" applyBorder="1" applyAlignment="1">
      <alignment horizontal="center" vertical="top"/>
    </xf>
    <xf numFmtId="166" fontId="5" fillId="2" borderId="12" xfId="0" applyNumberFormat="1" applyFont="1" applyFill="1" applyBorder="1" applyAlignment="1">
      <alignment horizontal="center" vertical="top"/>
    </xf>
    <xf numFmtId="4" fontId="5" fillId="2" borderId="12" xfId="0" applyNumberFormat="1" applyFont="1" applyFill="1" applyBorder="1" applyAlignment="1">
      <alignment horizontal="right" vertical="top"/>
    </xf>
    <xf numFmtId="10" fontId="5" fillId="2" borderId="12" xfId="0" applyNumberFormat="1" applyFont="1" applyFill="1" applyBorder="1" applyAlignment="1">
      <alignment horizontal="right" vertical="top"/>
    </xf>
    <xf numFmtId="0" fontId="5" fillId="2" borderId="12" xfId="0" applyFont="1" applyFill="1" applyBorder="1" applyAlignment="1">
      <alignment horizontal="right" vertical="top" wrapText="1"/>
    </xf>
    <xf numFmtId="166" fontId="5" fillId="5" borderId="12" xfId="0" applyNumberFormat="1" applyFont="1" applyFill="1" applyBorder="1" applyAlignment="1">
      <alignment horizontal="center" vertical="top"/>
    </xf>
    <xf numFmtId="49" fontId="27" fillId="8" borderId="12" xfId="0" applyNumberFormat="1" applyFont="1" applyFill="1" applyBorder="1" applyAlignment="1">
      <alignment horizontal="center" vertical="top"/>
    </xf>
    <xf numFmtId="166" fontId="20" fillId="4" borderId="12" xfId="0" applyNumberFormat="1" applyFont="1" applyFill="1" applyBorder="1" applyAlignment="1">
      <alignment vertical="top"/>
    </xf>
    <xf numFmtId="166" fontId="9" fillId="4" borderId="12" xfId="0" applyNumberFormat="1" applyFont="1" applyFill="1" applyBorder="1" applyAlignment="1">
      <alignment horizontal="center" vertical="top"/>
    </xf>
    <xf numFmtId="166" fontId="9" fillId="4" borderId="12" xfId="0" applyNumberFormat="1" applyFont="1" applyFill="1" applyBorder="1" applyAlignment="1">
      <alignment vertical="top" wrapText="1"/>
    </xf>
    <xf numFmtId="166" fontId="9" fillId="4" borderId="12" xfId="0" applyNumberFormat="1" applyFont="1" applyFill="1" applyBorder="1" applyAlignment="1">
      <alignment vertical="top"/>
    </xf>
    <xf numFmtId="4" fontId="9" fillId="4" borderId="12" xfId="0" applyNumberFormat="1" applyFont="1" applyFill="1" applyBorder="1" applyAlignment="1">
      <alignment horizontal="right" vertical="top"/>
    </xf>
    <xf numFmtId="10" fontId="9" fillId="4" borderId="12" xfId="0" applyNumberFormat="1" applyFont="1" applyFill="1" applyBorder="1" applyAlignment="1">
      <alignment horizontal="right" vertical="top"/>
    </xf>
    <xf numFmtId="0" fontId="9" fillId="4" borderId="12" xfId="0" applyFont="1" applyFill="1" applyBorder="1" applyAlignment="1">
      <alignment horizontal="right" vertical="top" wrapText="1"/>
    </xf>
    <xf numFmtId="166" fontId="7" fillId="0" borderId="12" xfId="0" applyNumberFormat="1" applyFont="1" applyBorder="1"/>
    <xf numFmtId="4" fontId="7" fillId="0" borderId="12" xfId="0" applyNumberFormat="1" applyFont="1" applyBorder="1" applyAlignment="1">
      <alignment horizontal="right"/>
    </xf>
    <xf numFmtId="4" fontId="18" fillId="0" borderId="12" xfId="0" applyNumberFormat="1" applyFont="1" applyBorder="1" applyAlignment="1">
      <alignment horizontal="right"/>
    </xf>
    <xf numFmtId="10" fontId="18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horizontal="right" wrapText="1"/>
    </xf>
    <xf numFmtId="166" fontId="5" fillId="4" borderId="12" xfId="0" applyNumberFormat="1" applyFont="1" applyFill="1" applyBorder="1"/>
    <xf numFmtId="4" fontId="5" fillId="4" borderId="12" xfId="0" applyNumberFormat="1" applyFont="1" applyFill="1" applyBorder="1" applyAlignment="1">
      <alignment horizontal="right"/>
    </xf>
    <xf numFmtId="10" fontId="5" fillId="4" borderId="12" xfId="0" applyNumberFormat="1" applyFont="1" applyFill="1" applyBorder="1" applyAlignment="1">
      <alignment horizontal="right"/>
    </xf>
    <xf numFmtId="0" fontId="5" fillId="4" borderId="12" xfId="0" applyFont="1" applyFill="1" applyBorder="1" applyAlignment="1">
      <alignment horizontal="right" wrapText="1"/>
    </xf>
    <xf numFmtId="0" fontId="26" fillId="0" borderId="0" xfId="0" applyFont="1"/>
    <xf numFmtId="0" fontId="27" fillId="5" borderId="12" xfId="0" applyFont="1" applyFill="1" applyBorder="1" applyAlignment="1">
      <alignment vertical="top"/>
    </xf>
    <xf numFmtId="0" fontId="5" fillId="9" borderId="12" xfId="0" applyFont="1" applyFill="1" applyBorder="1" applyAlignment="1">
      <alignment horizontal="center" vertical="top"/>
    </xf>
    <xf numFmtId="166" fontId="27" fillId="6" borderId="12" xfId="0" applyNumberFormat="1" applyFont="1" applyFill="1" applyBorder="1" applyAlignment="1">
      <alignment vertical="top"/>
    </xf>
    <xf numFmtId="4" fontId="3" fillId="0" borderId="13" xfId="0" applyNumberFormat="1" applyFont="1" applyBorder="1"/>
    <xf numFmtId="49" fontId="3" fillId="0" borderId="14" xfId="0" applyNumberFormat="1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26" fillId="8" borderId="12" xfId="0" applyFont="1" applyFill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center" vertical="center" wrapText="1"/>
    </xf>
    <xf numFmtId="0" fontId="27" fillId="0" borderId="0" xfId="0" applyFont="1"/>
    <xf numFmtId="0" fontId="3" fillId="0" borderId="2" xfId="0" applyFont="1" applyBorder="1" applyAlignment="1">
      <alignment horizontal="center" wrapText="1"/>
    </xf>
    <xf numFmtId="0" fontId="26" fillId="8" borderId="12" xfId="0" applyFont="1" applyFill="1" applyBorder="1" applyAlignment="1">
      <alignment horizontal="left" vertical="center" wrapText="1"/>
    </xf>
    <xf numFmtId="10" fontId="0" fillId="0" borderId="0" xfId="0" applyNumberFormat="1" applyFont="1" applyAlignment="1"/>
    <xf numFmtId="4" fontId="5" fillId="0" borderId="0" xfId="0" applyNumberFormat="1" applyFont="1"/>
    <xf numFmtId="49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9" fontId="1" fillId="0" borderId="27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6" xfId="0" applyFont="1" applyBorder="1"/>
    <xf numFmtId="0" fontId="11" fillId="0" borderId="4" xfId="0" applyFont="1" applyBorder="1"/>
    <xf numFmtId="0" fontId="10" fillId="0" borderId="17" xfId="0" applyFont="1" applyBorder="1" applyAlignment="1">
      <alignment horizontal="center" vertical="center" wrapText="1"/>
    </xf>
    <xf numFmtId="0" fontId="11" fillId="0" borderId="18" xfId="0" applyFont="1" applyBorder="1"/>
    <xf numFmtId="0" fontId="11" fillId="0" borderId="11" xfId="0" applyFont="1" applyBorder="1"/>
    <xf numFmtId="0" fontId="11" fillId="0" borderId="19" xfId="0" applyFont="1" applyBorder="1"/>
    <xf numFmtId="0" fontId="10" fillId="0" borderId="20" xfId="0" applyFont="1" applyBorder="1" applyAlignment="1">
      <alignment horizontal="center" vertical="center" wrapText="1"/>
    </xf>
    <xf numFmtId="0" fontId="11" fillId="0" borderId="21" xfId="0" applyFont="1" applyBorder="1"/>
    <xf numFmtId="0" fontId="11" fillId="0" borderId="22" xfId="0" applyFont="1" applyBorder="1"/>
    <xf numFmtId="0" fontId="10" fillId="0" borderId="23" xfId="0" applyFont="1" applyBorder="1" applyAlignment="1">
      <alignment horizontal="center" vertical="center" wrapText="1"/>
    </xf>
    <xf numFmtId="0" fontId="11" fillId="0" borderId="24" xfId="0" applyFont="1" applyBorder="1"/>
    <xf numFmtId="0" fontId="2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0" fontId="12" fillId="0" borderId="14" xfId="0" applyNumberFormat="1" applyFont="1" applyBorder="1" applyAlignment="1">
      <alignment horizontal="center" vertical="center"/>
    </xf>
    <xf numFmtId="0" fontId="11" fillId="0" borderId="25" xfId="0" applyFont="1" applyBorder="1"/>
    <xf numFmtId="0" fontId="9" fillId="0" borderId="0" xfId="0" applyFont="1" applyAlignment="1">
      <alignment horizontal="center"/>
    </xf>
    <xf numFmtId="0" fontId="0" fillId="0" borderId="0" xfId="0" applyFont="1" applyAlignment="1"/>
    <xf numFmtId="10" fontId="31" fillId="0" borderId="0" xfId="0" applyNumberFormat="1" applyFont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11" fillId="0" borderId="12" xfId="0" applyFont="1" applyBorder="1"/>
    <xf numFmtId="0" fontId="5" fillId="2" borderId="12" xfId="0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166" fontId="15" fillId="2" borderId="12" xfId="0" applyNumberFormat="1" applyFont="1" applyFill="1" applyBorder="1" applyAlignment="1">
      <alignment horizontal="left" vertical="top" wrapText="1"/>
    </xf>
    <xf numFmtId="166" fontId="5" fillId="2" borderId="12" xfId="0" applyNumberFormat="1" applyFont="1" applyFill="1" applyBorder="1" applyAlignment="1">
      <alignment horizontal="left" vertical="top"/>
    </xf>
    <xf numFmtId="166" fontId="7" fillId="0" borderId="12" xfId="0" applyNumberFormat="1" applyFont="1" applyBorder="1" applyAlignment="1">
      <alignment horizontal="center"/>
    </xf>
    <xf numFmtId="0" fontId="0" fillId="0" borderId="12" xfId="0" applyFont="1" applyBorder="1" applyAlignment="1"/>
    <xf numFmtId="166" fontId="9" fillId="4" borderId="12" xfId="0" applyNumberFormat="1" applyFont="1" applyFill="1" applyBorder="1" applyAlignment="1">
      <alignment horizontal="left"/>
    </xf>
    <xf numFmtId="0" fontId="30" fillId="0" borderId="0" xfId="0" applyFont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11" fillId="0" borderId="26" xfId="0" applyFont="1" applyBorder="1"/>
    <xf numFmtId="0" fontId="11" fillId="0" borderId="13" xfId="0" applyFont="1" applyBorder="1"/>
    <xf numFmtId="4" fontId="2" fillId="5" borderId="1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14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1</xdr:row>
      <xdr:rowOff>9525</xdr:rowOff>
    </xdr:from>
    <xdr:to>
      <xdr:col>2</xdr:col>
      <xdr:colOff>542925</xdr:colOff>
      <xdr:row>8</xdr:row>
      <xdr:rowOff>152400</xdr:rowOff>
    </xdr:to>
    <xdr:pic>
      <xdr:nvPicPr>
        <xdr:cNvPr id="1025" name="image1.png" descr="Mac SSD:Users:andrew:Desktop:logo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0025"/>
          <a:ext cx="200977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10" zoomScale="110" zoomScaleNormal="110" workbookViewId="0">
      <selection activeCell="F30" sqref="F30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257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258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1</v>
      </c>
      <c r="E5" s="4"/>
      <c r="F5" s="4" t="s">
        <v>301</v>
      </c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3</v>
      </c>
      <c r="E7" s="11"/>
      <c r="F7" s="183" t="s">
        <v>302</v>
      </c>
      <c r="G7" s="183"/>
      <c r="H7" s="183"/>
      <c r="I7" s="183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4</v>
      </c>
      <c r="E8" s="11"/>
      <c r="F8" s="183" t="s">
        <v>303</v>
      </c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229" t="s">
        <v>5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229" t="s">
        <v>6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231" t="s">
        <v>306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213"/>
      <c r="B16" s="216" t="s">
        <v>7</v>
      </c>
      <c r="C16" s="217"/>
      <c r="D16" s="220" t="s">
        <v>8</v>
      </c>
      <c r="E16" s="221"/>
      <c r="F16" s="221"/>
      <c r="G16" s="221"/>
      <c r="H16" s="221"/>
      <c r="I16" s="221"/>
      <c r="J16" s="222"/>
      <c r="K16" s="223" t="s">
        <v>9</v>
      </c>
      <c r="L16" s="217"/>
      <c r="M16" s="223" t="s">
        <v>10</v>
      </c>
      <c r="N16" s="217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214"/>
      <c r="B17" s="218"/>
      <c r="C17" s="219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227" t="s">
        <v>16</v>
      </c>
      <c r="J17" s="228"/>
      <c r="K17" s="224"/>
      <c r="L17" s="219"/>
      <c r="M17" s="224"/>
      <c r="N17" s="219"/>
    </row>
    <row r="18" spans="1:26" ht="47.25" customHeight="1" x14ac:dyDescent="0.2">
      <c r="A18" s="215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34</v>
      </c>
      <c r="B20" s="32">
        <v>1</v>
      </c>
      <c r="C20" s="33">
        <v>296358</v>
      </c>
      <c r="D20" s="34"/>
      <c r="E20" s="35">
        <v>67728</v>
      </c>
      <c r="F20" s="35"/>
      <c r="G20" s="35"/>
      <c r="H20" s="35"/>
      <c r="I20" s="36">
        <v>1</v>
      </c>
      <c r="J20" s="33">
        <f>D20+E20+F20+G20+H20</f>
        <v>67728</v>
      </c>
      <c r="K20" s="37"/>
      <c r="L20" s="33"/>
      <c r="M20" s="38">
        <v>1</v>
      </c>
      <c r="N20" s="39">
        <f>C20+J20+L20</f>
        <v>364086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35</v>
      </c>
      <c r="B21" s="32">
        <f>SUM(C21/C20)</f>
        <v>0.95979524763967905</v>
      </c>
      <c r="C21" s="33">
        <f>SUM(Витрати!K166)</f>
        <v>284443</v>
      </c>
      <c r="D21" s="34"/>
      <c r="E21" s="35">
        <v>67728</v>
      </c>
      <c r="F21" s="35"/>
      <c r="G21" s="35"/>
      <c r="H21" s="35"/>
      <c r="I21" s="36">
        <v>1</v>
      </c>
      <c r="J21" s="33">
        <f>D21+E21+F21+G21+H21</f>
        <v>67728</v>
      </c>
      <c r="K21" s="37"/>
      <c r="L21" s="33"/>
      <c r="M21" s="38">
        <v>0.96730000000000005</v>
      </c>
      <c r="N21" s="39">
        <f>C21+J21+L21</f>
        <v>352171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36</v>
      </c>
      <c r="B22" s="32">
        <v>0.78</v>
      </c>
      <c r="C22" s="33">
        <f>SUM('Реєстр документів'!I43)</f>
        <v>231158</v>
      </c>
      <c r="D22" s="34"/>
      <c r="E22" s="35">
        <v>67728</v>
      </c>
      <c r="F22" s="35"/>
      <c r="G22" s="35"/>
      <c r="H22" s="35"/>
      <c r="I22" s="36">
        <v>1</v>
      </c>
      <c r="J22" s="33">
        <f>D22+E22+F22+G22+H22</f>
        <v>67728</v>
      </c>
      <c r="K22" s="37"/>
      <c r="L22" s="33"/>
      <c r="M22" s="38">
        <v>0.82089999999999996</v>
      </c>
      <c r="N22" s="39">
        <f>C22+J22+L22</f>
        <v>298886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37</v>
      </c>
      <c r="B23" s="32">
        <v>0.17979999999999999</v>
      </c>
      <c r="C23" s="33">
        <f t="shared" ref="C23:H23" si="0">C21-C22</f>
        <v>53285</v>
      </c>
      <c r="D23" s="34">
        <f t="shared" si="0"/>
        <v>0</v>
      </c>
      <c r="E23" s="35">
        <f t="shared" si="0"/>
        <v>0</v>
      </c>
      <c r="F23" s="35">
        <f t="shared" si="0"/>
        <v>0</v>
      </c>
      <c r="G23" s="35">
        <f t="shared" si="0"/>
        <v>0</v>
      </c>
      <c r="H23" s="35">
        <f t="shared" si="0"/>
        <v>0</v>
      </c>
      <c r="I23" s="36"/>
      <c r="J23" s="33">
        <f>D23+E23+F23+G23+H23</f>
        <v>0</v>
      </c>
      <c r="K23" s="37"/>
      <c r="L23" s="33">
        <f>L21-L22</f>
        <v>0</v>
      </c>
      <c r="M23" s="38">
        <f>SUM(M21-M22)</f>
        <v>0.14640000000000009</v>
      </c>
      <c r="N23" s="39">
        <f>C23+J23+L23</f>
        <v>53285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B25" s="204"/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51" customHeight="1" x14ac:dyDescent="0.25">
      <c r="A26" s="42"/>
      <c r="B26" s="42" t="s">
        <v>38</v>
      </c>
      <c r="C26" s="225" t="s">
        <v>260</v>
      </c>
      <c r="D26" s="226"/>
      <c r="E26" s="226"/>
      <c r="F26" s="42"/>
      <c r="G26" s="43"/>
      <c r="H26" s="43"/>
      <c r="I26" s="44"/>
      <c r="J26" s="43" t="s">
        <v>259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39</v>
      </c>
      <c r="F27" s="46"/>
      <c r="G27" s="45" t="s">
        <v>40</v>
      </c>
      <c r="I27" s="2"/>
      <c r="K27" s="46" t="s">
        <v>41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10">
    <mergeCell ref="B11:N11"/>
    <mergeCell ref="B12:N12"/>
    <mergeCell ref="B13:N13"/>
    <mergeCell ref="A16:A18"/>
    <mergeCell ref="B16:C17"/>
    <mergeCell ref="D16:J16"/>
    <mergeCell ref="M16:N17"/>
    <mergeCell ref="C26:E26"/>
    <mergeCell ref="K16:L17"/>
    <mergeCell ref="I17:J17"/>
  </mergeCells>
  <phoneticPr fontId="34" type="noConversion"/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AJ1007"/>
  <sheetViews>
    <sheetView tabSelected="1" view="pageBreakPreview" zoomScale="60" zoomScaleNormal="100" workbookViewId="0">
      <pane xSplit="4" ySplit="9" topLeftCell="E160" activePane="bottomRight" state="frozen"/>
      <selection pane="topRight" activeCell="D1" sqref="D1"/>
      <selection pane="bottomLeft" activeCell="A10" sqref="A10"/>
      <selection pane="bottomRight" activeCell="AO19" sqref="AO19"/>
    </sheetView>
  </sheetViews>
  <sheetFormatPr defaultColWidth="12.625" defaultRowHeight="15" customHeight="1" outlineLevelCol="1" x14ac:dyDescent="0.2"/>
  <cols>
    <col min="1" max="1" width="6" customWidth="1"/>
    <col min="2" max="2" width="10" customWidth="1"/>
    <col min="3" max="3" width="5.875" customWidth="1"/>
    <col min="4" max="4" width="31.5" customWidth="1"/>
    <col min="5" max="5" width="10.375" customWidth="1"/>
    <col min="6" max="6" width="12.875" customWidth="1"/>
    <col min="7" max="7" width="13.875" customWidth="1"/>
    <col min="8" max="8" width="16.375" customWidth="1"/>
    <col min="9" max="9" width="13.5" customWidth="1"/>
    <col min="10" max="10" width="14.875" customWidth="1"/>
    <col min="11" max="11" width="16.375" customWidth="1"/>
    <col min="12" max="12" width="12.125" customWidth="1" outlineLevel="1"/>
    <col min="13" max="13" width="16.125" customWidth="1" outlineLevel="1"/>
    <col min="14" max="14" width="16.375" customWidth="1" outlineLevel="1"/>
    <col min="15" max="15" width="14.125" customWidth="1" outlineLevel="1"/>
    <col min="16" max="16" width="16.375" customWidth="1" outlineLevel="1"/>
    <col min="17" max="17" width="18.625" customWidth="1" outlineLevel="1"/>
    <col min="18" max="18" width="9.375" customWidth="1" outlineLevel="1"/>
    <col min="19" max="19" width="11.125" customWidth="1" outlineLevel="1"/>
    <col min="20" max="20" width="16.375" customWidth="1" outlineLevel="1"/>
    <col min="21" max="21" width="9.375" customWidth="1" outlineLevel="1"/>
    <col min="22" max="22" width="11.125" customWidth="1" outlineLevel="1"/>
    <col min="23" max="23" width="16.375" customWidth="1" outlineLevel="1"/>
    <col min="24" max="24" width="12.625" customWidth="1" outlineLevel="1"/>
    <col min="25" max="25" width="13.625" customWidth="1" outlineLevel="1"/>
    <col min="26" max="26" width="16.375" customWidth="1" outlineLevel="1"/>
    <col min="27" max="27" width="9.375" customWidth="1" outlineLevel="1"/>
    <col min="28" max="28" width="11.125" customWidth="1" outlineLevel="1"/>
    <col min="29" max="29" width="16.375" customWidth="1" outlineLevel="1"/>
    <col min="30" max="33" width="16.375" customWidth="1"/>
    <col min="34" max="34" width="20.625" customWidth="1"/>
    <col min="35" max="36" width="7.75" customWidth="1"/>
  </cols>
  <sheetData>
    <row r="1" spans="2:36" ht="15.75" x14ac:dyDescent="0.25">
      <c r="B1" s="47" t="s">
        <v>42</v>
      </c>
      <c r="C1" s="47"/>
      <c r="D1" s="47"/>
      <c r="E1" s="47"/>
      <c r="F1" s="47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1"/>
      <c r="AE1" s="11"/>
      <c r="AF1" s="11"/>
      <c r="AG1" s="11"/>
      <c r="AH1" s="48"/>
    </row>
    <row r="2" spans="2:36" ht="15.75" x14ac:dyDescent="0.25">
      <c r="B2" s="49" t="s">
        <v>1</v>
      </c>
      <c r="C2" s="47"/>
      <c r="D2" s="47"/>
      <c r="E2" s="47" t="s">
        <v>301</v>
      </c>
      <c r="F2" s="47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1"/>
      <c r="AE2" s="11"/>
      <c r="AF2" s="11"/>
      <c r="AG2" s="11"/>
      <c r="AH2" s="11"/>
      <c r="AI2" s="46"/>
      <c r="AJ2" s="46"/>
    </row>
    <row r="3" spans="2:36" x14ac:dyDescent="0.25">
      <c r="B3" s="49" t="s">
        <v>43</v>
      </c>
      <c r="C3" s="50"/>
      <c r="D3" s="49"/>
      <c r="E3" s="201" t="s">
        <v>302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2"/>
      <c r="AE3" s="52"/>
      <c r="AF3" s="52"/>
      <c r="AG3" s="52"/>
      <c r="AH3" s="52"/>
      <c r="AI3" s="46"/>
      <c r="AJ3" s="46"/>
    </row>
    <row r="4" spans="2:36" ht="15.75" customHeight="1" x14ac:dyDescent="0.25">
      <c r="B4" s="11" t="s">
        <v>4</v>
      </c>
      <c r="C4" s="50"/>
      <c r="D4" s="49"/>
      <c r="E4" s="201" t="s">
        <v>303</v>
      </c>
      <c r="F4" s="51"/>
      <c r="G4" s="51"/>
      <c r="H4" s="51"/>
      <c r="I4" s="51"/>
      <c r="J4" s="51"/>
      <c r="K4" s="5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4"/>
      <c r="AE4" s="54"/>
      <c r="AF4" s="54"/>
      <c r="AG4" s="54"/>
      <c r="AH4" s="54"/>
      <c r="AI4" s="46"/>
      <c r="AJ4" s="46"/>
    </row>
    <row r="5" spans="2:36" ht="14.25" x14ac:dyDescent="0.2">
      <c r="B5" s="11"/>
      <c r="C5" s="50"/>
      <c r="D5" s="55"/>
      <c r="E5" s="51"/>
      <c r="F5" s="51"/>
      <c r="G5" s="51"/>
      <c r="H5" s="51"/>
      <c r="I5" s="51"/>
      <c r="J5" s="51"/>
      <c r="K5" s="51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7"/>
      <c r="AE5" s="57"/>
      <c r="AF5" s="57"/>
      <c r="AG5" s="57"/>
      <c r="AH5" s="57"/>
    </row>
    <row r="6" spans="2:36" ht="26.25" customHeight="1" x14ac:dyDescent="0.2">
      <c r="B6" s="232" t="s">
        <v>44</v>
      </c>
      <c r="C6" s="234" t="s">
        <v>45</v>
      </c>
      <c r="D6" s="232" t="s">
        <v>46</v>
      </c>
      <c r="E6" s="236" t="s">
        <v>47</v>
      </c>
      <c r="F6" s="234" t="s">
        <v>48</v>
      </c>
      <c r="G6" s="233"/>
      <c r="H6" s="233"/>
      <c r="I6" s="233"/>
      <c r="J6" s="233"/>
      <c r="K6" s="233"/>
      <c r="L6" s="234" t="s">
        <v>49</v>
      </c>
      <c r="M6" s="233"/>
      <c r="N6" s="233"/>
      <c r="O6" s="233"/>
      <c r="P6" s="233"/>
      <c r="Q6" s="233"/>
      <c r="R6" s="234" t="s">
        <v>49</v>
      </c>
      <c r="S6" s="233"/>
      <c r="T6" s="233"/>
      <c r="U6" s="233"/>
      <c r="V6" s="233"/>
      <c r="W6" s="233"/>
      <c r="X6" s="234" t="s">
        <v>49</v>
      </c>
      <c r="Y6" s="233"/>
      <c r="Z6" s="233"/>
      <c r="AA6" s="233"/>
      <c r="AB6" s="233"/>
      <c r="AC6" s="233"/>
      <c r="AD6" s="235" t="s">
        <v>50</v>
      </c>
      <c r="AE6" s="233"/>
      <c r="AF6" s="233"/>
      <c r="AG6" s="233"/>
      <c r="AH6" s="232" t="s">
        <v>51</v>
      </c>
    </row>
    <row r="7" spans="2:36" ht="71.25" customHeight="1" x14ac:dyDescent="0.2">
      <c r="B7" s="233"/>
      <c r="C7" s="233"/>
      <c r="D7" s="233"/>
      <c r="E7" s="233"/>
      <c r="F7" s="232" t="s">
        <v>52</v>
      </c>
      <c r="G7" s="233"/>
      <c r="H7" s="233"/>
      <c r="I7" s="232" t="s">
        <v>53</v>
      </c>
      <c r="J7" s="233"/>
      <c r="K7" s="233"/>
      <c r="L7" s="232" t="s">
        <v>52</v>
      </c>
      <c r="M7" s="233"/>
      <c r="N7" s="233"/>
      <c r="O7" s="232" t="s">
        <v>53</v>
      </c>
      <c r="P7" s="233"/>
      <c r="Q7" s="233"/>
      <c r="R7" s="232" t="s">
        <v>52</v>
      </c>
      <c r="S7" s="233"/>
      <c r="T7" s="233"/>
      <c r="U7" s="232" t="s">
        <v>53</v>
      </c>
      <c r="V7" s="233"/>
      <c r="W7" s="233"/>
      <c r="X7" s="232" t="s">
        <v>52</v>
      </c>
      <c r="Y7" s="233"/>
      <c r="Z7" s="233"/>
      <c r="AA7" s="232" t="s">
        <v>53</v>
      </c>
      <c r="AB7" s="233"/>
      <c r="AC7" s="233"/>
      <c r="AD7" s="235" t="s">
        <v>54</v>
      </c>
      <c r="AE7" s="235" t="s">
        <v>55</v>
      </c>
      <c r="AF7" s="235" t="s">
        <v>56</v>
      </c>
      <c r="AG7" s="233"/>
      <c r="AH7" s="233"/>
    </row>
    <row r="8" spans="2:36" ht="41.25" customHeight="1" x14ac:dyDescent="0.2">
      <c r="B8" s="233"/>
      <c r="C8" s="233"/>
      <c r="D8" s="233"/>
      <c r="E8" s="233"/>
      <c r="F8" s="97" t="s">
        <v>57</v>
      </c>
      <c r="G8" s="97" t="s">
        <v>58</v>
      </c>
      <c r="H8" s="97" t="s">
        <v>59</v>
      </c>
      <c r="I8" s="97" t="s">
        <v>57</v>
      </c>
      <c r="J8" s="97" t="s">
        <v>58</v>
      </c>
      <c r="K8" s="97" t="s">
        <v>60</v>
      </c>
      <c r="L8" s="97" t="s">
        <v>57</v>
      </c>
      <c r="M8" s="97" t="s">
        <v>61</v>
      </c>
      <c r="N8" s="97" t="s">
        <v>62</v>
      </c>
      <c r="O8" s="97" t="s">
        <v>57</v>
      </c>
      <c r="P8" s="97" t="s">
        <v>61</v>
      </c>
      <c r="Q8" s="97" t="s">
        <v>63</v>
      </c>
      <c r="R8" s="97" t="s">
        <v>57</v>
      </c>
      <c r="S8" s="97" t="s">
        <v>61</v>
      </c>
      <c r="T8" s="97" t="s">
        <v>64</v>
      </c>
      <c r="U8" s="97" t="s">
        <v>57</v>
      </c>
      <c r="V8" s="97" t="s">
        <v>61</v>
      </c>
      <c r="W8" s="97" t="s">
        <v>65</v>
      </c>
      <c r="X8" s="97" t="s">
        <v>57</v>
      </c>
      <c r="Y8" s="97" t="s">
        <v>61</v>
      </c>
      <c r="Z8" s="97" t="s">
        <v>66</v>
      </c>
      <c r="AA8" s="97" t="s">
        <v>57</v>
      </c>
      <c r="AB8" s="97" t="s">
        <v>61</v>
      </c>
      <c r="AC8" s="97" t="s">
        <v>67</v>
      </c>
      <c r="AD8" s="233"/>
      <c r="AE8" s="233"/>
      <c r="AF8" s="98" t="s">
        <v>68</v>
      </c>
      <c r="AG8" s="98" t="s">
        <v>17</v>
      </c>
      <c r="AH8" s="233"/>
    </row>
    <row r="9" spans="2:36" ht="14.25" x14ac:dyDescent="0.2">
      <c r="B9" s="99" t="s">
        <v>69</v>
      </c>
      <c r="C9" s="100">
        <v>1</v>
      </c>
      <c r="D9" s="101">
        <v>2</v>
      </c>
      <c r="E9" s="102">
        <v>3</v>
      </c>
      <c r="F9" s="102">
        <v>4</v>
      </c>
      <c r="G9" s="102">
        <v>5</v>
      </c>
      <c r="H9" s="102">
        <v>6</v>
      </c>
      <c r="I9" s="102">
        <v>7</v>
      </c>
      <c r="J9" s="102">
        <v>8</v>
      </c>
      <c r="K9" s="102">
        <v>9</v>
      </c>
      <c r="L9" s="101">
        <v>10</v>
      </c>
      <c r="M9" s="101">
        <v>11</v>
      </c>
      <c r="N9" s="101">
        <v>12</v>
      </c>
      <c r="O9" s="101">
        <v>13</v>
      </c>
      <c r="P9" s="101">
        <v>14</v>
      </c>
      <c r="Q9" s="101">
        <v>15</v>
      </c>
      <c r="R9" s="101">
        <v>16</v>
      </c>
      <c r="S9" s="101">
        <v>17</v>
      </c>
      <c r="T9" s="101">
        <v>18</v>
      </c>
      <c r="U9" s="101">
        <v>19</v>
      </c>
      <c r="V9" s="101">
        <v>20</v>
      </c>
      <c r="W9" s="101">
        <v>21</v>
      </c>
      <c r="X9" s="101">
        <v>22</v>
      </c>
      <c r="Y9" s="101">
        <v>23</v>
      </c>
      <c r="Z9" s="101">
        <v>24</v>
      </c>
      <c r="AA9" s="101">
        <v>25</v>
      </c>
      <c r="AB9" s="101">
        <v>26</v>
      </c>
      <c r="AC9" s="101">
        <v>27</v>
      </c>
      <c r="AD9" s="101">
        <v>28</v>
      </c>
      <c r="AE9" s="101">
        <v>29</v>
      </c>
      <c r="AF9" s="101">
        <v>30</v>
      </c>
      <c r="AG9" s="101">
        <v>31</v>
      </c>
      <c r="AH9" s="101">
        <v>32</v>
      </c>
    </row>
    <row r="10" spans="2:36" ht="14.25" x14ac:dyDescent="0.2">
      <c r="B10" s="99"/>
      <c r="C10" s="100"/>
      <c r="D10" s="101" t="s">
        <v>70</v>
      </c>
      <c r="E10" s="102"/>
      <c r="F10" s="102" t="s">
        <v>71</v>
      </c>
      <c r="G10" s="102" t="s">
        <v>72</v>
      </c>
      <c r="H10" s="102" t="s">
        <v>73</v>
      </c>
      <c r="I10" s="102" t="s">
        <v>74</v>
      </c>
      <c r="J10" s="102" t="s">
        <v>75</v>
      </c>
      <c r="K10" s="102" t="s">
        <v>76</v>
      </c>
      <c r="L10" s="101" t="s">
        <v>77</v>
      </c>
      <c r="M10" s="101" t="s">
        <v>78</v>
      </c>
      <c r="N10" s="101" t="s">
        <v>79</v>
      </c>
      <c r="O10" s="101" t="s">
        <v>80</v>
      </c>
      <c r="P10" s="101" t="s">
        <v>81</v>
      </c>
      <c r="Q10" s="101" t="s">
        <v>82</v>
      </c>
      <c r="R10" s="101" t="s">
        <v>83</v>
      </c>
      <c r="S10" s="101" t="s">
        <v>84</v>
      </c>
      <c r="T10" s="101" t="s">
        <v>85</v>
      </c>
      <c r="U10" s="101" t="s">
        <v>86</v>
      </c>
      <c r="V10" s="101" t="s">
        <v>87</v>
      </c>
      <c r="W10" s="101" t="s">
        <v>88</v>
      </c>
      <c r="X10" s="101" t="s">
        <v>89</v>
      </c>
      <c r="Y10" s="101" t="s">
        <v>90</v>
      </c>
      <c r="Z10" s="101" t="s">
        <v>91</v>
      </c>
      <c r="AA10" s="101" t="s">
        <v>92</v>
      </c>
      <c r="AB10" s="101" t="s">
        <v>93</v>
      </c>
      <c r="AC10" s="101" t="s">
        <v>94</v>
      </c>
      <c r="AD10" s="101" t="s">
        <v>95</v>
      </c>
      <c r="AE10" s="101" t="s">
        <v>96</v>
      </c>
      <c r="AF10" s="101" t="s">
        <v>97</v>
      </c>
      <c r="AG10" s="101" t="s">
        <v>98</v>
      </c>
      <c r="AH10" s="101"/>
    </row>
    <row r="11" spans="2:36" ht="19.5" customHeight="1" x14ac:dyDescent="0.2">
      <c r="B11" s="103"/>
      <c r="C11" s="104"/>
      <c r="D11" s="105" t="s">
        <v>99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7"/>
      <c r="AE11" s="107"/>
      <c r="AF11" s="107"/>
      <c r="AG11" s="107"/>
      <c r="AH11" s="108"/>
      <c r="AI11" s="58"/>
      <c r="AJ11" s="58"/>
    </row>
    <row r="12" spans="2:36" ht="22.5" customHeight="1" x14ac:dyDescent="0.2">
      <c r="B12" s="109" t="s">
        <v>100</v>
      </c>
      <c r="C12" s="110">
        <v>1</v>
      </c>
      <c r="D12" s="111" t="s">
        <v>101</v>
      </c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4"/>
      <c r="AE12" s="114"/>
      <c r="AF12" s="114"/>
      <c r="AG12" s="115"/>
      <c r="AH12" s="116"/>
      <c r="AI12" s="59"/>
      <c r="AJ12" s="59"/>
    </row>
    <row r="13" spans="2:36" ht="30" customHeight="1" x14ac:dyDescent="0.2">
      <c r="B13" s="117" t="s">
        <v>102</v>
      </c>
      <c r="C13" s="118" t="s">
        <v>103</v>
      </c>
      <c r="D13" s="119" t="s">
        <v>104</v>
      </c>
      <c r="E13" s="117"/>
      <c r="F13" s="120"/>
      <c r="G13" s="120"/>
      <c r="H13" s="120">
        <f>SUM(H14:H16)</f>
        <v>0</v>
      </c>
      <c r="I13" s="120"/>
      <c r="J13" s="120"/>
      <c r="K13" s="120">
        <f>SUM(K14:K16)</f>
        <v>0</v>
      </c>
      <c r="L13" s="120"/>
      <c r="M13" s="120"/>
      <c r="N13" s="120">
        <f>SUM(N14:N16)</f>
        <v>0</v>
      </c>
      <c r="O13" s="120"/>
      <c r="P13" s="120"/>
      <c r="Q13" s="120">
        <f>SUM(Q14:Q16)</f>
        <v>0</v>
      </c>
      <c r="R13" s="120"/>
      <c r="S13" s="120"/>
      <c r="T13" s="120">
        <f>SUM(T14:T16)</f>
        <v>0</v>
      </c>
      <c r="U13" s="120"/>
      <c r="V13" s="120"/>
      <c r="W13" s="120">
        <f>SUM(W14:W16)</f>
        <v>0</v>
      </c>
      <c r="X13" s="120"/>
      <c r="Y13" s="120"/>
      <c r="Z13" s="120">
        <f>SUM(Z14:Z16)</f>
        <v>0</v>
      </c>
      <c r="AA13" s="120"/>
      <c r="AB13" s="120"/>
      <c r="AC13" s="120">
        <f>SUM(AC14:AC16)</f>
        <v>0</v>
      </c>
      <c r="AD13" s="121">
        <f t="shared" ref="AD13:AD24" si="0">H13+N13+T13+Z13</f>
        <v>0</v>
      </c>
      <c r="AE13" s="121">
        <f t="shared" ref="AE13:AE24" si="1">K13+Q13+W13+AC13</f>
        <v>0</v>
      </c>
      <c r="AF13" s="121">
        <f t="shared" ref="AF13:AF25" si="2">AD13-AE13</f>
        <v>0</v>
      </c>
      <c r="AG13" s="122" t="e">
        <f t="shared" ref="AG13:AG25" si="3">AF13/AD13</f>
        <v>#DIV/0!</v>
      </c>
      <c r="AH13" s="123"/>
      <c r="AI13" s="60"/>
      <c r="AJ13" s="60"/>
    </row>
    <row r="14" spans="2:36" ht="30" customHeight="1" x14ac:dyDescent="0.2">
      <c r="B14" s="80" t="s">
        <v>105</v>
      </c>
      <c r="C14" s="81" t="s">
        <v>106</v>
      </c>
      <c r="D14" s="82" t="s">
        <v>107</v>
      </c>
      <c r="E14" s="83" t="s">
        <v>108</v>
      </c>
      <c r="F14" s="84"/>
      <c r="G14" s="84"/>
      <c r="H14" s="84">
        <f>F14*G14</f>
        <v>0</v>
      </c>
      <c r="I14" s="84"/>
      <c r="J14" s="84"/>
      <c r="K14" s="84">
        <f>I14*J14</f>
        <v>0</v>
      </c>
      <c r="L14" s="84"/>
      <c r="M14" s="84"/>
      <c r="N14" s="84">
        <f>L14*M14</f>
        <v>0</v>
      </c>
      <c r="O14" s="84"/>
      <c r="P14" s="84"/>
      <c r="Q14" s="84">
        <f>O14*P14</f>
        <v>0</v>
      </c>
      <c r="R14" s="84"/>
      <c r="S14" s="84"/>
      <c r="T14" s="84">
        <f>R14*S14</f>
        <v>0</v>
      </c>
      <c r="U14" s="84"/>
      <c r="V14" s="84"/>
      <c r="W14" s="84">
        <f>U14*V14</f>
        <v>0</v>
      </c>
      <c r="X14" s="84"/>
      <c r="Y14" s="84"/>
      <c r="Z14" s="84">
        <f>X14*Y14</f>
        <v>0</v>
      </c>
      <c r="AA14" s="84"/>
      <c r="AB14" s="84"/>
      <c r="AC14" s="84">
        <f>AA14*AB14</f>
        <v>0</v>
      </c>
      <c r="AD14" s="87">
        <f t="shared" si="0"/>
        <v>0</v>
      </c>
      <c r="AE14" s="87">
        <f t="shared" si="1"/>
        <v>0</v>
      </c>
      <c r="AF14" s="87">
        <f t="shared" si="2"/>
        <v>0</v>
      </c>
      <c r="AG14" s="124" t="e">
        <f t="shared" si="3"/>
        <v>#DIV/0!</v>
      </c>
      <c r="AH14" s="125"/>
      <c r="AI14" s="59"/>
      <c r="AJ14" s="59"/>
    </row>
    <row r="15" spans="2:36" ht="30" customHeight="1" x14ac:dyDescent="0.2">
      <c r="B15" s="80" t="s">
        <v>105</v>
      </c>
      <c r="C15" s="81" t="s">
        <v>109</v>
      </c>
      <c r="D15" s="82" t="s">
        <v>107</v>
      </c>
      <c r="E15" s="83" t="s">
        <v>108</v>
      </c>
      <c r="F15" s="84"/>
      <c r="G15" s="84"/>
      <c r="H15" s="84">
        <f>F15*G15</f>
        <v>0</v>
      </c>
      <c r="I15" s="84"/>
      <c r="J15" s="84"/>
      <c r="K15" s="84">
        <f>I15*J15</f>
        <v>0</v>
      </c>
      <c r="L15" s="84"/>
      <c r="M15" s="84"/>
      <c r="N15" s="84">
        <f>L15*M15</f>
        <v>0</v>
      </c>
      <c r="O15" s="84"/>
      <c r="P15" s="84"/>
      <c r="Q15" s="84">
        <f>O15*P15</f>
        <v>0</v>
      </c>
      <c r="R15" s="84"/>
      <c r="S15" s="84"/>
      <c r="T15" s="84">
        <f>R15*S15</f>
        <v>0</v>
      </c>
      <c r="U15" s="84"/>
      <c r="V15" s="84"/>
      <c r="W15" s="84">
        <f>U15*V15</f>
        <v>0</v>
      </c>
      <c r="X15" s="84"/>
      <c r="Y15" s="84"/>
      <c r="Z15" s="84">
        <f>X15*Y15</f>
        <v>0</v>
      </c>
      <c r="AA15" s="84"/>
      <c r="AB15" s="84"/>
      <c r="AC15" s="84">
        <f>AA15*AB15</f>
        <v>0</v>
      </c>
      <c r="AD15" s="87">
        <f t="shared" si="0"/>
        <v>0</v>
      </c>
      <c r="AE15" s="87">
        <f t="shared" si="1"/>
        <v>0</v>
      </c>
      <c r="AF15" s="87">
        <f t="shared" si="2"/>
        <v>0</v>
      </c>
      <c r="AG15" s="124" t="e">
        <f t="shared" si="3"/>
        <v>#DIV/0!</v>
      </c>
      <c r="AH15" s="125"/>
      <c r="AI15" s="59"/>
      <c r="AJ15" s="59"/>
    </row>
    <row r="16" spans="2:36" ht="30" customHeight="1" x14ac:dyDescent="0.2">
      <c r="B16" s="80" t="s">
        <v>105</v>
      </c>
      <c r="C16" s="81" t="s">
        <v>110</v>
      </c>
      <c r="D16" s="82" t="s">
        <v>107</v>
      </c>
      <c r="E16" s="83" t="s">
        <v>108</v>
      </c>
      <c r="F16" s="84"/>
      <c r="G16" s="84"/>
      <c r="H16" s="84">
        <f>F16*G16</f>
        <v>0</v>
      </c>
      <c r="I16" s="84"/>
      <c r="J16" s="84"/>
      <c r="K16" s="84">
        <f>I16*J16</f>
        <v>0</v>
      </c>
      <c r="L16" s="84"/>
      <c r="M16" s="84"/>
      <c r="N16" s="84">
        <f>L16*M16</f>
        <v>0</v>
      </c>
      <c r="O16" s="84"/>
      <c r="P16" s="84"/>
      <c r="Q16" s="84">
        <f>O16*P16</f>
        <v>0</v>
      </c>
      <c r="R16" s="84"/>
      <c r="S16" s="84"/>
      <c r="T16" s="84">
        <f>R16*S16</f>
        <v>0</v>
      </c>
      <c r="U16" s="84"/>
      <c r="V16" s="84"/>
      <c r="W16" s="84">
        <f>U16*V16</f>
        <v>0</v>
      </c>
      <c r="X16" s="84"/>
      <c r="Y16" s="84"/>
      <c r="Z16" s="84">
        <f>X16*Y16</f>
        <v>0</v>
      </c>
      <c r="AA16" s="84"/>
      <c r="AB16" s="84"/>
      <c r="AC16" s="84">
        <f>AA16*AB16</f>
        <v>0</v>
      </c>
      <c r="AD16" s="87">
        <f t="shared" si="0"/>
        <v>0</v>
      </c>
      <c r="AE16" s="87">
        <f t="shared" si="1"/>
        <v>0</v>
      </c>
      <c r="AF16" s="87">
        <f t="shared" si="2"/>
        <v>0</v>
      </c>
      <c r="AG16" s="124" t="e">
        <f t="shared" si="3"/>
        <v>#DIV/0!</v>
      </c>
      <c r="AH16" s="125"/>
      <c r="AI16" s="59"/>
      <c r="AJ16" s="59"/>
    </row>
    <row r="17" spans="2:36" ht="30" customHeight="1" x14ac:dyDescent="0.2">
      <c r="B17" s="117" t="s">
        <v>102</v>
      </c>
      <c r="C17" s="118" t="s">
        <v>111</v>
      </c>
      <c r="D17" s="119" t="s">
        <v>112</v>
      </c>
      <c r="E17" s="117"/>
      <c r="F17" s="120"/>
      <c r="G17" s="120"/>
      <c r="H17" s="120">
        <f>SUM(H18:H20)</f>
        <v>0</v>
      </c>
      <c r="I17" s="120"/>
      <c r="J17" s="120"/>
      <c r="K17" s="120">
        <f>SUM(K18:K20)</f>
        <v>0</v>
      </c>
      <c r="L17" s="120"/>
      <c r="M17" s="120"/>
      <c r="N17" s="120">
        <f>SUM(N18:N20)</f>
        <v>0</v>
      </c>
      <c r="O17" s="120"/>
      <c r="P17" s="120"/>
      <c r="Q17" s="120">
        <v>0</v>
      </c>
      <c r="R17" s="120"/>
      <c r="S17" s="120"/>
      <c r="T17" s="120">
        <f>SUM(T18:T20)</f>
        <v>0</v>
      </c>
      <c r="U17" s="120"/>
      <c r="V17" s="120"/>
      <c r="W17" s="120">
        <v>0</v>
      </c>
      <c r="X17" s="120"/>
      <c r="Y17" s="120"/>
      <c r="Z17" s="120">
        <f>SUM(Z18:Z20)</f>
        <v>0</v>
      </c>
      <c r="AA17" s="120"/>
      <c r="AB17" s="120"/>
      <c r="AC17" s="120">
        <v>0</v>
      </c>
      <c r="AD17" s="121">
        <f t="shared" si="0"/>
        <v>0</v>
      </c>
      <c r="AE17" s="121">
        <f t="shared" si="1"/>
        <v>0</v>
      </c>
      <c r="AF17" s="121">
        <f t="shared" si="2"/>
        <v>0</v>
      </c>
      <c r="AG17" s="122" t="e">
        <f t="shared" si="3"/>
        <v>#DIV/0!</v>
      </c>
      <c r="AH17" s="123"/>
      <c r="AI17" s="60"/>
      <c r="AJ17" s="60"/>
    </row>
    <row r="18" spans="2:36" ht="30" customHeight="1" x14ac:dyDescent="0.2">
      <c r="B18" s="80" t="s">
        <v>105</v>
      </c>
      <c r="C18" s="81" t="s">
        <v>106</v>
      </c>
      <c r="D18" s="82" t="s">
        <v>107</v>
      </c>
      <c r="E18" s="83" t="s">
        <v>108</v>
      </c>
      <c r="F18" s="84"/>
      <c r="G18" s="84"/>
      <c r="H18" s="84">
        <f>F18*G18</f>
        <v>0</v>
      </c>
      <c r="I18" s="84"/>
      <c r="J18" s="84"/>
      <c r="K18" s="84">
        <f>I18*J18</f>
        <v>0</v>
      </c>
      <c r="L18" s="84"/>
      <c r="M18" s="84"/>
      <c r="N18" s="84">
        <f>L18*M18</f>
        <v>0</v>
      </c>
      <c r="O18" s="84"/>
      <c r="P18" s="84"/>
      <c r="Q18" s="84">
        <v>0</v>
      </c>
      <c r="R18" s="84"/>
      <c r="S18" s="84"/>
      <c r="T18" s="84">
        <f>R18*S18</f>
        <v>0</v>
      </c>
      <c r="U18" s="84"/>
      <c r="V18" s="84"/>
      <c r="W18" s="84">
        <v>0</v>
      </c>
      <c r="X18" s="84"/>
      <c r="Y18" s="84"/>
      <c r="Z18" s="84">
        <f>X18*Y18</f>
        <v>0</v>
      </c>
      <c r="AA18" s="84"/>
      <c r="AB18" s="84"/>
      <c r="AC18" s="84">
        <v>0</v>
      </c>
      <c r="AD18" s="87">
        <f t="shared" si="0"/>
        <v>0</v>
      </c>
      <c r="AE18" s="87">
        <f t="shared" si="1"/>
        <v>0</v>
      </c>
      <c r="AF18" s="87">
        <f t="shared" si="2"/>
        <v>0</v>
      </c>
      <c r="AG18" s="124" t="e">
        <f t="shared" si="3"/>
        <v>#DIV/0!</v>
      </c>
      <c r="AH18" s="125"/>
      <c r="AI18" s="59"/>
      <c r="AJ18" s="59"/>
    </row>
    <row r="19" spans="2:36" ht="30" customHeight="1" x14ac:dyDescent="0.2">
      <c r="B19" s="80" t="s">
        <v>105</v>
      </c>
      <c r="C19" s="81" t="s">
        <v>109</v>
      </c>
      <c r="D19" s="82" t="s">
        <v>107</v>
      </c>
      <c r="E19" s="83" t="s">
        <v>108</v>
      </c>
      <c r="F19" s="84"/>
      <c r="G19" s="84"/>
      <c r="H19" s="84">
        <f>F19*G19</f>
        <v>0</v>
      </c>
      <c r="I19" s="84"/>
      <c r="J19" s="84"/>
      <c r="K19" s="84">
        <f>I19*J19</f>
        <v>0</v>
      </c>
      <c r="L19" s="84"/>
      <c r="M19" s="84"/>
      <c r="N19" s="84">
        <f>L19*M19</f>
        <v>0</v>
      </c>
      <c r="O19" s="84"/>
      <c r="P19" s="84"/>
      <c r="Q19" s="84">
        <v>0</v>
      </c>
      <c r="R19" s="84"/>
      <c r="S19" s="84"/>
      <c r="T19" s="84">
        <f>R19*S19</f>
        <v>0</v>
      </c>
      <c r="U19" s="84"/>
      <c r="V19" s="84"/>
      <c r="W19" s="84">
        <v>0</v>
      </c>
      <c r="X19" s="84"/>
      <c r="Y19" s="84"/>
      <c r="Z19" s="84">
        <f>X19*Y19</f>
        <v>0</v>
      </c>
      <c r="AA19" s="84"/>
      <c r="AB19" s="84"/>
      <c r="AC19" s="84">
        <v>0</v>
      </c>
      <c r="AD19" s="87">
        <f t="shared" si="0"/>
        <v>0</v>
      </c>
      <c r="AE19" s="87">
        <f t="shared" si="1"/>
        <v>0</v>
      </c>
      <c r="AF19" s="87">
        <f t="shared" si="2"/>
        <v>0</v>
      </c>
      <c r="AG19" s="124" t="e">
        <f t="shared" si="3"/>
        <v>#DIV/0!</v>
      </c>
      <c r="AH19" s="125"/>
      <c r="AI19" s="59"/>
      <c r="AJ19" s="59"/>
    </row>
    <row r="20" spans="2:36" ht="30" customHeight="1" x14ac:dyDescent="0.2">
      <c r="B20" s="80" t="s">
        <v>105</v>
      </c>
      <c r="C20" s="81" t="s">
        <v>110</v>
      </c>
      <c r="D20" s="82" t="s">
        <v>107</v>
      </c>
      <c r="E20" s="83" t="s">
        <v>108</v>
      </c>
      <c r="F20" s="84"/>
      <c r="G20" s="84"/>
      <c r="H20" s="84">
        <f>F20*G20</f>
        <v>0</v>
      </c>
      <c r="I20" s="84"/>
      <c r="J20" s="84"/>
      <c r="K20" s="84">
        <f>I20*J20</f>
        <v>0</v>
      </c>
      <c r="L20" s="84"/>
      <c r="M20" s="84"/>
      <c r="N20" s="84">
        <f>L20*M20</f>
        <v>0</v>
      </c>
      <c r="O20" s="84"/>
      <c r="P20" s="84"/>
      <c r="Q20" s="84">
        <v>0</v>
      </c>
      <c r="R20" s="84"/>
      <c r="S20" s="84"/>
      <c r="T20" s="84">
        <f>R20*S20</f>
        <v>0</v>
      </c>
      <c r="U20" s="84"/>
      <c r="V20" s="84"/>
      <c r="W20" s="84">
        <v>0</v>
      </c>
      <c r="X20" s="84"/>
      <c r="Y20" s="84"/>
      <c r="Z20" s="84">
        <f>X20*Y20</f>
        <v>0</v>
      </c>
      <c r="AA20" s="84"/>
      <c r="AB20" s="84"/>
      <c r="AC20" s="84">
        <v>0</v>
      </c>
      <c r="AD20" s="87">
        <f t="shared" si="0"/>
        <v>0</v>
      </c>
      <c r="AE20" s="87">
        <f t="shared" si="1"/>
        <v>0</v>
      </c>
      <c r="AF20" s="87">
        <f t="shared" si="2"/>
        <v>0</v>
      </c>
      <c r="AG20" s="124" t="e">
        <f t="shared" si="3"/>
        <v>#DIV/0!</v>
      </c>
      <c r="AH20" s="125"/>
      <c r="AI20" s="59"/>
      <c r="AJ20" s="59"/>
    </row>
    <row r="21" spans="2:36" ht="30" customHeight="1" x14ac:dyDescent="0.2">
      <c r="B21" s="186" t="s">
        <v>102</v>
      </c>
      <c r="C21" s="118" t="s">
        <v>113</v>
      </c>
      <c r="D21" s="119" t="s">
        <v>114</v>
      </c>
      <c r="E21" s="117"/>
      <c r="F21" s="120"/>
      <c r="G21" s="120"/>
      <c r="H21" s="120">
        <f>SUM(H22:H24)</f>
        <v>75650</v>
      </c>
      <c r="I21" s="120"/>
      <c r="J21" s="120"/>
      <c r="K21" s="120">
        <f>SUM(K22:K24)</f>
        <v>75650</v>
      </c>
      <c r="L21" s="120"/>
      <c r="M21" s="120"/>
      <c r="N21" s="120">
        <f>SUM(N22:N24)</f>
        <v>0</v>
      </c>
      <c r="O21" s="120"/>
      <c r="P21" s="120"/>
      <c r="Q21" s="120">
        <f>SUM(Q22:Q24)</f>
        <v>0</v>
      </c>
      <c r="R21" s="120"/>
      <c r="S21" s="120"/>
      <c r="T21" s="120">
        <f>SUM(T22:T24)</f>
        <v>0</v>
      </c>
      <c r="U21" s="120"/>
      <c r="V21" s="120"/>
      <c r="W21" s="120">
        <f>SUM(W22:W24)</f>
        <v>0</v>
      </c>
      <c r="X21" s="120"/>
      <c r="Y21" s="120"/>
      <c r="Z21" s="120">
        <f>SUM(Z22:Z24)</f>
        <v>0</v>
      </c>
      <c r="AA21" s="120"/>
      <c r="AB21" s="120"/>
      <c r="AC21" s="120">
        <f>SUM(AC22:AC24)</f>
        <v>0</v>
      </c>
      <c r="AD21" s="121">
        <f t="shared" si="0"/>
        <v>75650</v>
      </c>
      <c r="AE21" s="121">
        <f t="shared" si="1"/>
        <v>75650</v>
      </c>
      <c r="AF21" s="121">
        <f t="shared" si="2"/>
        <v>0</v>
      </c>
      <c r="AG21" s="122">
        <f t="shared" si="3"/>
        <v>0</v>
      </c>
      <c r="AH21" s="123"/>
      <c r="AI21" s="60"/>
      <c r="AJ21" s="60"/>
    </row>
    <row r="22" spans="2:36" ht="30" customHeight="1" x14ac:dyDescent="0.2">
      <c r="B22" s="80" t="s">
        <v>105</v>
      </c>
      <c r="C22" s="81" t="s">
        <v>106</v>
      </c>
      <c r="D22" s="86" t="s">
        <v>335</v>
      </c>
      <c r="E22" s="83" t="s">
        <v>108</v>
      </c>
      <c r="F22" s="95">
        <v>5</v>
      </c>
      <c r="G22" s="95">
        <v>9350</v>
      </c>
      <c r="H22" s="95">
        <f>F22*G22</f>
        <v>46750</v>
      </c>
      <c r="I22" s="95">
        <v>5</v>
      </c>
      <c r="J22" s="95">
        <v>9350</v>
      </c>
      <c r="K22" s="95">
        <f>I22*J22</f>
        <v>46750</v>
      </c>
      <c r="L22" s="84"/>
      <c r="M22" s="84"/>
      <c r="N22" s="84">
        <f>L22*M22</f>
        <v>0</v>
      </c>
      <c r="O22" s="84"/>
      <c r="P22" s="84"/>
      <c r="Q22" s="84">
        <f>O22*P22</f>
        <v>0</v>
      </c>
      <c r="R22" s="84"/>
      <c r="S22" s="84"/>
      <c r="T22" s="84">
        <f>R22*S22</f>
        <v>0</v>
      </c>
      <c r="U22" s="84"/>
      <c r="V22" s="84"/>
      <c r="W22" s="84">
        <f>U22*V22</f>
        <v>0</v>
      </c>
      <c r="X22" s="84"/>
      <c r="Y22" s="84"/>
      <c r="Z22" s="84">
        <f>X22*Y22</f>
        <v>0</v>
      </c>
      <c r="AA22" s="84"/>
      <c r="AB22" s="84"/>
      <c r="AC22" s="84">
        <f>AA22*AB22</f>
        <v>0</v>
      </c>
      <c r="AD22" s="87">
        <f t="shared" si="0"/>
        <v>46750</v>
      </c>
      <c r="AE22" s="87">
        <f t="shared" si="1"/>
        <v>46750</v>
      </c>
      <c r="AF22" s="87">
        <f t="shared" si="2"/>
        <v>0</v>
      </c>
      <c r="AG22" s="124">
        <f t="shared" si="3"/>
        <v>0</v>
      </c>
      <c r="AH22" s="125"/>
      <c r="AI22" s="59"/>
      <c r="AJ22" s="59"/>
    </row>
    <row r="23" spans="2:36" ht="30" customHeight="1" x14ac:dyDescent="0.2">
      <c r="B23" s="80" t="s">
        <v>105</v>
      </c>
      <c r="C23" s="81" t="s">
        <v>109</v>
      </c>
      <c r="D23" s="86" t="s">
        <v>261</v>
      </c>
      <c r="E23" s="83" t="s">
        <v>108</v>
      </c>
      <c r="F23" s="95">
        <v>4</v>
      </c>
      <c r="G23" s="95">
        <v>6000</v>
      </c>
      <c r="H23" s="95">
        <f>F23*G23</f>
        <v>24000</v>
      </c>
      <c r="I23" s="95">
        <v>4</v>
      </c>
      <c r="J23" s="95">
        <v>6000</v>
      </c>
      <c r="K23" s="95">
        <f>I23*J23</f>
        <v>24000</v>
      </c>
      <c r="L23" s="84"/>
      <c r="M23" s="84"/>
      <c r="N23" s="84">
        <f>L23*M23</f>
        <v>0</v>
      </c>
      <c r="O23" s="84"/>
      <c r="P23" s="84"/>
      <c r="Q23" s="84">
        <f>O23*P23</f>
        <v>0</v>
      </c>
      <c r="R23" s="84"/>
      <c r="S23" s="84"/>
      <c r="T23" s="84">
        <f>R23*S23</f>
        <v>0</v>
      </c>
      <c r="U23" s="84"/>
      <c r="V23" s="84"/>
      <c r="W23" s="84">
        <f>U23*V23</f>
        <v>0</v>
      </c>
      <c r="X23" s="84"/>
      <c r="Y23" s="84"/>
      <c r="Z23" s="84">
        <f>X23*Y23</f>
        <v>0</v>
      </c>
      <c r="AA23" s="84"/>
      <c r="AB23" s="84"/>
      <c r="AC23" s="84">
        <f>AA23*AB23</f>
        <v>0</v>
      </c>
      <c r="AD23" s="87">
        <f t="shared" si="0"/>
        <v>24000</v>
      </c>
      <c r="AE23" s="87">
        <f t="shared" si="1"/>
        <v>24000</v>
      </c>
      <c r="AF23" s="87">
        <f t="shared" si="2"/>
        <v>0</v>
      </c>
      <c r="AG23" s="124">
        <f t="shared" si="3"/>
        <v>0</v>
      </c>
      <c r="AH23" s="125"/>
      <c r="AI23" s="59"/>
      <c r="AJ23" s="59"/>
    </row>
    <row r="24" spans="2:36" ht="30" customHeight="1" x14ac:dyDescent="0.2">
      <c r="B24" s="80" t="s">
        <v>105</v>
      </c>
      <c r="C24" s="81" t="s">
        <v>110</v>
      </c>
      <c r="D24" s="86" t="s">
        <v>262</v>
      </c>
      <c r="E24" s="83" t="s">
        <v>108</v>
      </c>
      <c r="F24" s="95">
        <v>1</v>
      </c>
      <c r="G24" s="95">
        <v>4900</v>
      </c>
      <c r="H24" s="95">
        <f>F24*G24</f>
        <v>4900</v>
      </c>
      <c r="I24" s="95">
        <v>1</v>
      </c>
      <c r="J24" s="95">
        <v>4900</v>
      </c>
      <c r="K24" s="95">
        <f>I24*J24</f>
        <v>4900</v>
      </c>
      <c r="L24" s="84"/>
      <c r="M24" s="84"/>
      <c r="N24" s="84">
        <f>L24*M24</f>
        <v>0</v>
      </c>
      <c r="O24" s="84"/>
      <c r="P24" s="84"/>
      <c r="Q24" s="84">
        <f>O24*P24</f>
        <v>0</v>
      </c>
      <c r="R24" s="84"/>
      <c r="S24" s="84"/>
      <c r="T24" s="84">
        <f>R24*S24</f>
        <v>0</v>
      </c>
      <c r="U24" s="84"/>
      <c r="V24" s="84"/>
      <c r="W24" s="84">
        <f>U24*V24</f>
        <v>0</v>
      </c>
      <c r="X24" s="84"/>
      <c r="Y24" s="84"/>
      <c r="Z24" s="84">
        <f>X24*Y24</f>
        <v>0</v>
      </c>
      <c r="AA24" s="84"/>
      <c r="AB24" s="84"/>
      <c r="AC24" s="84">
        <f>AA24*AB24</f>
        <v>0</v>
      </c>
      <c r="AD24" s="87">
        <f t="shared" si="0"/>
        <v>4900</v>
      </c>
      <c r="AE24" s="87">
        <f t="shared" si="1"/>
        <v>4900</v>
      </c>
      <c r="AF24" s="87">
        <f t="shared" si="2"/>
        <v>0</v>
      </c>
      <c r="AG24" s="124">
        <f t="shared" si="3"/>
        <v>0</v>
      </c>
      <c r="AH24" s="125"/>
      <c r="AI24" s="59"/>
      <c r="AJ24" s="59"/>
    </row>
    <row r="25" spans="2:36" ht="15.75" customHeight="1" x14ac:dyDescent="0.2">
      <c r="B25" s="126" t="s">
        <v>115</v>
      </c>
      <c r="C25" s="127"/>
      <c r="D25" s="128"/>
      <c r="E25" s="129"/>
      <c r="F25" s="130"/>
      <c r="G25" s="130"/>
      <c r="H25" s="130">
        <f>H21+H17+H13</f>
        <v>75650</v>
      </c>
      <c r="I25" s="130"/>
      <c r="J25" s="130"/>
      <c r="K25" s="130">
        <f>K21+K17+K13</f>
        <v>75650</v>
      </c>
      <c r="L25" s="130"/>
      <c r="M25" s="130"/>
      <c r="N25" s="130">
        <f>N21+N17+N13</f>
        <v>0</v>
      </c>
      <c r="O25" s="130"/>
      <c r="P25" s="130"/>
      <c r="Q25" s="130">
        <f>Q21+Q17+Q13</f>
        <v>0</v>
      </c>
      <c r="R25" s="130"/>
      <c r="S25" s="130"/>
      <c r="T25" s="130">
        <f>T21+T17+T13</f>
        <v>0</v>
      </c>
      <c r="U25" s="130"/>
      <c r="V25" s="130"/>
      <c r="W25" s="130">
        <f>W21+W17+W13</f>
        <v>0</v>
      </c>
      <c r="X25" s="130"/>
      <c r="Y25" s="130"/>
      <c r="Z25" s="130">
        <f>Z21+Z17+Z13</f>
        <v>0</v>
      </c>
      <c r="AA25" s="130"/>
      <c r="AB25" s="130"/>
      <c r="AC25" s="130">
        <f>AC21+AC17+AC13</f>
        <v>0</v>
      </c>
      <c r="AD25" s="130">
        <f>AD21+AD17+AD13</f>
        <v>75650</v>
      </c>
      <c r="AE25" s="130">
        <f>AE21+AE17+AE13</f>
        <v>75650</v>
      </c>
      <c r="AF25" s="130">
        <f t="shared" si="2"/>
        <v>0</v>
      </c>
      <c r="AG25" s="131">
        <f t="shared" si="3"/>
        <v>0</v>
      </c>
      <c r="AH25" s="132"/>
      <c r="AI25" s="59"/>
      <c r="AJ25" s="59"/>
    </row>
    <row r="26" spans="2:36" ht="30" customHeight="1" x14ac:dyDescent="0.2">
      <c r="B26" s="133" t="s">
        <v>100</v>
      </c>
      <c r="C26" s="110">
        <v>2</v>
      </c>
      <c r="D26" s="134" t="s">
        <v>116</v>
      </c>
      <c r="E26" s="135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4"/>
      <c r="AE26" s="114"/>
      <c r="AF26" s="114"/>
      <c r="AG26" s="115"/>
      <c r="AH26" s="116"/>
      <c r="AI26" s="59"/>
      <c r="AJ26" s="59"/>
    </row>
    <row r="27" spans="2:36" ht="30" customHeight="1" x14ac:dyDescent="0.2">
      <c r="B27" s="117" t="s">
        <v>102</v>
      </c>
      <c r="C27" s="118" t="s">
        <v>117</v>
      </c>
      <c r="D27" s="119" t="s">
        <v>118</v>
      </c>
      <c r="E27" s="136"/>
      <c r="F27" s="120"/>
      <c r="G27" s="120"/>
      <c r="H27" s="120">
        <f>H28</f>
        <v>16643</v>
      </c>
      <c r="I27" s="120"/>
      <c r="J27" s="120"/>
      <c r="K27" s="120">
        <f>K28</f>
        <v>16643</v>
      </c>
      <c r="L27" s="120"/>
      <c r="M27" s="120"/>
      <c r="N27" s="120">
        <f>N28</f>
        <v>0</v>
      </c>
      <c r="O27" s="120"/>
      <c r="P27" s="120"/>
      <c r="Q27" s="120">
        <f>Q28</f>
        <v>0</v>
      </c>
      <c r="R27" s="120"/>
      <c r="S27" s="120"/>
      <c r="T27" s="120">
        <f>T28</f>
        <v>0</v>
      </c>
      <c r="U27" s="120"/>
      <c r="V27" s="120"/>
      <c r="W27" s="120">
        <f>W28</f>
        <v>0</v>
      </c>
      <c r="X27" s="120"/>
      <c r="Y27" s="120"/>
      <c r="Z27" s="120">
        <f>Z28</f>
        <v>0</v>
      </c>
      <c r="AA27" s="120"/>
      <c r="AB27" s="120"/>
      <c r="AC27" s="120">
        <f>AC28</f>
        <v>0</v>
      </c>
      <c r="AD27" s="121">
        <f>H27+N27+T27+Z27</f>
        <v>16643</v>
      </c>
      <c r="AE27" s="121">
        <f>K27+Q27+W27+AC27</f>
        <v>16643</v>
      </c>
      <c r="AF27" s="121">
        <f>AD27-AE27</f>
        <v>0</v>
      </c>
      <c r="AG27" s="122">
        <f>AF27/AD27</f>
        <v>0</v>
      </c>
      <c r="AH27" s="123"/>
      <c r="AI27" s="60"/>
      <c r="AJ27" s="60"/>
    </row>
    <row r="28" spans="2:36" ht="30" customHeight="1" x14ac:dyDescent="0.2">
      <c r="B28" s="80" t="s">
        <v>105</v>
      </c>
      <c r="C28" s="81" t="s">
        <v>106</v>
      </c>
      <c r="D28" s="86" t="s">
        <v>263</v>
      </c>
      <c r="E28" s="137" t="s">
        <v>108</v>
      </c>
      <c r="F28" s="96">
        <v>2.5</v>
      </c>
      <c r="G28" s="96">
        <v>6657.2</v>
      </c>
      <c r="H28" s="96">
        <f>H25*22%</f>
        <v>16643</v>
      </c>
      <c r="I28" s="96">
        <v>2.5</v>
      </c>
      <c r="J28" s="96">
        <v>16643</v>
      </c>
      <c r="K28" s="96">
        <f>K25*22%</f>
        <v>16643</v>
      </c>
      <c r="L28" s="84"/>
      <c r="M28" s="84"/>
      <c r="N28" s="84">
        <f>N25*22%</f>
        <v>0</v>
      </c>
      <c r="O28" s="84"/>
      <c r="P28" s="84"/>
      <c r="Q28" s="84">
        <f>Q25*22%</f>
        <v>0</v>
      </c>
      <c r="R28" s="84"/>
      <c r="S28" s="84"/>
      <c r="T28" s="84">
        <f>T25*22%</f>
        <v>0</v>
      </c>
      <c r="U28" s="84"/>
      <c r="V28" s="84"/>
      <c r="W28" s="84">
        <f>W25*22%</f>
        <v>0</v>
      </c>
      <c r="X28" s="84"/>
      <c r="Y28" s="84"/>
      <c r="Z28" s="84">
        <f>Z25*22%</f>
        <v>0</v>
      </c>
      <c r="AA28" s="84"/>
      <c r="AB28" s="84"/>
      <c r="AC28" s="84">
        <f>AC25*22%</f>
        <v>0</v>
      </c>
      <c r="AD28" s="87">
        <f>H28+N28+T28+Z28</f>
        <v>16643</v>
      </c>
      <c r="AE28" s="87">
        <f>K28+Q28+W28+AC28</f>
        <v>16643</v>
      </c>
      <c r="AF28" s="87">
        <f>AD28-AE28</f>
        <v>0</v>
      </c>
      <c r="AG28" s="124">
        <f>AF28/AD28</f>
        <v>0</v>
      </c>
      <c r="AH28" s="125"/>
      <c r="AI28" s="59"/>
      <c r="AJ28" s="59"/>
    </row>
    <row r="29" spans="2:36" ht="15.75" customHeight="1" x14ac:dyDescent="0.2">
      <c r="B29" s="126" t="s">
        <v>119</v>
      </c>
      <c r="C29" s="127"/>
      <c r="D29" s="128"/>
      <c r="E29" s="129"/>
      <c r="F29" s="130"/>
      <c r="G29" s="130"/>
      <c r="H29" s="130">
        <f>H27</f>
        <v>16643</v>
      </c>
      <c r="I29" s="130"/>
      <c r="J29" s="130"/>
      <c r="K29" s="130">
        <f>K27</f>
        <v>16643</v>
      </c>
      <c r="L29" s="130"/>
      <c r="M29" s="130"/>
      <c r="N29" s="130">
        <f>N27</f>
        <v>0</v>
      </c>
      <c r="O29" s="130"/>
      <c r="P29" s="130"/>
      <c r="Q29" s="130">
        <f>Q27</f>
        <v>0</v>
      </c>
      <c r="R29" s="130"/>
      <c r="S29" s="130"/>
      <c r="T29" s="130">
        <f>T27</f>
        <v>0</v>
      </c>
      <c r="U29" s="130"/>
      <c r="V29" s="130"/>
      <c r="W29" s="130">
        <f>W27</f>
        <v>0</v>
      </c>
      <c r="X29" s="130"/>
      <c r="Y29" s="130"/>
      <c r="Z29" s="130">
        <f>Z27</f>
        <v>0</v>
      </c>
      <c r="AA29" s="130"/>
      <c r="AB29" s="130"/>
      <c r="AC29" s="130">
        <f>AC27</f>
        <v>0</v>
      </c>
      <c r="AD29" s="130">
        <f>AD28</f>
        <v>16643</v>
      </c>
      <c r="AE29" s="130">
        <f>AE28</f>
        <v>16643</v>
      </c>
      <c r="AF29" s="130">
        <f>AF28</f>
        <v>0</v>
      </c>
      <c r="AG29" s="131">
        <f>AF29/AD29</f>
        <v>0</v>
      </c>
      <c r="AH29" s="132"/>
      <c r="AI29" s="59"/>
      <c r="AJ29" s="59"/>
    </row>
    <row r="30" spans="2:36" ht="33" customHeight="1" x14ac:dyDescent="0.2">
      <c r="B30" s="133" t="s">
        <v>120</v>
      </c>
      <c r="C30" s="138" t="s">
        <v>23</v>
      </c>
      <c r="D30" s="134" t="s">
        <v>121</v>
      </c>
      <c r="E30" s="135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4"/>
      <c r="AE30" s="114"/>
      <c r="AF30" s="114"/>
      <c r="AG30" s="115"/>
      <c r="AH30" s="116"/>
      <c r="AI30" s="59"/>
      <c r="AJ30" s="59"/>
    </row>
    <row r="31" spans="2:36" ht="29.25" customHeight="1" x14ac:dyDescent="0.2">
      <c r="B31" s="117" t="s">
        <v>102</v>
      </c>
      <c r="C31" s="118" t="s">
        <v>122</v>
      </c>
      <c r="D31" s="119" t="s">
        <v>123</v>
      </c>
      <c r="E31" s="117"/>
      <c r="F31" s="120"/>
      <c r="G31" s="120"/>
      <c r="H31" s="120">
        <f>SUM(H32:H34)</f>
        <v>0</v>
      </c>
      <c r="I31" s="120"/>
      <c r="J31" s="120"/>
      <c r="K31" s="120">
        <f>SUM(K32:K34)</f>
        <v>0</v>
      </c>
      <c r="L31" s="120"/>
      <c r="M31" s="120"/>
      <c r="N31" s="120">
        <f>SUM(N32:N34)</f>
        <v>0</v>
      </c>
      <c r="O31" s="120"/>
      <c r="P31" s="120"/>
      <c r="Q31" s="120">
        <f>SUM(Q32:Q34)</f>
        <v>0</v>
      </c>
      <c r="R31" s="120"/>
      <c r="S31" s="120"/>
      <c r="T31" s="120">
        <f>SUM(T32:T34)</f>
        <v>0</v>
      </c>
      <c r="U31" s="120"/>
      <c r="V31" s="120"/>
      <c r="W31" s="120">
        <f>SUM(W32:W34)</f>
        <v>0</v>
      </c>
      <c r="X31" s="120"/>
      <c r="Y31" s="120"/>
      <c r="Z31" s="120">
        <f>SUM(Z32:Z34)</f>
        <v>0</v>
      </c>
      <c r="AA31" s="120"/>
      <c r="AB31" s="120"/>
      <c r="AC31" s="120">
        <f>SUM(AC32:AC34)</f>
        <v>0</v>
      </c>
      <c r="AD31" s="121">
        <f t="shared" ref="AD31:AD42" si="4">H31+N31+T31+Z31</f>
        <v>0</v>
      </c>
      <c r="AE31" s="121">
        <f t="shared" ref="AE31:AE42" si="5">K31+Q31+W31+AC31</f>
        <v>0</v>
      </c>
      <c r="AF31" s="121">
        <f t="shared" ref="AF31:AF43" si="6">AD31-AE31</f>
        <v>0</v>
      </c>
      <c r="AG31" s="122" t="e">
        <f t="shared" ref="AG31:AG43" si="7">AF31/AD31</f>
        <v>#DIV/0!</v>
      </c>
      <c r="AH31" s="123"/>
      <c r="AI31" s="60"/>
      <c r="AJ31" s="60"/>
    </row>
    <row r="32" spans="2:36" ht="39.75" customHeight="1" x14ac:dyDescent="0.2">
      <c r="B32" s="80" t="s">
        <v>105</v>
      </c>
      <c r="C32" s="81" t="s">
        <v>106</v>
      </c>
      <c r="D32" s="82" t="s">
        <v>124</v>
      </c>
      <c r="E32" s="83" t="s">
        <v>125</v>
      </c>
      <c r="F32" s="84"/>
      <c r="G32" s="84"/>
      <c r="H32" s="84">
        <f>F32*G32</f>
        <v>0</v>
      </c>
      <c r="I32" s="84"/>
      <c r="J32" s="84"/>
      <c r="K32" s="84">
        <f>I32*J32</f>
        <v>0</v>
      </c>
      <c r="L32" s="84"/>
      <c r="M32" s="84"/>
      <c r="N32" s="84">
        <f>L32*M32</f>
        <v>0</v>
      </c>
      <c r="O32" s="84"/>
      <c r="P32" s="84"/>
      <c r="Q32" s="84">
        <f>O32*P32</f>
        <v>0</v>
      </c>
      <c r="R32" s="84"/>
      <c r="S32" s="84"/>
      <c r="T32" s="84">
        <f>R32*S32</f>
        <v>0</v>
      </c>
      <c r="U32" s="84"/>
      <c r="V32" s="84"/>
      <c r="W32" s="84">
        <f>U32*V32</f>
        <v>0</v>
      </c>
      <c r="X32" s="84"/>
      <c r="Y32" s="84"/>
      <c r="Z32" s="84">
        <f>X32*Y32</f>
        <v>0</v>
      </c>
      <c r="AA32" s="84"/>
      <c r="AB32" s="84"/>
      <c r="AC32" s="84">
        <f>AA32*AB32</f>
        <v>0</v>
      </c>
      <c r="AD32" s="87">
        <f t="shared" si="4"/>
        <v>0</v>
      </c>
      <c r="AE32" s="87">
        <f t="shared" si="5"/>
        <v>0</v>
      </c>
      <c r="AF32" s="87">
        <f t="shared" si="6"/>
        <v>0</v>
      </c>
      <c r="AG32" s="124" t="e">
        <f t="shared" si="7"/>
        <v>#DIV/0!</v>
      </c>
      <c r="AH32" s="125"/>
      <c r="AI32" s="59"/>
      <c r="AJ32" s="59"/>
    </row>
    <row r="33" spans="2:36" ht="39.75" customHeight="1" x14ac:dyDescent="0.2">
      <c r="B33" s="80" t="s">
        <v>105</v>
      </c>
      <c r="C33" s="81" t="s">
        <v>109</v>
      </c>
      <c r="D33" s="82" t="s">
        <v>124</v>
      </c>
      <c r="E33" s="83" t="s">
        <v>125</v>
      </c>
      <c r="F33" s="84"/>
      <c r="G33" s="84"/>
      <c r="H33" s="84">
        <f>F33*G33</f>
        <v>0</v>
      </c>
      <c r="I33" s="84"/>
      <c r="J33" s="84"/>
      <c r="K33" s="84">
        <f>I33*J33</f>
        <v>0</v>
      </c>
      <c r="L33" s="84"/>
      <c r="M33" s="84"/>
      <c r="N33" s="84">
        <f>L33*M33</f>
        <v>0</v>
      </c>
      <c r="O33" s="84"/>
      <c r="P33" s="84"/>
      <c r="Q33" s="84">
        <f>O33*P33</f>
        <v>0</v>
      </c>
      <c r="R33" s="84"/>
      <c r="S33" s="84"/>
      <c r="T33" s="84">
        <f>R33*S33</f>
        <v>0</v>
      </c>
      <c r="U33" s="84"/>
      <c r="V33" s="84"/>
      <c r="W33" s="84">
        <f>U33*V33</f>
        <v>0</v>
      </c>
      <c r="X33" s="84"/>
      <c r="Y33" s="84"/>
      <c r="Z33" s="84">
        <f>X33*Y33</f>
        <v>0</v>
      </c>
      <c r="AA33" s="84"/>
      <c r="AB33" s="84"/>
      <c r="AC33" s="84">
        <f>AA33*AB33</f>
        <v>0</v>
      </c>
      <c r="AD33" s="87">
        <f t="shared" si="4"/>
        <v>0</v>
      </c>
      <c r="AE33" s="87">
        <f t="shared" si="5"/>
        <v>0</v>
      </c>
      <c r="AF33" s="87">
        <f t="shared" si="6"/>
        <v>0</v>
      </c>
      <c r="AG33" s="124" t="e">
        <f t="shared" si="7"/>
        <v>#DIV/0!</v>
      </c>
      <c r="AH33" s="125"/>
      <c r="AI33" s="59"/>
      <c r="AJ33" s="59"/>
    </row>
    <row r="34" spans="2:36" ht="39.75" customHeight="1" x14ac:dyDescent="0.2">
      <c r="B34" s="80" t="s">
        <v>105</v>
      </c>
      <c r="C34" s="81" t="s">
        <v>110</v>
      </c>
      <c r="D34" s="82" t="s">
        <v>124</v>
      </c>
      <c r="E34" s="83" t="s">
        <v>125</v>
      </c>
      <c r="F34" s="84"/>
      <c r="G34" s="84"/>
      <c r="H34" s="84">
        <f>F34*G34</f>
        <v>0</v>
      </c>
      <c r="I34" s="84"/>
      <c r="J34" s="84"/>
      <c r="K34" s="84">
        <f>I34*J34</f>
        <v>0</v>
      </c>
      <c r="L34" s="84"/>
      <c r="M34" s="84"/>
      <c r="N34" s="84">
        <f>L34*M34</f>
        <v>0</v>
      </c>
      <c r="O34" s="84"/>
      <c r="P34" s="84"/>
      <c r="Q34" s="84">
        <f>O34*P34</f>
        <v>0</v>
      </c>
      <c r="R34" s="84"/>
      <c r="S34" s="84"/>
      <c r="T34" s="84">
        <f>R34*S34</f>
        <v>0</v>
      </c>
      <c r="U34" s="84"/>
      <c r="V34" s="84"/>
      <c r="W34" s="84">
        <f>U34*V34</f>
        <v>0</v>
      </c>
      <c r="X34" s="84"/>
      <c r="Y34" s="84"/>
      <c r="Z34" s="84">
        <f>X34*Y34</f>
        <v>0</v>
      </c>
      <c r="AA34" s="84"/>
      <c r="AB34" s="84"/>
      <c r="AC34" s="84">
        <f>AA34*AB34</f>
        <v>0</v>
      </c>
      <c r="AD34" s="87">
        <f t="shared" si="4"/>
        <v>0</v>
      </c>
      <c r="AE34" s="87">
        <f t="shared" si="5"/>
        <v>0</v>
      </c>
      <c r="AF34" s="87">
        <f t="shared" si="6"/>
        <v>0</v>
      </c>
      <c r="AG34" s="124" t="e">
        <f t="shared" si="7"/>
        <v>#DIV/0!</v>
      </c>
      <c r="AH34" s="125"/>
      <c r="AI34" s="59"/>
      <c r="AJ34" s="59"/>
    </row>
    <row r="35" spans="2:36" ht="30" customHeight="1" x14ac:dyDescent="0.2">
      <c r="B35" s="117" t="s">
        <v>102</v>
      </c>
      <c r="C35" s="118" t="s">
        <v>126</v>
      </c>
      <c r="D35" s="119" t="s">
        <v>127</v>
      </c>
      <c r="E35" s="117"/>
      <c r="F35" s="120">
        <f t="shared" ref="F35:AC35" si="8">SUM(F36:F38)</f>
        <v>0</v>
      </c>
      <c r="G35" s="120">
        <f t="shared" si="8"/>
        <v>0</v>
      </c>
      <c r="H35" s="120">
        <f t="shared" si="8"/>
        <v>0</v>
      </c>
      <c r="I35" s="120">
        <f t="shared" si="8"/>
        <v>0</v>
      </c>
      <c r="J35" s="120">
        <f t="shared" si="8"/>
        <v>0</v>
      </c>
      <c r="K35" s="120">
        <f t="shared" si="8"/>
        <v>0</v>
      </c>
      <c r="L35" s="120">
        <f t="shared" si="8"/>
        <v>0</v>
      </c>
      <c r="M35" s="120">
        <f t="shared" si="8"/>
        <v>0</v>
      </c>
      <c r="N35" s="120">
        <f t="shared" si="8"/>
        <v>0</v>
      </c>
      <c r="O35" s="120">
        <f t="shared" si="8"/>
        <v>0</v>
      </c>
      <c r="P35" s="120">
        <f t="shared" si="8"/>
        <v>0</v>
      </c>
      <c r="Q35" s="120">
        <f t="shared" si="8"/>
        <v>0</v>
      </c>
      <c r="R35" s="120">
        <f t="shared" si="8"/>
        <v>0</v>
      </c>
      <c r="S35" s="120">
        <f t="shared" si="8"/>
        <v>0</v>
      </c>
      <c r="T35" s="120">
        <f t="shared" si="8"/>
        <v>0</v>
      </c>
      <c r="U35" s="120">
        <f t="shared" si="8"/>
        <v>0</v>
      </c>
      <c r="V35" s="120">
        <f t="shared" si="8"/>
        <v>0</v>
      </c>
      <c r="W35" s="120">
        <f t="shared" si="8"/>
        <v>0</v>
      </c>
      <c r="X35" s="120">
        <f t="shared" si="8"/>
        <v>0</v>
      </c>
      <c r="Y35" s="120">
        <f t="shared" si="8"/>
        <v>0</v>
      </c>
      <c r="Z35" s="120">
        <f t="shared" si="8"/>
        <v>0</v>
      </c>
      <c r="AA35" s="120">
        <f t="shared" si="8"/>
        <v>0</v>
      </c>
      <c r="AB35" s="120">
        <f t="shared" si="8"/>
        <v>0</v>
      </c>
      <c r="AC35" s="120">
        <f t="shared" si="8"/>
        <v>0</v>
      </c>
      <c r="AD35" s="121">
        <f t="shared" si="4"/>
        <v>0</v>
      </c>
      <c r="AE35" s="121">
        <f t="shared" si="5"/>
        <v>0</v>
      </c>
      <c r="AF35" s="121">
        <f t="shared" si="6"/>
        <v>0</v>
      </c>
      <c r="AG35" s="122" t="e">
        <f t="shared" si="7"/>
        <v>#DIV/0!</v>
      </c>
      <c r="AH35" s="123"/>
      <c r="AI35" s="60"/>
      <c r="AJ35" s="60"/>
    </row>
    <row r="36" spans="2:36" ht="39.75" customHeight="1" x14ac:dyDescent="0.2">
      <c r="B36" s="80" t="s">
        <v>105</v>
      </c>
      <c r="C36" s="81" t="s">
        <v>106</v>
      </c>
      <c r="D36" s="82" t="s">
        <v>128</v>
      </c>
      <c r="E36" s="83" t="s">
        <v>129</v>
      </c>
      <c r="F36" s="84"/>
      <c r="G36" s="84"/>
      <c r="H36" s="84">
        <f>F36*G36</f>
        <v>0</v>
      </c>
      <c r="I36" s="84"/>
      <c r="J36" s="84"/>
      <c r="K36" s="84">
        <f>I36*J36</f>
        <v>0</v>
      </c>
      <c r="L36" s="84"/>
      <c r="M36" s="84"/>
      <c r="N36" s="84">
        <f>L36*M36</f>
        <v>0</v>
      </c>
      <c r="O36" s="84"/>
      <c r="P36" s="84"/>
      <c r="Q36" s="84">
        <f>O36*P36</f>
        <v>0</v>
      </c>
      <c r="R36" s="84"/>
      <c r="S36" s="84"/>
      <c r="T36" s="84">
        <f>R36*S36</f>
        <v>0</v>
      </c>
      <c r="U36" s="84"/>
      <c r="V36" s="84"/>
      <c r="W36" s="84">
        <f>U36*V36</f>
        <v>0</v>
      </c>
      <c r="X36" s="84"/>
      <c r="Y36" s="84"/>
      <c r="Z36" s="84">
        <f>X36*Y36</f>
        <v>0</v>
      </c>
      <c r="AA36" s="84"/>
      <c r="AB36" s="84"/>
      <c r="AC36" s="84">
        <f>AA36*AB36</f>
        <v>0</v>
      </c>
      <c r="AD36" s="87">
        <f t="shared" si="4"/>
        <v>0</v>
      </c>
      <c r="AE36" s="87">
        <f t="shared" si="5"/>
        <v>0</v>
      </c>
      <c r="AF36" s="87">
        <f t="shared" si="6"/>
        <v>0</v>
      </c>
      <c r="AG36" s="124" t="e">
        <f t="shared" si="7"/>
        <v>#DIV/0!</v>
      </c>
      <c r="AH36" s="125"/>
      <c r="AI36" s="59"/>
      <c r="AJ36" s="59"/>
    </row>
    <row r="37" spans="2:36" ht="39.75" customHeight="1" x14ac:dyDescent="0.2">
      <c r="B37" s="80" t="s">
        <v>105</v>
      </c>
      <c r="C37" s="81" t="s">
        <v>109</v>
      </c>
      <c r="D37" s="82" t="s">
        <v>128</v>
      </c>
      <c r="E37" s="83" t="s">
        <v>129</v>
      </c>
      <c r="F37" s="84"/>
      <c r="G37" s="84"/>
      <c r="H37" s="84">
        <f>F37*G37</f>
        <v>0</v>
      </c>
      <c r="I37" s="84"/>
      <c r="J37" s="84"/>
      <c r="K37" s="84">
        <f>I37*J37</f>
        <v>0</v>
      </c>
      <c r="L37" s="84"/>
      <c r="M37" s="84"/>
      <c r="N37" s="84">
        <f>L37*M37</f>
        <v>0</v>
      </c>
      <c r="O37" s="84"/>
      <c r="P37" s="84"/>
      <c r="Q37" s="84">
        <f>O37*P37</f>
        <v>0</v>
      </c>
      <c r="R37" s="84"/>
      <c r="S37" s="84"/>
      <c r="T37" s="84">
        <f>R37*S37</f>
        <v>0</v>
      </c>
      <c r="U37" s="84"/>
      <c r="V37" s="84"/>
      <c r="W37" s="84">
        <f>U37*V37</f>
        <v>0</v>
      </c>
      <c r="X37" s="84"/>
      <c r="Y37" s="84"/>
      <c r="Z37" s="84">
        <f>X37*Y37</f>
        <v>0</v>
      </c>
      <c r="AA37" s="84"/>
      <c r="AB37" s="84"/>
      <c r="AC37" s="84">
        <f>AA37*AB37</f>
        <v>0</v>
      </c>
      <c r="AD37" s="87">
        <f t="shared" si="4"/>
        <v>0</v>
      </c>
      <c r="AE37" s="87">
        <f t="shared" si="5"/>
        <v>0</v>
      </c>
      <c r="AF37" s="87">
        <f t="shared" si="6"/>
        <v>0</v>
      </c>
      <c r="AG37" s="124" t="e">
        <f t="shared" si="7"/>
        <v>#DIV/0!</v>
      </c>
      <c r="AH37" s="125"/>
      <c r="AI37" s="59"/>
      <c r="AJ37" s="59"/>
    </row>
    <row r="38" spans="2:36" ht="39.75" customHeight="1" x14ac:dyDescent="0.2">
      <c r="B38" s="80" t="s">
        <v>105</v>
      </c>
      <c r="C38" s="81" t="s">
        <v>110</v>
      </c>
      <c r="D38" s="82" t="s">
        <v>128</v>
      </c>
      <c r="E38" s="83" t="s">
        <v>129</v>
      </c>
      <c r="F38" s="84"/>
      <c r="G38" s="84"/>
      <c r="H38" s="84">
        <f>F38*G38</f>
        <v>0</v>
      </c>
      <c r="I38" s="84"/>
      <c r="J38" s="84"/>
      <c r="K38" s="84">
        <f>I38*J38</f>
        <v>0</v>
      </c>
      <c r="L38" s="84"/>
      <c r="M38" s="84"/>
      <c r="N38" s="84">
        <f>L38*M38</f>
        <v>0</v>
      </c>
      <c r="O38" s="84"/>
      <c r="P38" s="84"/>
      <c r="Q38" s="84">
        <f>O38*P38</f>
        <v>0</v>
      </c>
      <c r="R38" s="84"/>
      <c r="S38" s="84"/>
      <c r="T38" s="84">
        <f>R38*S38</f>
        <v>0</v>
      </c>
      <c r="U38" s="84"/>
      <c r="V38" s="84"/>
      <c r="W38" s="84">
        <f>U38*V38</f>
        <v>0</v>
      </c>
      <c r="X38" s="84"/>
      <c r="Y38" s="84"/>
      <c r="Z38" s="84">
        <f>X38*Y38</f>
        <v>0</v>
      </c>
      <c r="AA38" s="84"/>
      <c r="AB38" s="84"/>
      <c r="AC38" s="84">
        <f>AA38*AB38</f>
        <v>0</v>
      </c>
      <c r="AD38" s="87">
        <f t="shared" si="4"/>
        <v>0</v>
      </c>
      <c r="AE38" s="87">
        <f t="shared" si="5"/>
        <v>0</v>
      </c>
      <c r="AF38" s="87">
        <f t="shared" si="6"/>
        <v>0</v>
      </c>
      <c r="AG38" s="124" t="e">
        <f t="shared" si="7"/>
        <v>#DIV/0!</v>
      </c>
      <c r="AH38" s="125"/>
      <c r="AI38" s="59"/>
      <c r="AJ38" s="59"/>
    </row>
    <row r="39" spans="2:36" ht="30" customHeight="1" x14ac:dyDescent="0.2">
      <c r="B39" s="117" t="s">
        <v>102</v>
      </c>
      <c r="C39" s="118" t="s">
        <v>130</v>
      </c>
      <c r="D39" s="119" t="s">
        <v>131</v>
      </c>
      <c r="E39" s="117"/>
      <c r="F39" s="120">
        <f t="shared" ref="F39:AC39" si="9">SUM(F40:F42)</f>
        <v>0</v>
      </c>
      <c r="G39" s="120">
        <f t="shared" si="9"/>
        <v>0</v>
      </c>
      <c r="H39" s="120">
        <f t="shared" si="9"/>
        <v>0</v>
      </c>
      <c r="I39" s="120">
        <f t="shared" si="9"/>
        <v>0</v>
      </c>
      <c r="J39" s="120">
        <f t="shared" si="9"/>
        <v>0</v>
      </c>
      <c r="K39" s="120">
        <f t="shared" si="9"/>
        <v>0</v>
      </c>
      <c r="L39" s="120">
        <f t="shared" si="9"/>
        <v>0</v>
      </c>
      <c r="M39" s="120">
        <f t="shared" si="9"/>
        <v>0</v>
      </c>
      <c r="N39" s="120">
        <f t="shared" si="9"/>
        <v>0</v>
      </c>
      <c r="O39" s="120">
        <f t="shared" si="9"/>
        <v>0</v>
      </c>
      <c r="P39" s="120">
        <f t="shared" si="9"/>
        <v>0</v>
      </c>
      <c r="Q39" s="120">
        <f t="shared" si="9"/>
        <v>0</v>
      </c>
      <c r="R39" s="120">
        <f t="shared" si="9"/>
        <v>0</v>
      </c>
      <c r="S39" s="120">
        <f t="shared" si="9"/>
        <v>0</v>
      </c>
      <c r="T39" s="120">
        <f t="shared" si="9"/>
        <v>0</v>
      </c>
      <c r="U39" s="120">
        <f t="shared" si="9"/>
        <v>0</v>
      </c>
      <c r="V39" s="120">
        <f t="shared" si="9"/>
        <v>0</v>
      </c>
      <c r="W39" s="120">
        <f t="shared" si="9"/>
        <v>0</v>
      </c>
      <c r="X39" s="120">
        <f t="shared" si="9"/>
        <v>0</v>
      </c>
      <c r="Y39" s="120">
        <f t="shared" si="9"/>
        <v>0</v>
      </c>
      <c r="Z39" s="120">
        <f t="shared" si="9"/>
        <v>0</v>
      </c>
      <c r="AA39" s="120">
        <f t="shared" si="9"/>
        <v>0</v>
      </c>
      <c r="AB39" s="120">
        <f t="shared" si="9"/>
        <v>0</v>
      </c>
      <c r="AC39" s="120">
        <f t="shared" si="9"/>
        <v>0</v>
      </c>
      <c r="AD39" s="121">
        <f t="shared" si="4"/>
        <v>0</v>
      </c>
      <c r="AE39" s="121">
        <f t="shared" si="5"/>
        <v>0</v>
      </c>
      <c r="AF39" s="121">
        <f t="shared" si="6"/>
        <v>0</v>
      </c>
      <c r="AG39" s="122" t="e">
        <f t="shared" si="7"/>
        <v>#DIV/0!</v>
      </c>
      <c r="AH39" s="123"/>
      <c r="AI39" s="60"/>
      <c r="AJ39" s="60"/>
    </row>
    <row r="40" spans="2:36" ht="34.5" customHeight="1" x14ac:dyDescent="0.2">
      <c r="B40" s="80" t="s">
        <v>105</v>
      </c>
      <c r="C40" s="81" t="s">
        <v>106</v>
      </c>
      <c r="D40" s="82" t="s">
        <v>132</v>
      </c>
      <c r="E40" s="83" t="s">
        <v>129</v>
      </c>
      <c r="F40" s="84"/>
      <c r="G40" s="84"/>
      <c r="H40" s="84">
        <f>F40*G40</f>
        <v>0</v>
      </c>
      <c r="I40" s="84"/>
      <c r="J40" s="84"/>
      <c r="K40" s="84">
        <f>I40*J40</f>
        <v>0</v>
      </c>
      <c r="L40" s="84"/>
      <c r="M40" s="84"/>
      <c r="N40" s="84">
        <f>L40*M40</f>
        <v>0</v>
      </c>
      <c r="O40" s="84"/>
      <c r="P40" s="84"/>
      <c r="Q40" s="84">
        <f>O40*P40</f>
        <v>0</v>
      </c>
      <c r="R40" s="84"/>
      <c r="S40" s="84"/>
      <c r="T40" s="84">
        <f>R40*S40</f>
        <v>0</v>
      </c>
      <c r="U40" s="84"/>
      <c r="V40" s="84"/>
      <c r="W40" s="84">
        <f>U40*V40</f>
        <v>0</v>
      </c>
      <c r="X40" s="84"/>
      <c r="Y40" s="84"/>
      <c r="Z40" s="84">
        <f>X40*Y40</f>
        <v>0</v>
      </c>
      <c r="AA40" s="84"/>
      <c r="AB40" s="84"/>
      <c r="AC40" s="84">
        <f>AA40*AB40</f>
        <v>0</v>
      </c>
      <c r="AD40" s="87">
        <f t="shared" si="4"/>
        <v>0</v>
      </c>
      <c r="AE40" s="87">
        <f t="shared" si="5"/>
        <v>0</v>
      </c>
      <c r="AF40" s="87">
        <f t="shared" si="6"/>
        <v>0</v>
      </c>
      <c r="AG40" s="124" t="e">
        <f t="shared" si="7"/>
        <v>#DIV/0!</v>
      </c>
      <c r="AH40" s="125"/>
      <c r="AI40" s="59"/>
      <c r="AJ40" s="59"/>
    </row>
    <row r="41" spans="2:36" ht="34.5" customHeight="1" x14ac:dyDescent="0.2">
      <c r="B41" s="80" t="s">
        <v>105</v>
      </c>
      <c r="C41" s="81" t="s">
        <v>109</v>
      </c>
      <c r="D41" s="82" t="s">
        <v>132</v>
      </c>
      <c r="E41" s="83" t="s">
        <v>129</v>
      </c>
      <c r="F41" s="84"/>
      <c r="G41" s="84"/>
      <c r="H41" s="84">
        <f>F41*G41</f>
        <v>0</v>
      </c>
      <c r="I41" s="84"/>
      <c r="J41" s="84"/>
      <c r="K41" s="84">
        <f>I41*J41</f>
        <v>0</v>
      </c>
      <c r="L41" s="84"/>
      <c r="M41" s="84"/>
      <c r="N41" s="84">
        <f>L41*M41</f>
        <v>0</v>
      </c>
      <c r="O41" s="84"/>
      <c r="P41" s="84"/>
      <c r="Q41" s="84">
        <f>O41*P41</f>
        <v>0</v>
      </c>
      <c r="R41" s="84"/>
      <c r="S41" s="84"/>
      <c r="T41" s="84">
        <f>R41*S41</f>
        <v>0</v>
      </c>
      <c r="U41" s="84"/>
      <c r="V41" s="84"/>
      <c r="W41" s="84">
        <f>U41*V41</f>
        <v>0</v>
      </c>
      <c r="X41" s="84"/>
      <c r="Y41" s="84"/>
      <c r="Z41" s="84">
        <f>X41*Y41</f>
        <v>0</v>
      </c>
      <c r="AA41" s="84"/>
      <c r="AB41" s="84"/>
      <c r="AC41" s="84">
        <f>AA41*AB41</f>
        <v>0</v>
      </c>
      <c r="AD41" s="87">
        <f t="shared" si="4"/>
        <v>0</v>
      </c>
      <c r="AE41" s="87">
        <f t="shared" si="5"/>
        <v>0</v>
      </c>
      <c r="AF41" s="87">
        <f t="shared" si="6"/>
        <v>0</v>
      </c>
      <c r="AG41" s="124" t="e">
        <f t="shared" si="7"/>
        <v>#DIV/0!</v>
      </c>
      <c r="AH41" s="125"/>
      <c r="AI41" s="59"/>
      <c r="AJ41" s="59"/>
    </row>
    <row r="42" spans="2:36" ht="34.5" customHeight="1" x14ac:dyDescent="0.2">
      <c r="B42" s="80" t="s">
        <v>105</v>
      </c>
      <c r="C42" s="81" t="s">
        <v>110</v>
      </c>
      <c r="D42" s="82" t="s">
        <v>132</v>
      </c>
      <c r="E42" s="83" t="s">
        <v>129</v>
      </c>
      <c r="F42" s="84"/>
      <c r="G42" s="84"/>
      <c r="H42" s="84">
        <f>F42*G42</f>
        <v>0</v>
      </c>
      <c r="I42" s="84"/>
      <c r="J42" s="84"/>
      <c r="K42" s="84">
        <f>I42*J42</f>
        <v>0</v>
      </c>
      <c r="L42" s="84"/>
      <c r="M42" s="84"/>
      <c r="N42" s="84">
        <f>L42*M42</f>
        <v>0</v>
      </c>
      <c r="O42" s="84"/>
      <c r="P42" s="84"/>
      <c r="Q42" s="84">
        <f>O42*P42</f>
        <v>0</v>
      </c>
      <c r="R42" s="84"/>
      <c r="S42" s="84"/>
      <c r="T42" s="84">
        <f>R42*S42</f>
        <v>0</v>
      </c>
      <c r="U42" s="84"/>
      <c r="V42" s="84"/>
      <c r="W42" s="84">
        <f>U42*V42</f>
        <v>0</v>
      </c>
      <c r="X42" s="84"/>
      <c r="Y42" s="84"/>
      <c r="Z42" s="84">
        <f>X42*Y42</f>
        <v>0</v>
      </c>
      <c r="AA42" s="84"/>
      <c r="AB42" s="84"/>
      <c r="AC42" s="84">
        <f>AA42*AB42</f>
        <v>0</v>
      </c>
      <c r="AD42" s="87">
        <f t="shared" si="4"/>
        <v>0</v>
      </c>
      <c r="AE42" s="87">
        <f t="shared" si="5"/>
        <v>0</v>
      </c>
      <c r="AF42" s="87">
        <f t="shared" si="6"/>
        <v>0</v>
      </c>
      <c r="AG42" s="124" t="e">
        <f t="shared" si="7"/>
        <v>#DIV/0!</v>
      </c>
      <c r="AH42" s="125"/>
      <c r="AI42" s="59"/>
      <c r="AJ42" s="59"/>
    </row>
    <row r="43" spans="2:36" ht="15" customHeight="1" x14ac:dyDescent="0.2">
      <c r="B43" s="126" t="s">
        <v>133</v>
      </c>
      <c r="C43" s="127"/>
      <c r="D43" s="139"/>
      <c r="E43" s="140"/>
      <c r="F43" s="130"/>
      <c r="G43" s="130"/>
      <c r="H43" s="130">
        <f>H39+H35+H31</f>
        <v>0</v>
      </c>
      <c r="I43" s="130"/>
      <c r="J43" s="130"/>
      <c r="K43" s="130">
        <f>K39+K35+K31</f>
        <v>0</v>
      </c>
      <c r="L43" s="130"/>
      <c r="M43" s="130"/>
      <c r="N43" s="130">
        <f>N39+N35+N31</f>
        <v>0</v>
      </c>
      <c r="O43" s="130"/>
      <c r="P43" s="130"/>
      <c r="Q43" s="130">
        <f>Q39+Q35+Q31</f>
        <v>0</v>
      </c>
      <c r="R43" s="130"/>
      <c r="S43" s="130"/>
      <c r="T43" s="130">
        <f>T39+T35+T31</f>
        <v>0</v>
      </c>
      <c r="U43" s="130"/>
      <c r="V43" s="130"/>
      <c r="W43" s="130">
        <f>W39+W35+W31</f>
        <v>0</v>
      </c>
      <c r="X43" s="130"/>
      <c r="Y43" s="130"/>
      <c r="Z43" s="130">
        <f>Z39+Z35+Z31</f>
        <v>0</v>
      </c>
      <c r="AA43" s="130"/>
      <c r="AB43" s="130"/>
      <c r="AC43" s="130">
        <f>AC39+AC35+AC31</f>
        <v>0</v>
      </c>
      <c r="AD43" s="130">
        <f>AD31+AD35+AD39</f>
        <v>0</v>
      </c>
      <c r="AE43" s="130">
        <f>AE31+AE35+AE39</f>
        <v>0</v>
      </c>
      <c r="AF43" s="130">
        <f t="shared" si="6"/>
        <v>0</v>
      </c>
      <c r="AG43" s="131" t="e">
        <f t="shared" si="7"/>
        <v>#DIV/0!</v>
      </c>
      <c r="AH43" s="132"/>
      <c r="AI43" s="59"/>
      <c r="AJ43" s="59"/>
    </row>
    <row r="44" spans="2:36" ht="15.75" customHeight="1" x14ac:dyDescent="0.2">
      <c r="B44" s="133" t="s">
        <v>100</v>
      </c>
      <c r="C44" s="138" t="s">
        <v>24</v>
      </c>
      <c r="D44" s="134" t="s">
        <v>134</v>
      </c>
      <c r="E44" s="135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4"/>
      <c r="AE44" s="114"/>
      <c r="AF44" s="114"/>
      <c r="AG44" s="115"/>
      <c r="AH44" s="116"/>
      <c r="AI44" s="59"/>
      <c r="AJ44" s="59"/>
    </row>
    <row r="45" spans="2:36" ht="57.75" customHeight="1" x14ac:dyDescent="0.2">
      <c r="B45" s="117" t="s">
        <v>102</v>
      </c>
      <c r="C45" s="118" t="s">
        <v>135</v>
      </c>
      <c r="D45" s="119" t="s">
        <v>136</v>
      </c>
      <c r="E45" s="117"/>
      <c r="F45" s="141">
        <f>SUM(F46:F49)</f>
        <v>36</v>
      </c>
      <c r="G45" s="141">
        <f>SUM(G46:G49)</f>
        <v>2555</v>
      </c>
      <c r="H45" s="141">
        <f>SUM(H46:H49)</f>
        <v>8115</v>
      </c>
      <c r="I45" s="141">
        <f t="shared" ref="I45:AC45" si="10">SUM(I46:I48)</f>
        <v>19</v>
      </c>
      <c r="J45" s="141">
        <f t="shared" si="10"/>
        <v>780</v>
      </c>
      <c r="K45" s="141">
        <f t="shared" si="10"/>
        <v>6200</v>
      </c>
      <c r="L45" s="120">
        <f t="shared" si="10"/>
        <v>0</v>
      </c>
      <c r="M45" s="120">
        <f t="shared" si="10"/>
        <v>0</v>
      </c>
      <c r="N45" s="120">
        <f t="shared" si="10"/>
        <v>0</v>
      </c>
      <c r="O45" s="120">
        <f t="shared" si="10"/>
        <v>0</v>
      </c>
      <c r="P45" s="120">
        <f t="shared" si="10"/>
        <v>0</v>
      </c>
      <c r="Q45" s="120">
        <f t="shared" si="10"/>
        <v>0</v>
      </c>
      <c r="R45" s="120">
        <f t="shared" si="10"/>
        <v>0</v>
      </c>
      <c r="S45" s="120">
        <f t="shared" si="10"/>
        <v>0</v>
      </c>
      <c r="T45" s="120">
        <f t="shared" si="10"/>
        <v>0</v>
      </c>
      <c r="U45" s="120">
        <f t="shared" si="10"/>
        <v>0</v>
      </c>
      <c r="V45" s="120">
        <f t="shared" si="10"/>
        <v>0</v>
      </c>
      <c r="W45" s="120">
        <f t="shared" si="10"/>
        <v>0</v>
      </c>
      <c r="X45" s="120">
        <f t="shared" si="10"/>
        <v>0</v>
      </c>
      <c r="Y45" s="120">
        <f t="shared" si="10"/>
        <v>0</v>
      </c>
      <c r="Z45" s="120">
        <f t="shared" si="10"/>
        <v>0</v>
      </c>
      <c r="AA45" s="120">
        <f t="shared" si="10"/>
        <v>0</v>
      </c>
      <c r="AB45" s="120">
        <f t="shared" si="10"/>
        <v>0</v>
      </c>
      <c r="AC45" s="120">
        <f t="shared" si="10"/>
        <v>0</v>
      </c>
      <c r="AD45" s="121">
        <f t="shared" ref="AD45:AD53" si="11">H45+N45+T45+Z45</f>
        <v>8115</v>
      </c>
      <c r="AE45" s="121">
        <f t="shared" ref="AE45:AE53" si="12">K45+Q45+W45+AC45</f>
        <v>6200</v>
      </c>
      <c r="AF45" s="121">
        <f t="shared" ref="AF45:AF54" si="13">AD45-AE45</f>
        <v>1915</v>
      </c>
      <c r="AG45" s="122">
        <f t="shared" ref="AG45:AG54" si="14">AF45/AD45</f>
        <v>0.23598274799753544</v>
      </c>
      <c r="AH45" s="123"/>
      <c r="AI45" s="60"/>
      <c r="AJ45" s="60"/>
    </row>
    <row r="46" spans="2:36" ht="34.5" customHeight="1" x14ac:dyDescent="0.2">
      <c r="B46" s="80" t="s">
        <v>105</v>
      </c>
      <c r="C46" s="81" t="s">
        <v>106</v>
      </c>
      <c r="D46" s="142" t="s">
        <v>264</v>
      </c>
      <c r="E46" s="83" t="s">
        <v>125</v>
      </c>
      <c r="F46" s="96">
        <v>4</v>
      </c>
      <c r="G46" s="96">
        <v>500</v>
      </c>
      <c r="H46" s="96">
        <f>F46*G46</f>
        <v>2000</v>
      </c>
      <c r="I46" s="96">
        <v>4</v>
      </c>
      <c r="J46" s="96">
        <v>500</v>
      </c>
      <c r="K46" s="96">
        <f>I46*J46</f>
        <v>2000</v>
      </c>
      <c r="L46" s="84"/>
      <c r="M46" s="84"/>
      <c r="N46" s="84">
        <f>L46*M46</f>
        <v>0</v>
      </c>
      <c r="O46" s="84"/>
      <c r="P46" s="84"/>
      <c r="Q46" s="84">
        <f>O46*P46</f>
        <v>0</v>
      </c>
      <c r="R46" s="84"/>
      <c r="S46" s="84"/>
      <c r="T46" s="84">
        <f>R46*S46</f>
        <v>0</v>
      </c>
      <c r="U46" s="84"/>
      <c r="V46" s="84"/>
      <c r="W46" s="84">
        <f>U46*V46</f>
        <v>0</v>
      </c>
      <c r="X46" s="84"/>
      <c r="Y46" s="84"/>
      <c r="Z46" s="84">
        <f>X46*Y46</f>
        <v>0</v>
      </c>
      <c r="AA46" s="84"/>
      <c r="AB46" s="84"/>
      <c r="AC46" s="84">
        <f>AA46*AB46</f>
        <v>0</v>
      </c>
      <c r="AD46" s="87">
        <f t="shared" si="11"/>
        <v>2000</v>
      </c>
      <c r="AE46" s="87">
        <f t="shared" si="12"/>
        <v>2000</v>
      </c>
      <c r="AF46" s="87">
        <f t="shared" si="13"/>
        <v>0</v>
      </c>
      <c r="AG46" s="124">
        <f t="shared" si="14"/>
        <v>0</v>
      </c>
      <c r="AH46" s="125"/>
      <c r="AI46" s="59"/>
      <c r="AJ46" s="59"/>
    </row>
    <row r="47" spans="2:36" ht="34.5" customHeight="1" x14ac:dyDescent="0.2">
      <c r="B47" s="80" t="s">
        <v>105</v>
      </c>
      <c r="C47" s="81" t="s">
        <v>109</v>
      </c>
      <c r="D47" s="142" t="s">
        <v>265</v>
      </c>
      <c r="E47" s="83" t="s">
        <v>125</v>
      </c>
      <c r="F47" s="96">
        <v>30</v>
      </c>
      <c r="G47" s="96">
        <v>140</v>
      </c>
      <c r="H47" s="96">
        <f>F47*G47</f>
        <v>4200</v>
      </c>
      <c r="I47" s="96">
        <v>15</v>
      </c>
      <c r="J47" s="96">
        <v>280</v>
      </c>
      <c r="K47" s="96">
        <f>I47*J47</f>
        <v>4200</v>
      </c>
      <c r="L47" s="84"/>
      <c r="M47" s="84"/>
      <c r="N47" s="84">
        <f>L47*M47</f>
        <v>0</v>
      </c>
      <c r="O47" s="84"/>
      <c r="P47" s="84"/>
      <c r="Q47" s="84">
        <f>O47*P47</f>
        <v>0</v>
      </c>
      <c r="R47" s="84"/>
      <c r="S47" s="84"/>
      <c r="T47" s="84">
        <f>R47*S47</f>
        <v>0</v>
      </c>
      <c r="U47" s="84"/>
      <c r="V47" s="84"/>
      <c r="W47" s="84">
        <f>U47*V47</f>
        <v>0</v>
      </c>
      <c r="X47" s="84"/>
      <c r="Y47" s="84"/>
      <c r="Z47" s="84">
        <f>X47*Y47</f>
        <v>0</v>
      </c>
      <c r="AA47" s="84"/>
      <c r="AB47" s="84"/>
      <c r="AC47" s="84">
        <f>AA47*AB47</f>
        <v>0</v>
      </c>
      <c r="AD47" s="87">
        <f t="shared" si="11"/>
        <v>4200</v>
      </c>
      <c r="AE47" s="87">
        <f t="shared" si="12"/>
        <v>4200</v>
      </c>
      <c r="AF47" s="87">
        <f t="shared" si="13"/>
        <v>0</v>
      </c>
      <c r="AG47" s="124">
        <f t="shared" si="14"/>
        <v>0</v>
      </c>
      <c r="AH47" s="125"/>
      <c r="AI47" s="59"/>
      <c r="AJ47" s="59"/>
    </row>
    <row r="48" spans="2:36" ht="34.5" customHeight="1" x14ac:dyDescent="0.2">
      <c r="B48" s="80" t="s">
        <v>105</v>
      </c>
      <c r="C48" s="81" t="s">
        <v>110</v>
      </c>
      <c r="D48" s="86" t="s">
        <v>266</v>
      </c>
      <c r="E48" s="83" t="s">
        <v>125</v>
      </c>
      <c r="F48" s="96">
        <v>1</v>
      </c>
      <c r="G48" s="96">
        <v>515</v>
      </c>
      <c r="H48" s="96">
        <f>F48*G48</f>
        <v>515</v>
      </c>
      <c r="I48" s="96"/>
      <c r="J48" s="96"/>
      <c r="K48" s="96">
        <f>I48*J48</f>
        <v>0</v>
      </c>
      <c r="L48" s="84"/>
      <c r="M48" s="84"/>
      <c r="N48" s="84">
        <f>L48*M48</f>
        <v>0</v>
      </c>
      <c r="O48" s="84"/>
      <c r="P48" s="84"/>
      <c r="Q48" s="84">
        <f>O48*P48</f>
        <v>0</v>
      </c>
      <c r="R48" s="84"/>
      <c r="S48" s="84"/>
      <c r="T48" s="84">
        <f>R48*S48</f>
        <v>0</v>
      </c>
      <c r="U48" s="84"/>
      <c r="V48" s="84"/>
      <c r="W48" s="84">
        <f>U48*V48</f>
        <v>0</v>
      </c>
      <c r="X48" s="84"/>
      <c r="Y48" s="84"/>
      <c r="Z48" s="84">
        <f>X48*Y48</f>
        <v>0</v>
      </c>
      <c r="AA48" s="84"/>
      <c r="AB48" s="84"/>
      <c r="AC48" s="84">
        <f>AA48*AB48</f>
        <v>0</v>
      </c>
      <c r="AD48" s="87">
        <f t="shared" si="11"/>
        <v>515</v>
      </c>
      <c r="AE48" s="87">
        <f t="shared" si="12"/>
        <v>0</v>
      </c>
      <c r="AF48" s="87">
        <f t="shared" si="13"/>
        <v>515</v>
      </c>
      <c r="AG48" s="124">
        <f t="shared" si="14"/>
        <v>1</v>
      </c>
      <c r="AH48" s="125"/>
      <c r="AI48" s="59"/>
      <c r="AJ48" s="59"/>
    </row>
    <row r="49" spans="2:36" ht="34.5" customHeight="1" x14ac:dyDescent="0.2">
      <c r="B49" s="80" t="s">
        <v>105</v>
      </c>
      <c r="C49" s="85" t="s">
        <v>184</v>
      </c>
      <c r="D49" s="86" t="s">
        <v>267</v>
      </c>
      <c r="E49" s="83" t="s">
        <v>125</v>
      </c>
      <c r="F49" s="96">
        <v>1</v>
      </c>
      <c r="G49" s="96">
        <v>1400</v>
      </c>
      <c r="H49" s="96">
        <f>F49*G49</f>
        <v>1400</v>
      </c>
      <c r="I49" s="96"/>
      <c r="J49" s="96"/>
      <c r="K49" s="96">
        <f>I49*J49</f>
        <v>0</v>
      </c>
      <c r="L49" s="84"/>
      <c r="M49" s="84"/>
      <c r="N49" s="84">
        <f>L49*M49</f>
        <v>0</v>
      </c>
      <c r="O49" s="84"/>
      <c r="P49" s="84"/>
      <c r="Q49" s="84">
        <f>O49*P49</f>
        <v>0</v>
      </c>
      <c r="R49" s="84"/>
      <c r="S49" s="84"/>
      <c r="T49" s="84">
        <f>R49*S49</f>
        <v>0</v>
      </c>
      <c r="U49" s="84"/>
      <c r="V49" s="84"/>
      <c r="W49" s="84">
        <f>U49*V49</f>
        <v>0</v>
      </c>
      <c r="X49" s="84"/>
      <c r="Y49" s="84"/>
      <c r="Z49" s="84">
        <f>X49*Y49</f>
        <v>0</v>
      </c>
      <c r="AA49" s="84"/>
      <c r="AB49" s="84"/>
      <c r="AC49" s="84">
        <f>AA49*AB49</f>
        <v>0</v>
      </c>
      <c r="AD49" s="87">
        <f t="shared" si="11"/>
        <v>1400</v>
      </c>
      <c r="AE49" s="87">
        <f t="shared" si="12"/>
        <v>0</v>
      </c>
      <c r="AF49" s="87">
        <f t="shared" si="13"/>
        <v>1400</v>
      </c>
      <c r="AG49" s="124">
        <f t="shared" si="14"/>
        <v>1</v>
      </c>
      <c r="AH49" s="125"/>
      <c r="AI49" s="59"/>
      <c r="AJ49" s="59"/>
    </row>
    <row r="50" spans="2:36" ht="56.25" customHeight="1" x14ac:dyDescent="0.2">
      <c r="B50" s="117" t="s">
        <v>102</v>
      </c>
      <c r="C50" s="118" t="s">
        <v>139</v>
      </c>
      <c r="D50" s="119" t="s">
        <v>140</v>
      </c>
      <c r="E50" s="117"/>
      <c r="F50" s="120">
        <f t="shared" ref="F50:AC50" si="15">SUM(F51:F53)</f>
        <v>0</v>
      </c>
      <c r="G50" s="120">
        <f t="shared" si="15"/>
        <v>0</v>
      </c>
      <c r="H50" s="120">
        <f t="shared" si="15"/>
        <v>0</v>
      </c>
      <c r="I50" s="120">
        <f t="shared" si="15"/>
        <v>0</v>
      </c>
      <c r="J50" s="120">
        <f t="shared" si="15"/>
        <v>0</v>
      </c>
      <c r="K50" s="120">
        <f t="shared" si="15"/>
        <v>0</v>
      </c>
      <c r="L50" s="120">
        <f t="shared" si="15"/>
        <v>0</v>
      </c>
      <c r="M50" s="120">
        <f t="shared" si="15"/>
        <v>0</v>
      </c>
      <c r="N50" s="120">
        <f t="shared" si="15"/>
        <v>0</v>
      </c>
      <c r="O50" s="120">
        <f t="shared" si="15"/>
        <v>0</v>
      </c>
      <c r="P50" s="120">
        <f t="shared" si="15"/>
        <v>0</v>
      </c>
      <c r="Q50" s="120">
        <f t="shared" si="15"/>
        <v>0</v>
      </c>
      <c r="R50" s="120">
        <f t="shared" si="15"/>
        <v>0</v>
      </c>
      <c r="S50" s="120">
        <f t="shared" si="15"/>
        <v>0</v>
      </c>
      <c r="T50" s="120">
        <f t="shared" si="15"/>
        <v>0</v>
      </c>
      <c r="U50" s="120">
        <f t="shared" si="15"/>
        <v>0</v>
      </c>
      <c r="V50" s="120">
        <f t="shared" si="15"/>
        <v>0</v>
      </c>
      <c r="W50" s="120">
        <f t="shared" si="15"/>
        <v>0</v>
      </c>
      <c r="X50" s="120">
        <f t="shared" si="15"/>
        <v>0</v>
      </c>
      <c r="Y50" s="120">
        <f t="shared" si="15"/>
        <v>0</v>
      </c>
      <c r="Z50" s="120">
        <f t="shared" si="15"/>
        <v>0</v>
      </c>
      <c r="AA50" s="120">
        <f t="shared" si="15"/>
        <v>0</v>
      </c>
      <c r="AB50" s="120">
        <f t="shared" si="15"/>
        <v>0</v>
      </c>
      <c r="AC50" s="120">
        <f t="shared" si="15"/>
        <v>0</v>
      </c>
      <c r="AD50" s="121">
        <f t="shared" si="11"/>
        <v>0</v>
      </c>
      <c r="AE50" s="121">
        <f t="shared" si="12"/>
        <v>0</v>
      </c>
      <c r="AF50" s="121">
        <f t="shared" si="13"/>
        <v>0</v>
      </c>
      <c r="AG50" s="122" t="e">
        <f t="shared" si="14"/>
        <v>#DIV/0!</v>
      </c>
      <c r="AH50" s="123"/>
      <c r="AI50" s="60"/>
      <c r="AJ50" s="60"/>
    </row>
    <row r="51" spans="2:36" ht="45" customHeight="1" x14ac:dyDescent="0.2">
      <c r="B51" s="80" t="s">
        <v>105</v>
      </c>
      <c r="C51" s="81" t="s">
        <v>106</v>
      </c>
      <c r="D51" s="82" t="s">
        <v>141</v>
      </c>
      <c r="E51" s="143"/>
      <c r="F51" s="84"/>
      <c r="G51" s="84"/>
      <c r="H51" s="84">
        <f>F51*G51</f>
        <v>0</v>
      </c>
      <c r="I51" s="84"/>
      <c r="J51" s="84"/>
      <c r="K51" s="84">
        <f>I51*J51</f>
        <v>0</v>
      </c>
      <c r="L51" s="84"/>
      <c r="M51" s="84"/>
      <c r="N51" s="84">
        <f>L51*M51</f>
        <v>0</v>
      </c>
      <c r="O51" s="84"/>
      <c r="P51" s="84"/>
      <c r="Q51" s="84">
        <f>O51*P51</f>
        <v>0</v>
      </c>
      <c r="R51" s="84"/>
      <c r="S51" s="84"/>
      <c r="T51" s="84">
        <f>R51*S51</f>
        <v>0</v>
      </c>
      <c r="U51" s="84"/>
      <c r="V51" s="84"/>
      <c r="W51" s="84">
        <f>U51*V51</f>
        <v>0</v>
      </c>
      <c r="X51" s="84"/>
      <c r="Y51" s="84"/>
      <c r="Z51" s="84">
        <f>X51*Y51</f>
        <v>0</v>
      </c>
      <c r="AA51" s="84"/>
      <c r="AB51" s="84"/>
      <c r="AC51" s="84">
        <f>AA51*AB51</f>
        <v>0</v>
      </c>
      <c r="AD51" s="87">
        <f t="shared" si="11"/>
        <v>0</v>
      </c>
      <c r="AE51" s="87">
        <f t="shared" si="12"/>
        <v>0</v>
      </c>
      <c r="AF51" s="87">
        <f t="shared" si="13"/>
        <v>0</v>
      </c>
      <c r="AG51" s="124" t="e">
        <f t="shared" si="14"/>
        <v>#DIV/0!</v>
      </c>
      <c r="AH51" s="125"/>
      <c r="AI51" s="59"/>
      <c r="AJ51" s="59"/>
    </row>
    <row r="52" spans="2:36" ht="24.75" customHeight="1" x14ac:dyDescent="0.2">
      <c r="B52" s="80" t="s">
        <v>105</v>
      </c>
      <c r="C52" s="81" t="s">
        <v>109</v>
      </c>
      <c r="D52" s="82" t="s">
        <v>142</v>
      </c>
      <c r="E52" s="143"/>
      <c r="F52" s="84"/>
      <c r="G52" s="84"/>
      <c r="H52" s="84">
        <f>F52*G52</f>
        <v>0</v>
      </c>
      <c r="I52" s="84"/>
      <c r="J52" s="84"/>
      <c r="K52" s="84">
        <f>I52*J52</f>
        <v>0</v>
      </c>
      <c r="L52" s="84"/>
      <c r="M52" s="84"/>
      <c r="N52" s="84">
        <f>L52*M52</f>
        <v>0</v>
      </c>
      <c r="O52" s="84"/>
      <c r="P52" s="84"/>
      <c r="Q52" s="84">
        <f>O52*P52</f>
        <v>0</v>
      </c>
      <c r="R52" s="84"/>
      <c r="S52" s="84"/>
      <c r="T52" s="84">
        <f>R52*S52</f>
        <v>0</v>
      </c>
      <c r="U52" s="84"/>
      <c r="V52" s="84"/>
      <c r="W52" s="84">
        <f>U52*V52</f>
        <v>0</v>
      </c>
      <c r="X52" s="84"/>
      <c r="Y52" s="84"/>
      <c r="Z52" s="84">
        <f>X52*Y52</f>
        <v>0</v>
      </c>
      <c r="AA52" s="84"/>
      <c r="AB52" s="84"/>
      <c r="AC52" s="84">
        <f>AA52*AB52</f>
        <v>0</v>
      </c>
      <c r="AD52" s="87">
        <f t="shared" si="11"/>
        <v>0</v>
      </c>
      <c r="AE52" s="87">
        <f t="shared" si="12"/>
        <v>0</v>
      </c>
      <c r="AF52" s="87">
        <f t="shared" si="13"/>
        <v>0</v>
      </c>
      <c r="AG52" s="124" t="e">
        <f t="shared" si="14"/>
        <v>#DIV/0!</v>
      </c>
      <c r="AH52" s="125"/>
      <c r="AI52" s="59"/>
      <c r="AJ52" s="59"/>
    </row>
    <row r="53" spans="2:36" ht="21" customHeight="1" x14ac:dyDescent="0.2">
      <c r="B53" s="80" t="s">
        <v>105</v>
      </c>
      <c r="C53" s="81" t="s">
        <v>110</v>
      </c>
      <c r="D53" s="82" t="s">
        <v>143</v>
      </c>
      <c r="E53" s="143"/>
      <c r="F53" s="84"/>
      <c r="G53" s="84"/>
      <c r="H53" s="84">
        <f>F53*G53</f>
        <v>0</v>
      </c>
      <c r="I53" s="84"/>
      <c r="J53" s="84"/>
      <c r="K53" s="84">
        <f>I53*J53</f>
        <v>0</v>
      </c>
      <c r="L53" s="84"/>
      <c r="M53" s="84"/>
      <c r="N53" s="84">
        <f>L53*M53</f>
        <v>0</v>
      </c>
      <c r="O53" s="84"/>
      <c r="P53" s="84"/>
      <c r="Q53" s="84">
        <f>O53*P53</f>
        <v>0</v>
      </c>
      <c r="R53" s="84"/>
      <c r="S53" s="84"/>
      <c r="T53" s="84">
        <f>R53*S53</f>
        <v>0</v>
      </c>
      <c r="U53" s="84"/>
      <c r="V53" s="84"/>
      <c r="W53" s="84">
        <f>U53*V53</f>
        <v>0</v>
      </c>
      <c r="X53" s="84"/>
      <c r="Y53" s="84"/>
      <c r="Z53" s="84">
        <f>X53*Y53</f>
        <v>0</v>
      </c>
      <c r="AA53" s="84"/>
      <c r="AB53" s="84"/>
      <c r="AC53" s="84">
        <f>AA53*AB53</f>
        <v>0</v>
      </c>
      <c r="AD53" s="87">
        <f t="shared" si="11"/>
        <v>0</v>
      </c>
      <c r="AE53" s="87">
        <f t="shared" si="12"/>
        <v>0</v>
      </c>
      <c r="AF53" s="87">
        <f t="shared" si="13"/>
        <v>0</v>
      </c>
      <c r="AG53" s="124" t="e">
        <f t="shared" si="14"/>
        <v>#DIV/0!</v>
      </c>
      <c r="AH53" s="125"/>
      <c r="AI53" s="59"/>
      <c r="AJ53" s="59"/>
    </row>
    <row r="54" spans="2:36" ht="15" customHeight="1" x14ac:dyDescent="0.2">
      <c r="B54" s="126" t="s">
        <v>144</v>
      </c>
      <c r="C54" s="127"/>
      <c r="D54" s="139"/>
      <c r="E54" s="140"/>
      <c r="F54" s="130">
        <f t="shared" ref="F54:AC54" si="16">F50+F45</f>
        <v>36</v>
      </c>
      <c r="G54" s="130">
        <f t="shared" si="16"/>
        <v>2555</v>
      </c>
      <c r="H54" s="130">
        <f t="shared" si="16"/>
        <v>8115</v>
      </c>
      <c r="I54" s="130">
        <f t="shared" si="16"/>
        <v>19</v>
      </c>
      <c r="J54" s="130">
        <f t="shared" si="16"/>
        <v>780</v>
      </c>
      <c r="K54" s="130">
        <f t="shared" si="16"/>
        <v>6200</v>
      </c>
      <c r="L54" s="130">
        <f t="shared" si="16"/>
        <v>0</v>
      </c>
      <c r="M54" s="130">
        <f t="shared" si="16"/>
        <v>0</v>
      </c>
      <c r="N54" s="130">
        <f t="shared" si="16"/>
        <v>0</v>
      </c>
      <c r="O54" s="130">
        <f t="shared" si="16"/>
        <v>0</v>
      </c>
      <c r="P54" s="130">
        <f t="shared" si="16"/>
        <v>0</v>
      </c>
      <c r="Q54" s="130">
        <f t="shared" si="16"/>
        <v>0</v>
      </c>
      <c r="R54" s="130">
        <f t="shared" si="16"/>
        <v>0</v>
      </c>
      <c r="S54" s="130">
        <f t="shared" si="16"/>
        <v>0</v>
      </c>
      <c r="T54" s="130">
        <f t="shared" si="16"/>
        <v>0</v>
      </c>
      <c r="U54" s="130">
        <f t="shared" si="16"/>
        <v>0</v>
      </c>
      <c r="V54" s="130">
        <f t="shared" si="16"/>
        <v>0</v>
      </c>
      <c r="W54" s="130">
        <f t="shared" si="16"/>
        <v>0</v>
      </c>
      <c r="X54" s="130">
        <f t="shared" si="16"/>
        <v>0</v>
      </c>
      <c r="Y54" s="130">
        <f t="shared" si="16"/>
        <v>0</v>
      </c>
      <c r="Z54" s="130">
        <f t="shared" si="16"/>
        <v>0</v>
      </c>
      <c r="AA54" s="130">
        <f t="shared" si="16"/>
        <v>0</v>
      </c>
      <c r="AB54" s="130">
        <f t="shared" si="16"/>
        <v>0</v>
      </c>
      <c r="AC54" s="130">
        <f t="shared" si="16"/>
        <v>0</v>
      </c>
      <c r="AD54" s="130">
        <f>AD45+AD50</f>
        <v>8115</v>
      </c>
      <c r="AE54" s="130">
        <f>AE45+AE50</f>
        <v>6200</v>
      </c>
      <c r="AF54" s="130">
        <f t="shared" si="13"/>
        <v>1915</v>
      </c>
      <c r="AG54" s="131">
        <f t="shared" si="14"/>
        <v>0.23598274799753544</v>
      </c>
      <c r="AH54" s="132"/>
      <c r="AI54" s="59"/>
      <c r="AJ54" s="59"/>
    </row>
    <row r="55" spans="2:36" ht="15" customHeight="1" x14ac:dyDescent="0.2">
      <c r="B55" s="133" t="s">
        <v>100</v>
      </c>
      <c r="C55" s="138" t="s">
        <v>25</v>
      </c>
      <c r="D55" s="134" t="s">
        <v>145</v>
      </c>
      <c r="E55" s="135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4"/>
      <c r="AE55" s="114"/>
      <c r="AF55" s="114"/>
      <c r="AG55" s="115"/>
      <c r="AH55" s="116"/>
      <c r="AI55" s="59"/>
      <c r="AJ55" s="59"/>
    </row>
    <row r="56" spans="2:36" ht="15" customHeight="1" x14ac:dyDescent="0.2">
      <c r="B56" s="117" t="s">
        <v>102</v>
      </c>
      <c r="C56" s="118" t="s">
        <v>146</v>
      </c>
      <c r="D56" s="119" t="s">
        <v>147</v>
      </c>
      <c r="E56" s="117"/>
      <c r="F56" s="120">
        <f t="shared" ref="F56:AC56" si="17">SUM(F57:F59)</f>
        <v>0</v>
      </c>
      <c r="G56" s="120">
        <f t="shared" si="17"/>
        <v>0</v>
      </c>
      <c r="H56" s="120">
        <f t="shared" si="17"/>
        <v>0</v>
      </c>
      <c r="I56" s="120">
        <f t="shared" si="17"/>
        <v>0</v>
      </c>
      <c r="J56" s="120">
        <f t="shared" si="17"/>
        <v>0</v>
      </c>
      <c r="K56" s="120">
        <f t="shared" si="17"/>
        <v>0</v>
      </c>
      <c r="L56" s="120">
        <f t="shared" si="17"/>
        <v>0</v>
      </c>
      <c r="M56" s="120">
        <f t="shared" si="17"/>
        <v>0</v>
      </c>
      <c r="N56" s="120">
        <f t="shared" si="17"/>
        <v>0</v>
      </c>
      <c r="O56" s="120">
        <f t="shared" si="17"/>
        <v>0</v>
      </c>
      <c r="P56" s="120">
        <f t="shared" si="17"/>
        <v>0</v>
      </c>
      <c r="Q56" s="120">
        <f t="shared" si="17"/>
        <v>0</v>
      </c>
      <c r="R56" s="120">
        <f t="shared" si="17"/>
        <v>0</v>
      </c>
      <c r="S56" s="120">
        <f t="shared" si="17"/>
        <v>0</v>
      </c>
      <c r="T56" s="120">
        <f t="shared" si="17"/>
        <v>0</v>
      </c>
      <c r="U56" s="120">
        <f t="shared" si="17"/>
        <v>0</v>
      </c>
      <c r="V56" s="120">
        <f t="shared" si="17"/>
        <v>0</v>
      </c>
      <c r="W56" s="120">
        <f t="shared" si="17"/>
        <v>0</v>
      </c>
      <c r="X56" s="120">
        <f t="shared" si="17"/>
        <v>0</v>
      </c>
      <c r="Y56" s="120">
        <f t="shared" si="17"/>
        <v>0</v>
      </c>
      <c r="Z56" s="120">
        <f t="shared" si="17"/>
        <v>0</v>
      </c>
      <c r="AA56" s="120">
        <f t="shared" si="17"/>
        <v>0</v>
      </c>
      <c r="AB56" s="120">
        <f t="shared" si="17"/>
        <v>0</v>
      </c>
      <c r="AC56" s="120">
        <f t="shared" si="17"/>
        <v>0</v>
      </c>
      <c r="AD56" s="121">
        <f t="shared" ref="AD56:AD75" si="18">H56+N56+T56+Z56</f>
        <v>0</v>
      </c>
      <c r="AE56" s="121">
        <f t="shared" ref="AE56:AE75" si="19">K56+Q56+W56+AC56</f>
        <v>0</v>
      </c>
      <c r="AF56" s="121">
        <f t="shared" ref="AF56:AF82" si="20">AD56-AE56</f>
        <v>0</v>
      </c>
      <c r="AG56" s="122" t="e">
        <f t="shared" ref="AG56:AG82" si="21">AF56/AD56</f>
        <v>#DIV/0!</v>
      </c>
      <c r="AH56" s="123"/>
      <c r="AI56" s="60"/>
      <c r="AJ56" s="60"/>
    </row>
    <row r="57" spans="2:36" ht="34.5" customHeight="1" x14ac:dyDescent="0.2">
      <c r="B57" s="80" t="s">
        <v>105</v>
      </c>
      <c r="C57" s="81" t="s">
        <v>106</v>
      </c>
      <c r="D57" s="82" t="s">
        <v>148</v>
      </c>
      <c r="E57" s="82" t="s">
        <v>149</v>
      </c>
      <c r="F57" s="144"/>
      <c r="G57" s="144"/>
      <c r="H57" s="144">
        <f>F57*G57</f>
        <v>0</v>
      </c>
      <c r="I57" s="144"/>
      <c r="J57" s="144"/>
      <c r="K57" s="144">
        <f>I57*J57</f>
        <v>0</v>
      </c>
      <c r="L57" s="84"/>
      <c r="M57" s="144"/>
      <c r="N57" s="84">
        <f>L57*M57</f>
        <v>0</v>
      </c>
      <c r="O57" s="84"/>
      <c r="P57" s="144"/>
      <c r="Q57" s="84">
        <f>O57*P57</f>
        <v>0</v>
      </c>
      <c r="R57" s="84"/>
      <c r="S57" s="144"/>
      <c r="T57" s="84">
        <f>R57*S57</f>
        <v>0</v>
      </c>
      <c r="U57" s="84"/>
      <c r="V57" s="144"/>
      <c r="W57" s="84">
        <f>U57*V57</f>
        <v>0</v>
      </c>
      <c r="X57" s="84"/>
      <c r="Y57" s="144"/>
      <c r="Z57" s="84">
        <f>X57*Y57</f>
        <v>0</v>
      </c>
      <c r="AA57" s="84"/>
      <c r="AB57" s="144"/>
      <c r="AC57" s="84">
        <f>AA57*AB57</f>
        <v>0</v>
      </c>
      <c r="AD57" s="87">
        <f t="shared" si="18"/>
        <v>0</v>
      </c>
      <c r="AE57" s="87">
        <f t="shared" si="19"/>
        <v>0</v>
      </c>
      <c r="AF57" s="87">
        <f t="shared" si="20"/>
        <v>0</v>
      </c>
      <c r="AG57" s="124" t="e">
        <f t="shared" si="21"/>
        <v>#DIV/0!</v>
      </c>
      <c r="AH57" s="125"/>
      <c r="AI57" s="59"/>
      <c r="AJ57" s="59"/>
    </row>
    <row r="58" spans="2:36" ht="34.5" customHeight="1" x14ac:dyDescent="0.2">
      <c r="B58" s="80" t="s">
        <v>105</v>
      </c>
      <c r="C58" s="81" t="s">
        <v>109</v>
      </c>
      <c r="D58" s="82" t="s">
        <v>148</v>
      </c>
      <c r="E58" s="82" t="s">
        <v>149</v>
      </c>
      <c r="F58" s="144"/>
      <c r="G58" s="144"/>
      <c r="H58" s="144">
        <f>F58*G58</f>
        <v>0</v>
      </c>
      <c r="I58" s="144"/>
      <c r="J58" s="144"/>
      <c r="K58" s="144">
        <f>I58*J58</f>
        <v>0</v>
      </c>
      <c r="L58" s="84"/>
      <c r="M58" s="144"/>
      <c r="N58" s="84">
        <f>L58*M58</f>
        <v>0</v>
      </c>
      <c r="O58" s="84"/>
      <c r="P58" s="144"/>
      <c r="Q58" s="84">
        <f>O58*P58</f>
        <v>0</v>
      </c>
      <c r="R58" s="84"/>
      <c r="S58" s="144"/>
      <c r="T58" s="84">
        <f>R58*S58</f>
        <v>0</v>
      </c>
      <c r="U58" s="84"/>
      <c r="V58" s="144"/>
      <c r="W58" s="84">
        <f>U58*V58</f>
        <v>0</v>
      </c>
      <c r="X58" s="84"/>
      <c r="Y58" s="144"/>
      <c r="Z58" s="84">
        <f>X58*Y58</f>
        <v>0</v>
      </c>
      <c r="AA58" s="84"/>
      <c r="AB58" s="144"/>
      <c r="AC58" s="84">
        <f>AA58*AB58</f>
        <v>0</v>
      </c>
      <c r="AD58" s="87">
        <f t="shared" si="18"/>
        <v>0</v>
      </c>
      <c r="AE58" s="87">
        <f t="shared" si="19"/>
        <v>0</v>
      </c>
      <c r="AF58" s="87">
        <f t="shared" si="20"/>
        <v>0</v>
      </c>
      <c r="AG58" s="124" t="e">
        <f t="shared" si="21"/>
        <v>#DIV/0!</v>
      </c>
      <c r="AH58" s="125"/>
      <c r="AI58" s="59"/>
      <c r="AJ58" s="59"/>
    </row>
    <row r="59" spans="2:36" ht="34.5" customHeight="1" x14ac:dyDescent="0.2">
      <c r="B59" s="80" t="s">
        <v>105</v>
      </c>
      <c r="C59" s="81" t="s">
        <v>110</v>
      </c>
      <c r="D59" s="82" t="s">
        <v>148</v>
      </c>
      <c r="E59" s="82" t="s">
        <v>149</v>
      </c>
      <c r="F59" s="144"/>
      <c r="G59" s="144"/>
      <c r="H59" s="144">
        <f>F59*G59</f>
        <v>0</v>
      </c>
      <c r="I59" s="144"/>
      <c r="J59" s="144"/>
      <c r="K59" s="144">
        <f>I59*J59</f>
        <v>0</v>
      </c>
      <c r="L59" s="84"/>
      <c r="M59" s="144"/>
      <c r="N59" s="84">
        <f>L59*M59</f>
        <v>0</v>
      </c>
      <c r="O59" s="84"/>
      <c r="P59" s="144"/>
      <c r="Q59" s="84">
        <f>O59*P59</f>
        <v>0</v>
      </c>
      <c r="R59" s="84"/>
      <c r="S59" s="144"/>
      <c r="T59" s="84">
        <f>R59*S59</f>
        <v>0</v>
      </c>
      <c r="U59" s="84"/>
      <c r="V59" s="144"/>
      <c r="W59" s="84">
        <f>U59*V59</f>
        <v>0</v>
      </c>
      <c r="X59" s="84"/>
      <c r="Y59" s="144"/>
      <c r="Z59" s="84">
        <f>X59*Y59</f>
        <v>0</v>
      </c>
      <c r="AA59" s="84"/>
      <c r="AB59" s="144"/>
      <c r="AC59" s="84">
        <f>AA59*AB59</f>
        <v>0</v>
      </c>
      <c r="AD59" s="87">
        <f t="shared" si="18"/>
        <v>0</v>
      </c>
      <c r="AE59" s="87">
        <f t="shared" si="19"/>
        <v>0</v>
      </c>
      <c r="AF59" s="87">
        <f t="shared" si="20"/>
        <v>0</v>
      </c>
      <c r="AG59" s="124" t="e">
        <f t="shared" si="21"/>
        <v>#DIV/0!</v>
      </c>
      <c r="AH59" s="125"/>
      <c r="AI59" s="59"/>
      <c r="AJ59" s="59"/>
    </row>
    <row r="60" spans="2:36" ht="27.75" customHeight="1" x14ac:dyDescent="0.2">
      <c r="B60" s="117" t="s">
        <v>102</v>
      </c>
      <c r="C60" s="118" t="s">
        <v>150</v>
      </c>
      <c r="D60" s="119" t="s">
        <v>151</v>
      </c>
      <c r="E60" s="117"/>
      <c r="F60" s="120">
        <f t="shared" ref="F60:AC60" si="22">SUM(F61:F63)</f>
        <v>0</v>
      </c>
      <c r="G60" s="120">
        <f t="shared" si="22"/>
        <v>0</v>
      </c>
      <c r="H60" s="120">
        <f t="shared" si="22"/>
        <v>0</v>
      </c>
      <c r="I60" s="120">
        <f t="shared" si="22"/>
        <v>0</v>
      </c>
      <c r="J60" s="120">
        <f t="shared" si="22"/>
        <v>0</v>
      </c>
      <c r="K60" s="120">
        <f t="shared" si="22"/>
        <v>0</v>
      </c>
      <c r="L60" s="120">
        <f t="shared" si="22"/>
        <v>0</v>
      </c>
      <c r="M60" s="120">
        <f t="shared" si="22"/>
        <v>0</v>
      </c>
      <c r="N60" s="120">
        <f t="shared" si="22"/>
        <v>0</v>
      </c>
      <c r="O60" s="120">
        <f t="shared" si="22"/>
        <v>0</v>
      </c>
      <c r="P60" s="120">
        <f t="shared" si="22"/>
        <v>0</v>
      </c>
      <c r="Q60" s="120">
        <f t="shared" si="22"/>
        <v>0</v>
      </c>
      <c r="R60" s="120">
        <f t="shared" si="22"/>
        <v>0</v>
      </c>
      <c r="S60" s="120">
        <f t="shared" si="22"/>
        <v>0</v>
      </c>
      <c r="T60" s="120">
        <f t="shared" si="22"/>
        <v>0</v>
      </c>
      <c r="U60" s="120">
        <f t="shared" si="22"/>
        <v>0</v>
      </c>
      <c r="V60" s="120">
        <f t="shared" si="22"/>
        <v>0</v>
      </c>
      <c r="W60" s="120">
        <f t="shared" si="22"/>
        <v>0</v>
      </c>
      <c r="X60" s="120">
        <f t="shared" si="22"/>
        <v>0</v>
      </c>
      <c r="Y60" s="120">
        <f t="shared" si="22"/>
        <v>0</v>
      </c>
      <c r="Z60" s="120">
        <f t="shared" si="22"/>
        <v>0</v>
      </c>
      <c r="AA60" s="120">
        <f t="shared" si="22"/>
        <v>0</v>
      </c>
      <c r="AB60" s="120">
        <f t="shared" si="22"/>
        <v>0</v>
      </c>
      <c r="AC60" s="120">
        <f t="shared" si="22"/>
        <v>0</v>
      </c>
      <c r="AD60" s="121">
        <f t="shared" si="18"/>
        <v>0</v>
      </c>
      <c r="AE60" s="121">
        <f t="shared" si="19"/>
        <v>0</v>
      </c>
      <c r="AF60" s="121">
        <f t="shared" si="20"/>
        <v>0</v>
      </c>
      <c r="AG60" s="122" t="e">
        <f t="shared" si="21"/>
        <v>#DIV/0!</v>
      </c>
      <c r="AH60" s="123"/>
      <c r="AI60" s="60"/>
      <c r="AJ60" s="60"/>
    </row>
    <row r="61" spans="2:36" ht="30" customHeight="1" x14ac:dyDescent="0.2">
      <c r="B61" s="80" t="s">
        <v>105</v>
      </c>
      <c r="C61" s="81" t="s">
        <v>106</v>
      </c>
      <c r="D61" s="145" t="s">
        <v>152</v>
      </c>
      <c r="E61" s="83" t="s">
        <v>153</v>
      </c>
      <c r="F61" s="84"/>
      <c r="G61" s="84"/>
      <c r="H61" s="84">
        <f>F61*G61</f>
        <v>0</v>
      </c>
      <c r="I61" s="84"/>
      <c r="J61" s="84"/>
      <c r="K61" s="84">
        <f>I61*J61</f>
        <v>0</v>
      </c>
      <c r="L61" s="84"/>
      <c r="M61" s="84"/>
      <c r="N61" s="84">
        <f>L61*M61</f>
        <v>0</v>
      </c>
      <c r="O61" s="84"/>
      <c r="P61" s="84"/>
      <c r="Q61" s="84">
        <f>O61*P61</f>
        <v>0</v>
      </c>
      <c r="R61" s="84"/>
      <c r="S61" s="84"/>
      <c r="T61" s="84">
        <f>R61*S61</f>
        <v>0</v>
      </c>
      <c r="U61" s="84"/>
      <c r="V61" s="84"/>
      <c r="W61" s="84">
        <f>U61*V61</f>
        <v>0</v>
      </c>
      <c r="X61" s="84"/>
      <c r="Y61" s="84"/>
      <c r="Z61" s="84">
        <f>X61*Y61</f>
        <v>0</v>
      </c>
      <c r="AA61" s="84"/>
      <c r="AB61" s="84"/>
      <c r="AC61" s="84">
        <f>AA61*AB61</f>
        <v>0</v>
      </c>
      <c r="AD61" s="87">
        <f t="shared" si="18"/>
        <v>0</v>
      </c>
      <c r="AE61" s="87">
        <f t="shared" si="19"/>
        <v>0</v>
      </c>
      <c r="AF61" s="87">
        <f t="shared" si="20"/>
        <v>0</v>
      </c>
      <c r="AG61" s="124" t="e">
        <f t="shared" si="21"/>
        <v>#DIV/0!</v>
      </c>
      <c r="AH61" s="125"/>
      <c r="AI61" s="59"/>
      <c r="AJ61" s="59"/>
    </row>
    <row r="62" spans="2:36" ht="30" customHeight="1" x14ac:dyDescent="0.2">
      <c r="B62" s="80" t="s">
        <v>105</v>
      </c>
      <c r="C62" s="81" t="s">
        <v>109</v>
      </c>
      <c r="D62" s="145" t="s">
        <v>137</v>
      </c>
      <c r="E62" s="83" t="s">
        <v>153</v>
      </c>
      <c r="F62" s="84"/>
      <c r="G62" s="84"/>
      <c r="H62" s="84">
        <f>F62*G62</f>
        <v>0</v>
      </c>
      <c r="I62" s="84"/>
      <c r="J62" s="84"/>
      <c r="K62" s="84">
        <f>I62*J62</f>
        <v>0</v>
      </c>
      <c r="L62" s="84"/>
      <c r="M62" s="84"/>
      <c r="N62" s="84">
        <f>L62*M62</f>
        <v>0</v>
      </c>
      <c r="O62" s="84"/>
      <c r="P62" s="84"/>
      <c r="Q62" s="84">
        <f>O62*P62</f>
        <v>0</v>
      </c>
      <c r="R62" s="84"/>
      <c r="S62" s="84"/>
      <c r="T62" s="84">
        <f>R62*S62</f>
        <v>0</v>
      </c>
      <c r="U62" s="84"/>
      <c r="V62" s="84"/>
      <c r="W62" s="84">
        <f>U62*V62</f>
        <v>0</v>
      </c>
      <c r="X62" s="84"/>
      <c r="Y62" s="84"/>
      <c r="Z62" s="84">
        <f>X62*Y62</f>
        <v>0</v>
      </c>
      <c r="AA62" s="84"/>
      <c r="AB62" s="84"/>
      <c r="AC62" s="84">
        <f>AA62*AB62</f>
        <v>0</v>
      </c>
      <c r="AD62" s="87">
        <f t="shared" si="18"/>
        <v>0</v>
      </c>
      <c r="AE62" s="87">
        <f t="shared" si="19"/>
        <v>0</v>
      </c>
      <c r="AF62" s="87">
        <f t="shared" si="20"/>
        <v>0</v>
      </c>
      <c r="AG62" s="124" t="e">
        <f t="shared" si="21"/>
        <v>#DIV/0!</v>
      </c>
      <c r="AH62" s="125"/>
      <c r="AI62" s="59"/>
      <c r="AJ62" s="59"/>
    </row>
    <row r="63" spans="2:36" ht="30" customHeight="1" x14ac:dyDescent="0.2">
      <c r="B63" s="80" t="s">
        <v>105</v>
      </c>
      <c r="C63" s="81" t="s">
        <v>110</v>
      </c>
      <c r="D63" s="145" t="s">
        <v>138</v>
      </c>
      <c r="E63" s="83" t="s">
        <v>153</v>
      </c>
      <c r="F63" s="84"/>
      <c r="G63" s="84"/>
      <c r="H63" s="84">
        <f>F63*G63</f>
        <v>0</v>
      </c>
      <c r="I63" s="84"/>
      <c r="J63" s="84"/>
      <c r="K63" s="84">
        <f>I63*J63</f>
        <v>0</v>
      </c>
      <c r="L63" s="84"/>
      <c r="M63" s="84"/>
      <c r="N63" s="84">
        <f>L63*M63</f>
        <v>0</v>
      </c>
      <c r="O63" s="84"/>
      <c r="P63" s="84"/>
      <c r="Q63" s="84">
        <f>O63*P63</f>
        <v>0</v>
      </c>
      <c r="R63" s="84"/>
      <c r="S63" s="84"/>
      <c r="T63" s="84">
        <f>R63*S63</f>
        <v>0</v>
      </c>
      <c r="U63" s="84"/>
      <c r="V63" s="84"/>
      <c r="W63" s="84">
        <f>U63*V63</f>
        <v>0</v>
      </c>
      <c r="X63" s="84"/>
      <c r="Y63" s="84"/>
      <c r="Z63" s="84">
        <f>X63*Y63</f>
        <v>0</v>
      </c>
      <c r="AA63" s="84"/>
      <c r="AB63" s="84"/>
      <c r="AC63" s="84">
        <f>AA63*AB63</f>
        <v>0</v>
      </c>
      <c r="AD63" s="87">
        <f t="shared" si="18"/>
        <v>0</v>
      </c>
      <c r="AE63" s="87">
        <f t="shared" si="19"/>
        <v>0</v>
      </c>
      <c r="AF63" s="87">
        <f t="shared" si="20"/>
        <v>0</v>
      </c>
      <c r="AG63" s="124" t="e">
        <f t="shared" si="21"/>
        <v>#DIV/0!</v>
      </c>
      <c r="AH63" s="125"/>
      <c r="AI63" s="59"/>
      <c r="AJ63" s="59"/>
    </row>
    <row r="64" spans="2:36" ht="15" customHeight="1" x14ac:dyDescent="0.2">
      <c r="B64" s="117" t="s">
        <v>102</v>
      </c>
      <c r="C64" s="118" t="s">
        <v>154</v>
      </c>
      <c r="D64" s="119" t="s">
        <v>155</v>
      </c>
      <c r="E64" s="117"/>
      <c r="F64" s="120">
        <f t="shared" ref="F64:AC64" si="23">SUM(F65:F67)</f>
        <v>0</v>
      </c>
      <c r="G64" s="120">
        <f t="shared" si="23"/>
        <v>0</v>
      </c>
      <c r="H64" s="120">
        <f t="shared" si="23"/>
        <v>0</v>
      </c>
      <c r="I64" s="120">
        <f t="shared" si="23"/>
        <v>0</v>
      </c>
      <c r="J64" s="120">
        <f t="shared" si="23"/>
        <v>0</v>
      </c>
      <c r="K64" s="120">
        <f t="shared" si="23"/>
        <v>0</v>
      </c>
      <c r="L64" s="120">
        <f t="shared" si="23"/>
        <v>0</v>
      </c>
      <c r="M64" s="120">
        <f t="shared" si="23"/>
        <v>0</v>
      </c>
      <c r="N64" s="120">
        <f t="shared" si="23"/>
        <v>0</v>
      </c>
      <c r="O64" s="120">
        <f t="shared" si="23"/>
        <v>0</v>
      </c>
      <c r="P64" s="120">
        <f t="shared" si="23"/>
        <v>0</v>
      </c>
      <c r="Q64" s="120">
        <f t="shared" si="23"/>
        <v>0</v>
      </c>
      <c r="R64" s="120">
        <f t="shared" si="23"/>
        <v>0</v>
      </c>
      <c r="S64" s="120">
        <f t="shared" si="23"/>
        <v>0</v>
      </c>
      <c r="T64" s="120">
        <f t="shared" si="23"/>
        <v>0</v>
      </c>
      <c r="U64" s="120">
        <f t="shared" si="23"/>
        <v>0</v>
      </c>
      <c r="V64" s="120">
        <f t="shared" si="23"/>
        <v>0</v>
      </c>
      <c r="W64" s="120">
        <f t="shared" si="23"/>
        <v>0</v>
      </c>
      <c r="X64" s="120">
        <f t="shared" si="23"/>
        <v>0</v>
      </c>
      <c r="Y64" s="120">
        <f t="shared" si="23"/>
        <v>0</v>
      </c>
      <c r="Z64" s="120">
        <f t="shared" si="23"/>
        <v>0</v>
      </c>
      <c r="AA64" s="120">
        <f t="shared" si="23"/>
        <v>0</v>
      </c>
      <c r="AB64" s="120">
        <f t="shared" si="23"/>
        <v>0</v>
      </c>
      <c r="AC64" s="120">
        <f t="shared" si="23"/>
        <v>0</v>
      </c>
      <c r="AD64" s="121">
        <f t="shared" si="18"/>
        <v>0</v>
      </c>
      <c r="AE64" s="121">
        <f t="shared" si="19"/>
        <v>0</v>
      </c>
      <c r="AF64" s="121">
        <f t="shared" si="20"/>
        <v>0</v>
      </c>
      <c r="AG64" s="122" t="e">
        <f t="shared" si="21"/>
        <v>#DIV/0!</v>
      </c>
      <c r="AH64" s="123"/>
      <c r="AI64" s="60"/>
      <c r="AJ64" s="60"/>
    </row>
    <row r="65" spans="2:36" ht="41.25" customHeight="1" x14ac:dyDescent="0.2">
      <c r="B65" s="80" t="s">
        <v>105</v>
      </c>
      <c r="C65" s="81" t="s">
        <v>106</v>
      </c>
      <c r="D65" s="145" t="s">
        <v>156</v>
      </c>
      <c r="E65" s="83" t="s">
        <v>157</v>
      </c>
      <c r="F65" s="84"/>
      <c r="G65" s="84"/>
      <c r="H65" s="84">
        <f>F65*G65</f>
        <v>0</v>
      </c>
      <c r="I65" s="84"/>
      <c r="J65" s="84"/>
      <c r="K65" s="84">
        <f>I65*J65</f>
        <v>0</v>
      </c>
      <c r="L65" s="84"/>
      <c r="M65" s="84"/>
      <c r="N65" s="84">
        <f>L65*M65</f>
        <v>0</v>
      </c>
      <c r="O65" s="84"/>
      <c r="P65" s="84"/>
      <c r="Q65" s="84">
        <f>O65*P65</f>
        <v>0</v>
      </c>
      <c r="R65" s="84"/>
      <c r="S65" s="84"/>
      <c r="T65" s="84">
        <f>R65*S65</f>
        <v>0</v>
      </c>
      <c r="U65" s="84"/>
      <c r="V65" s="84"/>
      <c r="W65" s="84">
        <f>U65*V65</f>
        <v>0</v>
      </c>
      <c r="X65" s="84"/>
      <c r="Y65" s="84"/>
      <c r="Z65" s="84">
        <f>X65*Y65</f>
        <v>0</v>
      </c>
      <c r="AA65" s="84"/>
      <c r="AB65" s="84"/>
      <c r="AC65" s="84">
        <f>AA65*AB65</f>
        <v>0</v>
      </c>
      <c r="AD65" s="87">
        <f t="shared" si="18"/>
        <v>0</v>
      </c>
      <c r="AE65" s="87">
        <f t="shared" si="19"/>
        <v>0</v>
      </c>
      <c r="AF65" s="87">
        <f t="shared" si="20"/>
        <v>0</v>
      </c>
      <c r="AG65" s="124" t="e">
        <f t="shared" si="21"/>
        <v>#DIV/0!</v>
      </c>
      <c r="AH65" s="125"/>
      <c r="AI65" s="59"/>
      <c r="AJ65" s="59"/>
    </row>
    <row r="66" spans="2:36" ht="41.25" customHeight="1" x14ac:dyDescent="0.2">
      <c r="B66" s="80" t="s">
        <v>105</v>
      </c>
      <c r="C66" s="81" t="s">
        <v>109</v>
      </c>
      <c r="D66" s="145" t="s">
        <v>158</v>
      </c>
      <c r="E66" s="83" t="s">
        <v>157</v>
      </c>
      <c r="F66" s="84"/>
      <c r="G66" s="84"/>
      <c r="H66" s="84">
        <f>F66*G66</f>
        <v>0</v>
      </c>
      <c r="I66" s="84"/>
      <c r="J66" s="84"/>
      <c r="K66" s="84">
        <f>I66*J66</f>
        <v>0</v>
      </c>
      <c r="L66" s="84"/>
      <c r="M66" s="84"/>
      <c r="N66" s="84">
        <f>L66*M66</f>
        <v>0</v>
      </c>
      <c r="O66" s="84"/>
      <c r="P66" s="84"/>
      <c r="Q66" s="84">
        <f>O66*P66</f>
        <v>0</v>
      </c>
      <c r="R66" s="84"/>
      <c r="S66" s="84"/>
      <c r="T66" s="84">
        <f>R66*S66</f>
        <v>0</v>
      </c>
      <c r="U66" s="84"/>
      <c r="V66" s="84"/>
      <c r="W66" s="84">
        <f>U66*V66</f>
        <v>0</v>
      </c>
      <c r="X66" s="84"/>
      <c r="Y66" s="84"/>
      <c r="Z66" s="84">
        <f>X66*Y66</f>
        <v>0</v>
      </c>
      <c r="AA66" s="84"/>
      <c r="AB66" s="84"/>
      <c r="AC66" s="84">
        <f>AA66*AB66</f>
        <v>0</v>
      </c>
      <c r="AD66" s="87">
        <f t="shared" si="18"/>
        <v>0</v>
      </c>
      <c r="AE66" s="87">
        <f t="shared" si="19"/>
        <v>0</v>
      </c>
      <c r="AF66" s="87">
        <f t="shared" si="20"/>
        <v>0</v>
      </c>
      <c r="AG66" s="124" t="e">
        <f t="shared" si="21"/>
        <v>#DIV/0!</v>
      </c>
      <c r="AH66" s="125"/>
      <c r="AI66" s="59"/>
      <c r="AJ66" s="59"/>
    </row>
    <row r="67" spans="2:36" ht="40.5" customHeight="1" x14ac:dyDescent="0.2">
      <c r="B67" s="80" t="s">
        <v>105</v>
      </c>
      <c r="C67" s="81" t="s">
        <v>110</v>
      </c>
      <c r="D67" s="145" t="s">
        <v>159</v>
      </c>
      <c r="E67" s="83" t="s">
        <v>157</v>
      </c>
      <c r="F67" s="84"/>
      <c r="G67" s="84"/>
      <c r="H67" s="84">
        <f>F67*G67</f>
        <v>0</v>
      </c>
      <c r="I67" s="84"/>
      <c r="J67" s="84"/>
      <c r="K67" s="84">
        <f>I67*J67</f>
        <v>0</v>
      </c>
      <c r="L67" s="84"/>
      <c r="M67" s="84"/>
      <c r="N67" s="84">
        <f>L67*M67</f>
        <v>0</v>
      </c>
      <c r="O67" s="84"/>
      <c r="P67" s="84"/>
      <c r="Q67" s="84">
        <f>O67*P67</f>
        <v>0</v>
      </c>
      <c r="R67" s="84"/>
      <c r="S67" s="84"/>
      <c r="T67" s="84">
        <f>R67*S67</f>
        <v>0</v>
      </c>
      <c r="U67" s="84"/>
      <c r="V67" s="84"/>
      <c r="W67" s="84">
        <f>U67*V67</f>
        <v>0</v>
      </c>
      <c r="X67" s="84"/>
      <c r="Y67" s="84"/>
      <c r="Z67" s="84">
        <f>X67*Y67</f>
        <v>0</v>
      </c>
      <c r="AA67" s="84"/>
      <c r="AB67" s="84"/>
      <c r="AC67" s="84">
        <f>AA67*AB67</f>
        <v>0</v>
      </c>
      <c r="AD67" s="87">
        <f t="shared" si="18"/>
        <v>0</v>
      </c>
      <c r="AE67" s="87">
        <f t="shared" si="19"/>
        <v>0</v>
      </c>
      <c r="AF67" s="87">
        <f t="shared" si="20"/>
        <v>0</v>
      </c>
      <c r="AG67" s="124" t="e">
        <f t="shared" si="21"/>
        <v>#DIV/0!</v>
      </c>
      <c r="AH67" s="125"/>
      <c r="AI67" s="59"/>
      <c r="AJ67" s="59"/>
    </row>
    <row r="68" spans="2:36" ht="15.75" customHeight="1" x14ac:dyDescent="0.2">
      <c r="B68" s="117" t="s">
        <v>102</v>
      </c>
      <c r="C68" s="118" t="s">
        <v>160</v>
      </c>
      <c r="D68" s="119" t="s">
        <v>161</v>
      </c>
      <c r="E68" s="117"/>
      <c r="F68" s="120">
        <f t="shared" ref="F68:AC68" si="24">SUM(F69:F71)</f>
        <v>0</v>
      </c>
      <c r="G68" s="120">
        <f t="shared" si="24"/>
        <v>0</v>
      </c>
      <c r="H68" s="120">
        <f t="shared" si="24"/>
        <v>0</v>
      </c>
      <c r="I68" s="120">
        <f t="shared" si="24"/>
        <v>0</v>
      </c>
      <c r="J68" s="120">
        <f t="shared" si="24"/>
        <v>0</v>
      </c>
      <c r="K68" s="120">
        <f t="shared" si="24"/>
        <v>0</v>
      </c>
      <c r="L68" s="120">
        <f t="shared" si="24"/>
        <v>0</v>
      </c>
      <c r="M68" s="120">
        <f t="shared" si="24"/>
        <v>0</v>
      </c>
      <c r="N68" s="120">
        <f t="shared" si="24"/>
        <v>0</v>
      </c>
      <c r="O68" s="120">
        <f t="shared" si="24"/>
        <v>0</v>
      </c>
      <c r="P68" s="120">
        <f t="shared" si="24"/>
        <v>0</v>
      </c>
      <c r="Q68" s="120">
        <f t="shared" si="24"/>
        <v>0</v>
      </c>
      <c r="R68" s="120">
        <f t="shared" si="24"/>
        <v>0</v>
      </c>
      <c r="S68" s="120">
        <f t="shared" si="24"/>
        <v>0</v>
      </c>
      <c r="T68" s="120">
        <f t="shared" si="24"/>
        <v>0</v>
      </c>
      <c r="U68" s="120">
        <f t="shared" si="24"/>
        <v>0</v>
      </c>
      <c r="V68" s="120">
        <f t="shared" si="24"/>
        <v>0</v>
      </c>
      <c r="W68" s="120">
        <f t="shared" si="24"/>
        <v>0</v>
      </c>
      <c r="X68" s="120">
        <f t="shared" si="24"/>
        <v>0</v>
      </c>
      <c r="Y68" s="120">
        <f t="shared" si="24"/>
        <v>0</v>
      </c>
      <c r="Z68" s="120">
        <f t="shared" si="24"/>
        <v>0</v>
      </c>
      <c r="AA68" s="120">
        <f t="shared" si="24"/>
        <v>0</v>
      </c>
      <c r="AB68" s="120">
        <f t="shared" si="24"/>
        <v>0</v>
      </c>
      <c r="AC68" s="120">
        <f t="shared" si="24"/>
        <v>0</v>
      </c>
      <c r="AD68" s="121">
        <f t="shared" si="18"/>
        <v>0</v>
      </c>
      <c r="AE68" s="121">
        <f t="shared" si="19"/>
        <v>0</v>
      </c>
      <c r="AF68" s="121">
        <f t="shared" si="20"/>
        <v>0</v>
      </c>
      <c r="AG68" s="122" t="e">
        <f t="shared" si="21"/>
        <v>#DIV/0!</v>
      </c>
      <c r="AH68" s="123"/>
      <c r="AI68" s="60"/>
      <c r="AJ68" s="60"/>
    </row>
    <row r="69" spans="2:36" ht="30" customHeight="1" x14ac:dyDescent="0.2">
      <c r="B69" s="80" t="s">
        <v>105</v>
      </c>
      <c r="C69" s="81" t="s">
        <v>106</v>
      </c>
      <c r="D69" s="82" t="s">
        <v>162</v>
      </c>
      <c r="E69" s="83" t="s">
        <v>153</v>
      </c>
      <c r="F69" s="84"/>
      <c r="G69" s="84"/>
      <c r="H69" s="84">
        <f>F69*G69</f>
        <v>0</v>
      </c>
      <c r="I69" s="84"/>
      <c r="J69" s="84"/>
      <c r="K69" s="84">
        <f>I69*J69</f>
        <v>0</v>
      </c>
      <c r="L69" s="84"/>
      <c r="M69" s="84"/>
      <c r="N69" s="84">
        <f>L69*M69</f>
        <v>0</v>
      </c>
      <c r="O69" s="84"/>
      <c r="P69" s="84"/>
      <c r="Q69" s="84">
        <f>O69*P69</f>
        <v>0</v>
      </c>
      <c r="R69" s="84"/>
      <c r="S69" s="84"/>
      <c r="T69" s="84">
        <f>R69*S69</f>
        <v>0</v>
      </c>
      <c r="U69" s="84"/>
      <c r="V69" s="84"/>
      <c r="W69" s="84">
        <f>U69*V69</f>
        <v>0</v>
      </c>
      <c r="X69" s="84"/>
      <c r="Y69" s="84"/>
      <c r="Z69" s="84">
        <f>X69*Y69</f>
        <v>0</v>
      </c>
      <c r="AA69" s="84"/>
      <c r="AB69" s="84"/>
      <c r="AC69" s="84">
        <f>AA69*AB69</f>
        <v>0</v>
      </c>
      <c r="AD69" s="87">
        <f t="shared" si="18"/>
        <v>0</v>
      </c>
      <c r="AE69" s="87">
        <f t="shared" si="19"/>
        <v>0</v>
      </c>
      <c r="AF69" s="87">
        <f t="shared" si="20"/>
        <v>0</v>
      </c>
      <c r="AG69" s="124" t="e">
        <f t="shared" si="21"/>
        <v>#DIV/0!</v>
      </c>
      <c r="AH69" s="125"/>
      <c r="AI69" s="59"/>
      <c r="AJ69" s="59"/>
    </row>
    <row r="70" spans="2:36" ht="30" customHeight="1" x14ac:dyDescent="0.2">
      <c r="B70" s="80" t="s">
        <v>105</v>
      </c>
      <c r="C70" s="81" t="s">
        <v>109</v>
      </c>
      <c r="D70" s="82" t="s">
        <v>162</v>
      </c>
      <c r="E70" s="83" t="s">
        <v>153</v>
      </c>
      <c r="F70" s="84"/>
      <c r="G70" s="84"/>
      <c r="H70" s="84">
        <f>F70*G70</f>
        <v>0</v>
      </c>
      <c r="I70" s="84"/>
      <c r="J70" s="84"/>
      <c r="K70" s="84">
        <f>I70*J70</f>
        <v>0</v>
      </c>
      <c r="L70" s="84"/>
      <c r="M70" s="84"/>
      <c r="N70" s="84">
        <f>L70*M70</f>
        <v>0</v>
      </c>
      <c r="O70" s="84"/>
      <c r="P70" s="84"/>
      <c r="Q70" s="84">
        <f>O70*P70</f>
        <v>0</v>
      </c>
      <c r="R70" s="84"/>
      <c r="S70" s="84"/>
      <c r="T70" s="84">
        <f>R70*S70</f>
        <v>0</v>
      </c>
      <c r="U70" s="84"/>
      <c r="V70" s="84"/>
      <c r="W70" s="84">
        <f>U70*V70</f>
        <v>0</v>
      </c>
      <c r="X70" s="84"/>
      <c r="Y70" s="84"/>
      <c r="Z70" s="84">
        <f>X70*Y70</f>
        <v>0</v>
      </c>
      <c r="AA70" s="84"/>
      <c r="AB70" s="84"/>
      <c r="AC70" s="84">
        <f>AA70*AB70</f>
        <v>0</v>
      </c>
      <c r="AD70" s="87">
        <f t="shared" si="18"/>
        <v>0</v>
      </c>
      <c r="AE70" s="87">
        <f t="shared" si="19"/>
        <v>0</v>
      </c>
      <c r="AF70" s="87">
        <f t="shared" si="20"/>
        <v>0</v>
      </c>
      <c r="AG70" s="124" t="e">
        <f t="shared" si="21"/>
        <v>#DIV/0!</v>
      </c>
      <c r="AH70" s="125"/>
      <c r="AI70" s="59"/>
      <c r="AJ70" s="59"/>
    </row>
    <row r="71" spans="2:36" ht="30" customHeight="1" x14ac:dyDescent="0.2">
      <c r="B71" s="80" t="s">
        <v>105</v>
      </c>
      <c r="C71" s="81" t="s">
        <v>110</v>
      </c>
      <c r="D71" s="82" t="s">
        <v>162</v>
      </c>
      <c r="E71" s="83" t="s">
        <v>153</v>
      </c>
      <c r="F71" s="84"/>
      <c r="G71" s="84"/>
      <c r="H71" s="84">
        <f>F71*G71</f>
        <v>0</v>
      </c>
      <c r="I71" s="84"/>
      <c r="J71" s="84"/>
      <c r="K71" s="84">
        <f>I71*J71</f>
        <v>0</v>
      </c>
      <c r="L71" s="84"/>
      <c r="M71" s="84"/>
      <c r="N71" s="84">
        <f>L71*M71</f>
        <v>0</v>
      </c>
      <c r="O71" s="84"/>
      <c r="P71" s="84"/>
      <c r="Q71" s="84">
        <f>O71*P71</f>
        <v>0</v>
      </c>
      <c r="R71" s="84"/>
      <c r="S71" s="84"/>
      <c r="T71" s="84">
        <f>R71*S71</f>
        <v>0</v>
      </c>
      <c r="U71" s="84"/>
      <c r="V71" s="84"/>
      <c r="W71" s="84">
        <f>U71*V71</f>
        <v>0</v>
      </c>
      <c r="X71" s="84"/>
      <c r="Y71" s="84"/>
      <c r="Z71" s="84">
        <f>X71*Y71</f>
        <v>0</v>
      </c>
      <c r="AA71" s="84"/>
      <c r="AB71" s="84"/>
      <c r="AC71" s="84">
        <f>AA71*AB71</f>
        <v>0</v>
      </c>
      <c r="AD71" s="87">
        <f t="shared" si="18"/>
        <v>0</v>
      </c>
      <c r="AE71" s="87">
        <f t="shared" si="19"/>
        <v>0</v>
      </c>
      <c r="AF71" s="87">
        <f t="shared" si="20"/>
        <v>0</v>
      </c>
      <c r="AG71" s="124" t="e">
        <f t="shared" si="21"/>
        <v>#DIV/0!</v>
      </c>
      <c r="AH71" s="125"/>
      <c r="AI71" s="59"/>
      <c r="AJ71" s="59"/>
    </row>
    <row r="72" spans="2:36" ht="15.75" customHeight="1" x14ac:dyDescent="0.2">
      <c r="B72" s="117" t="s">
        <v>102</v>
      </c>
      <c r="C72" s="118" t="s">
        <v>163</v>
      </c>
      <c r="D72" s="119" t="s">
        <v>164</v>
      </c>
      <c r="E72" s="117"/>
      <c r="F72" s="120">
        <f t="shared" ref="F72:AC72" si="25">SUM(F73:F75)</f>
        <v>0</v>
      </c>
      <c r="G72" s="120">
        <f t="shared" si="25"/>
        <v>0</v>
      </c>
      <c r="H72" s="120">
        <f t="shared" si="25"/>
        <v>0</v>
      </c>
      <c r="I72" s="120">
        <f t="shared" si="25"/>
        <v>0</v>
      </c>
      <c r="J72" s="120">
        <f t="shared" si="25"/>
        <v>0</v>
      </c>
      <c r="K72" s="120">
        <f t="shared" si="25"/>
        <v>0</v>
      </c>
      <c r="L72" s="120">
        <f t="shared" si="25"/>
        <v>0</v>
      </c>
      <c r="M72" s="120">
        <f t="shared" si="25"/>
        <v>0</v>
      </c>
      <c r="N72" s="120">
        <f t="shared" si="25"/>
        <v>0</v>
      </c>
      <c r="O72" s="120">
        <f t="shared" si="25"/>
        <v>0</v>
      </c>
      <c r="P72" s="120">
        <f t="shared" si="25"/>
        <v>0</v>
      </c>
      <c r="Q72" s="120">
        <f t="shared" si="25"/>
        <v>0</v>
      </c>
      <c r="R72" s="120">
        <f t="shared" si="25"/>
        <v>0</v>
      </c>
      <c r="S72" s="120">
        <f t="shared" si="25"/>
        <v>0</v>
      </c>
      <c r="T72" s="120">
        <f t="shared" si="25"/>
        <v>0</v>
      </c>
      <c r="U72" s="120">
        <f t="shared" si="25"/>
        <v>0</v>
      </c>
      <c r="V72" s="120">
        <f t="shared" si="25"/>
        <v>0</v>
      </c>
      <c r="W72" s="120">
        <f t="shared" si="25"/>
        <v>0</v>
      </c>
      <c r="X72" s="120">
        <f t="shared" si="25"/>
        <v>0</v>
      </c>
      <c r="Y72" s="120">
        <f t="shared" si="25"/>
        <v>0</v>
      </c>
      <c r="Z72" s="120">
        <f t="shared" si="25"/>
        <v>0</v>
      </c>
      <c r="AA72" s="120">
        <f t="shared" si="25"/>
        <v>0</v>
      </c>
      <c r="AB72" s="120">
        <f t="shared" si="25"/>
        <v>0</v>
      </c>
      <c r="AC72" s="120">
        <f t="shared" si="25"/>
        <v>0</v>
      </c>
      <c r="AD72" s="121">
        <f t="shared" si="18"/>
        <v>0</v>
      </c>
      <c r="AE72" s="121">
        <f t="shared" si="19"/>
        <v>0</v>
      </c>
      <c r="AF72" s="121">
        <f t="shared" si="20"/>
        <v>0</v>
      </c>
      <c r="AG72" s="122" t="e">
        <f t="shared" si="21"/>
        <v>#DIV/0!</v>
      </c>
      <c r="AH72" s="123"/>
      <c r="AI72" s="60"/>
      <c r="AJ72" s="60"/>
    </row>
    <row r="73" spans="2:36" ht="30" customHeight="1" x14ac:dyDescent="0.2">
      <c r="B73" s="80" t="s">
        <v>105</v>
      </c>
      <c r="C73" s="81" t="s">
        <v>106</v>
      </c>
      <c r="D73" s="82" t="s">
        <v>162</v>
      </c>
      <c r="E73" s="83" t="s">
        <v>153</v>
      </c>
      <c r="F73" s="84"/>
      <c r="G73" s="84"/>
      <c r="H73" s="84">
        <f>F73*G73</f>
        <v>0</v>
      </c>
      <c r="I73" s="84"/>
      <c r="J73" s="84"/>
      <c r="K73" s="84">
        <f>I73*J73</f>
        <v>0</v>
      </c>
      <c r="L73" s="84"/>
      <c r="M73" s="84"/>
      <c r="N73" s="84">
        <f>L73*M73</f>
        <v>0</v>
      </c>
      <c r="O73" s="84"/>
      <c r="P73" s="84"/>
      <c r="Q73" s="84">
        <f>O73*P73</f>
        <v>0</v>
      </c>
      <c r="R73" s="84"/>
      <c r="S73" s="84"/>
      <c r="T73" s="84">
        <f>R73*S73</f>
        <v>0</v>
      </c>
      <c r="U73" s="84"/>
      <c r="V73" s="84"/>
      <c r="W73" s="84">
        <f>U73*V73</f>
        <v>0</v>
      </c>
      <c r="X73" s="84"/>
      <c r="Y73" s="84"/>
      <c r="Z73" s="84">
        <f>X73*Y73</f>
        <v>0</v>
      </c>
      <c r="AA73" s="84"/>
      <c r="AB73" s="84"/>
      <c r="AC73" s="84">
        <f>AA73*AB73</f>
        <v>0</v>
      </c>
      <c r="AD73" s="87">
        <f t="shared" si="18"/>
        <v>0</v>
      </c>
      <c r="AE73" s="87">
        <f t="shared" si="19"/>
        <v>0</v>
      </c>
      <c r="AF73" s="87">
        <f t="shared" si="20"/>
        <v>0</v>
      </c>
      <c r="AG73" s="124" t="e">
        <f t="shared" si="21"/>
        <v>#DIV/0!</v>
      </c>
      <c r="AH73" s="125"/>
      <c r="AI73" s="59"/>
      <c r="AJ73" s="59"/>
    </row>
    <row r="74" spans="2:36" ht="30" customHeight="1" x14ac:dyDescent="0.2">
      <c r="B74" s="80" t="s">
        <v>105</v>
      </c>
      <c r="C74" s="81" t="s">
        <v>109</v>
      </c>
      <c r="D74" s="82" t="s">
        <v>162</v>
      </c>
      <c r="E74" s="83" t="s">
        <v>153</v>
      </c>
      <c r="F74" s="84"/>
      <c r="G74" s="84"/>
      <c r="H74" s="84">
        <f>F74*G74</f>
        <v>0</v>
      </c>
      <c r="I74" s="84"/>
      <c r="J74" s="84"/>
      <c r="K74" s="84">
        <f>I74*J74</f>
        <v>0</v>
      </c>
      <c r="L74" s="84"/>
      <c r="M74" s="84"/>
      <c r="N74" s="84">
        <f>L74*M74</f>
        <v>0</v>
      </c>
      <c r="O74" s="84"/>
      <c r="P74" s="84"/>
      <c r="Q74" s="84">
        <f>O74*P74</f>
        <v>0</v>
      </c>
      <c r="R74" s="84"/>
      <c r="S74" s="84"/>
      <c r="T74" s="84">
        <f>R74*S74</f>
        <v>0</v>
      </c>
      <c r="U74" s="84"/>
      <c r="V74" s="84"/>
      <c r="W74" s="84">
        <f>U74*V74</f>
        <v>0</v>
      </c>
      <c r="X74" s="84"/>
      <c r="Y74" s="84"/>
      <c r="Z74" s="84">
        <f>X74*Y74</f>
        <v>0</v>
      </c>
      <c r="AA74" s="84"/>
      <c r="AB74" s="84"/>
      <c r="AC74" s="84">
        <f>AA74*AB74</f>
        <v>0</v>
      </c>
      <c r="AD74" s="87">
        <f t="shared" si="18"/>
        <v>0</v>
      </c>
      <c r="AE74" s="87">
        <f t="shared" si="19"/>
        <v>0</v>
      </c>
      <c r="AF74" s="87">
        <f t="shared" si="20"/>
        <v>0</v>
      </c>
      <c r="AG74" s="124" t="e">
        <f t="shared" si="21"/>
        <v>#DIV/0!</v>
      </c>
      <c r="AH74" s="125"/>
      <c r="AI74" s="59"/>
      <c r="AJ74" s="59"/>
    </row>
    <row r="75" spans="2:36" ht="30" customHeight="1" x14ac:dyDescent="0.2">
      <c r="B75" s="80" t="s">
        <v>105</v>
      </c>
      <c r="C75" s="81" t="s">
        <v>110</v>
      </c>
      <c r="D75" s="82" t="s">
        <v>162</v>
      </c>
      <c r="E75" s="83" t="s">
        <v>153</v>
      </c>
      <c r="F75" s="84"/>
      <c r="G75" s="84"/>
      <c r="H75" s="84">
        <f>F75*G75</f>
        <v>0</v>
      </c>
      <c r="I75" s="84"/>
      <c r="J75" s="84"/>
      <c r="K75" s="84">
        <f>I75*J75</f>
        <v>0</v>
      </c>
      <c r="L75" s="84"/>
      <c r="M75" s="84"/>
      <c r="N75" s="84">
        <f>L75*M75</f>
        <v>0</v>
      </c>
      <c r="O75" s="84"/>
      <c r="P75" s="84"/>
      <c r="Q75" s="84">
        <f>O75*P75</f>
        <v>0</v>
      </c>
      <c r="R75" s="84"/>
      <c r="S75" s="84"/>
      <c r="T75" s="84">
        <f>R75*S75</f>
        <v>0</v>
      </c>
      <c r="U75" s="84"/>
      <c r="V75" s="84"/>
      <c r="W75" s="84">
        <f>U75*V75</f>
        <v>0</v>
      </c>
      <c r="X75" s="84"/>
      <c r="Y75" s="84"/>
      <c r="Z75" s="84">
        <f>X75*Y75</f>
        <v>0</v>
      </c>
      <c r="AA75" s="84"/>
      <c r="AB75" s="84"/>
      <c r="AC75" s="84">
        <f>AA75*AB75</f>
        <v>0</v>
      </c>
      <c r="AD75" s="87">
        <f t="shared" si="18"/>
        <v>0</v>
      </c>
      <c r="AE75" s="87">
        <f t="shared" si="19"/>
        <v>0</v>
      </c>
      <c r="AF75" s="87">
        <f t="shared" si="20"/>
        <v>0</v>
      </c>
      <c r="AG75" s="124" t="e">
        <f t="shared" si="21"/>
        <v>#DIV/0!</v>
      </c>
      <c r="AH75" s="125"/>
      <c r="AI75" s="59"/>
      <c r="AJ75" s="59"/>
    </row>
    <row r="76" spans="2:36" ht="15" customHeight="1" x14ac:dyDescent="0.2">
      <c r="B76" s="126" t="s">
        <v>165</v>
      </c>
      <c r="C76" s="127"/>
      <c r="D76" s="139"/>
      <c r="E76" s="140"/>
      <c r="F76" s="130">
        <f t="shared" ref="F76:AE76" si="26">F72+F68+F64+F60+F56</f>
        <v>0</v>
      </c>
      <c r="G76" s="130">
        <f t="shared" si="26"/>
        <v>0</v>
      </c>
      <c r="H76" s="130">
        <f t="shared" si="26"/>
        <v>0</v>
      </c>
      <c r="I76" s="130">
        <f t="shared" si="26"/>
        <v>0</v>
      </c>
      <c r="J76" s="130">
        <f t="shared" si="26"/>
        <v>0</v>
      </c>
      <c r="K76" s="130">
        <f t="shared" si="26"/>
        <v>0</v>
      </c>
      <c r="L76" s="130">
        <f t="shared" si="26"/>
        <v>0</v>
      </c>
      <c r="M76" s="130">
        <f t="shared" si="26"/>
        <v>0</v>
      </c>
      <c r="N76" s="130">
        <f t="shared" si="26"/>
        <v>0</v>
      </c>
      <c r="O76" s="130">
        <f t="shared" si="26"/>
        <v>0</v>
      </c>
      <c r="P76" s="130">
        <f t="shared" si="26"/>
        <v>0</v>
      </c>
      <c r="Q76" s="130">
        <f t="shared" si="26"/>
        <v>0</v>
      </c>
      <c r="R76" s="130">
        <f t="shared" si="26"/>
        <v>0</v>
      </c>
      <c r="S76" s="130">
        <f t="shared" si="26"/>
        <v>0</v>
      </c>
      <c r="T76" s="130">
        <f t="shared" si="26"/>
        <v>0</v>
      </c>
      <c r="U76" s="130">
        <f t="shared" si="26"/>
        <v>0</v>
      </c>
      <c r="V76" s="130">
        <f t="shared" si="26"/>
        <v>0</v>
      </c>
      <c r="W76" s="130">
        <f t="shared" si="26"/>
        <v>0</v>
      </c>
      <c r="X76" s="130">
        <f t="shared" si="26"/>
        <v>0</v>
      </c>
      <c r="Y76" s="130">
        <f t="shared" si="26"/>
        <v>0</v>
      </c>
      <c r="Z76" s="130">
        <f t="shared" si="26"/>
        <v>0</v>
      </c>
      <c r="AA76" s="130">
        <f t="shared" si="26"/>
        <v>0</v>
      </c>
      <c r="AB76" s="130">
        <f t="shared" si="26"/>
        <v>0</v>
      </c>
      <c r="AC76" s="130">
        <f t="shared" si="26"/>
        <v>0</v>
      </c>
      <c r="AD76" s="130">
        <f t="shared" si="26"/>
        <v>0</v>
      </c>
      <c r="AE76" s="130">
        <f t="shared" si="26"/>
        <v>0</v>
      </c>
      <c r="AF76" s="130">
        <f t="shared" si="20"/>
        <v>0</v>
      </c>
      <c r="AG76" s="131" t="e">
        <f t="shared" si="21"/>
        <v>#DIV/0!</v>
      </c>
      <c r="AH76" s="132"/>
      <c r="AI76" s="59"/>
      <c r="AJ76" s="59"/>
    </row>
    <row r="77" spans="2:36" ht="15.75" customHeight="1" x14ac:dyDescent="0.2">
      <c r="B77" s="133" t="s">
        <v>100</v>
      </c>
      <c r="C77" s="146" t="s">
        <v>26</v>
      </c>
      <c r="D77" s="134" t="s">
        <v>166</v>
      </c>
      <c r="E77" s="135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4"/>
      <c r="AE77" s="114"/>
      <c r="AF77" s="114">
        <f t="shared" si="20"/>
        <v>0</v>
      </c>
      <c r="AG77" s="115" t="e">
        <f t="shared" si="21"/>
        <v>#DIV/0!</v>
      </c>
      <c r="AH77" s="116"/>
      <c r="AI77" s="59"/>
      <c r="AJ77" s="59"/>
    </row>
    <row r="78" spans="2:36" ht="48" customHeight="1" x14ac:dyDescent="0.2">
      <c r="B78" s="117" t="s">
        <v>102</v>
      </c>
      <c r="C78" s="118" t="s">
        <v>167</v>
      </c>
      <c r="D78" s="119" t="s">
        <v>168</v>
      </c>
      <c r="E78" s="117"/>
      <c r="F78" s="120">
        <f t="shared" ref="F78:AC78" si="27">SUM(F79:F81)</f>
        <v>0</v>
      </c>
      <c r="G78" s="120">
        <f t="shared" si="27"/>
        <v>0</v>
      </c>
      <c r="H78" s="120">
        <f t="shared" si="27"/>
        <v>0</v>
      </c>
      <c r="I78" s="120">
        <f t="shared" si="27"/>
        <v>0</v>
      </c>
      <c r="J78" s="120">
        <f t="shared" si="27"/>
        <v>0</v>
      </c>
      <c r="K78" s="120">
        <f t="shared" si="27"/>
        <v>0</v>
      </c>
      <c r="L78" s="120">
        <f t="shared" si="27"/>
        <v>0</v>
      </c>
      <c r="M78" s="120">
        <f t="shared" si="27"/>
        <v>0</v>
      </c>
      <c r="N78" s="120">
        <f t="shared" si="27"/>
        <v>0</v>
      </c>
      <c r="O78" s="120">
        <f t="shared" si="27"/>
        <v>0</v>
      </c>
      <c r="P78" s="120">
        <f t="shared" si="27"/>
        <v>0</v>
      </c>
      <c r="Q78" s="120">
        <f t="shared" si="27"/>
        <v>0</v>
      </c>
      <c r="R78" s="120">
        <f t="shared" si="27"/>
        <v>0</v>
      </c>
      <c r="S78" s="120">
        <f t="shared" si="27"/>
        <v>0</v>
      </c>
      <c r="T78" s="120">
        <f t="shared" si="27"/>
        <v>0</v>
      </c>
      <c r="U78" s="120">
        <f t="shared" si="27"/>
        <v>0</v>
      </c>
      <c r="V78" s="120">
        <f t="shared" si="27"/>
        <v>0</v>
      </c>
      <c r="W78" s="120">
        <f t="shared" si="27"/>
        <v>0</v>
      </c>
      <c r="X78" s="120">
        <f t="shared" si="27"/>
        <v>0</v>
      </c>
      <c r="Y78" s="120">
        <f t="shared" si="27"/>
        <v>0</v>
      </c>
      <c r="Z78" s="120">
        <f t="shared" si="27"/>
        <v>0</v>
      </c>
      <c r="AA78" s="120">
        <f t="shared" si="27"/>
        <v>0</v>
      </c>
      <c r="AB78" s="120">
        <f t="shared" si="27"/>
        <v>0</v>
      </c>
      <c r="AC78" s="120">
        <f t="shared" si="27"/>
        <v>0</v>
      </c>
      <c r="AD78" s="121">
        <f>H78+N78+T78+Z78</f>
        <v>0</v>
      </c>
      <c r="AE78" s="121">
        <f>K78+Q78+W78+AC78</f>
        <v>0</v>
      </c>
      <c r="AF78" s="121">
        <f t="shared" si="20"/>
        <v>0</v>
      </c>
      <c r="AG78" s="122" t="e">
        <f t="shared" si="21"/>
        <v>#DIV/0!</v>
      </c>
      <c r="AH78" s="123"/>
      <c r="AI78" s="60"/>
      <c r="AJ78" s="60"/>
    </row>
    <row r="79" spans="2:36" ht="36" customHeight="1" x14ac:dyDescent="0.2">
      <c r="B79" s="80" t="s">
        <v>105</v>
      </c>
      <c r="C79" s="81" t="s">
        <v>106</v>
      </c>
      <c r="D79" s="82" t="s">
        <v>169</v>
      </c>
      <c r="E79" s="83" t="s">
        <v>170</v>
      </c>
      <c r="F79" s="84"/>
      <c r="G79" s="84"/>
      <c r="H79" s="84">
        <f>F79*G79</f>
        <v>0</v>
      </c>
      <c r="I79" s="84"/>
      <c r="J79" s="84"/>
      <c r="K79" s="84">
        <f>I79*J79</f>
        <v>0</v>
      </c>
      <c r="L79" s="84"/>
      <c r="M79" s="84"/>
      <c r="N79" s="84">
        <f>L79*M79</f>
        <v>0</v>
      </c>
      <c r="O79" s="84"/>
      <c r="P79" s="84"/>
      <c r="Q79" s="84">
        <f>O79*P79</f>
        <v>0</v>
      </c>
      <c r="R79" s="84"/>
      <c r="S79" s="84"/>
      <c r="T79" s="84">
        <f>R79*S79</f>
        <v>0</v>
      </c>
      <c r="U79" s="84"/>
      <c r="V79" s="84"/>
      <c r="W79" s="84">
        <f>U79*V79</f>
        <v>0</v>
      </c>
      <c r="X79" s="84"/>
      <c r="Y79" s="84"/>
      <c r="Z79" s="84">
        <f>X79*Y79</f>
        <v>0</v>
      </c>
      <c r="AA79" s="84"/>
      <c r="AB79" s="84"/>
      <c r="AC79" s="84">
        <f>AA79*AB79</f>
        <v>0</v>
      </c>
      <c r="AD79" s="87">
        <f>H79+N79+T79+Z79</f>
        <v>0</v>
      </c>
      <c r="AE79" s="87">
        <f>K79+Q79+W79+AC79</f>
        <v>0</v>
      </c>
      <c r="AF79" s="87">
        <f t="shared" si="20"/>
        <v>0</v>
      </c>
      <c r="AG79" s="124" t="e">
        <f t="shared" si="21"/>
        <v>#DIV/0!</v>
      </c>
      <c r="AH79" s="125"/>
      <c r="AI79" s="59"/>
      <c r="AJ79" s="59"/>
    </row>
    <row r="80" spans="2:36" ht="33.75" customHeight="1" x14ac:dyDescent="0.2">
      <c r="B80" s="80" t="s">
        <v>105</v>
      </c>
      <c r="C80" s="81" t="s">
        <v>109</v>
      </c>
      <c r="D80" s="82" t="s">
        <v>169</v>
      </c>
      <c r="E80" s="83" t="s">
        <v>170</v>
      </c>
      <c r="F80" s="84"/>
      <c r="G80" s="84"/>
      <c r="H80" s="84">
        <f>F80*G80</f>
        <v>0</v>
      </c>
      <c r="I80" s="84"/>
      <c r="J80" s="84"/>
      <c r="K80" s="84">
        <f>I80*J80</f>
        <v>0</v>
      </c>
      <c r="L80" s="84"/>
      <c r="M80" s="84"/>
      <c r="N80" s="84">
        <f>L80*M80</f>
        <v>0</v>
      </c>
      <c r="O80" s="84"/>
      <c r="P80" s="84"/>
      <c r="Q80" s="84">
        <f>O80*P80</f>
        <v>0</v>
      </c>
      <c r="R80" s="84"/>
      <c r="S80" s="84"/>
      <c r="T80" s="84">
        <f>R80*S80</f>
        <v>0</v>
      </c>
      <c r="U80" s="84"/>
      <c r="V80" s="84"/>
      <c r="W80" s="84">
        <f>U80*V80</f>
        <v>0</v>
      </c>
      <c r="X80" s="84"/>
      <c r="Y80" s="84"/>
      <c r="Z80" s="84">
        <f>X80*Y80</f>
        <v>0</v>
      </c>
      <c r="AA80" s="84"/>
      <c r="AB80" s="84"/>
      <c r="AC80" s="84">
        <f>AA80*AB80</f>
        <v>0</v>
      </c>
      <c r="AD80" s="87">
        <f>H80+N80+T80+Z80</f>
        <v>0</v>
      </c>
      <c r="AE80" s="87">
        <f>K80+Q80+W80+AC80</f>
        <v>0</v>
      </c>
      <c r="AF80" s="87">
        <f t="shared" si="20"/>
        <v>0</v>
      </c>
      <c r="AG80" s="124" t="e">
        <f t="shared" si="21"/>
        <v>#DIV/0!</v>
      </c>
      <c r="AH80" s="125"/>
      <c r="AI80" s="59"/>
      <c r="AJ80" s="59"/>
    </row>
    <row r="81" spans="2:36" ht="33" customHeight="1" x14ac:dyDescent="0.2">
      <c r="B81" s="80" t="s">
        <v>105</v>
      </c>
      <c r="C81" s="81" t="s">
        <v>110</v>
      </c>
      <c r="D81" s="82" t="s">
        <v>169</v>
      </c>
      <c r="E81" s="83" t="s">
        <v>170</v>
      </c>
      <c r="F81" s="84"/>
      <c r="G81" s="84"/>
      <c r="H81" s="84">
        <f>F81*G81</f>
        <v>0</v>
      </c>
      <c r="I81" s="84"/>
      <c r="J81" s="84"/>
      <c r="K81" s="84">
        <f>I81*J81</f>
        <v>0</v>
      </c>
      <c r="L81" s="84"/>
      <c r="M81" s="84"/>
      <c r="N81" s="84">
        <f>L81*M81</f>
        <v>0</v>
      </c>
      <c r="O81" s="84"/>
      <c r="P81" s="84"/>
      <c r="Q81" s="84">
        <f>O81*P81</f>
        <v>0</v>
      </c>
      <c r="R81" s="84"/>
      <c r="S81" s="84"/>
      <c r="T81" s="84">
        <f>R81*S81</f>
        <v>0</v>
      </c>
      <c r="U81" s="84"/>
      <c r="V81" s="84"/>
      <c r="W81" s="84">
        <f>U81*V81</f>
        <v>0</v>
      </c>
      <c r="X81" s="84"/>
      <c r="Y81" s="84"/>
      <c r="Z81" s="84">
        <f>X81*Y81</f>
        <v>0</v>
      </c>
      <c r="AA81" s="84"/>
      <c r="AB81" s="84"/>
      <c r="AC81" s="84">
        <f>AA81*AB81</f>
        <v>0</v>
      </c>
      <c r="AD81" s="87">
        <f>H81+N81+T81+Z81</f>
        <v>0</v>
      </c>
      <c r="AE81" s="87">
        <f>K81+Q81+W81+AC81</f>
        <v>0</v>
      </c>
      <c r="AF81" s="87">
        <f t="shared" si="20"/>
        <v>0</v>
      </c>
      <c r="AG81" s="124" t="e">
        <f t="shared" si="21"/>
        <v>#DIV/0!</v>
      </c>
      <c r="AH81" s="125"/>
      <c r="AI81" s="59"/>
      <c r="AJ81" s="59"/>
    </row>
    <row r="82" spans="2:36" ht="15" customHeight="1" x14ac:dyDescent="0.2">
      <c r="B82" s="126" t="s">
        <v>171</v>
      </c>
      <c r="C82" s="127"/>
      <c r="D82" s="139"/>
      <c r="E82" s="140"/>
      <c r="F82" s="130">
        <f t="shared" ref="F82:AC82" si="28">F78</f>
        <v>0</v>
      </c>
      <c r="G82" s="130">
        <f t="shared" si="28"/>
        <v>0</v>
      </c>
      <c r="H82" s="130">
        <f t="shared" si="28"/>
        <v>0</v>
      </c>
      <c r="I82" s="130">
        <f t="shared" si="28"/>
        <v>0</v>
      </c>
      <c r="J82" s="130">
        <f t="shared" si="28"/>
        <v>0</v>
      </c>
      <c r="K82" s="130">
        <f t="shared" si="28"/>
        <v>0</v>
      </c>
      <c r="L82" s="130">
        <f t="shared" si="28"/>
        <v>0</v>
      </c>
      <c r="M82" s="130">
        <f t="shared" si="28"/>
        <v>0</v>
      </c>
      <c r="N82" s="130">
        <f t="shared" si="28"/>
        <v>0</v>
      </c>
      <c r="O82" s="130">
        <f t="shared" si="28"/>
        <v>0</v>
      </c>
      <c r="P82" s="130">
        <f t="shared" si="28"/>
        <v>0</v>
      </c>
      <c r="Q82" s="130">
        <f t="shared" si="28"/>
        <v>0</v>
      </c>
      <c r="R82" s="130">
        <f t="shared" si="28"/>
        <v>0</v>
      </c>
      <c r="S82" s="130">
        <f t="shared" si="28"/>
        <v>0</v>
      </c>
      <c r="T82" s="130">
        <f t="shared" si="28"/>
        <v>0</v>
      </c>
      <c r="U82" s="130">
        <f t="shared" si="28"/>
        <v>0</v>
      </c>
      <c r="V82" s="130">
        <f t="shared" si="28"/>
        <v>0</v>
      </c>
      <c r="W82" s="130">
        <f t="shared" si="28"/>
        <v>0</v>
      </c>
      <c r="X82" s="130">
        <f t="shared" si="28"/>
        <v>0</v>
      </c>
      <c r="Y82" s="130">
        <f t="shared" si="28"/>
        <v>0</v>
      </c>
      <c r="Z82" s="130">
        <f t="shared" si="28"/>
        <v>0</v>
      </c>
      <c r="AA82" s="130">
        <f t="shared" si="28"/>
        <v>0</v>
      </c>
      <c r="AB82" s="130">
        <f t="shared" si="28"/>
        <v>0</v>
      </c>
      <c r="AC82" s="130">
        <f t="shared" si="28"/>
        <v>0</v>
      </c>
      <c r="AD82" s="130">
        <f>H82+N82+T82+Z82</f>
        <v>0</v>
      </c>
      <c r="AE82" s="130">
        <f>K82+Q82+W82+AC82</f>
        <v>0</v>
      </c>
      <c r="AF82" s="130">
        <f t="shared" si="20"/>
        <v>0</v>
      </c>
      <c r="AG82" s="131" t="e">
        <f t="shared" si="21"/>
        <v>#DIV/0!</v>
      </c>
      <c r="AH82" s="132"/>
      <c r="AI82" s="59"/>
      <c r="AJ82" s="59"/>
    </row>
    <row r="83" spans="2:36" ht="15.75" customHeight="1" x14ac:dyDescent="0.2">
      <c r="B83" s="133" t="s">
        <v>100</v>
      </c>
      <c r="C83" s="146" t="s">
        <v>27</v>
      </c>
      <c r="D83" s="134" t="s">
        <v>172</v>
      </c>
      <c r="E83" s="133"/>
      <c r="F83" s="147"/>
      <c r="G83" s="147"/>
      <c r="H83" s="147"/>
      <c r="I83" s="113"/>
      <c r="J83" s="113"/>
      <c r="K83" s="113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14"/>
      <c r="AE83" s="114"/>
      <c r="AF83" s="114"/>
      <c r="AG83" s="115"/>
      <c r="AH83" s="116"/>
      <c r="AI83" s="59"/>
      <c r="AJ83" s="59"/>
    </row>
    <row r="84" spans="2:36" ht="24.75" customHeight="1" x14ac:dyDescent="0.2">
      <c r="B84" s="117" t="s">
        <v>102</v>
      </c>
      <c r="C84" s="118" t="s">
        <v>173</v>
      </c>
      <c r="D84" s="148" t="s">
        <v>174</v>
      </c>
      <c r="E84" s="117"/>
      <c r="F84" s="120">
        <f t="shared" ref="F84:AC84" si="29">SUM(F85:F87)</f>
        <v>0</v>
      </c>
      <c r="G84" s="120">
        <f t="shared" si="29"/>
        <v>0</v>
      </c>
      <c r="H84" s="120">
        <f t="shared" si="29"/>
        <v>0</v>
      </c>
      <c r="I84" s="120">
        <f t="shared" si="29"/>
        <v>0</v>
      </c>
      <c r="J84" s="120">
        <f t="shared" si="29"/>
        <v>0</v>
      </c>
      <c r="K84" s="120">
        <f t="shared" si="29"/>
        <v>0</v>
      </c>
      <c r="L84" s="120">
        <f t="shared" si="29"/>
        <v>0</v>
      </c>
      <c r="M84" s="120">
        <f t="shared" si="29"/>
        <v>0</v>
      </c>
      <c r="N84" s="120">
        <f t="shared" si="29"/>
        <v>0</v>
      </c>
      <c r="O84" s="120">
        <f t="shared" si="29"/>
        <v>0</v>
      </c>
      <c r="P84" s="120">
        <f t="shared" si="29"/>
        <v>0</v>
      </c>
      <c r="Q84" s="120">
        <f t="shared" si="29"/>
        <v>0</v>
      </c>
      <c r="R84" s="120">
        <f t="shared" si="29"/>
        <v>0</v>
      </c>
      <c r="S84" s="120">
        <f t="shared" si="29"/>
        <v>0</v>
      </c>
      <c r="T84" s="120">
        <f t="shared" si="29"/>
        <v>0</v>
      </c>
      <c r="U84" s="120">
        <f t="shared" si="29"/>
        <v>0</v>
      </c>
      <c r="V84" s="120">
        <f t="shared" si="29"/>
        <v>0</v>
      </c>
      <c r="W84" s="120">
        <f t="shared" si="29"/>
        <v>0</v>
      </c>
      <c r="X84" s="120">
        <f t="shared" si="29"/>
        <v>0</v>
      </c>
      <c r="Y84" s="120">
        <f t="shared" si="29"/>
        <v>0</v>
      </c>
      <c r="Z84" s="120">
        <f t="shared" si="29"/>
        <v>0</v>
      </c>
      <c r="AA84" s="120">
        <f t="shared" si="29"/>
        <v>0</v>
      </c>
      <c r="AB84" s="120">
        <f t="shared" si="29"/>
        <v>0</v>
      </c>
      <c r="AC84" s="120">
        <f t="shared" si="29"/>
        <v>0</v>
      </c>
      <c r="AD84" s="121">
        <f t="shared" ref="AD84:AD96" si="30">H84+N84+T84+Z84</f>
        <v>0</v>
      </c>
      <c r="AE84" s="121">
        <f t="shared" ref="AE84:AE96" si="31">K84+Q84+W84+AC84</f>
        <v>0</v>
      </c>
      <c r="AF84" s="121">
        <f t="shared" ref="AF84:AF96" si="32">AD84-AE84</f>
        <v>0</v>
      </c>
      <c r="AG84" s="122" t="e">
        <f t="shared" ref="AG84:AG96" si="33">AF84/AD84</f>
        <v>#DIV/0!</v>
      </c>
      <c r="AH84" s="123"/>
      <c r="AI84" s="60"/>
      <c r="AJ84" s="60"/>
    </row>
    <row r="85" spans="2:36" ht="24" customHeight="1" x14ac:dyDescent="0.2">
      <c r="B85" s="80" t="s">
        <v>105</v>
      </c>
      <c r="C85" s="81" t="s">
        <v>106</v>
      </c>
      <c r="D85" s="82" t="s">
        <v>175</v>
      </c>
      <c r="E85" s="83" t="s">
        <v>125</v>
      </c>
      <c r="F85" s="84"/>
      <c r="G85" s="84"/>
      <c r="H85" s="84">
        <f>F85*G85</f>
        <v>0</v>
      </c>
      <c r="I85" s="84"/>
      <c r="J85" s="84"/>
      <c r="K85" s="84">
        <f>I85*J85</f>
        <v>0</v>
      </c>
      <c r="L85" s="84"/>
      <c r="M85" s="84"/>
      <c r="N85" s="84">
        <f>L85*M85</f>
        <v>0</v>
      </c>
      <c r="O85" s="84"/>
      <c r="P85" s="84"/>
      <c r="Q85" s="84">
        <f>O85*P85</f>
        <v>0</v>
      </c>
      <c r="R85" s="84"/>
      <c r="S85" s="84"/>
      <c r="T85" s="84">
        <f>R85*S85</f>
        <v>0</v>
      </c>
      <c r="U85" s="84"/>
      <c r="V85" s="84"/>
      <c r="W85" s="84">
        <f>U85*V85</f>
        <v>0</v>
      </c>
      <c r="X85" s="84"/>
      <c r="Y85" s="84"/>
      <c r="Z85" s="84">
        <f>X85*Y85</f>
        <v>0</v>
      </c>
      <c r="AA85" s="84"/>
      <c r="AB85" s="84"/>
      <c r="AC85" s="84">
        <f>AA85*AB85</f>
        <v>0</v>
      </c>
      <c r="AD85" s="87">
        <f t="shared" si="30"/>
        <v>0</v>
      </c>
      <c r="AE85" s="87">
        <f t="shared" si="31"/>
        <v>0</v>
      </c>
      <c r="AF85" s="87">
        <f t="shared" si="32"/>
        <v>0</v>
      </c>
      <c r="AG85" s="124" t="e">
        <f t="shared" si="33"/>
        <v>#DIV/0!</v>
      </c>
      <c r="AH85" s="125"/>
      <c r="AI85" s="59"/>
      <c r="AJ85" s="59"/>
    </row>
    <row r="86" spans="2:36" ht="18.75" customHeight="1" x14ac:dyDescent="0.2">
      <c r="B86" s="80" t="s">
        <v>105</v>
      </c>
      <c r="C86" s="81" t="s">
        <v>109</v>
      </c>
      <c r="D86" s="82" t="s">
        <v>175</v>
      </c>
      <c r="E86" s="83" t="s">
        <v>125</v>
      </c>
      <c r="F86" s="84"/>
      <c r="G86" s="84"/>
      <c r="H86" s="84">
        <f>F86*G86</f>
        <v>0</v>
      </c>
      <c r="I86" s="84"/>
      <c r="J86" s="84"/>
      <c r="K86" s="84">
        <f>I86*J86</f>
        <v>0</v>
      </c>
      <c r="L86" s="84"/>
      <c r="M86" s="84"/>
      <c r="N86" s="84">
        <f>L86*M86</f>
        <v>0</v>
      </c>
      <c r="O86" s="84"/>
      <c r="P86" s="84"/>
      <c r="Q86" s="84">
        <f>O86*P86</f>
        <v>0</v>
      </c>
      <c r="R86" s="84"/>
      <c r="S86" s="84"/>
      <c r="T86" s="84">
        <f>R86*S86</f>
        <v>0</v>
      </c>
      <c r="U86" s="84"/>
      <c r="V86" s="84"/>
      <c r="W86" s="84">
        <f>U86*V86</f>
        <v>0</v>
      </c>
      <c r="X86" s="84"/>
      <c r="Y86" s="84"/>
      <c r="Z86" s="84">
        <f>X86*Y86</f>
        <v>0</v>
      </c>
      <c r="AA86" s="84"/>
      <c r="AB86" s="84"/>
      <c r="AC86" s="84">
        <f>AA86*AB86</f>
        <v>0</v>
      </c>
      <c r="AD86" s="87">
        <f t="shared" si="30"/>
        <v>0</v>
      </c>
      <c r="AE86" s="87">
        <f t="shared" si="31"/>
        <v>0</v>
      </c>
      <c r="AF86" s="87">
        <f t="shared" si="32"/>
        <v>0</v>
      </c>
      <c r="AG86" s="124" t="e">
        <f t="shared" si="33"/>
        <v>#DIV/0!</v>
      </c>
      <c r="AH86" s="125"/>
      <c r="AI86" s="59"/>
      <c r="AJ86" s="59"/>
    </row>
    <row r="87" spans="2:36" ht="21.75" customHeight="1" x14ac:dyDescent="0.2">
      <c r="B87" s="80" t="s">
        <v>105</v>
      </c>
      <c r="C87" s="81" t="s">
        <v>110</v>
      </c>
      <c r="D87" s="82" t="s">
        <v>175</v>
      </c>
      <c r="E87" s="83" t="s">
        <v>125</v>
      </c>
      <c r="F87" s="84"/>
      <c r="G87" s="84"/>
      <c r="H87" s="84">
        <f>F87*G87</f>
        <v>0</v>
      </c>
      <c r="I87" s="84"/>
      <c r="J87" s="84"/>
      <c r="K87" s="84">
        <f>I87*J87</f>
        <v>0</v>
      </c>
      <c r="L87" s="84"/>
      <c r="M87" s="84"/>
      <c r="N87" s="84">
        <f>L87*M87</f>
        <v>0</v>
      </c>
      <c r="O87" s="84"/>
      <c r="P87" s="84"/>
      <c r="Q87" s="84">
        <f>O87*P87</f>
        <v>0</v>
      </c>
      <c r="R87" s="84"/>
      <c r="S87" s="84"/>
      <c r="T87" s="84">
        <f>R87*S87</f>
        <v>0</v>
      </c>
      <c r="U87" s="84"/>
      <c r="V87" s="84"/>
      <c r="W87" s="84">
        <f>U87*V87</f>
        <v>0</v>
      </c>
      <c r="X87" s="84"/>
      <c r="Y87" s="84"/>
      <c r="Z87" s="84">
        <f>X87*Y87</f>
        <v>0</v>
      </c>
      <c r="AA87" s="84"/>
      <c r="AB87" s="84"/>
      <c r="AC87" s="84">
        <f>AA87*AB87</f>
        <v>0</v>
      </c>
      <c r="AD87" s="87">
        <f t="shared" si="30"/>
        <v>0</v>
      </c>
      <c r="AE87" s="87">
        <f t="shared" si="31"/>
        <v>0</v>
      </c>
      <c r="AF87" s="87">
        <f t="shared" si="32"/>
        <v>0</v>
      </c>
      <c r="AG87" s="124" t="e">
        <f t="shared" si="33"/>
        <v>#DIV/0!</v>
      </c>
      <c r="AH87" s="125"/>
      <c r="AI87" s="59"/>
      <c r="AJ87" s="59"/>
    </row>
    <row r="88" spans="2:36" ht="24.75" customHeight="1" x14ac:dyDescent="0.2">
      <c r="B88" s="117" t="s">
        <v>102</v>
      </c>
      <c r="C88" s="118" t="s">
        <v>176</v>
      </c>
      <c r="D88" s="148" t="s">
        <v>177</v>
      </c>
      <c r="E88" s="117"/>
      <c r="F88" s="120">
        <f t="shared" ref="F88:AC88" si="34">SUM(F89:F91)</f>
        <v>0</v>
      </c>
      <c r="G88" s="120">
        <f t="shared" si="34"/>
        <v>0</v>
      </c>
      <c r="H88" s="120">
        <f t="shared" si="34"/>
        <v>0</v>
      </c>
      <c r="I88" s="120">
        <f t="shared" si="34"/>
        <v>0</v>
      </c>
      <c r="J88" s="120">
        <f t="shared" si="34"/>
        <v>0</v>
      </c>
      <c r="K88" s="120">
        <f t="shared" si="34"/>
        <v>0</v>
      </c>
      <c r="L88" s="120">
        <f t="shared" si="34"/>
        <v>0</v>
      </c>
      <c r="M88" s="120">
        <f t="shared" si="34"/>
        <v>0</v>
      </c>
      <c r="N88" s="120">
        <f t="shared" si="34"/>
        <v>0</v>
      </c>
      <c r="O88" s="120">
        <f t="shared" si="34"/>
        <v>0</v>
      </c>
      <c r="P88" s="120">
        <f t="shared" si="34"/>
        <v>0</v>
      </c>
      <c r="Q88" s="120">
        <f t="shared" si="34"/>
        <v>0</v>
      </c>
      <c r="R88" s="120">
        <f t="shared" si="34"/>
        <v>0</v>
      </c>
      <c r="S88" s="120">
        <f t="shared" si="34"/>
        <v>0</v>
      </c>
      <c r="T88" s="120">
        <f t="shared" si="34"/>
        <v>0</v>
      </c>
      <c r="U88" s="120">
        <f t="shared" si="34"/>
        <v>0</v>
      </c>
      <c r="V88" s="120">
        <f t="shared" si="34"/>
        <v>0</v>
      </c>
      <c r="W88" s="120">
        <f t="shared" si="34"/>
        <v>0</v>
      </c>
      <c r="X88" s="120">
        <f t="shared" si="34"/>
        <v>0</v>
      </c>
      <c r="Y88" s="120">
        <f t="shared" si="34"/>
        <v>0</v>
      </c>
      <c r="Z88" s="120">
        <f t="shared" si="34"/>
        <v>0</v>
      </c>
      <c r="AA88" s="120">
        <f t="shared" si="34"/>
        <v>0</v>
      </c>
      <c r="AB88" s="120">
        <f t="shared" si="34"/>
        <v>0</v>
      </c>
      <c r="AC88" s="120">
        <f t="shared" si="34"/>
        <v>0</v>
      </c>
      <c r="AD88" s="121">
        <f t="shared" si="30"/>
        <v>0</v>
      </c>
      <c r="AE88" s="121">
        <f t="shared" si="31"/>
        <v>0</v>
      </c>
      <c r="AF88" s="121">
        <f t="shared" si="32"/>
        <v>0</v>
      </c>
      <c r="AG88" s="122" t="e">
        <f t="shared" si="33"/>
        <v>#DIV/0!</v>
      </c>
      <c r="AH88" s="123"/>
      <c r="AI88" s="60"/>
      <c r="AJ88" s="60"/>
    </row>
    <row r="89" spans="2:36" ht="24" customHeight="1" x14ac:dyDescent="0.2">
      <c r="B89" s="80" t="s">
        <v>105</v>
      </c>
      <c r="C89" s="81" t="s">
        <v>106</v>
      </c>
      <c r="D89" s="82" t="s">
        <v>175</v>
      </c>
      <c r="E89" s="83" t="s">
        <v>125</v>
      </c>
      <c r="F89" s="84"/>
      <c r="G89" s="84"/>
      <c r="H89" s="84">
        <f>F89*G89</f>
        <v>0</v>
      </c>
      <c r="I89" s="84"/>
      <c r="J89" s="84"/>
      <c r="K89" s="84">
        <f>I89*J89</f>
        <v>0</v>
      </c>
      <c r="L89" s="84"/>
      <c r="M89" s="84"/>
      <c r="N89" s="84">
        <f>L89*M89</f>
        <v>0</v>
      </c>
      <c r="O89" s="84"/>
      <c r="P89" s="84"/>
      <c r="Q89" s="84">
        <f>O89*P89</f>
        <v>0</v>
      </c>
      <c r="R89" s="84"/>
      <c r="S89" s="84"/>
      <c r="T89" s="84">
        <f>R89*S89</f>
        <v>0</v>
      </c>
      <c r="U89" s="84"/>
      <c r="V89" s="84"/>
      <c r="W89" s="84">
        <f>U89*V89</f>
        <v>0</v>
      </c>
      <c r="X89" s="84"/>
      <c r="Y89" s="84"/>
      <c r="Z89" s="84">
        <f>X89*Y89</f>
        <v>0</v>
      </c>
      <c r="AA89" s="84"/>
      <c r="AB89" s="84"/>
      <c r="AC89" s="84">
        <f>AA89*AB89</f>
        <v>0</v>
      </c>
      <c r="AD89" s="87">
        <f t="shared" si="30"/>
        <v>0</v>
      </c>
      <c r="AE89" s="87">
        <f t="shared" si="31"/>
        <v>0</v>
      </c>
      <c r="AF89" s="87">
        <f t="shared" si="32"/>
        <v>0</v>
      </c>
      <c r="AG89" s="124" t="e">
        <f t="shared" si="33"/>
        <v>#DIV/0!</v>
      </c>
      <c r="AH89" s="125"/>
      <c r="AI89" s="59"/>
      <c r="AJ89" s="59"/>
    </row>
    <row r="90" spans="2:36" ht="18.75" customHeight="1" x14ac:dyDescent="0.2">
      <c r="B90" s="80" t="s">
        <v>105</v>
      </c>
      <c r="C90" s="81" t="s">
        <v>109</v>
      </c>
      <c r="D90" s="82" t="s">
        <v>175</v>
      </c>
      <c r="E90" s="83" t="s">
        <v>125</v>
      </c>
      <c r="F90" s="84"/>
      <c r="G90" s="84"/>
      <c r="H90" s="84">
        <f>F90*G90</f>
        <v>0</v>
      </c>
      <c r="I90" s="84"/>
      <c r="J90" s="84"/>
      <c r="K90" s="84">
        <f>I90*J90</f>
        <v>0</v>
      </c>
      <c r="L90" s="84"/>
      <c r="M90" s="84"/>
      <c r="N90" s="84">
        <f>L90*M90</f>
        <v>0</v>
      </c>
      <c r="O90" s="84"/>
      <c r="P90" s="84"/>
      <c r="Q90" s="84">
        <f>O90*P90</f>
        <v>0</v>
      </c>
      <c r="R90" s="84"/>
      <c r="S90" s="84"/>
      <c r="T90" s="84">
        <f>R90*S90</f>
        <v>0</v>
      </c>
      <c r="U90" s="84"/>
      <c r="V90" s="84"/>
      <c r="W90" s="84">
        <f>U90*V90</f>
        <v>0</v>
      </c>
      <c r="X90" s="84"/>
      <c r="Y90" s="84"/>
      <c r="Z90" s="84">
        <f>X90*Y90</f>
        <v>0</v>
      </c>
      <c r="AA90" s="84"/>
      <c r="AB90" s="84"/>
      <c r="AC90" s="84">
        <f>AA90*AB90</f>
        <v>0</v>
      </c>
      <c r="AD90" s="87">
        <f t="shared" si="30"/>
        <v>0</v>
      </c>
      <c r="AE90" s="87">
        <f t="shared" si="31"/>
        <v>0</v>
      </c>
      <c r="AF90" s="87">
        <f t="shared" si="32"/>
        <v>0</v>
      </c>
      <c r="AG90" s="124" t="e">
        <f t="shared" si="33"/>
        <v>#DIV/0!</v>
      </c>
      <c r="AH90" s="125"/>
      <c r="AI90" s="59"/>
      <c r="AJ90" s="59"/>
    </row>
    <row r="91" spans="2:36" ht="21.75" customHeight="1" x14ac:dyDescent="0.2">
      <c r="B91" s="80" t="s">
        <v>105</v>
      </c>
      <c r="C91" s="81" t="s">
        <v>110</v>
      </c>
      <c r="D91" s="82" t="s">
        <v>175</v>
      </c>
      <c r="E91" s="83" t="s">
        <v>125</v>
      </c>
      <c r="F91" s="84"/>
      <c r="G91" s="84"/>
      <c r="H91" s="84">
        <f>F91*G91</f>
        <v>0</v>
      </c>
      <c r="I91" s="84"/>
      <c r="J91" s="84"/>
      <c r="K91" s="84">
        <f>I91*J91</f>
        <v>0</v>
      </c>
      <c r="L91" s="84"/>
      <c r="M91" s="84"/>
      <c r="N91" s="84">
        <f>L91*M91</f>
        <v>0</v>
      </c>
      <c r="O91" s="84"/>
      <c r="P91" s="84"/>
      <c r="Q91" s="84">
        <f>O91*P91</f>
        <v>0</v>
      </c>
      <c r="R91" s="84"/>
      <c r="S91" s="84"/>
      <c r="T91" s="84">
        <f>R91*S91</f>
        <v>0</v>
      </c>
      <c r="U91" s="84"/>
      <c r="V91" s="84"/>
      <c r="W91" s="84">
        <f>U91*V91</f>
        <v>0</v>
      </c>
      <c r="X91" s="84"/>
      <c r="Y91" s="84"/>
      <c r="Z91" s="84">
        <f>X91*Y91</f>
        <v>0</v>
      </c>
      <c r="AA91" s="84"/>
      <c r="AB91" s="84"/>
      <c r="AC91" s="84">
        <f>AA91*AB91</f>
        <v>0</v>
      </c>
      <c r="AD91" s="87">
        <f t="shared" si="30"/>
        <v>0</v>
      </c>
      <c r="AE91" s="87">
        <f t="shared" si="31"/>
        <v>0</v>
      </c>
      <c r="AF91" s="87">
        <f t="shared" si="32"/>
        <v>0</v>
      </c>
      <c r="AG91" s="124" t="e">
        <f t="shared" si="33"/>
        <v>#DIV/0!</v>
      </c>
      <c r="AH91" s="125"/>
      <c r="AI91" s="59"/>
      <c r="AJ91" s="59"/>
    </row>
    <row r="92" spans="2:36" ht="24.75" customHeight="1" x14ac:dyDescent="0.2">
      <c r="B92" s="117" t="s">
        <v>102</v>
      </c>
      <c r="C92" s="118" t="s">
        <v>178</v>
      </c>
      <c r="D92" s="148" t="s">
        <v>179</v>
      </c>
      <c r="E92" s="117"/>
      <c r="F92" s="120">
        <f t="shared" ref="F92:AC92" si="35">SUM(F93:F95)</f>
        <v>0</v>
      </c>
      <c r="G92" s="120">
        <f t="shared" si="35"/>
        <v>0</v>
      </c>
      <c r="H92" s="120">
        <f t="shared" si="35"/>
        <v>0</v>
      </c>
      <c r="I92" s="120">
        <f t="shared" si="35"/>
        <v>0</v>
      </c>
      <c r="J92" s="120">
        <f t="shared" si="35"/>
        <v>0</v>
      </c>
      <c r="K92" s="120">
        <f t="shared" si="35"/>
        <v>0</v>
      </c>
      <c r="L92" s="120">
        <f t="shared" si="35"/>
        <v>0</v>
      </c>
      <c r="M92" s="120">
        <f t="shared" si="35"/>
        <v>0</v>
      </c>
      <c r="N92" s="120">
        <f t="shared" si="35"/>
        <v>0</v>
      </c>
      <c r="O92" s="120">
        <f t="shared" si="35"/>
        <v>0</v>
      </c>
      <c r="P92" s="120">
        <f t="shared" si="35"/>
        <v>0</v>
      </c>
      <c r="Q92" s="120">
        <f t="shared" si="35"/>
        <v>0</v>
      </c>
      <c r="R92" s="120">
        <f t="shared" si="35"/>
        <v>0</v>
      </c>
      <c r="S92" s="120">
        <f t="shared" si="35"/>
        <v>0</v>
      </c>
      <c r="T92" s="120">
        <f t="shared" si="35"/>
        <v>0</v>
      </c>
      <c r="U92" s="120">
        <f t="shared" si="35"/>
        <v>0</v>
      </c>
      <c r="V92" s="120">
        <f t="shared" si="35"/>
        <v>0</v>
      </c>
      <c r="W92" s="120">
        <f t="shared" si="35"/>
        <v>0</v>
      </c>
      <c r="X92" s="120">
        <f t="shared" si="35"/>
        <v>0</v>
      </c>
      <c r="Y92" s="120">
        <f t="shared" si="35"/>
        <v>0</v>
      </c>
      <c r="Z92" s="120">
        <f t="shared" si="35"/>
        <v>0</v>
      </c>
      <c r="AA92" s="120">
        <f t="shared" si="35"/>
        <v>0</v>
      </c>
      <c r="AB92" s="120">
        <f t="shared" si="35"/>
        <v>0</v>
      </c>
      <c r="AC92" s="120">
        <f t="shared" si="35"/>
        <v>0</v>
      </c>
      <c r="AD92" s="121">
        <f t="shared" si="30"/>
        <v>0</v>
      </c>
      <c r="AE92" s="121">
        <f t="shared" si="31"/>
        <v>0</v>
      </c>
      <c r="AF92" s="121">
        <f t="shared" si="32"/>
        <v>0</v>
      </c>
      <c r="AG92" s="122" t="e">
        <f t="shared" si="33"/>
        <v>#DIV/0!</v>
      </c>
      <c r="AH92" s="123"/>
      <c r="AI92" s="60"/>
      <c r="AJ92" s="60"/>
    </row>
    <row r="93" spans="2:36" ht="24" customHeight="1" x14ac:dyDescent="0.2">
      <c r="B93" s="80" t="s">
        <v>105</v>
      </c>
      <c r="C93" s="81" t="s">
        <v>106</v>
      </c>
      <c r="D93" s="82" t="s">
        <v>175</v>
      </c>
      <c r="E93" s="83" t="s">
        <v>125</v>
      </c>
      <c r="F93" s="84"/>
      <c r="G93" s="84"/>
      <c r="H93" s="84">
        <f>F93*G93</f>
        <v>0</v>
      </c>
      <c r="I93" s="84"/>
      <c r="J93" s="84"/>
      <c r="K93" s="84">
        <f>I93*J93</f>
        <v>0</v>
      </c>
      <c r="L93" s="84"/>
      <c r="M93" s="84"/>
      <c r="N93" s="84">
        <f>L93*M93</f>
        <v>0</v>
      </c>
      <c r="O93" s="84"/>
      <c r="P93" s="84"/>
      <c r="Q93" s="84">
        <f>O93*P93</f>
        <v>0</v>
      </c>
      <c r="R93" s="84"/>
      <c r="S93" s="84"/>
      <c r="T93" s="84">
        <f>R93*S93</f>
        <v>0</v>
      </c>
      <c r="U93" s="84"/>
      <c r="V93" s="84"/>
      <c r="W93" s="84">
        <f>U93*V93</f>
        <v>0</v>
      </c>
      <c r="X93" s="84"/>
      <c r="Y93" s="84"/>
      <c r="Z93" s="84">
        <f>X93*Y93</f>
        <v>0</v>
      </c>
      <c r="AA93" s="84"/>
      <c r="AB93" s="84"/>
      <c r="AC93" s="84">
        <f>AA93*AB93</f>
        <v>0</v>
      </c>
      <c r="AD93" s="87">
        <f t="shared" si="30"/>
        <v>0</v>
      </c>
      <c r="AE93" s="87">
        <f t="shared" si="31"/>
        <v>0</v>
      </c>
      <c r="AF93" s="87">
        <f t="shared" si="32"/>
        <v>0</v>
      </c>
      <c r="AG93" s="124" t="e">
        <f t="shared" si="33"/>
        <v>#DIV/0!</v>
      </c>
      <c r="AH93" s="125"/>
      <c r="AI93" s="59"/>
      <c r="AJ93" s="59"/>
    </row>
    <row r="94" spans="2:36" ht="18.75" customHeight="1" x14ac:dyDescent="0.2">
      <c r="B94" s="80" t="s">
        <v>105</v>
      </c>
      <c r="C94" s="81" t="s">
        <v>109</v>
      </c>
      <c r="D94" s="82" t="s">
        <v>175</v>
      </c>
      <c r="E94" s="83" t="s">
        <v>125</v>
      </c>
      <c r="F94" s="84"/>
      <c r="G94" s="84"/>
      <c r="H94" s="84">
        <f>F94*G94</f>
        <v>0</v>
      </c>
      <c r="I94" s="84"/>
      <c r="J94" s="84"/>
      <c r="K94" s="84">
        <f>I94*J94</f>
        <v>0</v>
      </c>
      <c r="L94" s="84"/>
      <c r="M94" s="84"/>
      <c r="N94" s="84">
        <f>L94*M94</f>
        <v>0</v>
      </c>
      <c r="O94" s="84"/>
      <c r="P94" s="84"/>
      <c r="Q94" s="84">
        <f>O94*P94</f>
        <v>0</v>
      </c>
      <c r="R94" s="84"/>
      <c r="S94" s="84"/>
      <c r="T94" s="84">
        <f>R94*S94</f>
        <v>0</v>
      </c>
      <c r="U94" s="84"/>
      <c r="V94" s="84"/>
      <c r="W94" s="84">
        <f>U94*V94</f>
        <v>0</v>
      </c>
      <c r="X94" s="84"/>
      <c r="Y94" s="84"/>
      <c r="Z94" s="84">
        <f>X94*Y94</f>
        <v>0</v>
      </c>
      <c r="AA94" s="84"/>
      <c r="AB94" s="84"/>
      <c r="AC94" s="84">
        <f>AA94*AB94</f>
        <v>0</v>
      </c>
      <c r="AD94" s="87">
        <f t="shared" si="30"/>
        <v>0</v>
      </c>
      <c r="AE94" s="87">
        <f t="shared" si="31"/>
        <v>0</v>
      </c>
      <c r="AF94" s="87">
        <f t="shared" si="32"/>
        <v>0</v>
      </c>
      <c r="AG94" s="124" t="e">
        <f t="shared" si="33"/>
        <v>#DIV/0!</v>
      </c>
      <c r="AH94" s="125"/>
      <c r="AI94" s="59"/>
      <c r="AJ94" s="59"/>
    </row>
    <row r="95" spans="2:36" ht="21.75" customHeight="1" x14ac:dyDescent="0.2">
      <c r="B95" s="80" t="s">
        <v>105</v>
      </c>
      <c r="C95" s="81" t="s">
        <v>110</v>
      </c>
      <c r="D95" s="82" t="s">
        <v>175</v>
      </c>
      <c r="E95" s="83" t="s">
        <v>125</v>
      </c>
      <c r="F95" s="84"/>
      <c r="G95" s="84"/>
      <c r="H95" s="84">
        <f>F95*G95</f>
        <v>0</v>
      </c>
      <c r="I95" s="84"/>
      <c r="J95" s="84"/>
      <c r="K95" s="84">
        <f>I95*J95</f>
        <v>0</v>
      </c>
      <c r="L95" s="84"/>
      <c r="M95" s="84"/>
      <c r="N95" s="84">
        <f>L95*M95</f>
        <v>0</v>
      </c>
      <c r="O95" s="84"/>
      <c r="P95" s="84"/>
      <c r="Q95" s="84">
        <f>O95*P95</f>
        <v>0</v>
      </c>
      <c r="R95" s="84"/>
      <c r="S95" s="84"/>
      <c r="T95" s="84">
        <f>R95*S95</f>
        <v>0</v>
      </c>
      <c r="U95" s="84"/>
      <c r="V95" s="84"/>
      <c r="W95" s="84">
        <f>U95*V95</f>
        <v>0</v>
      </c>
      <c r="X95" s="84"/>
      <c r="Y95" s="84"/>
      <c r="Z95" s="84">
        <f>X95*Y95</f>
        <v>0</v>
      </c>
      <c r="AA95" s="84"/>
      <c r="AB95" s="84"/>
      <c r="AC95" s="84">
        <f>AA95*AB95</f>
        <v>0</v>
      </c>
      <c r="AD95" s="87">
        <f t="shared" si="30"/>
        <v>0</v>
      </c>
      <c r="AE95" s="87">
        <f t="shared" si="31"/>
        <v>0</v>
      </c>
      <c r="AF95" s="87">
        <f t="shared" si="32"/>
        <v>0</v>
      </c>
      <c r="AG95" s="124" t="e">
        <f t="shared" si="33"/>
        <v>#DIV/0!</v>
      </c>
      <c r="AH95" s="125"/>
      <c r="AI95" s="59"/>
      <c r="AJ95" s="59"/>
    </row>
    <row r="96" spans="2:36" ht="15" customHeight="1" x14ac:dyDescent="0.2">
      <c r="B96" s="126" t="s">
        <v>180</v>
      </c>
      <c r="C96" s="127"/>
      <c r="D96" s="139"/>
      <c r="E96" s="140"/>
      <c r="F96" s="130">
        <f t="shared" ref="F96:AC96" si="36">F92+F88+F84</f>
        <v>0</v>
      </c>
      <c r="G96" s="130">
        <f t="shared" si="36"/>
        <v>0</v>
      </c>
      <c r="H96" s="130">
        <f t="shared" si="36"/>
        <v>0</v>
      </c>
      <c r="I96" s="130">
        <f t="shared" si="36"/>
        <v>0</v>
      </c>
      <c r="J96" s="130">
        <f t="shared" si="36"/>
        <v>0</v>
      </c>
      <c r="K96" s="130">
        <f t="shared" si="36"/>
        <v>0</v>
      </c>
      <c r="L96" s="130">
        <f t="shared" si="36"/>
        <v>0</v>
      </c>
      <c r="M96" s="130">
        <f t="shared" si="36"/>
        <v>0</v>
      </c>
      <c r="N96" s="130">
        <f t="shared" si="36"/>
        <v>0</v>
      </c>
      <c r="O96" s="130">
        <f t="shared" si="36"/>
        <v>0</v>
      </c>
      <c r="P96" s="130">
        <f t="shared" si="36"/>
        <v>0</v>
      </c>
      <c r="Q96" s="130">
        <f t="shared" si="36"/>
        <v>0</v>
      </c>
      <c r="R96" s="130">
        <f t="shared" si="36"/>
        <v>0</v>
      </c>
      <c r="S96" s="130">
        <f t="shared" si="36"/>
        <v>0</v>
      </c>
      <c r="T96" s="130">
        <f t="shared" si="36"/>
        <v>0</v>
      </c>
      <c r="U96" s="130">
        <f t="shared" si="36"/>
        <v>0</v>
      </c>
      <c r="V96" s="130">
        <f t="shared" si="36"/>
        <v>0</v>
      </c>
      <c r="W96" s="130">
        <f t="shared" si="36"/>
        <v>0</v>
      </c>
      <c r="X96" s="130">
        <f t="shared" si="36"/>
        <v>0</v>
      </c>
      <c r="Y96" s="130">
        <f t="shared" si="36"/>
        <v>0</v>
      </c>
      <c r="Z96" s="130">
        <f t="shared" si="36"/>
        <v>0</v>
      </c>
      <c r="AA96" s="130">
        <f t="shared" si="36"/>
        <v>0</v>
      </c>
      <c r="AB96" s="130">
        <f t="shared" si="36"/>
        <v>0</v>
      </c>
      <c r="AC96" s="130">
        <f t="shared" si="36"/>
        <v>0</v>
      </c>
      <c r="AD96" s="130">
        <f t="shared" si="30"/>
        <v>0</v>
      </c>
      <c r="AE96" s="130">
        <f t="shared" si="31"/>
        <v>0</v>
      </c>
      <c r="AF96" s="130">
        <f t="shared" si="32"/>
        <v>0</v>
      </c>
      <c r="AG96" s="131" t="e">
        <f t="shared" si="33"/>
        <v>#DIV/0!</v>
      </c>
      <c r="AH96" s="132"/>
      <c r="AI96" s="59"/>
      <c r="AJ96" s="59"/>
    </row>
    <row r="97" spans="2:36" ht="15.75" customHeight="1" x14ac:dyDescent="0.2">
      <c r="B97" s="133" t="s">
        <v>100</v>
      </c>
      <c r="C97" s="138" t="s">
        <v>28</v>
      </c>
      <c r="D97" s="134" t="s">
        <v>181</v>
      </c>
      <c r="E97" s="135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4"/>
      <c r="AE97" s="114"/>
      <c r="AF97" s="114"/>
      <c r="AG97" s="115"/>
      <c r="AH97" s="116"/>
      <c r="AI97" s="59"/>
      <c r="AJ97" s="59"/>
    </row>
    <row r="98" spans="2:36" ht="15.75" customHeight="1" x14ac:dyDescent="0.2">
      <c r="B98" s="117" t="s">
        <v>102</v>
      </c>
      <c r="C98" s="118" t="s">
        <v>182</v>
      </c>
      <c r="D98" s="148" t="s">
        <v>183</v>
      </c>
      <c r="E98" s="117"/>
      <c r="F98" s="120">
        <f t="shared" ref="F98:AC98" si="37">SUM(F99:F106)</f>
        <v>1160</v>
      </c>
      <c r="G98" s="120">
        <f t="shared" si="37"/>
        <v>5875.5</v>
      </c>
      <c r="H98" s="120">
        <f t="shared" si="37"/>
        <v>18650</v>
      </c>
      <c r="I98" s="120">
        <f t="shared" si="37"/>
        <v>1158</v>
      </c>
      <c r="J98" s="120">
        <f t="shared" si="37"/>
        <v>7875.5</v>
      </c>
      <c r="K98" s="120">
        <f t="shared" si="37"/>
        <v>18650</v>
      </c>
      <c r="L98" s="120">
        <f t="shared" si="37"/>
        <v>6100</v>
      </c>
      <c r="M98" s="120">
        <f t="shared" si="37"/>
        <v>27.6</v>
      </c>
      <c r="N98" s="120">
        <f t="shared" si="37"/>
        <v>18100</v>
      </c>
      <c r="O98" s="120">
        <f t="shared" si="37"/>
        <v>6100</v>
      </c>
      <c r="P98" s="120">
        <f t="shared" si="37"/>
        <v>27.6</v>
      </c>
      <c r="Q98" s="120">
        <f t="shared" si="37"/>
        <v>18100</v>
      </c>
      <c r="R98" s="120">
        <f t="shared" si="37"/>
        <v>0</v>
      </c>
      <c r="S98" s="120">
        <f t="shared" si="37"/>
        <v>0</v>
      </c>
      <c r="T98" s="120">
        <f t="shared" si="37"/>
        <v>0</v>
      </c>
      <c r="U98" s="120">
        <f t="shared" si="37"/>
        <v>0</v>
      </c>
      <c r="V98" s="120">
        <f t="shared" si="37"/>
        <v>0</v>
      </c>
      <c r="W98" s="120">
        <f t="shared" si="37"/>
        <v>0</v>
      </c>
      <c r="X98" s="120">
        <f t="shared" si="37"/>
        <v>0</v>
      </c>
      <c r="Y98" s="120">
        <f t="shared" si="37"/>
        <v>0</v>
      </c>
      <c r="Z98" s="120">
        <f t="shared" si="37"/>
        <v>0</v>
      </c>
      <c r="AA98" s="120">
        <f t="shared" si="37"/>
        <v>0</v>
      </c>
      <c r="AB98" s="120">
        <f t="shared" si="37"/>
        <v>0</v>
      </c>
      <c r="AC98" s="120">
        <f t="shared" si="37"/>
        <v>0</v>
      </c>
      <c r="AD98" s="121">
        <f t="shared" ref="AD98:AD107" si="38">H98+N98+T98+Z98</f>
        <v>36750</v>
      </c>
      <c r="AE98" s="121">
        <f t="shared" ref="AE98:AE107" si="39">K98+Q98+W98+AC98</f>
        <v>36750</v>
      </c>
      <c r="AF98" s="121">
        <f t="shared" ref="AF98:AF107" si="40">AD98-AE98</f>
        <v>0</v>
      </c>
      <c r="AG98" s="122">
        <f t="shared" ref="AG98:AG107" si="41">AF98/AD98</f>
        <v>0</v>
      </c>
      <c r="AH98" s="123"/>
      <c r="AI98" s="60"/>
      <c r="AJ98" s="60"/>
    </row>
    <row r="99" spans="2:36" ht="50.25" customHeight="1" x14ac:dyDescent="0.2">
      <c r="B99" s="80" t="s">
        <v>105</v>
      </c>
      <c r="C99" s="85" t="s">
        <v>106</v>
      </c>
      <c r="D99" s="91" t="s">
        <v>268</v>
      </c>
      <c r="E99" s="83" t="s">
        <v>125</v>
      </c>
      <c r="F99" s="149">
        <v>5</v>
      </c>
      <c r="G99" s="149">
        <v>800</v>
      </c>
      <c r="H99" s="84">
        <f t="shared" ref="H99:H106" si="42">F99*G99</f>
        <v>4000</v>
      </c>
      <c r="I99" s="149">
        <v>5</v>
      </c>
      <c r="J99" s="149">
        <v>800</v>
      </c>
      <c r="K99" s="84">
        <f t="shared" ref="K99:K106" si="43">I99*J99</f>
        <v>4000</v>
      </c>
      <c r="L99" s="92"/>
      <c r="M99" s="92"/>
      <c r="N99" s="84">
        <f t="shared" ref="N99:N106" si="44">L99*M99</f>
        <v>0</v>
      </c>
      <c r="O99" s="92"/>
      <c r="P99" s="92"/>
      <c r="Q99" s="84">
        <f t="shared" ref="Q99:Q106" si="45">O99*P99</f>
        <v>0</v>
      </c>
      <c r="R99" s="84"/>
      <c r="S99" s="84"/>
      <c r="T99" s="84">
        <f t="shared" ref="T99:T106" si="46">R99*S99</f>
        <v>0</v>
      </c>
      <c r="U99" s="84"/>
      <c r="V99" s="84"/>
      <c r="W99" s="84">
        <f t="shared" ref="W99:W106" si="47">U99*V99</f>
        <v>0</v>
      </c>
      <c r="X99" s="84"/>
      <c r="Y99" s="84"/>
      <c r="Z99" s="84">
        <f t="shared" ref="Z99:Z106" si="48">X99*Y99</f>
        <v>0</v>
      </c>
      <c r="AA99" s="84"/>
      <c r="AB99" s="84"/>
      <c r="AC99" s="84">
        <f t="shared" ref="AC99:AC106" si="49">AA99*AB99</f>
        <v>0</v>
      </c>
      <c r="AD99" s="87">
        <f t="shared" si="38"/>
        <v>4000</v>
      </c>
      <c r="AE99" s="87">
        <f t="shared" si="39"/>
        <v>4000</v>
      </c>
      <c r="AF99" s="87">
        <f t="shared" si="40"/>
        <v>0</v>
      </c>
      <c r="AG99" s="124">
        <f t="shared" si="41"/>
        <v>0</v>
      </c>
      <c r="AH99" s="125"/>
      <c r="AI99" s="59"/>
      <c r="AJ99" s="59"/>
    </row>
    <row r="100" spans="2:36" ht="19.5" customHeight="1" x14ac:dyDescent="0.2">
      <c r="B100" s="80" t="s">
        <v>105</v>
      </c>
      <c r="C100" s="85" t="s">
        <v>109</v>
      </c>
      <c r="D100" s="91" t="s">
        <v>269</v>
      </c>
      <c r="E100" s="83" t="s">
        <v>125</v>
      </c>
      <c r="F100" s="92">
        <v>135</v>
      </c>
      <c r="G100" s="92">
        <v>50</v>
      </c>
      <c r="H100" s="84">
        <f t="shared" si="42"/>
        <v>6750</v>
      </c>
      <c r="I100" s="92">
        <v>135</v>
      </c>
      <c r="J100" s="92">
        <v>50</v>
      </c>
      <c r="K100" s="84">
        <f t="shared" si="43"/>
        <v>6750</v>
      </c>
      <c r="L100" s="92"/>
      <c r="M100" s="92"/>
      <c r="N100" s="84">
        <f t="shared" si="44"/>
        <v>0</v>
      </c>
      <c r="O100" s="92"/>
      <c r="P100" s="92"/>
      <c r="Q100" s="84">
        <f t="shared" si="45"/>
        <v>0</v>
      </c>
      <c r="R100" s="84"/>
      <c r="S100" s="84"/>
      <c r="T100" s="84">
        <f t="shared" si="46"/>
        <v>0</v>
      </c>
      <c r="U100" s="84"/>
      <c r="V100" s="84"/>
      <c r="W100" s="84">
        <f t="shared" si="47"/>
        <v>0</v>
      </c>
      <c r="X100" s="84"/>
      <c r="Y100" s="84"/>
      <c r="Z100" s="84">
        <f t="shared" si="48"/>
        <v>0</v>
      </c>
      <c r="AA100" s="84"/>
      <c r="AB100" s="84"/>
      <c r="AC100" s="84">
        <f t="shared" si="49"/>
        <v>0</v>
      </c>
      <c r="AD100" s="87">
        <f t="shared" si="38"/>
        <v>6750</v>
      </c>
      <c r="AE100" s="87">
        <f t="shared" si="39"/>
        <v>6750</v>
      </c>
      <c r="AF100" s="87">
        <f t="shared" si="40"/>
        <v>0</v>
      </c>
      <c r="AG100" s="124">
        <f t="shared" si="41"/>
        <v>0</v>
      </c>
      <c r="AH100" s="125"/>
      <c r="AI100" s="59"/>
      <c r="AJ100" s="59"/>
    </row>
    <row r="101" spans="2:36" ht="45" customHeight="1" x14ac:dyDescent="0.2">
      <c r="B101" s="80" t="s">
        <v>105</v>
      </c>
      <c r="C101" s="85" t="s">
        <v>110</v>
      </c>
      <c r="D101" s="142" t="s">
        <v>270</v>
      </c>
      <c r="E101" s="83" t="s">
        <v>125</v>
      </c>
      <c r="F101" s="92"/>
      <c r="G101" s="92"/>
      <c r="H101" s="84">
        <f t="shared" si="42"/>
        <v>0</v>
      </c>
      <c r="I101" s="92"/>
      <c r="J101" s="92"/>
      <c r="K101" s="84">
        <f t="shared" si="43"/>
        <v>0</v>
      </c>
      <c r="L101" s="92">
        <v>6000</v>
      </c>
      <c r="M101" s="92">
        <v>2.6</v>
      </c>
      <c r="N101" s="84">
        <f t="shared" si="44"/>
        <v>15600</v>
      </c>
      <c r="O101" s="92">
        <v>6000</v>
      </c>
      <c r="P101" s="92">
        <v>2.6</v>
      </c>
      <c r="Q101" s="84">
        <f t="shared" si="45"/>
        <v>15600</v>
      </c>
      <c r="R101" s="84"/>
      <c r="S101" s="84"/>
      <c r="T101" s="84">
        <f t="shared" si="46"/>
        <v>0</v>
      </c>
      <c r="U101" s="84"/>
      <c r="V101" s="84"/>
      <c r="W101" s="84">
        <f t="shared" si="47"/>
        <v>0</v>
      </c>
      <c r="X101" s="84"/>
      <c r="Y101" s="84"/>
      <c r="Z101" s="84">
        <f t="shared" si="48"/>
        <v>0</v>
      </c>
      <c r="AA101" s="84"/>
      <c r="AB101" s="84"/>
      <c r="AC101" s="84">
        <f t="shared" si="49"/>
        <v>0</v>
      </c>
      <c r="AD101" s="87">
        <f t="shared" si="38"/>
        <v>15600</v>
      </c>
      <c r="AE101" s="87">
        <f t="shared" si="39"/>
        <v>15600</v>
      </c>
      <c r="AF101" s="87">
        <f t="shared" si="40"/>
        <v>0</v>
      </c>
      <c r="AG101" s="124">
        <f t="shared" si="41"/>
        <v>0</v>
      </c>
      <c r="AH101" s="125"/>
      <c r="AI101" s="59"/>
      <c r="AJ101" s="59"/>
    </row>
    <row r="102" spans="2:36" ht="31.5" customHeight="1" x14ac:dyDescent="0.2">
      <c r="B102" s="80" t="s">
        <v>105</v>
      </c>
      <c r="C102" s="150" t="s">
        <v>184</v>
      </c>
      <c r="D102" s="142" t="s">
        <v>271</v>
      </c>
      <c r="E102" s="83" t="s">
        <v>125</v>
      </c>
      <c r="F102" s="149">
        <v>1000</v>
      </c>
      <c r="G102" s="92">
        <v>0.5</v>
      </c>
      <c r="H102" s="84">
        <f t="shared" si="42"/>
        <v>500</v>
      </c>
      <c r="I102" s="149">
        <v>1000</v>
      </c>
      <c r="J102" s="92">
        <v>0.5</v>
      </c>
      <c r="K102" s="84">
        <f t="shared" si="43"/>
        <v>500</v>
      </c>
      <c r="L102" s="92"/>
      <c r="M102" s="92"/>
      <c r="N102" s="84">
        <f t="shared" si="44"/>
        <v>0</v>
      </c>
      <c r="O102" s="92"/>
      <c r="P102" s="92"/>
      <c r="Q102" s="84">
        <f t="shared" si="45"/>
        <v>0</v>
      </c>
      <c r="R102" s="84"/>
      <c r="S102" s="84"/>
      <c r="T102" s="84">
        <f t="shared" si="46"/>
        <v>0</v>
      </c>
      <c r="U102" s="84"/>
      <c r="V102" s="84"/>
      <c r="W102" s="84">
        <f t="shared" si="47"/>
        <v>0</v>
      </c>
      <c r="X102" s="84"/>
      <c r="Y102" s="84"/>
      <c r="Z102" s="84">
        <f t="shared" si="48"/>
        <v>0</v>
      </c>
      <c r="AA102" s="84"/>
      <c r="AB102" s="84"/>
      <c r="AC102" s="84">
        <f t="shared" si="49"/>
        <v>0</v>
      </c>
      <c r="AD102" s="87">
        <f t="shared" si="38"/>
        <v>500</v>
      </c>
      <c r="AE102" s="87">
        <f t="shared" si="39"/>
        <v>500</v>
      </c>
      <c r="AF102" s="87">
        <f t="shared" si="40"/>
        <v>0</v>
      </c>
      <c r="AG102" s="124">
        <f t="shared" si="41"/>
        <v>0</v>
      </c>
      <c r="AH102" s="125"/>
      <c r="AI102" s="59"/>
      <c r="AJ102" s="59"/>
    </row>
    <row r="103" spans="2:36" ht="15.75" customHeight="1" x14ac:dyDescent="0.2">
      <c r="B103" s="80" t="s">
        <v>105</v>
      </c>
      <c r="C103" s="85" t="s">
        <v>185</v>
      </c>
      <c r="D103" s="142" t="s">
        <v>272</v>
      </c>
      <c r="E103" s="83" t="s">
        <v>125</v>
      </c>
      <c r="F103" s="92"/>
      <c r="G103" s="92"/>
      <c r="H103" s="84">
        <f t="shared" si="42"/>
        <v>0</v>
      </c>
      <c r="I103" s="92"/>
      <c r="J103" s="92"/>
      <c r="K103" s="84">
        <f t="shared" si="43"/>
        <v>0</v>
      </c>
      <c r="L103" s="92">
        <v>100</v>
      </c>
      <c r="M103" s="92">
        <v>25</v>
      </c>
      <c r="N103" s="84">
        <f t="shared" si="44"/>
        <v>2500</v>
      </c>
      <c r="O103" s="92">
        <v>100</v>
      </c>
      <c r="P103" s="92">
        <v>25</v>
      </c>
      <c r="Q103" s="84">
        <f t="shared" si="45"/>
        <v>2500</v>
      </c>
      <c r="R103" s="84"/>
      <c r="S103" s="84"/>
      <c r="T103" s="84">
        <f t="shared" si="46"/>
        <v>0</v>
      </c>
      <c r="U103" s="84"/>
      <c r="V103" s="84"/>
      <c r="W103" s="84">
        <f t="shared" si="47"/>
        <v>0</v>
      </c>
      <c r="X103" s="84"/>
      <c r="Y103" s="84"/>
      <c r="Z103" s="84">
        <f t="shared" si="48"/>
        <v>0</v>
      </c>
      <c r="AA103" s="84"/>
      <c r="AB103" s="84"/>
      <c r="AC103" s="84">
        <f t="shared" si="49"/>
        <v>0</v>
      </c>
      <c r="AD103" s="87">
        <f t="shared" si="38"/>
        <v>2500</v>
      </c>
      <c r="AE103" s="87">
        <f t="shared" si="39"/>
        <v>2500</v>
      </c>
      <c r="AF103" s="87">
        <f t="shared" si="40"/>
        <v>0</v>
      </c>
      <c r="AG103" s="124">
        <f t="shared" si="41"/>
        <v>0</v>
      </c>
      <c r="AH103" s="125"/>
      <c r="AI103" s="59"/>
      <c r="AJ103" s="59"/>
    </row>
    <row r="104" spans="2:36" ht="30" customHeight="1" x14ac:dyDescent="0.2">
      <c r="B104" s="80" t="s">
        <v>105</v>
      </c>
      <c r="C104" s="85" t="s">
        <v>186</v>
      </c>
      <c r="D104" s="91" t="s">
        <v>273</v>
      </c>
      <c r="E104" s="83" t="s">
        <v>125</v>
      </c>
      <c r="F104" s="92">
        <v>3</v>
      </c>
      <c r="G104" s="149">
        <v>1000</v>
      </c>
      <c r="H104" s="84">
        <f t="shared" si="42"/>
        <v>3000</v>
      </c>
      <c r="I104" s="92">
        <v>1</v>
      </c>
      <c r="J104" s="149">
        <v>3000</v>
      </c>
      <c r="K104" s="84">
        <f t="shared" si="43"/>
        <v>3000</v>
      </c>
      <c r="L104" s="92"/>
      <c r="M104" s="92"/>
      <c r="N104" s="84">
        <f t="shared" si="44"/>
        <v>0</v>
      </c>
      <c r="O104" s="92"/>
      <c r="P104" s="92"/>
      <c r="Q104" s="84">
        <f t="shared" si="45"/>
        <v>0</v>
      </c>
      <c r="R104" s="84"/>
      <c r="S104" s="84"/>
      <c r="T104" s="84">
        <f t="shared" si="46"/>
        <v>0</v>
      </c>
      <c r="U104" s="84"/>
      <c r="V104" s="84"/>
      <c r="W104" s="84">
        <f t="shared" si="47"/>
        <v>0</v>
      </c>
      <c r="X104" s="84"/>
      <c r="Y104" s="84"/>
      <c r="Z104" s="84">
        <f t="shared" si="48"/>
        <v>0</v>
      </c>
      <c r="AA104" s="84"/>
      <c r="AB104" s="84"/>
      <c r="AC104" s="84">
        <f t="shared" si="49"/>
        <v>0</v>
      </c>
      <c r="AD104" s="87">
        <f t="shared" si="38"/>
        <v>3000</v>
      </c>
      <c r="AE104" s="87">
        <f t="shared" si="39"/>
        <v>3000</v>
      </c>
      <c r="AF104" s="87">
        <f t="shared" si="40"/>
        <v>0</v>
      </c>
      <c r="AG104" s="124">
        <f t="shared" si="41"/>
        <v>0</v>
      </c>
      <c r="AH104" s="125"/>
      <c r="AI104" s="59"/>
      <c r="AJ104" s="59"/>
    </row>
    <row r="105" spans="2:36" ht="15.75" customHeight="1" x14ac:dyDescent="0.2">
      <c r="B105" s="80" t="s">
        <v>105</v>
      </c>
      <c r="C105" s="85" t="s">
        <v>187</v>
      </c>
      <c r="D105" s="142" t="s">
        <v>189</v>
      </c>
      <c r="E105" s="83" t="s">
        <v>125</v>
      </c>
      <c r="F105" s="92">
        <v>1</v>
      </c>
      <c r="G105" s="92">
        <v>4000</v>
      </c>
      <c r="H105" s="84">
        <f t="shared" si="42"/>
        <v>4000</v>
      </c>
      <c r="I105" s="92">
        <v>1</v>
      </c>
      <c r="J105" s="92">
        <v>4000</v>
      </c>
      <c r="K105" s="84">
        <f t="shared" si="43"/>
        <v>4000</v>
      </c>
      <c r="L105" s="92"/>
      <c r="M105" s="92"/>
      <c r="N105" s="84">
        <f t="shared" si="44"/>
        <v>0</v>
      </c>
      <c r="O105" s="92"/>
      <c r="P105" s="92"/>
      <c r="Q105" s="84">
        <f t="shared" si="45"/>
        <v>0</v>
      </c>
      <c r="R105" s="84"/>
      <c r="S105" s="84"/>
      <c r="T105" s="84">
        <f t="shared" si="46"/>
        <v>0</v>
      </c>
      <c r="U105" s="84"/>
      <c r="V105" s="84"/>
      <c r="W105" s="84">
        <f t="shared" si="47"/>
        <v>0</v>
      </c>
      <c r="X105" s="84"/>
      <c r="Y105" s="84"/>
      <c r="Z105" s="84">
        <f t="shared" si="48"/>
        <v>0</v>
      </c>
      <c r="AA105" s="84"/>
      <c r="AB105" s="84"/>
      <c r="AC105" s="84">
        <f t="shared" si="49"/>
        <v>0</v>
      </c>
      <c r="AD105" s="87">
        <f t="shared" si="38"/>
        <v>4000</v>
      </c>
      <c r="AE105" s="87">
        <f t="shared" si="39"/>
        <v>4000</v>
      </c>
      <c r="AF105" s="87">
        <f t="shared" si="40"/>
        <v>0</v>
      </c>
      <c r="AG105" s="124">
        <f t="shared" si="41"/>
        <v>0</v>
      </c>
      <c r="AH105" s="125"/>
      <c r="AI105" s="59"/>
      <c r="AJ105" s="59"/>
    </row>
    <row r="106" spans="2:36" ht="21.75" customHeight="1" x14ac:dyDescent="0.2">
      <c r="B106" s="80" t="s">
        <v>105</v>
      </c>
      <c r="C106" s="85" t="s">
        <v>188</v>
      </c>
      <c r="D106" s="142" t="s">
        <v>274</v>
      </c>
      <c r="E106" s="83" t="s">
        <v>125</v>
      </c>
      <c r="F106" s="92">
        <v>16</v>
      </c>
      <c r="G106" s="92">
        <v>25</v>
      </c>
      <c r="H106" s="84">
        <f t="shared" si="42"/>
        <v>400</v>
      </c>
      <c r="I106" s="92">
        <v>16</v>
      </c>
      <c r="J106" s="92">
        <v>25</v>
      </c>
      <c r="K106" s="84">
        <f t="shared" si="43"/>
        <v>400</v>
      </c>
      <c r="L106" s="90"/>
      <c r="M106" s="92"/>
      <c r="N106" s="84">
        <f t="shared" si="44"/>
        <v>0</v>
      </c>
      <c r="O106" s="90"/>
      <c r="P106" s="92"/>
      <c r="Q106" s="84">
        <f t="shared" si="45"/>
        <v>0</v>
      </c>
      <c r="R106" s="84"/>
      <c r="S106" s="84"/>
      <c r="T106" s="84">
        <f t="shared" si="46"/>
        <v>0</v>
      </c>
      <c r="U106" s="84"/>
      <c r="V106" s="84"/>
      <c r="W106" s="84">
        <f t="shared" si="47"/>
        <v>0</v>
      </c>
      <c r="X106" s="84"/>
      <c r="Y106" s="84"/>
      <c r="Z106" s="84">
        <f t="shared" si="48"/>
        <v>0</v>
      </c>
      <c r="AA106" s="84"/>
      <c r="AB106" s="84"/>
      <c r="AC106" s="84">
        <f t="shared" si="49"/>
        <v>0</v>
      </c>
      <c r="AD106" s="87">
        <f t="shared" si="38"/>
        <v>400</v>
      </c>
      <c r="AE106" s="87">
        <f t="shared" si="39"/>
        <v>400</v>
      </c>
      <c r="AF106" s="87">
        <f t="shared" si="40"/>
        <v>0</v>
      </c>
      <c r="AG106" s="124">
        <f t="shared" si="41"/>
        <v>0</v>
      </c>
      <c r="AH106" s="125"/>
      <c r="AI106" s="59"/>
      <c r="AJ106" s="59"/>
    </row>
    <row r="107" spans="2:36" ht="15" customHeight="1" x14ac:dyDescent="0.2">
      <c r="B107" s="126" t="s">
        <v>190</v>
      </c>
      <c r="C107" s="127"/>
      <c r="D107" s="139"/>
      <c r="E107" s="140"/>
      <c r="F107" s="130">
        <f t="shared" ref="F107:AC107" si="50">F98</f>
        <v>1160</v>
      </c>
      <c r="G107" s="130">
        <f t="shared" si="50"/>
        <v>5875.5</v>
      </c>
      <c r="H107" s="130">
        <f t="shared" si="50"/>
        <v>18650</v>
      </c>
      <c r="I107" s="130">
        <f t="shared" si="50"/>
        <v>1158</v>
      </c>
      <c r="J107" s="130">
        <f t="shared" si="50"/>
        <v>7875.5</v>
      </c>
      <c r="K107" s="130">
        <f t="shared" si="50"/>
        <v>18650</v>
      </c>
      <c r="L107" s="130">
        <f t="shared" si="50"/>
        <v>6100</v>
      </c>
      <c r="M107" s="130">
        <f t="shared" si="50"/>
        <v>27.6</v>
      </c>
      <c r="N107" s="130">
        <f t="shared" si="50"/>
        <v>18100</v>
      </c>
      <c r="O107" s="130">
        <f t="shared" si="50"/>
        <v>6100</v>
      </c>
      <c r="P107" s="130">
        <f t="shared" si="50"/>
        <v>27.6</v>
      </c>
      <c r="Q107" s="130">
        <f t="shared" si="50"/>
        <v>18100</v>
      </c>
      <c r="R107" s="130">
        <f t="shared" si="50"/>
        <v>0</v>
      </c>
      <c r="S107" s="130">
        <f t="shared" si="50"/>
        <v>0</v>
      </c>
      <c r="T107" s="130">
        <f t="shared" si="50"/>
        <v>0</v>
      </c>
      <c r="U107" s="130">
        <f t="shared" si="50"/>
        <v>0</v>
      </c>
      <c r="V107" s="130">
        <f t="shared" si="50"/>
        <v>0</v>
      </c>
      <c r="W107" s="130">
        <f t="shared" si="50"/>
        <v>0</v>
      </c>
      <c r="X107" s="130">
        <f t="shared" si="50"/>
        <v>0</v>
      </c>
      <c r="Y107" s="130">
        <f t="shared" si="50"/>
        <v>0</v>
      </c>
      <c r="Z107" s="130">
        <f t="shared" si="50"/>
        <v>0</v>
      </c>
      <c r="AA107" s="130">
        <f t="shared" si="50"/>
        <v>0</v>
      </c>
      <c r="AB107" s="130">
        <f t="shared" si="50"/>
        <v>0</v>
      </c>
      <c r="AC107" s="130">
        <f t="shared" si="50"/>
        <v>0</v>
      </c>
      <c r="AD107" s="130">
        <f t="shared" si="38"/>
        <v>36750</v>
      </c>
      <c r="AE107" s="130">
        <f t="shared" si="39"/>
        <v>36750</v>
      </c>
      <c r="AF107" s="130">
        <f t="shared" si="40"/>
        <v>0</v>
      </c>
      <c r="AG107" s="131">
        <f t="shared" si="41"/>
        <v>0</v>
      </c>
      <c r="AH107" s="132"/>
      <c r="AI107" s="59"/>
      <c r="AJ107" s="59"/>
    </row>
    <row r="108" spans="2:36" ht="30" customHeight="1" x14ac:dyDescent="0.2">
      <c r="B108" s="133" t="s">
        <v>100</v>
      </c>
      <c r="C108" s="138" t="s">
        <v>29</v>
      </c>
      <c r="D108" s="134" t="s">
        <v>191</v>
      </c>
      <c r="E108" s="151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47"/>
      <c r="AE108" s="147"/>
      <c r="AF108" s="147"/>
      <c r="AG108" s="152"/>
      <c r="AH108" s="153"/>
      <c r="AI108" s="59"/>
      <c r="AJ108" s="59"/>
    </row>
    <row r="109" spans="2:36" ht="30" customHeight="1" x14ac:dyDescent="0.2">
      <c r="B109" s="80" t="s">
        <v>105</v>
      </c>
      <c r="C109" s="154" t="s">
        <v>106</v>
      </c>
      <c r="D109" s="155" t="s">
        <v>275</v>
      </c>
      <c r="E109" s="93" t="s">
        <v>282</v>
      </c>
      <c r="F109" s="156">
        <v>40</v>
      </c>
      <c r="G109" s="156">
        <v>500</v>
      </c>
      <c r="H109" s="84">
        <f t="shared" ref="H109:H115" si="51">F109*G109</f>
        <v>20000</v>
      </c>
      <c r="I109" s="156">
        <v>40</v>
      </c>
      <c r="J109" s="156">
        <v>500</v>
      </c>
      <c r="K109" s="84">
        <f t="shared" ref="K109:K115" si="52">I109*J109</f>
        <v>20000</v>
      </c>
      <c r="L109" s="84"/>
      <c r="M109" s="84"/>
      <c r="N109" s="84">
        <f t="shared" ref="N109:N115" si="53">L109*M109</f>
        <v>0</v>
      </c>
      <c r="O109" s="84"/>
      <c r="P109" s="84"/>
      <c r="Q109" s="84">
        <f t="shared" ref="Q109:Q115" si="54">O109*P109</f>
        <v>0</v>
      </c>
      <c r="R109" s="84"/>
      <c r="S109" s="84"/>
      <c r="T109" s="84">
        <f t="shared" ref="T109:T115" si="55">R109*S109</f>
        <v>0</v>
      </c>
      <c r="U109" s="84"/>
      <c r="V109" s="84"/>
      <c r="W109" s="84">
        <f t="shared" ref="W109:W115" si="56">U109*V109</f>
        <v>0</v>
      </c>
      <c r="X109" s="84"/>
      <c r="Y109" s="84"/>
      <c r="Z109" s="84">
        <f t="shared" ref="Z109:Z115" si="57">X109*Y109</f>
        <v>0</v>
      </c>
      <c r="AA109" s="84"/>
      <c r="AB109" s="84"/>
      <c r="AC109" s="84">
        <f t="shared" ref="AC109:AC115" si="58">AA109*AB109</f>
        <v>0</v>
      </c>
      <c r="AD109" s="87">
        <f t="shared" ref="AD109:AD116" si="59">H109+N109+T109+Z109</f>
        <v>20000</v>
      </c>
      <c r="AE109" s="87">
        <f t="shared" ref="AE109:AE116" si="60">K109+Q109+W109+AC109</f>
        <v>20000</v>
      </c>
      <c r="AF109" s="87">
        <f t="shared" ref="AF109:AF116" si="61">AD109-AE109</f>
        <v>0</v>
      </c>
      <c r="AG109" s="88">
        <f t="shared" ref="AG109:AG116" si="62">AF109/AD109</f>
        <v>0</v>
      </c>
      <c r="AH109" s="89"/>
      <c r="AI109" s="59"/>
      <c r="AJ109" s="59"/>
    </row>
    <row r="110" spans="2:36" ht="30" customHeight="1" x14ac:dyDescent="0.2">
      <c r="B110" s="80" t="s">
        <v>105</v>
      </c>
      <c r="C110" s="154" t="s">
        <v>109</v>
      </c>
      <c r="D110" s="157" t="s">
        <v>276</v>
      </c>
      <c r="E110" s="93" t="s">
        <v>197</v>
      </c>
      <c r="F110" s="156">
        <v>250</v>
      </c>
      <c r="G110" s="156">
        <v>50</v>
      </c>
      <c r="H110" s="84">
        <f t="shared" si="51"/>
        <v>12500</v>
      </c>
      <c r="I110" s="156">
        <v>250</v>
      </c>
      <c r="J110" s="156">
        <v>50</v>
      </c>
      <c r="K110" s="84">
        <f t="shared" si="52"/>
        <v>12500</v>
      </c>
      <c r="L110" s="84"/>
      <c r="M110" s="84"/>
      <c r="N110" s="84">
        <f t="shared" si="53"/>
        <v>0</v>
      </c>
      <c r="O110" s="84"/>
      <c r="P110" s="84"/>
      <c r="Q110" s="84">
        <f t="shared" si="54"/>
        <v>0</v>
      </c>
      <c r="R110" s="84"/>
      <c r="S110" s="84"/>
      <c r="T110" s="84">
        <f t="shared" si="55"/>
        <v>0</v>
      </c>
      <c r="U110" s="84"/>
      <c r="V110" s="84"/>
      <c r="W110" s="84">
        <f t="shared" si="56"/>
        <v>0</v>
      </c>
      <c r="X110" s="84"/>
      <c r="Y110" s="84"/>
      <c r="Z110" s="84">
        <f t="shared" si="57"/>
        <v>0</v>
      </c>
      <c r="AA110" s="84"/>
      <c r="AB110" s="84"/>
      <c r="AC110" s="84">
        <f t="shared" si="58"/>
        <v>0</v>
      </c>
      <c r="AD110" s="87">
        <f t="shared" si="59"/>
        <v>12500</v>
      </c>
      <c r="AE110" s="87">
        <f t="shared" si="60"/>
        <v>12500</v>
      </c>
      <c r="AF110" s="87">
        <f t="shared" si="61"/>
        <v>0</v>
      </c>
      <c r="AG110" s="88">
        <f t="shared" si="62"/>
        <v>0</v>
      </c>
      <c r="AH110" s="89"/>
      <c r="AI110" s="59"/>
      <c r="AJ110" s="59"/>
    </row>
    <row r="111" spans="2:36" ht="35.25" customHeight="1" x14ac:dyDescent="0.2">
      <c r="B111" s="80" t="s">
        <v>105</v>
      </c>
      <c r="C111" s="158" t="s">
        <v>110</v>
      </c>
      <c r="D111" s="142" t="s">
        <v>277</v>
      </c>
      <c r="E111" s="93" t="s">
        <v>283</v>
      </c>
      <c r="F111" s="90"/>
      <c r="G111" s="159"/>
      <c r="H111" s="84">
        <f t="shared" si="51"/>
        <v>0</v>
      </c>
      <c r="I111" s="90"/>
      <c r="J111" s="159"/>
      <c r="K111" s="84">
        <f t="shared" si="52"/>
        <v>0</v>
      </c>
      <c r="L111" s="90">
        <v>1</v>
      </c>
      <c r="M111" s="90">
        <v>4500</v>
      </c>
      <c r="N111" s="84">
        <f t="shared" si="53"/>
        <v>4500</v>
      </c>
      <c r="O111" s="90">
        <v>1</v>
      </c>
      <c r="P111" s="90">
        <v>4500</v>
      </c>
      <c r="Q111" s="84">
        <f t="shared" si="54"/>
        <v>4500</v>
      </c>
      <c r="R111" s="84"/>
      <c r="S111" s="84"/>
      <c r="T111" s="84">
        <f t="shared" si="55"/>
        <v>0</v>
      </c>
      <c r="U111" s="84"/>
      <c r="V111" s="84"/>
      <c r="W111" s="84">
        <f t="shared" si="56"/>
        <v>0</v>
      </c>
      <c r="X111" s="84"/>
      <c r="Y111" s="84"/>
      <c r="Z111" s="84">
        <f t="shared" si="57"/>
        <v>0</v>
      </c>
      <c r="AA111" s="84"/>
      <c r="AB111" s="84"/>
      <c r="AC111" s="84">
        <f t="shared" si="58"/>
        <v>0</v>
      </c>
      <c r="AD111" s="87">
        <f t="shared" si="59"/>
        <v>4500</v>
      </c>
      <c r="AE111" s="87">
        <f t="shared" si="60"/>
        <v>4500</v>
      </c>
      <c r="AF111" s="87">
        <f t="shared" si="61"/>
        <v>0</v>
      </c>
      <c r="AG111" s="88">
        <f t="shared" si="62"/>
        <v>0</v>
      </c>
      <c r="AH111" s="89"/>
      <c r="AI111" s="59"/>
      <c r="AJ111" s="59"/>
    </row>
    <row r="112" spans="2:36" ht="87.75" customHeight="1" x14ac:dyDescent="0.2">
      <c r="B112" s="80" t="s">
        <v>105</v>
      </c>
      <c r="C112" s="158" t="s">
        <v>184</v>
      </c>
      <c r="D112" s="142" t="s">
        <v>278</v>
      </c>
      <c r="E112" s="93" t="s">
        <v>283</v>
      </c>
      <c r="F112" s="90"/>
      <c r="G112" s="90"/>
      <c r="H112" s="84">
        <f t="shared" si="51"/>
        <v>0</v>
      </c>
      <c r="I112" s="90"/>
      <c r="J112" s="90"/>
      <c r="K112" s="84">
        <f t="shared" si="52"/>
        <v>0</v>
      </c>
      <c r="L112" s="90">
        <v>1</v>
      </c>
      <c r="M112" s="90">
        <v>3600</v>
      </c>
      <c r="N112" s="84">
        <f t="shared" si="53"/>
        <v>3600</v>
      </c>
      <c r="O112" s="90">
        <v>1</v>
      </c>
      <c r="P112" s="90">
        <v>3600</v>
      </c>
      <c r="Q112" s="84">
        <f t="shared" si="54"/>
        <v>3600</v>
      </c>
      <c r="R112" s="84"/>
      <c r="S112" s="84"/>
      <c r="T112" s="84">
        <f t="shared" si="55"/>
        <v>0</v>
      </c>
      <c r="U112" s="84"/>
      <c r="V112" s="84"/>
      <c r="W112" s="84">
        <f t="shared" si="56"/>
        <v>0</v>
      </c>
      <c r="X112" s="84"/>
      <c r="Y112" s="84"/>
      <c r="Z112" s="84">
        <f t="shared" si="57"/>
        <v>0</v>
      </c>
      <c r="AA112" s="84"/>
      <c r="AB112" s="84"/>
      <c r="AC112" s="84">
        <f t="shared" si="58"/>
        <v>0</v>
      </c>
      <c r="AD112" s="87">
        <f t="shared" si="59"/>
        <v>3600</v>
      </c>
      <c r="AE112" s="87">
        <f t="shared" si="60"/>
        <v>3600</v>
      </c>
      <c r="AF112" s="87">
        <f t="shared" si="61"/>
        <v>0</v>
      </c>
      <c r="AG112" s="88">
        <f t="shared" si="62"/>
        <v>0</v>
      </c>
      <c r="AH112" s="89"/>
      <c r="AI112" s="59"/>
      <c r="AJ112" s="59"/>
    </row>
    <row r="113" spans="2:36" ht="72" customHeight="1" x14ac:dyDescent="0.2">
      <c r="B113" s="80" t="s">
        <v>105</v>
      </c>
      <c r="C113" s="158" t="s">
        <v>185</v>
      </c>
      <c r="D113" s="91" t="s">
        <v>279</v>
      </c>
      <c r="E113" s="93" t="s">
        <v>284</v>
      </c>
      <c r="F113" s="90"/>
      <c r="G113" s="90"/>
      <c r="H113" s="84">
        <f t="shared" si="51"/>
        <v>0</v>
      </c>
      <c r="I113" s="90"/>
      <c r="J113" s="90"/>
      <c r="K113" s="84">
        <f t="shared" si="52"/>
        <v>0</v>
      </c>
      <c r="L113" s="90">
        <v>1</v>
      </c>
      <c r="M113" s="90">
        <v>2330</v>
      </c>
      <c r="N113" s="84">
        <f t="shared" si="53"/>
        <v>2330</v>
      </c>
      <c r="O113" s="90">
        <v>1</v>
      </c>
      <c r="P113" s="90">
        <v>2330</v>
      </c>
      <c r="Q113" s="84">
        <f t="shared" si="54"/>
        <v>2330</v>
      </c>
      <c r="R113" s="84"/>
      <c r="S113" s="84"/>
      <c r="T113" s="84">
        <f t="shared" si="55"/>
        <v>0</v>
      </c>
      <c r="U113" s="84"/>
      <c r="V113" s="84"/>
      <c r="W113" s="84">
        <f t="shared" si="56"/>
        <v>0</v>
      </c>
      <c r="X113" s="84"/>
      <c r="Y113" s="84"/>
      <c r="Z113" s="84">
        <f t="shared" si="57"/>
        <v>0</v>
      </c>
      <c r="AA113" s="84"/>
      <c r="AB113" s="84"/>
      <c r="AC113" s="84">
        <f t="shared" si="58"/>
        <v>0</v>
      </c>
      <c r="AD113" s="87">
        <f t="shared" si="59"/>
        <v>2330</v>
      </c>
      <c r="AE113" s="87">
        <f t="shared" si="60"/>
        <v>2330</v>
      </c>
      <c r="AF113" s="87">
        <f t="shared" si="61"/>
        <v>0</v>
      </c>
      <c r="AG113" s="88">
        <f t="shared" si="62"/>
        <v>0</v>
      </c>
      <c r="AH113" s="89"/>
      <c r="AI113" s="59"/>
      <c r="AJ113" s="59"/>
    </row>
    <row r="114" spans="2:36" ht="30" customHeight="1" x14ac:dyDescent="0.2">
      <c r="B114" s="80" t="s">
        <v>105</v>
      </c>
      <c r="C114" s="158" t="s">
        <v>187</v>
      </c>
      <c r="D114" s="91" t="s">
        <v>280</v>
      </c>
      <c r="E114" s="92" t="s">
        <v>108</v>
      </c>
      <c r="F114" s="159">
        <v>3</v>
      </c>
      <c r="G114" s="159">
        <v>4100</v>
      </c>
      <c r="H114" s="84">
        <f t="shared" si="51"/>
        <v>12300</v>
      </c>
      <c r="I114" s="159">
        <v>3</v>
      </c>
      <c r="J114" s="159">
        <v>4100</v>
      </c>
      <c r="K114" s="84">
        <f t="shared" si="52"/>
        <v>12300</v>
      </c>
      <c r="L114" s="90"/>
      <c r="M114" s="90"/>
      <c r="N114" s="84">
        <f t="shared" si="53"/>
        <v>0</v>
      </c>
      <c r="O114" s="90"/>
      <c r="P114" s="90"/>
      <c r="Q114" s="84">
        <f t="shared" si="54"/>
        <v>0</v>
      </c>
      <c r="R114" s="84"/>
      <c r="S114" s="84"/>
      <c r="T114" s="84">
        <f t="shared" si="55"/>
        <v>0</v>
      </c>
      <c r="U114" s="84"/>
      <c r="V114" s="84"/>
      <c r="W114" s="84">
        <f t="shared" si="56"/>
        <v>0</v>
      </c>
      <c r="X114" s="84"/>
      <c r="Y114" s="84"/>
      <c r="Z114" s="84">
        <f t="shared" si="57"/>
        <v>0</v>
      </c>
      <c r="AA114" s="84"/>
      <c r="AB114" s="84"/>
      <c r="AC114" s="84">
        <f t="shared" si="58"/>
        <v>0</v>
      </c>
      <c r="AD114" s="87">
        <f t="shared" si="59"/>
        <v>12300</v>
      </c>
      <c r="AE114" s="87">
        <f t="shared" si="60"/>
        <v>12300</v>
      </c>
      <c r="AF114" s="87">
        <f t="shared" si="61"/>
        <v>0</v>
      </c>
      <c r="AG114" s="88">
        <f t="shared" si="62"/>
        <v>0</v>
      </c>
      <c r="AH114" s="89"/>
      <c r="AI114" s="59"/>
      <c r="AJ114" s="59"/>
    </row>
    <row r="115" spans="2:36" ht="81" customHeight="1" x14ac:dyDescent="0.2">
      <c r="B115" s="80" t="s">
        <v>105</v>
      </c>
      <c r="C115" s="158" t="s">
        <v>188</v>
      </c>
      <c r="D115" s="142" t="s">
        <v>281</v>
      </c>
      <c r="E115" s="93" t="s">
        <v>285</v>
      </c>
      <c r="F115" s="90"/>
      <c r="G115" s="90"/>
      <c r="H115" s="84">
        <f t="shared" si="51"/>
        <v>0</v>
      </c>
      <c r="I115" s="90"/>
      <c r="J115" s="90"/>
      <c r="K115" s="84">
        <f t="shared" si="52"/>
        <v>0</v>
      </c>
      <c r="L115" s="90">
        <v>1</v>
      </c>
      <c r="M115" s="90">
        <v>2765</v>
      </c>
      <c r="N115" s="84">
        <f t="shared" si="53"/>
        <v>2765</v>
      </c>
      <c r="O115" s="90">
        <v>1</v>
      </c>
      <c r="P115" s="90">
        <v>2765</v>
      </c>
      <c r="Q115" s="84">
        <f t="shared" si="54"/>
        <v>2765</v>
      </c>
      <c r="R115" s="84"/>
      <c r="S115" s="84"/>
      <c r="T115" s="84">
        <f t="shared" si="55"/>
        <v>0</v>
      </c>
      <c r="U115" s="84"/>
      <c r="V115" s="84"/>
      <c r="W115" s="84">
        <f t="shared" si="56"/>
        <v>0</v>
      </c>
      <c r="X115" s="84"/>
      <c r="Y115" s="84"/>
      <c r="Z115" s="84">
        <f t="shared" si="57"/>
        <v>0</v>
      </c>
      <c r="AA115" s="84"/>
      <c r="AB115" s="84"/>
      <c r="AC115" s="84">
        <f t="shared" si="58"/>
        <v>0</v>
      </c>
      <c r="AD115" s="87">
        <f t="shared" si="59"/>
        <v>2765</v>
      </c>
      <c r="AE115" s="87">
        <f t="shared" si="60"/>
        <v>2765</v>
      </c>
      <c r="AF115" s="87">
        <f t="shared" si="61"/>
        <v>0</v>
      </c>
      <c r="AG115" s="88">
        <f t="shared" si="62"/>
        <v>0</v>
      </c>
      <c r="AH115" s="89"/>
      <c r="AI115" s="59"/>
      <c r="AJ115" s="59"/>
    </row>
    <row r="116" spans="2:36" ht="15" customHeight="1" x14ac:dyDescent="0.2">
      <c r="B116" s="126" t="s">
        <v>192</v>
      </c>
      <c r="C116" s="127"/>
      <c r="D116" s="139"/>
      <c r="E116" s="140"/>
      <c r="F116" s="130">
        <f t="shared" ref="F116:AC116" si="63">SUM(F109:F115)</f>
        <v>293</v>
      </c>
      <c r="G116" s="130">
        <f t="shared" si="63"/>
        <v>4650</v>
      </c>
      <c r="H116" s="130">
        <f t="shared" si="63"/>
        <v>44800</v>
      </c>
      <c r="I116" s="130">
        <f t="shared" si="63"/>
        <v>293</v>
      </c>
      <c r="J116" s="130">
        <f t="shared" si="63"/>
        <v>4650</v>
      </c>
      <c r="K116" s="130">
        <f t="shared" si="63"/>
        <v>44800</v>
      </c>
      <c r="L116" s="130">
        <f t="shared" si="63"/>
        <v>4</v>
      </c>
      <c r="M116" s="130">
        <f t="shared" si="63"/>
        <v>13195</v>
      </c>
      <c r="N116" s="130">
        <f t="shared" si="63"/>
        <v>13195</v>
      </c>
      <c r="O116" s="130">
        <f t="shared" si="63"/>
        <v>4</v>
      </c>
      <c r="P116" s="130">
        <f t="shared" si="63"/>
        <v>13195</v>
      </c>
      <c r="Q116" s="130">
        <f t="shared" si="63"/>
        <v>13195</v>
      </c>
      <c r="R116" s="130">
        <f t="shared" si="63"/>
        <v>0</v>
      </c>
      <c r="S116" s="130">
        <f t="shared" si="63"/>
        <v>0</v>
      </c>
      <c r="T116" s="130">
        <f t="shared" si="63"/>
        <v>0</v>
      </c>
      <c r="U116" s="130">
        <f t="shared" si="63"/>
        <v>0</v>
      </c>
      <c r="V116" s="130">
        <f t="shared" si="63"/>
        <v>0</v>
      </c>
      <c r="W116" s="130">
        <f t="shared" si="63"/>
        <v>0</v>
      </c>
      <c r="X116" s="130">
        <f t="shared" si="63"/>
        <v>0</v>
      </c>
      <c r="Y116" s="130">
        <f t="shared" si="63"/>
        <v>0</v>
      </c>
      <c r="Z116" s="130">
        <f t="shared" si="63"/>
        <v>0</v>
      </c>
      <c r="AA116" s="130">
        <f t="shared" si="63"/>
        <v>0</v>
      </c>
      <c r="AB116" s="130">
        <f t="shared" si="63"/>
        <v>0</v>
      </c>
      <c r="AC116" s="130">
        <f t="shared" si="63"/>
        <v>0</v>
      </c>
      <c r="AD116" s="130">
        <f t="shared" si="59"/>
        <v>57995</v>
      </c>
      <c r="AE116" s="130">
        <f t="shared" si="60"/>
        <v>57995</v>
      </c>
      <c r="AF116" s="130">
        <f t="shared" si="61"/>
        <v>0</v>
      </c>
      <c r="AG116" s="131">
        <f t="shared" si="62"/>
        <v>0</v>
      </c>
      <c r="AH116" s="132"/>
      <c r="AI116" s="59"/>
      <c r="AJ116" s="59"/>
    </row>
    <row r="117" spans="2:36" ht="15" customHeight="1" x14ac:dyDescent="0.2">
      <c r="B117" s="133" t="s">
        <v>100</v>
      </c>
      <c r="C117" s="138" t="s">
        <v>30</v>
      </c>
      <c r="D117" s="134" t="s">
        <v>193</v>
      </c>
      <c r="E117" s="151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47"/>
      <c r="AE117" s="147"/>
      <c r="AF117" s="147"/>
      <c r="AG117" s="152"/>
      <c r="AH117" s="153"/>
      <c r="AI117" s="59"/>
      <c r="AJ117" s="59"/>
    </row>
    <row r="118" spans="2:36" ht="30" customHeight="1" x14ac:dyDescent="0.2">
      <c r="B118" s="80" t="s">
        <v>105</v>
      </c>
      <c r="C118" s="158" t="s">
        <v>106</v>
      </c>
      <c r="D118" s="142" t="s">
        <v>286</v>
      </c>
      <c r="E118" s="92" t="s">
        <v>285</v>
      </c>
      <c r="F118" s="84"/>
      <c r="G118" s="84"/>
      <c r="H118" s="84">
        <f t="shared" ref="H118:H123" si="64">F118*G118</f>
        <v>0</v>
      </c>
      <c r="I118" s="84"/>
      <c r="J118" s="84"/>
      <c r="K118" s="84">
        <f t="shared" ref="K118:K123" si="65">I118*J118</f>
        <v>0</v>
      </c>
      <c r="L118" s="90">
        <v>1</v>
      </c>
      <c r="M118" s="90">
        <v>2282</v>
      </c>
      <c r="N118" s="84">
        <f t="shared" ref="N118:N123" si="66">L118*M118</f>
        <v>2282</v>
      </c>
      <c r="O118" s="90">
        <v>1</v>
      </c>
      <c r="P118" s="90">
        <v>2282</v>
      </c>
      <c r="Q118" s="84">
        <f t="shared" ref="Q118:Q123" si="67">O118*P118</f>
        <v>2282</v>
      </c>
      <c r="R118" s="84"/>
      <c r="S118" s="84"/>
      <c r="T118" s="84">
        <f t="shared" ref="T118:T123" si="68">R118*S118</f>
        <v>0</v>
      </c>
      <c r="U118" s="84"/>
      <c r="V118" s="84"/>
      <c r="W118" s="84">
        <f t="shared" ref="W118:W123" si="69">U118*V118</f>
        <v>0</v>
      </c>
      <c r="X118" s="84"/>
      <c r="Y118" s="84"/>
      <c r="Z118" s="84">
        <f t="shared" ref="Z118:Z123" si="70">X118*Y118</f>
        <v>0</v>
      </c>
      <c r="AA118" s="84"/>
      <c r="AB118" s="84"/>
      <c r="AC118" s="84">
        <f t="shared" ref="AC118:AC123" si="71">AA118*AB118</f>
        <v>0</v>
      </c>
      <c r="AD118" s="87">
        <f t="shared" ref="AD118:AD124" si="72">H118+N118+T118+Z118</f>
        <v>2282</v>
      </c>
      <c r="AE118" s="87">
        <f t="shared" ref="AE118:AE124" si="73">K118+Q118+W118+AC118</f>
        <v>2282</v>
      </c>
      <c r="AF118" s="87">
        <f t="shared" ref="AF118:AF124" si="74">AD118-AE118</f>
        <v>0</v>
      </c>
      <c r="AG118" s="88">
        <f t="shared" ref="AG118:AG124" si="75">AF118/AD118</f>
        <v>0</v>
      </c>
      <c r="AH118" s="89"/>
      <c r="AI118" s="59"/>
      <c r="AJ118" s="59"/>
    </row>
    <row r="119" spans="2:36" ht="30" customHeight="1" x14ac:dyDescent="0.2">
      <c r="B119" s="80" t="s">
        <v>105</v>
      </c>
      <c r="C119" s="158" t="s">
        <v>109</v>
      </c>
      <c r="D119" s="142" t="s">
        <v>287</v>
      </c>
      <c r="E119" s="92" t="s">
        <v>285</v>
      </c>
      <c r="F119" s="84"/>
      <c r="G119" s="84"/>
      <c r="H119" s="84">
        <f t="shared" si="64"/>
        <v>0</v>
      </c>
      <c r="I119" s="84"/>
      <c r="J119" s="84"/>
      <c r="K119" s="84">
        <f t="shared" si="65"/>
        <v>0</v>
      </c>
      <c r="L119" s="90">
        <v>1</v>
      </c>
      <c r="M119" s="90">
        <v>5550</v>
      </c>
      <c r="N119" s="84">
        <f t="shared" si="66"/>
        <v>5550</v>
      </c>
      <c r="O119" s="90">
        <v>1</v>
      </c>
      <c r="P119" s="90">
        <v>5550</v>
      </c>
      <c r="Q119" s="84">
        <f t="shared" si="67"/>
        <v>5550</v>
      </c>
      <c r="R119" s="84"/>
      <c r="S119" s="84"/>
      <c r="T119" s="84">
        <f t="shared" si="68"/>
        <v>0</v>
      </c>
      <c r="U119" s="84"/>
      <c r="V119" s="84"/>
      <c r="W119" s="84">
        <f t="shared" si="69"/>
        <v>0</v>
      </c>
      <c r="X119" s="84"/>
      <c r="Y119" s="84"/>
      <c r="Z119" s="84">
        <f t="shared" si="70"/>
        <v>0</v>
      </c>
      <c r="AA119" s="84"/>
      <c r="AB119" s="84"/>
      <c r="AC119" s="84">
        <f t="shared" si="71"/>
        <v>0</v>
      </c>
      <c r="AD119" s="87">
        <f t="shared" si="72"/>
        <v>5550</v>
      </c>
      <c r="AE119" s="87">
        <f t="shared" si="73"/>
        <v>5550</v>
      </c>
      <c r="AF119" s="87">
        <f t="shared" si="74"/>
        <v>0</v>
      </c>
      <c r="AG119" s="88">
        <f t="shared" si="75"/>
        <v>0</v>
      </c>
      <c r="AH119" s="89"/>
      <c r="AI119" s="59"/>
      <c r="AJ119" s="59"/>
    </row>
    <row r="120" spans="2:36" ht="30" customHeight="1" x14ac:dyDescent="0.2">
      <c r="B120" s="80" t="s">
        <v>105</v>
      </c>
      <c r="C120" s="158" t="s">
        <v>110</v>
      </c>
      <c r="D120" s="142" t="s">
        <v>288</v>
      </c>
      <c r="E120" s="92" t="s">
        <v>285</v>
      </c>
      <c r="F120" s="84"/>
      <c r="G120" s="84"/>
      <c r="H120" s="84">
        <f t="shared" si="64"/>
        <v>0</v>
      </c>
      <c r="I120" s="84"/>
      <c r="J120" s="84"/>
      <c r="K120" s="84">
        <f t="shared" si="65"/>
        <v>0</v>
      </c>
      <c r="L120" s="90">
        <v>1</v>
      </c>
      <c r="M120" s="90">
        <v>5400</v>
      </c>
      <c r="N120" s="84">
        <f t="shared" si="66"/>
        <v>5400</v>
      </c>
      <c r="O120" s="90">
        <v>1</v>
      </c>
      <c r="P120" s="90">
        <v>5400</v>
      </c>
      <c r="Q120" s="84">
        <f t="shared" si="67"/>
        <v>5400</v>
      </c>
      <c r="R120" s="84"/>
      <c r="S120" s="84"/>
      <c r="T120" s="84">
        <f t="shared" si="68"/>
        <v>0</v>
      </c>
      <c r="U120" s="84"/>
      <c r="V120" s="84"/>
      <c r="W120" s="84">
        <f t="shared" si="69"/>
        <v>0</v>
      </c>
      <c r="X120" s="84"/>
      <c r="Y120" s="84"/>
      <c r="Z120" s="84">
        <f t="shared" si="70"/>
        <v>0</v>
      </c>
      <c r="AA120" s="84"/>
      <c r="AB120" s="84"/>
      <c r="AC120" s="84">
        <f t="shared" si="71"/>
        <v>0</v>
      </c>
      <c r="AD120" s="87">
        <f t="shared" si="72"/>
        <v>5400</v>
      </c>
      <c r="AE120" s="87">
        <f t="shared" si="73"/>
        <v>5400</v>
      </c>
      <c r="AF120" s="87">
        <f t="shared" si="74"/>
        <v>0</v>
      </c>
      <c r="AG120" s="88">
        <f t="shared" si="75"/>
        <v>0</v>
      </c>
      <c r="AH120" s="89"/>
      <c r="AI120" s="59"/>
      <c r="AJ120" s="59"/>
    </row>
    <row r="121" spans="2:36" ht="30" customHeight="1" x14ac:dyDescent="0.2">
      <c r="B121" s="80" t="s">
        <v>105</v>
      </c>
      <c r="C121" s="158" t="s">
        <v>184</v>
      </c>
      <c r="D121" s="142" t="s">
        <v>289</v>
      </c>
      <c r="E121" s="92" t="s">
        <v>285</v>
      </c>
      <c r="F121" s="84"/>
      <c r="G121" s="84"/>
      <c r="H121" s="84">
        <f t="shared" si="64"/>
        <v>0</v>
      </c>
      <c r="I121" s="84"/>
      <c r="J121" s="84"/>
      <c r="K121" s="84">
        <f t="shared" si="65"/>
        <v>0</v>
      </c>
      <c r="L121" s="90">
        <v>1</v>
      </c>
      <c r="M121" s="90">
        <v>495</v>
      </c>
      <c r="N121" s="84">
        <f t="shared" si="66"/>
        <v>495</v>
      </c>
      <c r="O121" s="90">
        <v>1</v>
      </c>
      <c r="P121" s="90">
        <v>495</v>
      </c>
      <c r="Q121" s="84">
        <f t="shared" si="67"/>
        <v>495</v>
      </c>
      <c r="R121" s="84"/>
      <c r="S121" s="84"/>
      <c r="T121" s="84">
        <f t="shared" si="68"/>
        <v>0</v>
      </c>
      <c r="U121" s="84"/>
      <c r="V121" s="84"/>
      <c r="W121" s="84">
        <f t="shared" si="69"/>
        <v>0</v>
      </c>
      <c r="X121" s="84"/>
      <c r="Y121" s="84"/>
      <c r="Z121" s="84">
        <f t="shared" si="70"/>
        <v>0</v>
      </c>
      <c r="AA121" s="84"/>
      <c r="AB121" s="84"/>
      <c r="AC121" s="84">
        <f t="shared" si="71"/>
        <v>0</v>
      </c>
      <c r="AD121" s="87">
        <f t="shared" si="72"/>
        <v>495</v>
      </c>
      <c r="AE121" s="87">
        <f t="shared" si="73"/>
        <v>495</v>
      </c>
      <c r="AF121" s="87">
        <f t="shared" si="74"/>
        <v>0</v>
      </c>
      <c r="AG121" s="88">
        <f t="shared" si="75"/>
        <v>0</v>
      </c>
      <c r="AH121" s="89"/>
      <c r="AI121" s="59"/>
      <c r="AJ121" s="59"/>
    </row>
    <row r="122" spans="2:36" ht="30" customHeight="1" x14ac:dyDescent="0.2">
      <c r="B122" s="80" t="s">
        <v>105</v>
      </c>
      <c r="C122" s="158" t="s">
        <v>185</v>
      </c>
      <c r="D122" s="142" t="s">
        <v>290</v>
      </c>
      <c r="E122" s="92" t="s">
        <v>285</v>
      </c>
      <c r="F122" s="84"/>
      <c r="G122" s="84"/>
      <c r="H122" s="84">
        <f t="shared" si="64"/>
        <v>0</v>
      </c>
      <c r="I122" s="84"/>
      <c r="J122" s="84"/>
      <c r="K122" s="84">
        <f t="shared" si="65"/>
        <v>0</v>
      </c>
      <c r="L122" s="90">
        <v>3</v>
      </c>
      <c r="M122" s="90">
        <v>902</v>
      </c>
      <c r="N122" s="84">
        <f t="shared" si="66"/>
        <v>2706</v>
      </c>
      <c r="O122" s="90">
        <v>3</v>
      </c>
      <c r="P122" s="90">
        <v>902</v>
      </c>
      <c r="Q122" s="84">
        <f t="shared" si="67"/>
        <v>2706</v>
      </c>
      <c r="R122" s="84"/>
      <c r="S122" s="84"/>
      <c r="T122" s="84">
        <f t="shared" si="68"/>
        <v>0</v>
      </c>
      <c r="U122" s="84"/>
      <c r="V122" s="84"/>
      <c r="W122" s="84">
        <f t="shared" si="69"/>
        <v>0</v>
      </c>
      <c r="X122" s="84"/>
      <c r="Y122" s="84"/>
      <c r="Z122" s="84">
        <f t="shared" si="70"/>
        <v>0</v>
      </c>
      <c r="AA122" s="84"/>
      <c r="AB122" s="84"/>
      <c r="AC122" s="84">
        <f t="shared" si="71"/>
        <v>0</v>
      </c>
      <c r="AD122" s="87">
        <f t="shared" si="72"/>
        <v>2706</v>
      </c>
      <c r="AE122" s="87">
        <f t="shared" si="73"/>
        <v>2706</v>
      </c>
      <c r="AF122" s="87">
        <f t="shared" si="74"/>
        <v>0</v>
      </c>
      <c r="AG122" s="88">
        <f t="shared" si="75"/>
        <v>0</v>
      </c>
      <c r="AH122" s="89"/>
      <c r="AI122" s="59"/>
      <c r="AJ122" s="59"/>
    </row>
    <row r="123" spans="2:36" ht="30" customHeight="1" x14ac:dyDescent="0.2">
      <c r="B123" s="80" t="s">
        <v>105</v>
      </c>
      <c r="C123" s="158" t="s">
        <v>186</v>
      </c>
      <c r="D123" s="142" t="s">
        <v>291</v>
      </c>
      <c r="E123" s="92" t="s">
        <v>108</v>
      </c>
      <c r="F123" s="84"/>
      <c r="G123" s="84"/>
      <c r="H123" s="84">
        <f t="shared" si="64"/>
        <v>0</v>
      </c>
      <c r="I123" s="84"/>
      <c r="J123" s="84"/>
      <c r="K123" s="84">
        <f t="shared" si="65"/>
        <v>0</v>
      </c>
      <c r="L123" s="90">
        <v>3</v>
      </c>
      <c r="M123" s="90">
        <v>2000</v>
      </c>
      <c r="N123" s="84">
        <f t="shared" si="66"/>
        <v>6000</v>
      </c>
      <c r="O123" s="90">
        <v>3</v>
      </c>
      <c r="P123" s="90">
        <v>2000</v>
      </c>
      <c r="Q123" s="84">
        <f t="shared" si="67"/>
        <v>6000</v>
      </c>
      <c r="R123" s="84"/>
      <c r="S123" s="84"/>
      <c r="T123" s="84">
        <f t="shared" si="68"/>
        <v>0</v>
      </c>
      <c r="U123" s="84"/>
      <c r="V123" s="84"/>
      <c r="W123" s="84">
        <f t="shared" si="69"/>
        <v>0</v>
      </c>
      <c r="X123" s="84"/>
      <c r="Y123" s="84"/>
      <c r="Z123" s="84">
        <f t="shared" si="70"/>
        <v>0</v>
      </c>
      <c r="AA123" s="84"/>
      <c r="AB123" s="84"/>
      <c r="AC123" s="84">
        <f t="shared" si="71"/>
        <v>0</v>
      </c>
      <c r="AD123" s="87">
        <f t="shared" si="72"/>
        <v>6000</v>
      </c>
      <c r="AE123" s="87">
        <f t="shared" si="73"/>
        <v>6000</v>
      </c>
      <c r="AF123" s="87">
        <f t="shared" si="74"/>
        <v>0</v>
      </c>
      <c r="AG123" s="88">
        <f t="shared" si="75"/>
        <v>0</v>
      </c>
      <c r="AH123" s="89"/>
      <c r="AI123" s="59"/>
      <c r="AJ123" s="59"/>
    </row>
    <row r="124" spans="2:36" ht="15" customHeight="1" x14ac:dyDescent="0.2">
      <c r="B124" s="126" t="s">
        <v>194</v>
      </c>
      <c r="C124" s="127"/>
      <c r="D124" s="139"/>
      <c r="E124" s="140"/>
      <c r="F124" s="130">
        <f t="shared" ref="F124:AC124" si="76">SUM(F118:F123)</f>
        <v>0</v>
      </c>
      <c r="G124" s="130">
        <f t="shared" si="76"/>
        <v>0</v>
      </c>
      <c r="H124" s="130">
        <f t="shared" si="76"/>
        <v>0</v>
      </c>
      <c r="I124" s="130">
        <f t="shared" si="76"/>
        <v>0</v>
      </c>
      <c r="J124" s="130">
        <f t="shared" si="76"/>
        <v>0</v>
      </c>
      <c r="K124" s="130">
        <f t="shared" si="76"/>
        <v>0</v>
      </c>
      <c r="L124" s="130">
        <f t="shared" si="76"/>
        <v>10</v>
      </c>
      <c r="M124" s="130">
        <f t="shared" si="76"/>
        <v>16629</v>
      </c>
      <c r="N124" s="130">
        <f t="shared" si="76"/>
        <v>22433</v>
      </c>
      <c r="O124" s="130">
        <f t="shared" si="76"/>
        <v>10</v>
      </c>
      <c r="P124" s="130">
        <f t="shared" si="76"/>
        <v>16629</v>
      </c>
      <c r="Q124" s="130">
        <f t="shared" si="76"/>
        <v>22433</v>
      </c>
      <c r="R124" s="130">
        <f t="shared" si="76"/>
        <v>0</v>
      </c>
      <c r="S124" s="130">
        <f t="shared" si="76"/>
        <v>0</v>
      </c>
      <c r="T124" s="130">
        <f t="shared" si="76"/>
        <v>0</v>
      </c>
      <c r="U124" s="130">
        <f t="shared" si="76"/>
        <v>0</v>
      </c>
      <c r="V124" s="130">
        <f t="shared" si="76"/>
        <v>0</v>
      </c>
      <c r="W124" s="130">
        <f t="shared" si="76"/>
        <v>0</v>
      </c>
      <c r="X124" s="130">
        <f t="shared" si="76"/>
        <v>0</v>
      </c>
      <c r="Y124" s="130">
        <f t="shared" si="76"/>
        <v>0</v>
      </c>
      <c r="Z124" s="130">
        <f t="shared" si="76"/>
        <v>0</v>
      </c>
      <c r="AA124" s="130">
        <f t="shared" si="76"/>
        <v>0</v>
      </c>
      <c r="AB124" s="130">
        <f t="shared" si="76"/>
        <v>0</v>
      </c>
      <c r="AC124" s="130">
        <f t="shared" si="76"/>
        <v>0</v>
      </c>
      <c r="AD124" s="130">
        <f t="shared" si="72"/>
        <v>22433</v>
      </c>
      <c r="AE124" s="130">
        <f t="shared" si="73"/>
        <v>22433</v>
      </c>
      <c r="AF124" s="130">
        <f t="shared" si="74"/>
        <v>0</v>
      </c>
      <c r="AG124" s="131">
        <f t="shared" si="75"/>
        <v>0</v>
      </c>
      <c r="AH124" s="132"/>
      <c r="AI124" s="59"/>
      <c r="AJ124" s="59"/>
    </row>
    <row r="125" spans="2:36" ht="54.75" customHeight="1" x14ac:dyDescent="0.2">
      <c r="B125" s="133" t="s">
        <v>100</v>
      </c>
      <c r="C125" s="138" t="s">
        <v>31</v>
      </c>
      <c r="D125" s="134" t="s">
        <v>195</v>
      </c>
      <c r="E125" s="151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47"/>
      <c r="AE125" s="147"/>
      <c r="AF125" s="147"/>
      <c r="AG125" s="152"/>
      <c r="AH125" s="153"/>
      <c r="AI125" s="59"/>
      <c r="AJ125" s="59"/>
    </row>
    <row r="126" spans="2:36" ht="30" customHeight="1" x14ac:dyDescent="0.2">
      <c r="B126" s="80" t="s">
        <v>105</v>
      </c>
      <c r="C126" s="160" t="s">
        <v>106</v>
      </c>
      <c r="D126" s="82" t="s">
        <v>196</v>
      </c>
      <c r="E126" s="83" t="s">
        <v>197</v>
      </c>
      <c r="F126" s="84"/>
      <c r="G126" s="84"/>
      <c r="H126" s="84">
        <f>F126*G126</f>
        <v>0</v>
      </c>
      <c r="I126" s="84"/>
      <c r="J126" s="84"/>
      <c r="K126" s="84">
        <f>I126*J126</f>
        <v>0</v>
      </c>
      <c r="L126" s="84"/>
      <c r="M126" s="84"/>
      <c r="N126" s="84">
        <f>L126*M126</f>
        <v>0</v>
      </c>
      <c r="O126" s="84"/>
      <c r="P126" s="84"/>
      <c r="Q126" s="84">
        <f>O126*P126</f>
        <v>0</v>
      </c>
      <c r="R126" s="84"/>
      <c r="S126" s="84"/>
      <c r="T126" s="84">
        <f>R126*S126</f>
        <v>0</v>
      </c>
      <c r="U126" s="84"/>
      <c r="V126" s="84"/>
      <c r="W126" s="84">
        <f>U126*V126</f>
        <v>0</v>
      </c>
      <c r="X126" s="84"/>
      <c r="Y126" s="84"/>
      <c r="Z126" s="84">
        <f>X126*Y126</f>
        <v>0</v>
      </c>
      <c r="AA126" s="84"/>
      <c r="AB126" s="84"/>
      <c r="AC126" s="84">
        <f>AA126*AB126</f>
        <v>0</v>
      </c>
      <c r="AD126" s="87">
        <f>H126+N126+T126+Z126</f>
        <v>0</v>
      </c>
      <c r="AE126" s="87">
        <f>K126+Q126+W126+AC126</f>
        <v>0</v>
      </c>
      <c r="AF126" s="87">
        <f>AD126-AE126</f>
        <v>0</v>
      </c>
      <c r="AG126" s="88" t="e">
        <f>AF126/AD126</f>
        <v>#DIV/0!</v>
      </c>
      <c r="AH126" s="89"/>
      <c r="AI126" s="59"/>
      <c r="AJ126" s="59"/>
    </row>
    <row r="127" spans="2:36" ht="30" customHeight="1" x14ac:dyDescent="0.2">
      <c r="B127" s="80" t="s">
        <v>105</v>
      </c>
      <c r="C127" s="160" t="s">
        <v>109</v>
      </c>
      <c r="D127" s="82" t="s">
        <v>196</v>
      </c>
      <c r="E127" s="83" t="s">
        <v>197</v>
      </c>
      <c r="F127" s="84"/>
      <c r="G127" s="84"/>
      <c r="H127" s="84">
        <f>F127*G127</f>
        <v>0</v>
      </c>
      <c r="I127" s="84"/>
      <c r="J127" s="84"/>
      <c r="K127" s="84">
        <f>I127*J127</f>
        <v>0</v>
      </c>
      <c r="L127" s="84"/>
      <c r="M127" s="84"/>
      <c r="N127" s="84">
        <f>L127*M127</f>
        <v>0</v>
      </c>
      <c r="O127" s="84"/>
      <c r="P127" s="84"/>
      <c r="Q127" s="84">
        <f>O127*P127</f>
        <v>0</v>
      </c>
      <c r="R127" s="84"/>
      <c r="S127" s="84"/>
      <c r="T127" s="84">
        <f>R127*S127</f>
        <v>0</v>
      </c>
      <c r="U127" s="84"/>
      <c r="V127" s="84"/>
      <c r="W127" s="84">
        <f>U127*V127</f>
        <v>0</v>
      </c>
      <c r="X127" s="84"/>
      <c r="Y127" s="84"/>
      <c r="Z127" s="84">
        <f>X127*Y127</f>
        <v>0</v>
      </c>
      <c r="AA127" s="84"/>
      <c r="AB127" s="84"/>
      <c r="AC127" s="84">
        <f>AA127*AB127</f>
        <v>0</v>
      </c>
      <c r="AD127" s="87">
        <f>H127+N127+T127+Z127</f>
        <v>0</v>
      </c>
      <c r="AE127" s="87">
        <f>K127+Q127+W127+AC127</f>
        <v>0</v>
      </c>
      <c r="AF127" s="87">
        <f>AD127-AE127</f>
        <v>0</v>
      </c>
      <c r="AG127" s="88" t="e">
        <f>AF127/AD127</f>
        <v>#DIV/0!</v>
      </c>
      <c r="AH127" s="89"/>
      <c r="AI127" s="59"/>
      <c r="AJ127" s="59"/>
    </row>
    <row r="128" spans="2:36" ht="42" customHeight="1" x14ac:dyDescent="0.2">
      <c r="B128" s="237" t="s">
        <v>198</v>
      </c>
      <c r="C128" s="233"/>
      <c r="D128" s="233"/>
      <c r="E128" s="161"/>
      <c r="F128" s="162">
        <f t="shared" ref="F128:AC128" si="77">SUM(F126:F127)</f>
        <v>0</v>
      </c>
      <c r="G128" s="162">
        <f t="shared" si="77"/>
        <v>0</v>
      </c>
      <c r="H128" s="162">
        <f t="shared" si="77"/>
        <v>0</v>
      </c>
      <c r="I128" s="162">
        <f t="shared" si="77"/>
        <v>0</v>
      </c>
      <c r="J128" s="162">
        <f t="shared" si="77"/>
        <v>0</v>
      </c>
      <c r="K128" s="162">
        <f t="shared" si="77"/>
        <v>0</v>
      </c>
      <c r="L128" s="162">
        <f t="shared" si="77"/>
        <v>0</v>
      </c>
      <c r="M128" s="162">
        <f t="shared" si="77"/>
        <v>0</v>
      </c>
      <c r="N128" s="162">
        <f t="shared" si="77"/>
        <v>0</v>
      </c>
      <c r="O128" s="162">
        <f t="shared" si="77"/>
        <v>0</v>
      </c>
      <c r="P128" s="162">
        <f t="shared" si="77"/>
        <v>0</v>
      </c>
      <c r="Q128" s="162">
        <f t="shared" si="77"/>
        <v>0</v>
      </c>
      <c r="R128" s="162">
        <f t="shared" si="77"/>
        <v>0</v>
      </c>
      <c r="S128" s="162">
        <f t="shared" si="77"/>
        <v>0</v>
      </c>
      <c r="T128" s="162">
        <f t="shared" si="77"/>
        <v>0</v>
      </c>
      <c r="U128" s="162">
        <f t="shared" si="77"/>
        <v>0</v>
      </c>
      <c r="V128" s="162">
        <f t="shared" si="77"/>
        <v>0</v>
      </c>
      <c r="W128" s="162">
        <f t="shared" si="77"/>
        <v>0</v>
      </c>
      <c r="X128" s="162">
        <f t="shared" si="77"/>
        <v>0</v>
      </c>
      <c r="Y128" s="162">
        <f t="shared" si="77"/>
        <v>0</v>
      </c>
      <c r="Z128" s="162">
        <f t="shared" si="77"/>
        <v>0</v>
      </c>
      <c r="AA128" s="162">
        <f t="shared" si="77"/>
        <v>0</v>
      </c>
      <c r="AB128" s="162">
        <f t="shared" si="77"/>
        <v>0</v>
      </c>
      <c r="AC128" s="162">
        <f t="shared" si="77"/>
        <v>0</v>
      </c>
      <c r="AD128" s="130">
        <f>H128+N128+T128+Z128</f>
        <v>0</v>
      </c>
      <c r="AE128" s="130">
        <f>K128+Q128+W128+AC128</f>
        <v>0</v>
      </c>
      <c r="AF128" s="130">
        <f>AD128-AE128</f>
        <v>0</v>
      </c>
      <c r="AG128" s="163" t="e">
        <f>AF128/AD128</f>
        <v>#DIV/0!</v>
      </c>
      <c r="AH128" s="164"/>
      <c r="AI128" s="59"/>
      <c r="AJ128" s="59"/>
    </row>
    <row r="129" spans="2:36" ht="15.75" customHeight="1" x14ac:dyDescent="0.2">
      <c r="B129" s="133" t="s">
        <v>100</v>
      </c>
      <c r="C129" s="138" t="s">
        <v>32</v>
      </c>
      <c r="D129" s="134" t="s">
        <v>199</v>
      </c>
      <c r="E129" s="165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52"/>
      <c r="AH129" s="153"/>
      <c r="AI129" s="59"/>
      <c r="AJ129" s="59"/>
    </row>
    <row r="130" spans="2:36" ht="30" customHeight="1" x14ac:dyDescent="0.2">
      <c r="B130" s="80" t="s">
        <v>105</v>
      </c>
      <c r="C130" s="160" t="s">
        <v>106</v>
      </c>
      <c r="D130" s="82" t="s">
        <v>200</v>
      </c>
      <c r="E130" s="83" t="s">
        <v>201</v>
      </c>
      <c r="F130" s="84"/>
      <c r="G130" s="84"/>
      <c r="H130" s="84">
        <f>F130*G130</f>
        <v>0</v>
      </c>
      <c r="I130" s="84"/>
      <c r="J130" s="84"/>
      <c r="K130" s="84">
        <f>I130*J130</f>
        <v>0</v>
      </c>
      <c r="L130" s="84"/>
      <c r="M130" s="84"/>
      <c r="N130" s="84">
        <f>L130*M130</f>
        <v>0</v>
      </c>
      <c r="O130" s="84"/>
      <c r="P130" s="84"/>
      <c r="Q130" s="84">
        <f>O130*P130</f>
        <v>0</v>
      </c>
      <c r="R130" s="84"/>
      <c r="S130" s="84"/>
      <c r="T130" s="84">
        <f>R130*S130</f>
        <v>0</v>
      </c>
      <c r="U130" s="84"/>
      <c r="V130" s="84"/>
      <c r="W130" s="84">
        <f>U130*V130</f>
        <v>0</v>
      </c>
      <c r="X130" s="84"/>
      <c r="Y130" s="84"/>
      <c r="Z130" s="84">
        <f>X130*Y130</f>
        <v>0</v>
      </c>
      <c r="AA130" s="84"/>
      <c r="AB130" s="84"/>
      <c r="AC130" s="84">
        <f>AA130*AB130</f>
        <v>0</v>
      </c>
      <c r="AD130" s="87">
        <f>H130+N130+T130+Z130</f>
        <v>0</v>
      </c>
      <c r="AE130" s="87">
        <f>K130+Q130+W130+AC130</f>
        <v>0</v>
      </c>
      <c r="AF130" s="87">
        <f>AD130-AE130</f>
        <v>0</v>
      </c>
      <c r="AG130" s="88" t="e">
        <f>AF130/AD130</f>
        <v>#DIV/0!</v>
      </c>
      <c r="AH130" s="89"/>
      <c r="AI130" s="59"/>
      <c r="AJ130" s="59"/>
    </row>
    <row r="131" spans="2:36" ht="30" customHeight="1" x14ac:dyDescent="0.2">
      <c r="B131" s="80" t="s">
        <v>105</v>
      </c>
      <c r="C131" s="160" t="s">
        <v>109</v>
      </c>
      <c r="D131" s="82" t="s">
        <v>202</v>
      </c>
      <c r="E131" s="83" t="s">
        <v>203</v>
      </c>
      <c r="F131" s="84"/>
      <c r="G131" s="84"/>
      <c r="H131" s="84">
        <f>F131*G131</f>
        <v>0</v>
      </c>
      <c r="I131" s="84"/>
      <c r="J131" s="84"/>
      <c r="K131" s="84">
        <f>I131*J131</f>
        <v>0</v>
      </c>
      <c r="L131" s="84"/>
      <c r="M131" s="84"/>
      <c r="N131" s="84">
        <f>L131*M131</f>
        <v>0</v>
      </c>
      <c r="O131" s="84"/>
      <c r="P131" s="84"/>
      <c r="Q131" s="84">
        <f>O131*P131</f>
        <v>0</v>
      </c>
      <c r="R131" s="84"/>
      <c r="S131" s="84"/>
      <c r="T131" s="84">
        <f>R131*S131</f>
        <v>0</v>
      </c>
      <c r="U131" s="84"/>
      <c r="V131" s="84"/>
      <c r="W131" s="84">
        <f>U131*V131</f>
        <v>0</v>
      </c>
      <c r="X131" s="84"/>
      <c r="Y131" s="84"/>
      <c r="Z131" s="84">
        <f>X131*Y131</f>
        <v>0</v>
      </c>
      <c r="AA131" s="84"/>
      <c r="AB131" s="84"/>
      <c r="AC131" s="84">
        <f>AA131*AB131</f>
        <v>0</v>
      </c>
      <c r="AD131" s="87">
        <f>H131+N131+T131+Z131</f>
        <v>0</v>
      </c>
      <c r="AE131" s="87">
        <f>K131+Q131+W131+AC131</f>
        <v>0</v>
      </c>
      <c r="AF131" s="87">
        <f>AD131-AE131</f>
        <v>0</v>
      </c>
      <c r="AG131" s="88" t="e">
        <f>AF131/AD131</f>
        <v>#DIV/0!</v>
      </c>
      <c r="AH131" s="89"/>
      <c r="AI131" s="59"/>
      <c r="AJ131" s="59"/>
    </row>
    <row r="132" spans="2:36" ht="30" customHeight="1" x14ac:dyDescent="0.2">
      <c r="B132" s="80" t="s">
        <v>105</v>
      </c>
      <c r="C132" s="160" t="s">
        <v>110</v>
      </c>
      <c r="D132" s="82" t="s">
        <v>204</v>
      </c>
      <c r="E132" s="83" t="s">
        <v>203</v>
      </c>
      <c r="F132" s="84"/>
      <c r="G132" s="84"/>
      <c r="H132" s="84">
        <f>F132*G132</f>
        <v>0</v>
      </c>
      <c r="I132" s="84"/>
      <c r="J132" s="84"/>
      <c r="K132" s="84">
        <f>I132*J132</f>
        <v>0</v>
      </c>
      <c r="L132" s="84"/>
      <c r="M132" s="84"/>
      <c r="N132" s="84">
        <f>L132*M132</f>
        <v>0</v>
      </c>
      <c r="O132" s="84"/>
      <c r="P132" s="84"/>
      <c r="Q132" s="84">
        <f>O132*P132</f>
        <v>0</v>
      </c>
      <c r="R132" s="84"/>
      <c r="S132" s="84"/>
      <c r="T132" s="84">
        <f>R132*S132</f>
        <v>0</v>
      </c>
      <c r="U132" s="84"/>
      <c r="V132" s="84"/>
      <c r="W132" s="84">
        <f>U132*V132</f>
        <v>0</v>
      </c>
      <c r="X132" s="84"/>
      <c r="Y132" s="84"/>
      <c r="Z132" s="84">
        <f>X132*Y132</f>
        <v>0</v>
      </c>
      <c r="AA132" s="84"/>
      <c r="AB132" s="84"/>
      <c r="AC132" s="84">
        <f>AA132*AB132</f>
        <v>0</v>
      </c>
      <c r="AD132" s="87">
        <f>H132+N132+T132+Z132</f>
        <v>0</v>
      </c>
      <c r="AE132" s="87">
        <f>K132+Q132+W132+AC132</f>
        <v>0</v>
      </c>
      <c r="AF132" s="87">
        <f>AD132-AE132</f>
        <v>0</v>
      </c>
      <c r="AG132" s="88" t="e">
        <f>AF132/AD132</f>
        <v>#DIV/0!</v>
      </c>
      <c r="AH132" s="89"/>
      <c r="AI132" s="59"/>
      <c r="AJ132" s="59"/>
    </row>
    <row r="133" spans="2:36" ht="15.75" customHeight="1" x14ac:dyDescent="0.2">
      <c r="B133" s="238" t="s">
        <v>205</v>
      </c>
      <c r="C133" s="233"/>
      <c r="D133" s="233"/>
      <c r="E133" s="161"/>
      <c r="F133" s="162">
        <f t="shared" ref="F133:AC133" si="78">SUM(F130:F132)</f>
        <v>0</v>
      </c>
      <c r="G133" s="162">
        <f t="shared" si="78"/>
        <v>0</v>
      </c>
      <c r="H133" s="162">
        <f t="shared" si="78"/>
        <v>0</v>
      </c>
      <c r="I133" s="162">
        <f t="shared" si="78"/>
        <v>0</v>
      </c>
      <c r="J133" s="162">
        <f t="shared" si="78"/>
        <v>0</v>
      </c>
      <c r="K133" s="162">
        <f t="shared" si="78"/>
        <v>0</v>
      </c>
      <c r="L133" s="162">
        <f t="shared" si="78"/>
        <v>0</v>
      </c>
      <c r="M133" s="162">
        <f t="shared" si="78"/>
        <v>0</v>
      </c>
      <c r="N133" s="162">
        <f t="shared" si="78"/>
        <v>0</v>
      </c>
      <c r="O133" s="162">
        <f t="shared" si="78"/>
        <v>0</v>
      </c>
      <c r="P133" s="162">
        <f t="shared" si="78"/>
        <v>0</v>
      </c>
      <c r="Q133" s="162">
        <f t="shared" si="78"/>
        <v>0</v>
      </c>
      <c r="R133" s="162">
        <f t="shared" si="78"/>
        <v>0</v>
      </c>
      <c r="S133" s="162">
        <f t="shared" si="78"/>
        <v>0</v>
      </c>
      <c r="T133" s="162">
        <f t="shared" si="78"/>
        <v>0</v>
      </c>
      <c r="U133" s="162">
        <f t="shared" si="78"/>
        <v>0</v>
      </c>
      <c r="V133" s="162">
        <f t="shared" si="78"/>
        <v>0</v>
      </c>
      <c r="W133" s="162">
        <f t="shared" si="78"/>
        <v>0</v>
      </c>
      <c r="X133" s="162">
        <f t="shared" si="78"/>
        <v>0</v>
      </c>
      <c r="Y133" s="162">
        <f t="shared" si="78"/>
        <v>0</v>
      </c>
      <c r="Z133" s="162">
        <f t="shared" si="78"/>
        <v>0</v>
      </c>
      <c r="AA133" s="162">
        <f t="shared" si="78"/>
        <v>0</v>
      </c>
      <c r="AB133" s="162">
        <f t="shared" si="78"/>
        <v>0</v>
      </c>
      <c r="AC133" s="162">
        <f t="shared" si="78"/>
        <v>0</v>
      </c>
      <c r="AD133" s="130">
        <f>H133+N133+T133+Z133</f>
        <v>0</v>
      </c>
      <c r="AE133" s="130">
        <f>K133+Q133+W133+AC133</f>
        <v>0</v>
      </c>
      <c r="AF133" s="130">
        <f>AD133-AE133</f>
        <v>0</v>
      </c>
      <c r="AG133" s="163" t="e">
        <f>AF133/AD133</f>
        <v>#DIV/0!</v>
      </c>
      <c r="AH133" s="164"/>
      <c r="AI133" s="59"/>
      <c r="AJ133" s="59"/>
    </row>
    <row r="134" spans="2:36" ht="15" customHeight="1" x14ac:dyDescent="0.2">
      <c r="B134" s="133" t="s">
        <v>100</v>
      </c>
      <c r="C134" s="138" t="s">
        <v>33</v>
      </c>
      <c r="D134" s="134" t="s">
        <v>206</v>
      </c>
      <c r="E134" s="151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47"/>
      <c r="AE134" s="147"/>
      <c r="AF134" s="147"/>
      <c r="AG134" s="152"/>
      <c r="AH134" s="153"/>
      <c r="AI134" s="59"/>
      <c r="AJ134" s="59"/>
    </row>
    <row r="135" spans="2:36" ht="30" customHeight="1" x14ac:dyDescent="0.2">
      <c r="B135" s="80" t="s">
        <v>105</v>
      </c>
      <c r="C135" s="160" t="s">
        <v>106</v>
      </c>
      <c r="D135" s="82" t="s">
        <v>207</v>
      </c>
      <c r="E135" s="83" t="s">
        <v>208</v>
      </c>
      <c r="F135" s="84"/>
      <c r="G135" s="84"/>
      <c r="H135" s="84">
        <f>F135*G135</f>
        <v>0</v>
      </c>
      <c r="I135" s="84"/>
      <c r="J135" s="84"/>
      <c r="K135" s="84">
        <f>I135*J135</f>
        <v>0</v>
      </c>
      <c r="L135" s="84"/>
      <c r="M135" s="84"/>
      <c r="N135" s="84">
        <f>L135*M135</f>
        <v>0</v>
      </c>
      <c r="O135" s="84"/>
      <c r="P135" s="84"/>
      <c r="Q135" s="84">
        <f>O135*P135</f>
        <v>0</v>
      </c>
      <c r="R135" s="84"/>
      <c r="S135" s="84"/>
      <c r="T135" s="84">
        <f>R135*S135</f>
        <v>0</v>
      </c>
      <c r="U135" s="84"/>
      <c r="V135" s="84"/>
      <c r="W135" s="84">
        <f>U135*V135</f>
        <v>0</v>
      </c>
      <c r="X135" s="84"/>
      <c r="Y135" s="84"/>
      <c r="Z135" s="84">
        <f>X135*Y135</f>
        <v>0</v>
      </c>
      <c r="AA135" s="84"/>
      <c r="AB135" s="84"/>
      <c r="AC135" s="84">
        <f>AA135*AB135</f>
        <v>0</v>
      </c>
      <c r="AD135" s="87">
        <f>H135+N135+T135+Z135</f>
        <v>0</v>
      </c>
      <c r="AE135" s="87">
        <f>K135+Q135+W135+AC135</f>
        <v>0</v>
      </c>
      <c r="AF135" s="87">
        <f>AD135-AE135</f>
        <v>0</v>
      </c>
      <c r="AG135" s="88" t="e">
        <f>AF135/AD135</f>
        <v>#DIV/0!</v>
      </c>
      <c r="AH135" s="89"/>
      <c r="AI135" s="59"/>
      <c r="AJ135" s="59"/>
    </row>
    <row r="136" spans="2:36" ht="30" customHeight="1" x14ac:dyDescent="0.2">
      <c r="B136" s="80" t="s">
        <v>105</v>
      </c>
      <c r="C136" s="160" t="s">
        <v>109</v>
      </c>
      <c r="D136" s="82" t="s">
        <v>209</v>
      </c>
      <c r="E136" s="83" t="s">
        <v>208</v>
      </c>
      <c r="F136" s="84"/>
      <c r="G136" s="84"/>
      <c r="H136" s="84">
        <f>F136*G136</f>
        <v>0</v>
      </c>
      <c r="I136" s="84"/>
      <c r="J136" s="84"/>
      <c r="K136" s="84">
        <f>I136*J136</f>
        <v>0</v>
      </c>
      <c r="L136" s="84"/>
      <c r="M136" s="84"/>
      <c r="N136" s="84">
        <f>L136*M136</f>
        <v>0</v>
      </c>
      <c r="O136" s="84"/>
      <c r="P136" s="84"/>
      <c r="Q136" s="84">
        <f>O136*P136</f>
        <v>0</v>
      </c>
      <c r="R136" s="84"/>
      <c r="S136" s="84"/>
      <c r="T136" s="84">
        <f>R136*S136</f>
        <v>0</v>
      </c>
      <c r="U136" s="84"/>
      <c r="V136" s="84"/>
      <c r="W136" s="84">
        <f>U136*V136</f>
        <v>0</v>
      </c>
      <c r="X136" s="84"/>
      <c r="Y136" s="84"/>
      <c r="Z136" s="84">
        <f>X136*Y136</f>
        <v>0</v>
      </c>
      <c r="AA136" s="84"/>
      <c r="AB136" s="84"/>
      <c r="AC136" s="84">
        <f>AA136*AB136</f>
        <v>0</v>
      </c>
      <c r="AD136" s="87">
        <f>H136+N136+T136+Z136</f>
        <v>0</v>
      </c>
      <c r="AE136" s="87">
        <f>K136+Q136+W136+AC136</f>
        <v>0</v>
      </c>
      <c r="AF136" s="87">
        <f>AD136-AE136</f>
        <v>0</v>
      </c>
      <c r="AG136" s="88" t="e">
        <f>AF136/AD136</f>
        <v>#DIV/0!</v>
      </c>
      <c r="AH136" s="89"/>
      <c r="AI136" s="59"/>
      <c r="AJ136" s="59"/>
    </row>
    <row r="137" spans="2:36" ht="30" customHeight="1" x14ac:dyDescent="0.2">
      <c r="B137" s="80" t="s">
        <v>105</v>
      </c>
      <c r="C137" s="160" t="s">
        <v>110</v>
      </c>
      <c r="D137" s="82" t="s">
        <v>210</v>
      </c>
      <c r="E137" s="83" t="s">
        <v>208</v>
      </c>
      <c r="F137" s="84">
        <v>1</v>
      </c>
      <c r="G137" s="84">
        <v>15000</v>
      </c>
      <c r="H137" s="84">
        <f>F137*G137</f>
        <v>15000</v>
      </c>
      <c r="I137" s="84">
        <v>1</v>
      </c>
      <c r="J137" s="84">
        <v>15000</v>
      </c>
      <c r="K137" s="84">
        <f>I137*J137</f>
        <v>15000</v>
      </c>
      <c r="L137" s="84"/>
      <c r="M137" s="84"/>
      <c r="N137" s="84">
        <f>L137*M137</f>
        <v>0</v>
      </c>
      <c r="O137" s="84"/>
      <c r="P137" s="84"/>
      <c r="Q137" s="84">
        <f>O137*P137</f>
        <v>0</v>
      </c>
      <c r="R137" s="84"/>
      <c r="S137" s="84"/>
      <c r="T137" s="84">
        <f>R137*S137</f>
        <v>0</v>
      </c>
      <c r="U137" s="84"/>
      <c r="V137" s="84"/>
      <c r="W137" s="84">
        <f>U137*V137</f>
        <v>0</v>
      </c>
      <c r="X137" s="84"/>
      <c r="Y137" s="84"/>
      <c r="Z137" s="84">
        <f>X137*Y137</f>
        <v>0</v>
      </c>
      <c r="AA137" s="84"/>
      <c r="AB137" s="84"/>
      <c r="AC137" s="84">
        <f>AA137*AB137</f>
        <v>0</v>
      </c>
      <c r="AD137" s="87">
        <f>H137+N137+T137+Z137</f>
        <v>15000</v>
      </c>
      <c r="AE137" s="87">
        <f>K137+Q137+W137+AC137</f>
        <v>15000</v>
      </c>
      <c r="AF137" s="87">
        <f>AD137-AE137</f>
        <v>0</v>
      </c>
      <c r="AG137" s="88">
        <f>AF137/AD137</f>
        <v>0</v>
      </c>
      <c r="AH137" s="89"/>
      <c r="AI137" s="59"/>
      <c r="AJ137" s="59"/>
    </row>
    <row r="138" spans="2:36" ht="30" customHeight="1" x14ac:dyDescent="0.2">
      <c r="B138" s="80" t="s">
        <v>105</v>
      </c>
      <c r="C138" s="160" t="s">
        <v>184</v>
      </c>
      <c r="D138" s="82" t="s">
        <v>211</v>
      </c>
      <c r="E138" s="83" t="s">
        <v>208</v>
      </c>
      <c r="F138" s="84"/>
      <c r="G138" s="84"/>
      <c r="H138" s="84">
        <f>F138*G138</f>
        <v>0</v>
      </c>
      <c r="I138" s="84"/>
      <c r="J138" s="84"/>
      <c r="K138" s="84">
        <f>I138*J138</f>
        <v>0</v>
      </c>
      <c r="L138" s="84"/>
      <c r="M138" s="84"/>
      <c r="N138" s="84">
        <f>L138*M138</f>
        <v>0</v>
      </c>
      <c r="O138" s="84"/>
      <c r="P138" s="84"/>
      <c r="Q138" s="84">
        <f>O138*P138</f>
        <v>0</v>
      </c>
      <c r="R138" s="84"/>
      <c r="S138" s="84"/>
      <c r="T138" s="84">
        <f>R138*S138</f>
        <v>0</v>
      </c>
      <c r="U138" s="84"/>
      <c r="V138" s="84"/>
      <c r="W138" s="84">
        <f>U138*V138</f>
        <v>0</v>
      </c>
      <c r="X138" s="84"/>
      <c r="Y138" s="84"/>
      <c r="Z138" s="84">
        <f>X138*Y138</f>
        <v>0</v>
      </c>
      <c r="AA138" s="84"/>
      <c r="AB138" s="84"/>
      <c r="AC138" s="84">
        <f>AA138*AB138</f>
        <v>0</v>
      </c>
      <c r="AD138" s="87">
        <f>H138+N138+T138+Z138</f>
        <v>0</v>
      </c>
      <c r="AE138" s="87">
        <f>K138+Q138+W138+AC138</f>
        <v>0</v>
      </c>
      <c r="AF138" s="87">
        <f>AD138-AE138</f>
        <v>0</v>
      </c>
      <c r="AG138" s="88" t="e">
        <f>AF138/AD138</f>
        <v>#DIV/0!</v>
      </c>
      <c r="AH138" s="89"/>
      <c r="AI138" s="59"/>
      <c r="AJ138" s="59"/>
    </row>
    <row r="139" spans="2:36" ht="15" customHeight="1" x14ac:dyDescent="0.2">
      <c r="B139" s="238" t="s">
        <v>212</v>
      </c>
      <c r="C139" s="233"/>
      <c r="D139" s="233"/>
      <c r="E139" s="140"/>
      <c r="F139" s="162">
        <f t="shared" ref="F139:AC139" si="79">SUM(F135:F138)</f>
        <v>1</v>
      </c>
      <c r="G139" s="162">
        <f t="shared" si="79"/>
        <v>15000</v>
      </c>
      <c r="H139" s="162">
        <f t="shared" si="79"/>
        <v>15000</v>
      </c>
      <c r="I139" s="162">
        <f t="shared" si="79"/>
        <v>1</v>
      </c>
      <c r="J139" s="162">
        <f t="shared" si="79"/>
        <v>15000</v>
      </c>
      <c r="K139" s="162">
        <f t="shared" si="79"/>
        <v>15000</v>
      </c>
      <c r="L139" s="162">
        <f t="shared" si="79"/>
        <v>0</v>
      </c>
      <c r="M139" s="162">
        <f t="shared" si="79"/>
        <v>0</v>
      </c>
      <c r="N139" s="162">
        <f t="shared" si="79"/>
        <v>0</v>
      </c>
      <c r="O139" s="162">
        <f t="shared" si="79"/>
        <v>0</v>
      </c>
      <c r="P139" s="162">
        <f t="shared" si="79"/>
        <v>0</v>
      </c>
      <c r="Q139" s="162">
        <f t="shared" si="79"/>
        <v>0</v>
      </c>
      <c r="R139" s="162">
        <f t="shared" si="79"/>
        <v>0</v>
      </c>
      <c r="S139" s="162">
        <f t="shared" si="79"/>
        <v>0</v>
      </c>
      <c r="T139" s="162">
        <f t="shared" si="79"/>
        <v>0</v>
      </c>
      <c r="U139" s="162">
        <f t="shared" si="79"/>
        <v>0</v>
      </c>
      <c r="V139" s="162">
        <f t="shared" si="79"/>
        <v>0</v>
      </c>
      <c r="W139" s="162">
        <f t="shared" si="79"/>
        <v>0</v>
      </c>
      <c r="X139" s="162">
        <f t="shared" si="79"/>
        <v>0</v>
      </c>
      <c r="Y139" s="162">
        <f t="shared" si="79"/>
        <v>0</v>
      </c>
      <c r="Z139" s="162">
        <f t="shared" si="79"/>
        <v>0</v>
      </c>
      <c r="AA139" s="162">
        <f t="shared" si="79"/>
        <v>0</v>
      </c>
      <c r="AB139" s="162">
        <f t="shared" si="79"/>
        <v>0</v>
      </c>
      <c r="AC139" s="162">
        <f t="shared" si="79"/>
        <v>0</v>
      </c>
      <c r="AD139" s="130">
        <f>H139+N139+T139+Z139</f>
        <v>15000</v>
      </c>
      <c r="AE139" s="130">
        <f>K139+Q139+W139+AC139</f>
        <v>15000</v>
      </c>
      <c r="AF139" s="130">
        <f>AD139-AE139</f>
        <v>0</v>
      </c>
      <c r="AG139" s="163">
        <f>AF139/AD139</f>
        <v>0</v>
      </c>
      <c r="AH139" s="164"/>
      <c r="AI139" s="59"/>
      <c r="AJ139" s="59"/>
    </row>
    <row r="140" spans="2:36" ht="15" customHeight="1" x14ac:dyDescent="0.2">
      <c r="B140" s="133" t="s">
        <v>100</v>
      </c>
      <c r="C140" s="138" t="s">
        <v>213</v>
      </c>
      <c r="D140" s="134" t="s">
        <v>214</v>
      </c>
      <c r="E140" s="133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52"/>
      <c r="AH140" s="153"/>
      <c r="AI140" s="59"/>
      <c r="AJ140" s="59"/>
    </row>
    <row r="141" spans="2:36" ht="30" customHeight="1" x14ac:dyDescent="0.2">
      <c r="B141" s="117" t="s">
        <v>102</v>
      </c>
      <c r="C141" s="118" t="s">
        <v>215</v>
      </c>
      <c r="D141" s="148" t="s">
        <v>216</v>
      </c>
      <c r="E141" s="117"/>
      <c r="F141" s="120">
        <f t="shared" ref="F141:AC141" si="80">SUM(F142:F144)</f>
        <v>15</v>
      </c>
      <c r="G141" s="120">
        <f t="shared" si="80"/>
        <v>2500</v>
      </c>
      <c r="H141" s="120">
        <f t="shared" si="80"/>
        <v>37500</v>
      </c>
      <c r="I141" s="120">
        <f t="shared" si="80"/>
        <v>15</v>
      </c>
      <c r="J141" s="120">
        <f t="shared" si="80"/>
        <v>2500</v>
      </c>
      <c r="K141" s="120">
        <f t="shared" si="80"/>
        <v>37500</v>
      </c>
      <c r="L141" s="120">
        <f t="shared" si="80"/>
        <v>0</v>
      </c>
      <c r="M141" s="120">
        <f t="shared" si="80"/>
        <v>0</v>
      </c>
      <c r="N141" s="120">
        <f t="shared" si="80"/>
        <v>0</v>
      </c>
      <c r="O141" s="120">
        <f t="shared" si="80"/>
        <v>0</v>
      </c>
      <c r="P141" s="120">
        <f t="shared" si="80"/>
        <v>0</v>
      </c>
      <c r="Q141" s="120">
        <f t="shared" si="80"/>
        <v>0</v>
      </c>
      <c r="R141" s="120">
        <f t="shared" si="80"/>
        <v>0</v>
      </c>
      <c r="S141" s="120">
        <f t="shared" si="80"/>
        <v>0</v>
      </c>
      <c r="T141" s="120">
        <f t="shared" si="80"/>
        <v>0</v>
      </c>
      <c r="U141" s="120">
        <f t="shared" si="80"/>
        <v>0</v>
      </c>
      <c r="V141" s="120">
        <f t="shared" si="80"/>
        <v>0</v>
      </c>
      <c r="W141" s="120">
        <f t="shared" si="80"/>
        <v>0</v>
      </c>
      <c r="X141" s="120">
        <f t="shared" si="80"/>
        <v>0</v>
      </c>
      <c r="Y141" s="120">
        <f t="shared" si="80"/>
        <v>0</v>
      </c>
      <c r="Z141" s="120">
        <f t="shared" si="80"/>
        <v>0</v>
      </c>
      <c r="AA141" s="120">
        <f t="shared" si="80"/>
        <v>0</v>
      </c>
      <c r="AB141" s="120">
        <f t="shared" si="80"/>
        <v>0</v>
      </c>
      <c r="AC141" s="120">
        <f t="shared" si="80"/>
        <v>0</v>
      </c>
      <c r="AD141" s="121">
        <f t="shared" ref="AD141:AD165" si="81">H141+N141+T141+Z141</f>
        <v>37500</v>
      </c>
      <c r="AE141" s="121">
        <f t="shared" ref="AE141:AE165" si="82">K141+Q141+W141+AC141</f>
        <v>37500</v>
      </c>
      <c r="AF141" s="121">
        <f t="shared" ref="AF141:AF166" si="83">AD141-AE141</f>
        <v>0</v>
      </c>
      <c r="AG141" s="122">
        <f t="shared" ref="AG141:AG166" si="84">AF141/AD141</f>
        <v>0</v>
      </c>
      <c r="AH141" s="123"/>
      <c r="AI141" s="60"/>
      <c r="AJ141" s="60"/>
    </row>
    <row r="142" spans="2:36" ht="30" customHeight="1" x14ac:dyDescent="0.2">
      <c r="B142" s="80" t="s">
        <v>105</v>
      </c>
      <c r="C142" s="166" t="s">
        <v>106</v>
      </c>
      <c r="D142" s="155" t="s">
        <v>292</v>
      </c>
      <c r="E142" s="83" t="s">
        <v>125</v>
      </c>
      <c r="F142" s="84">
        <v>15</v>
      </c>
      <c r="G142" s="84">
        <v>2500</v>
      </c>
      <c r="H142" s="84">
        <f>F142*G142</f>
        <v>37500</v>
      </c>
      <c r="I142" s="84">
        <v>15</v>
      </c>
      <c r="J142" s="84">
        <v>2500</v>
      </c>
      <c r="K142" s="84">
        <f>I142*J142</f>
        <v>37500</v>
      </c>
      <c r="L142" s="84"/>
      <c r="M142" s="84"/>
      <c r="N142" s="84">
        <f>L142*M142</f>
        <v>0</v>
      </c>
      <c r="O142" s="84"/>
      <c r="P142" s="84"/>
      <c r="Q142" s="84">
        <f>O142*P142</f>
        <v>0</v>
      </c>
      <c r="R142" s="84"/>
      <c r="S142" s="84"/>
      <c r="T142" s="84">
        <f>R142*S142</f>
        <v>0</v>
      </c>
      <c r="U142" s="84"/>
      <c r="V142" s="84"/>
      <c r="W142" s="84">
        <f>U142*V142</f>
        <v>0</v>
      </c>
      <c r="X142" s="84"/>
      <c r="Y142" s="84"/>
      <c r="Z142" s="84">
        <f>X142*Y142</f>
        <v>0</v>
      </c>
      <c r="AA142" s="84"/>
      <c r="AB142" s="84"/>
      <c r="AC142" s="84">
        <f>AA142*AB142</f>
        <v>0</v>
      </c>
      <c r="AD142" s="87">
        <f t="shared" si="81"/>
        <v>37500</v>
      </c>
      <c r="AE142" s="87">
        <f t="shared" si="82"/>
        <v>37500</v>
      </c>
      <c r="AF142" s="87">
        <f t="shared" si="83"/>
        <v>0</v>
      </c>
      <c r="AG142" s="88">
        <f t="shared" si="84"/>
        <v>0</v>
      </c>
      <c r="AH142" s="89"/>
      <c r="AI142" s="59"/>
      <c r="AJ142" s="59"/>
    </row>
    <row r="143" spans="2:36" ht="30" customHeight="1" x14ac:dyDescent="0.2">
      <c r="B143" s="80" t="s">
        <v>105</v>
      </c>
      <c r="C143" s="81" t="s">
        <v>109</v>
      </c>
      <c r="D143" s="82" t="s">
        <v>217</v>
      </c>
      <c r="E143" s="83" t="s">
        <v>125</v>
      </c>
      <c r="F143" s="84"/>
      <c r="G143" s="84"/>
      <c r="H143" s="84">
        <f>F143*G143</f>
        <v>0</v>
      </c>
      <c r="I143" s="84"/>
      <c r="J143" s="84"/>
      <c r="K143" s="84">
        <f>I143*J143</f>
        <v>0</v>
      </c>
      <c r="L143" s="84"/>
      <c r="M143" s="84"/>
      <c r="N143" s="84">
        <f>L143*M143</f>
        <v>0</v>
      </c>
      <c r="O143" s="84"/>
      <c r="P143" s="84"/>
      <c r="Q143" s="84">
        <f>O143*P143</f>
        <v>0</v>
      </c>
      <c r="R143" s="84"/>
      <c r="S143" s="84"/>
      <c r="T143" s="84">
        <f>R143*S143</f>
        <v>0</v>
      </c>
      <c r="U143" s="84"/>
      <c r="V143" s="84"/>
      <c r="W143" s="84">
        <f>U143*V143</f>
        <v>0</v>
      </c>
      <c r="X143" s="84"/>
      <c r="Y143" s="84"/>
      <c r="Z143" s="84">
        <f>X143*Y143</f>
        <v>0</v>
      </c>
      <c r="AA143" s="84"/>
      <c r="AB143" s="84"/>
      <c r="AC143" s="84">
        <f>AA143*AB143</f>
        <v>0</v>
      </c>
      <c r="AD143" s="87">
        <f t="shared" si="81"/>
        <v>0</v>
      </c>
      <c r="AE143" s="87">
        <f t="shared" si="82"/>
        <v>0</v>
      </c>
      <c r="AF143" s="87">
        <f t="shared" si="83"/>
        <v>0</v>
      </c>
      <c r="AG143" s="88" t="e">
        <f t="shared" si="84"/>
        <v>#DIV/0!</v>
      </c>
      <c r="AH143" s="89"/>
      <c r="AI143" s="59"/>
      <c r="AJ143" s="59"/>
    </row>
    <row r="144" spans="2:36" ht="30" customHeight="1" x14ac:dyDescent="0.2">
      <c r="B144" s="80" t="s">
        <v>105</v>
      </c>
      <c r="C144" s="81" t="s">
        <v>110</v>
      </c>
      <c r="D144" s="82" t="s">
        <v>217</v>
      </c>
      <c r="E144" s="83" t="s">
        <v>125</v>
      </c>
      <c r="F144" s="84"/>
      <c r="G144" s="84"/>
      <c r="H144" s="84">
        <f>F144*G144</f>
        <v>0</v>
      </c>
      <c r="I144" s="84"/>
      <c r="J144" s="84"/>
      <c r="K144" s="84">
        <f>I144*J144</f>
        <v>0</v>
      </c>
      <c r="L144" s="84"/>
      <c r="M144" s="84"/>
      <c r="N144" s="84">
        <f>L144*M144</f>
        <v>0</v>
      </c>
      <c r="O144" s="84"/>
      <c r="P144" s="84"/>
      <c r="Q144" s="84">
        <f>O144*P144</f>
        <v>0</v>
      </c>
      <c r="R144" s="84"/>
      <c r="S144" s="84"/>
      <c r="T144" s="84">
        <f>R144*S144</f>
        <v>0</v>
      </c>
      <c r="U144" s="84"/>
      <c r="V144" s="84"/>
      <c r="W144" s="84">
        <f>U144*V144</f>
        <v>0</v>
      </c>
      <c r="X144" s="84"/>
      <c r="Y144" s="84"/>
      <c r="Z144" s="84">
        <f>X144*Y144</f>
        <v>0</v>
      </c>
      <c r="AA144" s="84"/>
      <c r="AB144" s="84"/>
      <c r="AC144" s="84">
        <f>AA144*AB144</f>
        <v>0</v>
      </c>
      <c r="AD144" s="87">
        <f t="shared" si="81"/>
        <v>0</v>
      </c>
      <c r="AE144" s="87">
        <f t="shared" si="82"/>
        <v>0</v>
      </c>
      <c r="AF144" s="87">
        <f t="shared" si="83"/>
        <v>0</v>
      </c>
      <c r="AG144" s="88" t="e">
        <f t="shared" si="84"/>
        <v>#DIV/0!</v>
      </c>
      <c r="AH144" s="89"/>
      <c r="AI144" s="59"/>
      <c r="AJ144" s="59"/>
    </row>
    <row r="145" spans="2:36" ht="15" customHeight="1" x14ac:dyDescent="0.2">
      <c r="B145" s="117" t="s">
        <v>102</v>
      </c>
      <c r="C145" s="118" t="s">
        <v>218</v>
      </c>
      <c r="D145" s="148" t="s">
        <v>219</v>
      </c>
      <c r="E145" s="117"/>
      <c r="F145" s="120">
        <f t="shared" ref="F145:AC145" si="85">SUM(F146:F148)</f>
        <v>0</v>
      </c>
      <c r="G145" s="120">
        <f t="shared" si="85"/>
        <v>0</v>
      </c>
      <c r="H145" s="120">
        <f t="shared" si="85"/>
        <v>0</v>
      </c>
      <c r="I145" s="120">
        <f t="shared" si="85"/>
        <v>0</v>
      </c>
      <c r="J145" s="120">
        <f t="shared" si="85"/>
        <v>0</v>
      </c>
      <c r="K145" s="120">
        <f t="shared" si="85"/>
        <v>0</v>
      </c>
      <c r="L145" s="120">
        <f t="shared" si="85"/>
        <v>0</v>
      </c>
      <c r="M145" s="120">
        <f t="shared" si="85"/>
        <v>0</v>
      </c>
      <c r="N145" s="120">
        <f t="shared" si="85"/>
        <v>0</v>
      </c>
      <c r="O145" s="120">
        <f t="shared" si="85"/>
        <v>0</v>
      </c>
      <c r="P145" s="120">
        <f t="shared" si="85"/>
        <v>0</v>
      </c>
      <c r="Q145" s="120">
        <f t="shared" si="85"/>
        <v>0</v>
      </c>
      <c r="R145" s="120">
        <f t="shared" si="85"/>
        <v>0</v>
      </c>
      <c r="S145" s="120">
        <f t="shared" si="85"/>
        <v>0</v>
      </c>
      <c r="T145" s="120">
        <f t="shared" si="85"/>
        <v>0</v>
      </c>
      <c r="U145" s="120">
        <f t="shared" si="85"/>
        <v>0</v>
      </c>
      <c r="V145" s="120">
        <f t="shared" si="85"/>
        <v>0</v>
      </c>
      <c r="W145" s="120">
        <f t="shared" si="85"/>
        <v>0</v>
      </c>
      <c r="X145" s="120">
        <f t="shared" si="85"/>
        <v>0</v>
      </c>
      <c r="Y145" s="120">
        <f t="shared" si="85"/>
        <v>0</v>
      </c>
      <c r="Z145" s="120">
        <f t="shared" si="85"/>
        <v>0</v>
      </c>
      <c r="AA145" s="120">
        <f t="shared" si="85"/>
        <v>0</v>
      </c>
      <c r="AB145" s="120">
        <f t="shared" si="85"/>
        <v>0</v>
      </c>
      <c r="AC145" s="120">
        <f t="shared" si="85"/>
        <v>0</v>
      </c>
      <c r="AD145" s="121">
        <f t="shared" si="81"/>
        <v>0</v>
      </c>
      <c r="AE145" s="121">
        <f t="shared" si="82"/>
        <v>0</v>
      </c>
      <c r="AF145" s="121">
        <f t="shared" si="83"/>
        <v>0</v>
      </c>
      <c r="AG145" s="122" t="e">
        <f t="shared" si="84"/>
        <v>#DIV/0!</v>
      </c>
      <c r="AH145" s="123"/>
      <c r="AI145" s="60"/>
      <c r="AJ145" s="60"/>
    </row>
    <row r="146" spans="2:36" ht="30" customHeight="1" x14ac:dyDescent="0.2">
      <c r="B146" s="80" t="s">
        <v>105</v>
      </c>
      <c r="C146" s="81" t="s">
        <v>106</v>
      </c>
      <c r="D146" s="82" t="s">
        <v>220</v>
      </c>
      <c r="E146" s="83" t="s">
        <v>125</v>
      </c>
      <c r="F146" s="84"/>
      <c r="G146" s="84"/>
      <c r="H146" s="84">
        <f>F146*G146</f>
        <v>0</v>
      </c>
      <c r="I146" s="84"/>
      <c r="J146" s="84"/>
      <c r="K146" s="84">
        <f>I146*J146</f>
        <v>0</v>
      </c>
      <c r="L146" s="84"/>
      <c r="M146" s="84"/>
      <c r="N146" s="84">
        <f>L146*M146</f>
        <v>0</v>
      </c>
      <c r="O146" s="84"/>
      <c r="P146" s="84"/>
      <c r="Q146" s="84">
        <f>O146*P146</f>
        <v>0</v>
      </c>
      <c r="R146" s="84"/>
      <c r="S146" s="84"/>
      <c r="T146" s="84">
        <f>R146*S146</f>
        <v>0</v>
      </c>
      <c r="U146" s="84"/>
      <c r="V146" s="84"/>
      <c r="W146" s="84">
        <f>U146*V146</f>
        <v>0</v>
      </c>
      <c r="X146" s="84"/>
      <c r="Y146" s="84"/>
      <c r="Z146" s="84">
        <f>X146*Y146</f>
        <v>0</v>
      </c>
      <c r="AA146" s="84"/>
      <c r="AB146" s="84"/>
      <c r="AC146" s="84">
        <f>AA146*AB146</f>
        <v>0</v>
      </c>
      <c r="AD146" s="87">
        <f t="shared" si="81"/>
        <v>0</v>
      </c>
      <c r="AE146" s="87">
        <f t="shared" si="82"/>
        <v>0</v>
      </c>
      <c r="AF146" s="87">
        <f t="shared" si="83"/>
        <v>0</v>
      </c>
      <c r="AG146" s="88" t="e">
        <f t="shared" si="84"/>
        <v>#DIV/0!</v>
      </c>
      <c r="AH146" s="89"/>
      <c r="AI146" s="59"/>
      <c r="AJ146" s="59"/>
    </row>
    <row r="147" spans="2:36" ht="30" customHeight="1" x14ac:dyDescent="0.2">
      <c r="B147" s="80" t="s">
        <v>105</v>
      </c>
      <c r="C147" s="81" t="s">
        <v>109</v>
      </c>
      <c r="D147" s="82" t="s">
        <v>220</v>
      </c>
      <c r="E147" s="83" t="s">
        <v>125</v>
      </c>
      <c r="F147" s="84"/>
      <c r="G147" s="84"/>
      <c r="H147" s="84">
        <f>F147*G147</f>
        <v>0</v>
      </c>
      <c r="I147" s="84"/>
      <c r="J147" s="84"/>
      <c r="K147" s="84">
        <f>I147*J147</f>
        <v>0</v>
      </c>
      <c r="L147" s="84"/>
      <c r="M147" s="84"/>
      <c r="N147" s="84">
        <f>L147*M147</f>
        <v>0</v>
      </c>
      <c r="O147" s="84"/>
      <c r="P147" s="84"/>
      <c r="Q147" s="84">
        <f>O147*P147</f>
        <v>0</v>
      </c>
      <c r="R147" s="84"/>
      <c r="S147" s="84"/>
      <c r="T147" s="84">
        <f>R147*S147</f>
        <v>0</v>
      </c>
      <c r="U147" s="84"/>
      <c r="V147" s="84"/>
      <c r="W147" s="84">
        <f>U147*V147</f>
        <v>0</v>
      </c>
      <c r="X147" s="84"/>
      <c r="Y147" s="84"/>
      <c r="Z147" s="84">
        <f>X147*Y147</f>
        <v>0</v>
      </c>
      <c r="AA147" s="84"/>
      <c r="AB147" s="84"/>
      <c r="AC147" s="84">
        <f>AA147*AB147</f>
        <v>0</v>
      </c>
      <c r="AD147" s="87">
        <f t="shared" si="81"/>
        <v>0</v>
      </c>
      <c r="AE147" s="87">
        <f t="shared" si="82"/>
        <v>0</v>
      </c>
      <c r="AF147" s="87">
        <f t="shared" si="83"/>
        <v>0</v>
      </c>
      <c r="AG147" s="88" t="e">
        <f t="shared" si="84"/>
        <v>#DIV/0!</v>
      </c>
      <c r="AH147" s="89"/>
      <c r="AI147" s="59"/>
      <c r="AJ147" s="59"/>
    </row>
    <row r="148" spans="2:36" ht="30" customHeight="1" x14ac:dyDescent="0.2">
      <c r="B148" s="80" t="s">
        <v>105</v>
      </c>
      <c r="C148" s="81" t="s">
        <v>110</v>
      </c>
      <c r="D148" s="82" t="s">
        <v>220</v>
      </c>
      <c r="E148" s="83" t="s">
        <v>125</v>
      </c>
      <c r="F148" s="84"/>
      <c r="G148" s="84"/>
      <c r="H148" s="84">
        <f>F148*G148</f>
        <v>0</v>
      </c>
      <c r="I148" s="84"/>
      <c r="J148" s="84"/>
      <c r="K148" s="84">
        <f>I148*J148</f>
        <v>0</v>
      </c>
      <c r="L148" s="84"/>
      <c r="M148" s="84"/>
      <c r="N148" s="84">
        <f>L148*M148</f>
        <v>0</v>
      </c>
      <c r="O148" s="84"/>
      <c r="P148" s="84"/>
      <c r="Q148" s="84">
        <f>O148*P148</f>
        <v>0</v>
      </c>
      <c r="R148" s="84"/>
      <c r="S148" s="84"/>
      <c r="T148" s="84">
        <f>R148*S148</f>
        <v>0</v>
      </c>
      <c r="U148" s="84"/>
      <c r="V148" s="84"/>
      <c r="W148" s="84">
        <f>U148*V148</f>
        <v>0</v>
      </c>
      <c r="X148" s="84"/>
      <c r="Y148" s="84"/>
      <c r="Z148" s="84">
        <f>X148*Y148</f>
        <v>0</v>
      </c>
      <c r="AA148" s="84"/>
      <c r="AB148" s="84"/>
      <c r="AC148" s="84">
        <f>AA148*AB148</f>
        <v>0</v>
      </c>
      <c r="AD148" s="87">
        <f t="shared" si="81"/>
        <v>0</v>
      </c>
      <c r="AE148" s="87">
        <f t="shared" si="82"/>
        <v>0</v>
      </c>
      <c r="AF148" s="87">
        <f t="shared" si="83"/>
        <v>0</v>
      </c>
      <c r="AG148" s="88" t="e">
        <f t="shared" si="84"/>
        <v>#DIV/0!</v>
      </c>
      <c r="AH148" s="89"/>
      <c r="AI148" s="59"/>
      <c r="AJ148" s="59"/>
    </row>
    <row r="149" spans="2:36" ht="15" customHeight="1" x14ac:dyDescent="0.2">
      <c r="B149" s="117" t="s">
        <v>102</v>
      </c>
      <c r="C149" s="118" t="s">
        <v>221</v>
      </c>
      <c r="D149" s="148" t="s">
        <v>222</v>
      </c>
      <c r="E149" s="117"/>
      <c r="F149" s="120">
        <f t="shared" ref="F149:AC149" si="86">SUM(F150:F154)</f>
        <v>0</v>
      </c>
      <c r="G149" s="120">
        <f t="shared" si="86"/>
        <v>0</v>
      </c>
      <c r="H149" s="120">
        <f t="shared" si="86"/>
        <v>0</v>
      </c>
      <c r="I149" s="120">
        <f t="shared" si="86"/>
        <v>0</v>
      </c>
      <c r="J149" s="120">
        <f t="shared" si="86"/>
        <v>0</v>
      </c>
      <c r="K149" s="120">
        <f t="shared" si="86"/>
        <v>0</v>
      </c>
      <c r="L149" s="120">
        <f t="shared" si="86"/>
        <v>0</v>
      </c>
      <c r="M149" s="120">
        <f t="shared" si="86"/>
        <v>0</v>
      </c>
      <c r="N149" s="120">
        <f t="shared" si="86"/>
        <v>0</v>
      </c>
      <c r="O149" s="120">
        <f t="shared" si="86"/>
        <v>0</v>
      </c>
      <c r="P149" s="120">
        <f t="shared" si="86"/>
        <v>0</v>
      </c>
      <c r="Q149" s="120">
        <f t="shared" si="86"/>
        <v>0</v>
      </c>
      <c r="R149" s="120">
        <f t="shared" si="86"/>
        <v>0</v>
      </c>
      <c r="S149" s="120">
        <f t="shared" si="86"/>
        <v>0</v>
      </c>
      <c r="T149" s="120">
        <f t="shared" si="86"/>
        <v>0</v>
      </c>
      <c r="U149" s="120">
        <f t="shared" si="86"/>
        <v>0</v>
      </c>
      <c r="V149" s="120">
        <f t="shared" si="86"/>
        <v>0</v>
      </c>
      <c r="W149" s="120">
        <f t="shared" si="86"/>
        <v>0</v>
      </c>
      <c r="X149" s="120">
        <f t="shared" si="86"/>
        <v>0</v>
      </c>
      <c r="Y149" s="120">
        <f t="shared" si="86"/>
        <v>0</v>
      </c>
      <c r="Z149" s="120">
        <f t="shared" si="86"/>
        <v>0</v>
      </c>
      <c r="AA149" s="120">
        <f t="shared" si="86"/>
        <v>0</v>
      </c>
      <c r="AB149" s="120">
        <f t="shared" si="86"/>
        <v>0</v>
      </c>
      <c r="AC149" s="120">
        <f t="shared" si="86"/>
        <v>0</v>
      </c>
      <c r="AD149" s="121">
        <f t="shared" si="81"/>
        <v>0</v>
      </c>
      <c r="AE149" s="121">
        <f t="shared" si="82"/>
        <v>0</v>
      </c>
      <c r="AF149" s="121">
        <f t="shared" si="83"/>
        <v>0</v>
      </c>
      <c r="AG149" s="122" t="e">
        <f t="shared" si="84"/>
        <v>#DIV/0!</v>
      </c>
      <c r="AH149" s="123"/>
      <c r="AI149" s="60"/>
      <c r="AJ149" s="60"/>
    </row>
    <row r="150" spans="2:36" ht="30" customHeight="1" x14ac:dyDescent="0.2">
      <c r="B150" s="80" t="s">
        <v>105</v>
      </c>
      <c r="C150" s="81" t="s">
        <v>106</v>
      </c>
      <c r="D150" s="82" t="s">
        <v>223</v>
      </c>
      <c r="E150" s="83" t="s">
        <v>224</v>
      </c>
      <c r="F150" s="84"/>
      <c r="G150" s="84"/>
      <c r="H150" s="84">
        <f>F150*G150</f>
        <v>0</v>
      </c>
      <c r="I150" s="84"/>
      <c r="J150" s="84"/>
      <c r="K150" s="84">
        <f>I150*J150</f>
        <v>0</v>
      </c>
      <c r="L150" s="84"/>
      <c r="M150" s="84"/>
      <c r="N150" s="84">
        <f>L150*M150</f>
        <v>0</v>
      </c>
      <c r="O150" s="84"/>
      <c r="P150" s="84"/>
      <c r="Q150" s="84">
        <f>O150*P150</f>
        <v>0</v>
      </c>
      <c r="R150" s="84"/>
      <c r="S150" s="84"/>
      <c r="T150" s="84">
        <f>R150*S150</f>
        <v>0</v>
      </c>
      <c r="U150" s="84"/>
      <c r="V150" s="84"/>
      <c r="W150" s="84">
        <f>U150*V150</f>
        <v>0</v>
      </c>
      <c r="X150" s="84"/>
      <c r="Y150" s="84"/>
      <c r="Z150" s="84">
        <f>X150*Y150</f>
        <v>0</v>
      </c>
      <c r="AA150" s="84"/>
      <c r="AB150" s="84"/>
      <c r="AC150" s="84">
        <f>AA150*AB150</f>
        <v>0</v>
      </c>
      <c r="AD150" s="87">
        <f t="shared" si="81"/>
        <v>0</v>
      </c>
      <c r="AE150" s="87">
        <f t="shared" si="82"/>
        <v>0</v>
      </c>
      <c r="AF150" s="87">
        <f t="shared" si="83"/>
        <v>0</v>
      </c>
      <c r="AG150" s="88" t="e">
        <f t="shared" si="84"/>
        <v>#DIV/0!</v>
      </c>
      <c r="AH150" s="89"/>
      <c r="AI150" s="59"/>
      <c r="AJ150" s="59"/>
    </row>
    <row r="151" spans="2:36" ht="30" customHeight="1" x14ac:dyDescent="0.2">
      <c r="B151" s="80" t="s">
        <v>105</v>
      </c>
      <c r="C151" s="81" t="s">
        <v>109</v>
      </c>
      <c r="D151" s="82" t="s">
        <v>225</v>
      </c>
      <c r="E151" s="83" t="s">
        <v>224</v>
      </c>
      <c r="F151" s="84"/>
      <c r="G151" s="84"/>
      <c r="H151" s="84">
        <f>F151*G151</f>
        <v>0</v>
      </c>
      <c r="I151" s="84"/>
      <c r="J151" s="84"/>
      <c r="K151" s="84">
        <f>I151*J151</f>
        <v>0</v>
      </c>
      <c r="L151" s="84"/>
      <c r="M151" s="84"/>
      <c r="N151" s="84">
        <f>L151*M151</f>
        <v>0</v>
      </c>
      <c r="O151" s="84"/>
      <c r="P151" s="84"/>
      <c r="Q151" s="84">
        <f>O151*P151</f>
        <v>0</v>
      </c>
      <c r="R151" s="84"/>
      <c r="S151" s="84"/>
      <c r="T151" s="84">
        <f>R151*S151</f>
        <v>0</v>
      </c>
      <c r="U151" s="84"/>
      <c r="V151" s="84"/>
      <c r="W151" s="84">
        <f>U151*V151</f>
        <v>0</v>
      </c>
      <c r="X151" s="84"/>
      <c r="Y151" s="84"/>
      <c r="Z151" s="84">
        <f>X151*Y151</f>
        <v>0</v>
      </c>
      <c r="AA151" s="84"/>
      <c r="AB151" s="84"/>
      <c r="AC151" s="84">
        <f>AA151*AB151</f>
        <v>0</v>
      </c>
      <c r="AD151" s="87">
        <f t="shared" si="81"/>
        <v>0</v>
      </c>
      <c r="AE151" s="87">
        <f t="shared" si="82"/>
        <v>0</v>
      </c>
      <c r="AF151" s="87">
        <f t="shared" si="83"/>
        <v>0</v>
      </c>
      <c r="AG151" s="88" t="e">
        <f t="shared" si="84"/>
        <v>#DIV/0!</v>
      </c>
      <c r="AH151" s="89"/>
      <c r="AI151" s="59"/>
      <c r="AJ151" s="59"/>
    </row>
    <row r="152" spans="2:36" ht="30" customHeight="1" x14ac:dyDescent="0.2">
      <c r="B152" s="80" t="s">
        <v>105</v>
      </c>
      <c r="C152" s="81" t="s">
        <v>110</v>
      </c>
      <c r="D152" s="82" t="s">
        <v>226</v>
      </c>
      <c r="E152" s="83" t="s">
        <v>224</v>
      </c>
      <c r="F152" s="84"/>
      <c r="G152" s="84"/>
      <c r="H152" s="84">
        <f>F152*G152</f>
        <v>0</v>
      </c>
      <c r="I152" s="84"/>
      <c r="J152" s="84"/>
      <c r="K152" s="84">
        <f>I152*J152</f>
        <v>0</v>
      </c>
      <c r="L152" s="84"/>
      <c r="M152" s="84"/>
      <c r="N152" s="84">
        <f>L152*M152</f>
        <v>0</v>
      </c>
      <c r="O152" s="84"/>
      <c r="P152" s="84"/>
      <c r="Q152" s="84">
        <f>O152*P152</f>
        <v>0</v>
      </c>
      <c r="R152" s="84"/>
      <c r="S152" s="84"/>
      <c r="T152" s="84">
        <f>R152*S152</f>
        <v>0</v>
      </c>
      <c r="U152" s="84"/>
      <c r="V152" s="84"/>
      <c r="W152" s="84">
        <f>U152*V152</f>
        <v>0</v>
      </c>
      <c r="X152" s="84"/>
      <c r="Y152" s="84"/>
      <c r="Z152" s="84">
        <f>X152*Y152</f>
        <v>0</v>
      </c>
      <c r="AA152" s="84"/>
      <c r="AB152" s="84"/>
      <c r="AC152" s="84">
        <f>AA152*AB152</f>
        <v>0</v>
      </c>
      <c r="AD152" s="87">
        <f t="shared" si="81"/>
        <v>0</v>
      </c>
      <c r="AE152" s="87">
        <f t="shared" si="82"/>
        <v>0</v>
      </c>
      <c r="AF152" s="87">
        <f t="shared" si="83"/>
        <v>0</v>
      </c>
      <c r="AG152" s="88" t="e">
        <f t="shared" si="84"/>
        <v>#DIV/0!</v>
      </c>
      <c r="AH152" s="89"/>
      <c r="AI152" s="59"/>
      <c r="AJ152" s="59"/>
    </row>
    <row r="153" spans="2:36" ht="30" customHeight="1" x14ac:dyDescent="0.2">
      <c r="B153" s="80" t="s">
        <v>105</v>
      </c>
      <c r="C153" s="81" t="s">
        <v>184</v>
      </c>
      <c r="D153" s="82" t="s">
        <v>227</v>
      </c>
      <c r="E153" s="83" t="s">
        <v>224</v>
      </c>
      <c r="F153" s="84"/>
      <c r="G153" s="84"/>
      <c r="H153" s="84">
        <f>F153*G153</f>
        <v>0</v>
      </c>
      <c r="I153" s="84"/>
      <c r="J153" s="84"/>
      <c r="K153" s="84">
        <f>I153*J153</f>
        <v>0</v>
      </c>
      <c r="L153" s="84"/>
      <c r="M153" s="84"/>
      <c r="N153" s="84">
        <f>L153*M153</f>
        <v>0</v>
      </c>
      <c r="O153" s="84"/>
      <c r="P153" s="84"/>
      <c r="Q153" s="84">
        <f>O153*P153</f>
        <v>0</v>
      </c>
      <c r="R153" s="84"/>
      <c r="S153" s="84"/>
      <c r="T153" s="84">
        <f>R153*S153</f>
        <v>0</v>
      </c>
      <c r="U153" s="84"/>
      <c r="V153" s="84"/>
      <c r="W153" s="84">
        <f>U153*V153</f>
        <v>0</v>
      </c>
      <c r="X153" s="84"/>
      <c r="Y153" s="84"/>
      <c r="Z153" s="84">
        <f>X153*Y153</f>
        <v>0</v>
      </c>
      <c r="AA153" s="84"/>
      <c r="AB153" s="84"/>
      <c r="AC153" s="84">
        <f>AA153*AB153</f>
        <v>0</v>
      </c>
      <c r="AD153" s="87">
        <f t="shared" si="81"/>
        <v>0</v>
      </c>
      <c r="AE153" s="87">
        <f t="shared" si="82"/>
        <v>0</v>
      </c>
      <c r="AF153" s="87">
        <f t="shared" si="83"/>
        <v>0</v>
      </c>
      <c r="AG153" s="88" t="e">
        <f t="shared" si="84"/>
        <v>#DIV/0!</v>
      </c>
      <c r="AH153" s="89"/>
      <c r="AI153" s="59"/>
      <c r="AJ153" s="59"/>
    </row>
    <row r="154" spans="2:36" ht="30" customHeight="1" x14ac:dyDescent="0.2">
      <c r="B154" s="80" t="s">
        <v>105</v>
      </c>
      <c r="C154" s="81" t="s">
        <v>185</v>
      </c>
      <c r="D154" s="82" t="s">
        <v>228</v>
      </c>
      <c r="E154" s="83" t="s">
        <v>224</v>
      </c>
      <c r="F154" s="84"/>
      <c r="G154" s="84"/>
      <c r="H154" s="84">
        <f>F154*G154</f>
        <v>0</v>
      </c>
      <c r="I154" s="84"/>
      <c r="J154" s="84"/>
      <c r="K154" s="84">
        <f>I154*J154</f>
        <v>0</v>
      </c>
      <c r="L154" s="84"/>
      <c r="M154" s="84"/>
      <c r="N154" s="84">
        <f>L154*M154</f>
        <v>0</v>
      </c>
      <c r="O154" s="84"/>
      <c r="P154" s="84"/>
      <c r="Q154" s="84">
        <f>O154*P154</f>
        <v>0</v>
      </c>
      <c r="R154" s="84"/>
      <c r="S154" s="84"/>
      <c r="T154" s="84">
        <f>R154*S154</f>
        <v>0</v>
      </c>
      <c r="U154" s="84"/>
      <c r="V154" s="84"/>
      <c r="W154" s="84">
        <f>U154*V154</f>
        <v>0</v>
      </c>
      <c r="X154" s="84"/>
      <c r="Y154" s="84"/>
      <c r="Z154" s="84">
        <f>X154*Y154</f>
        <v>0</v>
      </c>
      <c r="AA154" s="84"/>
      <c r="AB154" s="84"/>
      <c r="AC154" s="84">
        <f>AA154*AB154</f>
        <v>0</v>
      </c>
      <c r="AD154" s="87">
        <f t="shared" si="81"/>
        <v>0</v>
      </c>
      <c r="AE154" s="87">
        <f t="shared" si="82"/>
        <v>0</v>
      </c>
      <c r="AF154" s="87">
        <f t="shared" si="83"/>
        <v>0</v>
      </c>
      <c r="AG154" s="88" t="e">
        <f t="shared" si="84"/>
        <v>#DIV/0!</v>
      </c>
      <c r="AH154" s="89"/>
      <c r="AI154" s="59"/>
      <c r="AJ154" s="59"/>
    </row>
    <row r="155" spans="2:36" ht="15" customHeight="1" x14ac:dyDescent="0.2">
      <c r="B155" s="117" t="s">
        <v>102</v>
      </c>
      <c r="C155" s="118" t="s">
        <v>229</v>
      </c>
      <c r="D155" s="148" t="s">
        <v>214</v>
      </c>
      <c r="E155" s="117"/>
      <c r="F155" s="120">
        <f t="shared" ref="F155:K155" si="87">SUM(F156:F164)</f>
        <v>41</v>
      </c>
      <c r="G155" s="120">
        <f t="shared" si="87"/>
        <v>70250</v>
      </c>
      <c r="H155" s="120">
        <f t="shared" si="87"/>
        <v>80000</v>
      </c>
      <c r="I155" s="120">
        <f t="shared" si="87"/>
        <v>41</v>
      </c>
      <c r="J155" s="120">
        <f t="shared" si="87"/>
        <v>60250</v>
      </c>
      <c r="K155" s="120">
        <f t="shared" si="87"/>
        <v>70000</v>
      </c>
      <c r="L155" s="120">
        <f t="shared" ref="L155:AC155" si="88">SUM(L156:L163)</f>
        <v>4</v>
      </c>
      <c r="M155" s="120">
        <f t="shared" si="88"/>
        <v>8000</v>
      </c>
      <c r="N155" s="120">
        <f t="shared" si="88"/>
        <v>14000</v>
      </c>
      <c r="O155" s="120">
        <f t="shared" si="88"/>
        <v>4</v>
      </c>
      <c r="P155" s="120">
        <f t="shared" si="88"/>
        <v>8000</v>
      </c>
      <c r="Q155" s="120">
        <f t="shared" si="88"/>
        <v>14000</v>
      </c>
      <c r="R155" s="120">
        <f t="shared" si="88"/>
        <v>0</v>
      </c>
      <c r="S155" s="120">
        <f t="shared" si="88"/>
        <v>0</v>
      </c>
      <c r="T155" s="120">
        <f t="shared" si="88"/>
        <v>0</v>
      </c>
      <c r="U155" s="120">
        <f t="shared" si="88"/>
        <v>0</v>
      </c>
      <c r="V155" s="120">
        <f t="shared" si="88"/>
        <v>0</v>
      </c>
      <c r="W155" s="120">
        <f t="shared" si="88"/>
        <v>0</v>
      </c>
      <c r="X155" s="120">
        <f t="shared" si="88"/>
        <v>0</v>
      </c>
      <c r="Y155" s="120">
        <f t="shared" si="88"/>
        <v>0</v>
      </c>
      <c r="Z155" s="120">
        <f t="shared" si="88"/>
        <v>0</v>
      </c>
      <c r="AA155" s="120">
        <f t="shared" si="88"/>
        <v>0</v>
      </c>
      <c r="AB155" s="120">
        <f t="shared" si="88"/>
        <v>0</v>
      </c>
      <c r="AC155" s="120">
        <f t="shared" si="88"/>
        <v>0</v>
      </c>
      <c r="AD155" s="121">
        <f t="shared" si="81"/>
        <v>94000</v>
      </c>
      <c r="AE155" s="121">
        <f t="shared" si="82"/>
        <v>84000</v>
      </c>
      <c r="AF155" s="121">
        <f t="shared" si="83"/>
        <v>10000</v>
      </c>
      <c r="AG155" s="122">
        <f t="shared" si="84"/>
        <v>0.10638297872340426</v>
      </c>
      <c r="AH155" s="123"/>
      <c r="AI155" s="60"/>
      <c r="AJ155" s="60"/>
    </row>
    <row r="156" spans="2:36" ht="30" customHeight="1" x14ac:dyDescent="0.2">
      <c r="B156" s="80" t="s">
        <v>105</v>
      </c>
      <c r="C156" s="81" t="s">
        <v>106</v>
      </c>
      <c r="D156" s="82" t="s">
        <v>230</v>
      </c>
      <c r="E156" s="83"/>
      <c r="F156" s="84"/>
      <c r="G156" s="84"/>
      <c r="H156" s="84">
        <f t="shared" ref="H156:H164" si="89">F156*G156</f>
        <v>0</v>
      </c>
      <c r="I156" s="84"/>
      <c r="J156" s="84"/>
      <c r="K156" s="84">
        <f t="shared" ref="K156:K164" si="90">I156*J156</f>
        <v>0</v>
      </c>
      <c r="L156" s="84"/>
      <c r="M156" s="84"/>
      <c r="N156" s="84">
        <f t="shared" ref="N156:N164" si="91">L156*M156</f>
        <v>0</v>
      </c>
      <c r="O156" s="84"/>
      <c r="P156" s="84"/>
      <c r="Q156" s="84">
        <f t="shared" ref="Q156:Q164" si="92">O156*P156</f>
        <v>0</v>
      </c>
      <c r="R156" s="84"/>
      <c r="S156" s="84"/>
      <c r="T156" s="84">
        <f t="shared" ref="T156:T164" si="93">R156*S156</f>
        <v>0</v>
      </c>
      <c r="U156" s="84"/>
      <c r="V156" s="84"/>
      <c r="W156" s="84">
        <f t="shared" ref="W156:W164" si="94">U156*V156</f>
        <v>0</v>
      </c>
      <c r="X156" s="84"/>
      <c r="Y156" s="84"/>
      <c r="Z156" s="84">
        <f t="shared" ref="Z156:Z164" si="95">X156*Y156</f>
        <v>0</v>
      </c>
      <c r="AA156" s="84"/>
      <c r="AB156" s="84"/>
      <c r="AC156" s="84">
        <f t="shared" ref="AC156:AC164" si="96">AA156*AB156</f>
        <v>0</v>
      </c>
      <c r="AD156" s="87">
        <f t="shared" si="81"/>
        <v>0</v>
      </c>
      <c r="AE156" s="87">
        <f t="shared" si="82"/>
        <v>0</v>
      </c>
      <c r="AF156" s="87">
        <f t="shared" si="83"/>
        <v>0</v>
      </c>
      <c r="AG156" s="88" t="e">
        <f t="shared" si="84"/>
        <v>#DIV/0!</v>
      </c>
      <c r="AH156" s="89"/>
      <c r="AI156" s="59"/>
      <c r="AJ156" s="59"/>
    </row>
    <row r="157" spans="2:36" ht="30" customHeight="1" x14ac:dyDescent="0.2">
      <c r="B157" s="80" t="s">
        <v>105</v>
      </c>
      <c r="C157" s="81" t="s">
        <v>109</v>
      </c>
      <c r="D157" s="82" t="s">
        <v>231</v>
      </c>
      <c r="E157" s="83"/>
      <c r="F157" s="84"/>
      <c r="G157" s="84"/>
      <c r="H157" s="84">
        <f t="shared" si="89"/>
        <v>0</v>
      </c>
      <c r="I157" s="84"/>
      <c r="J157" s="84"/>
      <c r="K157" s="84">
        <f t="shared" si="90"/>
        <v>0</v>
      </c>
      <c r="L157" s="84"/>
      <c r="M157" s="84"/>
      <c r="N157" s="84">
        <f t="shared" si="91"/>
        <v>0</v>
      </c>
      <c r="O157" s="84"/>
      <c r="P157" s="84"/>
      <c r="Q157" s="84">
        <f t="shared" si="92"/>
        <v>0</v>
      </c>
      <c r="R157" s="84"/>
      <c r="S157" s="84"/>
      <c r="T157" s="84">
        <f t="shared" si="93"/>
        <v>0</v>
      </c>
      <c r="U157" s="84"/>
      <c r="V157" s="84"/>
      <c r="W157" s="84">
        <f t="shared" si="94"/>
        <v>0</v>
      </c>
      <c r="X157" s="84"/>
      <c r="Y157" s="84"/>
      <c r="Z157" s="84">
        <f t="shared" si="95"/>
        <v>0</v>
      </c>
      <c r="AA157" s="84"/>
      <c r="AB157" s="84"/>
      <c r="AC157" s="84">
        <f t="shared" si="96"/>
        <v>0</v>
      </c>
      <c r="AD157" s="87">
        <f t="shared" si="81"/>
        <v>0</v>
      </c>
      <c r="AE157" s="87">
        <f t="shared" si="82"/>
        <v>0</v>
      </c>
      <c r="AF157" s="87">
        <f t="shared" si="83"/>
        <v>0</v>
      </c>
      <c r="AG157" s="88" t="e">
        <f t="shared" si="84"/>
        <v>#DIV/0!</v>
      </c>
      <c r="AH157" s="89"/>
      <c r="AI157" s="59"/>
      <c r="AJ157" s="59"/>
    </row>
    <row r="158" spans="2:36" ht="30" customHeight="1" x14ac:dyDescent="0.2">
      <c r="B158" s="80" t="s">
        <v>105</v>
      </c>
      <c r="C158" s="81" t="s">
        <v>110</v>
      </c>
      <c r="D158" s="82" t="s">
        <v>232</v>
      </c>
      <c r="E158" s="83"/>
      <c r="F158" s="84"/>
      <c r="G158" s="84"/>
      <c r="H158" s="84">
        <f t="shared" si="89"/>
        <v>0</v>
      </c>
      <c r="I158" s="84"/>
      <c r="J158" s="84"/>
      <c r="K158" s="84">
        <f t="shared" si="90"/>
        <v>0</v>
      </c>
      <c r="L158" s="84"/>
      <c r="M158" s="84"/>
      <c r="N158" s="84">
        <f t="shared" si="91"/>
        <v>0</v>
      </c>
      <c r="O158" s="84"/>
      <c r="P158" s="84"/>
      <c r="Q158" s="84">
        <f t="shared" si="92"/>
        <v>0</v>
      </c>
      <c r="R158" s="84"/>
      <c r="S158" s="84"/>
      <c r="T158" s="84">
        <f t="shared" si="93"/>
        <v>0</v>
      </c>
      <c r="U158" s="84"/>
      <c r="V158" s="84"/>
      <c r="W158" s="84">
        <f t="shared" si="94"/>
        <v>0</v>
      </c>
      <c r="X158" s="84"/>
      <c r="Y158" s="84"/>
      <c r="Z158" s="84">
        <f t="shared" si="95"/>
        <v>0</v>
      </c>
      <c r="AA158" s="84"/>
      <c r="AB158" s="84"/>
      <c r="AC158" s="84">
        <f t="shared" si="96"/>
        <v>0</v>
      </c>
      <c r="AD158" s="87">
        <f t="shared" si="81"/>
        <v>0</v>
      </c>
      <c r="AE158" s="87">
        <f t="shared" si="82"/>
        <v>0</v>
      </c>
      <c r="AF158" s="87">
        <f t="shared" si="83"/>
        <v>0</v>
      </c>
      <c r="AG158" s="88" t="e">
        <f t="shared" si="84"/>
        <v>#DIV/0!</v>
      </c>
      <c r="AH158" s="89"/>
      <c r="AI158" s="59"/>
      <c r="AJ158" s="59"/>
    </row>
    <row r="159" spans="2:36" ht="30" customHeight="1" x14ac:dyDescent="0.2">
      <c r="B159" s="80" t="s">
        <v>105</v>
      </c>
      <c r="C159" s="81" t="s">
        <v>184</v>
      </c>
      <c r="D159" s="82" t="s">
        <v>233</v>
      </c>
      <c r="E159" s="83"/>
      <c r="F159" s="84"/>
      <c r="G159" s="84"/>
      <c r="H159" s="84">
        <f t="shared" si="89"/>
        <v>0</v>
      </c>
      <c r="I159" s="84"/>
      <c r="J159" s="84"/>
      <c r="K159" s="84">
        <f t="shared" si="90"/>
        <v>0</v>
      </c>
      <c r="L159" s="84"/>
      <c r="M159" s="84"/>
      <c r="N159" s="84">
        <f t="shared" si="91"/>
        <v>0</v>
      </c>
      <c r="O159" s="84"/>
      <c r="P159" s="84"/>
      <c r="Q159" s="84">
        <f t="shared" si="92"/>
        <v>0</v>
      </c>
      <c r="R159" s="84"/>
      <c r="S159" s="84"/>
      <c r="T159" s="84">
        <f t="shared" si="93"/>
        <v>0</v>
      </c>
      <c r="U159" s="84"/>
      <c r="V159" s="84"/>
      <c r="W159" s="84">
        <f t="shared" si="94"/>
        <v>0</v>
      </c>
      <c r="X159" s="84"/>
      <c r="Y159" s="84"/>
      <c r="Z159" s="84">
        <f t="shared" si="95"/>
        <v>0</v>
      </c>
      <c r="AA159" s="84"/>
      <c r="AB159" s="84"/>
      <c r="AC159" s="84">
        <f t="shared" si="96"/>
        <v>0</v>
      </c>
      <c r="AD159" s="87">
        <f t="shared" si="81"/>
        <v>0</v>
      </c>
      <c r="AE159" s="87">
        <f t="shared" si="82"/>
        <v>0</v>
      </c>
      <c r="AF159" s="87">
        <f t="shared" si="83"/>
        <v>0</v>
      </c>
      <c r="AG159" s="88" t="e">
        <f t="shared" si="84"/>
        <v>#DIV/0!</v>
      </c>
      <c r="AH159" s="89"/>
      <c r="AI159" s="59"/>
      <c r="AJ159" s="59"/>
    </row>
    <row r="160" spans="2:36" ht="30" customHeight="1" x14ac:dyDescent="0.2">
      <c r="B160" s="80" t="s">
        <v>105</v>
      </c>
      <c r="C160" s="81" t="s">
        <v>185</v>
      </c>
      <c r="D160" s="82" t="s">
        <v>234</v>
      </c>
      <c r="E160" s="83"/>
      <c r="F160" s="84"/>
      <c r="G160" s="84"/>
      <c r="H160" s="84">
        <f t="shared" si="89"/>
        <v>0</v>
      </c>
      <c r="I160" s="84"/>
      <c r="J160" s="84"/>
      <c r="K160" s="84">
        <f t="shared" si="90"/>
        <v>0</v>
      </c>
      <c r="L160" s="84"/>
      <c r="M160" s="84"/>
      <c r="N160" s="84">
        <f t="shared" si="91"/>
        <v>0</v>
      </c>
      <c r="O160" s="84"/>
      <c r="P160" s="84"/>
      <c r="Q160" s="84">
        <f t="shared" si="92"/>
        <v>0</v>
      </c>
      <c r="R160" s="84"/>
      <c r="S160" s="84"/>
      <c r="T160" s="84">
        <f t="shared" si="93"/>
        <v>0</v>
      </c>
      <c r="U160" s="84"/>
      <c r="V160" s="84"/>
      <c r="W160" s="84">
        <f t="shared" si="94"/>
        <v>0</v>
      </c>
      <c r="X160" s="84"/>
      <c r="Y160" s="84"/>
      <c r="Z160" s="84">
        <f t="shared" si="95"/>
        <v>0</v>
      </c>
      <c r="AA160" s="84"/>
      <c r="AB160" s="84"/>
      <c r="AC160" s="84">
        <f t="shared" si="96"/>
        <v>0</v>
      </c>
      <c r="AD160" s="87">
        <f t="shared" si="81"/>
        <v>0</v>
      </c>
      <c r="AE160" s="87">
        <f t="shared" si="82"/>
        <v>0</v>
      </c>
      <c r="AF160" s="87">
        <f t="shared" si="83"/>
        <v>0</v>
      </c>
      <c r="AG160" s="88" t="e">
        <f t="shared" si="84"/>
        <v>#DIV/0!</v>
      </c>
      <c r="AH160" s="89"/>
      <c r="AI160" s="59"/>
      <c r="AJ160" s="59"/>
    </row>
    <row r="161" spans="2:36" ht="30" customHeight="1" x14ac:dyDescent="0.2">
      <c r="B161" s="80" t="s">
        <v>105</v>
      </c>
      <c r="C161" s="85" t="s">
        <v>293</v>
      </c>
      <c r="D161" s="142" t="s">
        <v>296</v>
      </c>
      <c r="E161" s="93" t="s">
        <v>285</v>
      </c>
      <c r="F161" s="84"/>
      <c r="G161" s="84"/>
      <c r="H161" s="84">
        <f t="shared" si="89"/>
        <v>0</v>
      </c>
      <c r="I161" s="84"/>
      <c r="J161" s="84"/>
      <c r="K161" s="84">
        <f t="shared" si="90"/>
        <v>0</v>
      </c>
      <c r="L161" s="84">
        <v>3</v>
      </c>
      <c r="M161" s="84">
        <v>3000</v>
      </c>
      <c r="N161" s="84">
        <f t="shared" si="91"/>
        <v>9000</v>
      </c>
      <c r="O161" s="84">
        <v>3</v>
      </c>
      <c r="P161" s="84">
        <v>3000</v>
      </c>
      <c r="Q161" s="84">
        <f t="shared" si="92"/>
        <v>9000</v>
      </c>
      <c r="R161" s="84"/>
      <c r="S161" s="84"/>
      <c r="T161" s="84">
        <f t="shared" si="93"/>
        <v>0</v>
      </c>
      <c r="U161" s="84"/>
      <c r="V161" s="84"/>
      <c r="W161" s="84">
        <f t="shared" si="94"/>
        <v>0</v>
      </c>
      <c r="X161" s="84"/>
      <c r="Y161" s="84"/>
      <c r="Z161" s="84">
        <f t="shared" si="95"/>
        <v>0</v>
      </c>
      <c r="AA161" s="84"/>
      <c r="AB161" s="84"/>
      <c r="AC161" s="84">
        <f t="shared" si="96"/>
        <v>0</v>
      </c>
      <c r="AD161" s="87">
        <f t="shared" si="81"/>
        <v>9000</v>
      </c>
      <c r="AE161" s="87">
        <f t="shared" si="82"/>
        <v>9000</v>
      </c>
      <c r="AF161" s="87">
        <f t="shared" si="83"/>
        <v>0</v>
      </c>
      <c r="AG161" s="88">
        <f t="shared" si="84"/>
        <v>0</v>
      </c>
      <c r="AH161" s="89"/>
      <c r="AI161" s="59"/>
      <c r="AJ161" s="59"/>
    </row>
    <row r="162" spans="2:36" ht="30" customHeight="1" x14ac:dyDescent="0.2">
      <c r="B162" s="80" t="s">
        <v>105</v>
      </c>
      <c r="C162" s="85" t="s">
        <v>294</v>
      </c>
      <c r="D162" s="142" t="s">
        <v>297</v>
      </c>
      <c r="E162" s="93" t="s">
        <v>285</v>
      </c>
      <c r="F162" s="84"/>
      <c r="G162" s="84"/>
      <c r="H162" s="84">
        <f t="shared" si="89"/>
        <v>0</v>
      </c>
      <c r="I162" s="84"/>
      <c r="J162" s="84"/>
      <c r="K162" s="84">
        <f t="shared" si="90"/>
        <v>0</v>
      </c>
      <c r="L162" s="84">
        <v>1</v>
      </c>
      <c r="M162" s="84">
        <v>5000</v>
      </c>
      <c r="N162" s="84">
        <f t="shared" si="91"/>
        <v>5000</v>
      </c>
      <c r="O162" s="84">
        <v>1</v>
      </c>
      <c r="P162" s="84">
        <v>5000</v>
      </c>
      <c r="Q162" s="84">
        <f t="shared" si="92"/>
        <v>5000</v>
      </c>
      <c r="R162" s="84"/>
      <c r="S162" s="84"/>
      <c r="T162" s="84">
        <f t="shared" si="93"/>
        <v>0</v>
      </c>
      <c r="U162" s="84"/>
      <c r="V162" s="84"/>
      <c r="W162" s="84">
        <f t="shared" si="94"/>
        <v>0</v>
      </c>
      <c r="X162" s="84"/>
      <c r="Y162" s="84"/>
      <c r="Z162" s="84">
        <f t="shared" si="95"/>
        <v>0</v>
      </c>
      <c r="AA162" s="84"/>
      <c r="AB162" s="84"/>
      <c r="AC162" s="84">
        <f t="shared" si="96"/>
        <v>0</v>
      </c>
      <c r="AD162" s="87">
        <f t="shared" si="81"/>
        <v>5000</v>
      </c>
      <c r="AE162" s="87">
        <f t="shared" si="82"/>
        <v>5000</v>
      </c>
      <c r="AF162" s="87">
        <f t="shared" si="83"/>
        <v>0</v>
      </c>
      <c r="AG162" s="88">
        <f t="shared" si="84"/>
        <v>0</v>
      </c>
      <c r="AH162" s="89"/>
      <c r="AI162" s="59"/>
      <c r="AJ162" s="59"/>
    </row>
    <row r="163" spans="2:36" ht="30" customHeight="1" x14ac:dyDescent="0.2">
      <c r="B163" s="80" t="s">
        <v>105</v>
      </c>
      <c r="C163" s="85" t="s">
        <v>295</v>
      </c>
      <c r="D163" s="91" t="s">
        <v>298</v>
      </c>
      <c r="E163" s="93" t="s">
        <v>285</v>
      </c>
      <c r="F163" s="84">
        <v>40</v>
      </c>
      <c r="G163" s="84">
        <v>250</v>
      </c>
      <c r="H163" s="84">
        <f t="shared" si="89"/>
        <v>10000</v>
      </c>
      <c r="I163" s="84">
        <v>40</v>
      </c>
      <c r="J163" s="84">
        <v>250</v>
      </c>
      <c r="K163" s="84">
        <f t="shared" si="90"/>
        <v>10000</v>
      </c>
      <c r="L163" s="84"/>
      <c r="M163" s="84"/>
      <c r="N163" s="84">
        <f t="shared" si="91"/>
        <v>0</v>
      </c>
      <c r="O163" s="84"/>
      <c r="P163" s="84"/>
      <c r="Q163" s="84">
        <f t="shared" si="92"/>
        <v>0</v>
      </c>
      <c r="R163" s="84"/>
      <c r="S163" s="84"/>
      <c r="T163" s="84">
        <f t="shared" si="93"/>
        <v>0</v>
      </c>
      <c r="U163" s="84"/>
      <c r="V163" s="84"/>
      <c r="W163" s="84">
        <f t="shared" si="94"/>
        <v>0</v>
      </c>
      <c r="X163" s="84"/>
      <c r="Y163" s="84"/>
      <c r="Z163" s="84">
        <f t="shared" si="95"/>
        <v>0</v>
      </c>
      <c r="AA163" s="84"/>
      <c r="AB163" s="84"/>
      <c r="AC163" s="84">
        <f t="shared" si="96"/>
        <v>0</v>
      </c>
      <c r="AD163" s="87">
        <f t="shared" si="81"/>
        <v>10000</v>
      </c>
      <c r="AE163" s="87">
        <f t="shared" si="82"/>
        <v>10000</v>
      </c>
      <c r="AF163" s="87">
        <f t="shared" si="83"/>
        <v>0</v>
      </c>
      <c r="AG163" s="88">
        <f t="shared" si="84"/>
        <v>0</v>
      </c>
      <c r="AH163" s="89"/>
      <c r="AI163" s="59"/>
      <c r="AJ163" s="59"/>
    </row>
    <row r="164" spans="2:36" ht="27.75" customHeight="1" x14ac:dyDescent="0.2">
      <c r="B164" s="80" t="s">
        <v>105</v>
      </c>
      <c r="C164" s="85" t="s">
        <v>299</v>
      </c>
      <c r="D164" s="91" t="s">
        <v>329</v>
      </c>
      <c r="E164" s="93" t="s">
        <v>285</v>
      </c>
      <c r="F164" s="84">
        <v>1</v>
      </c>
      <c r="G164" s="84">
        <v>70000</v>
      </c>
      <c r="H164" s="84">
        <f t="shared" si="89"/>
        <v>70000</v>
      </c>
      <c r="I164" s="84">
        <v>1</v>
      </c>
      <c r="J164" s="84">
        <v>60000</v>
      </c>
      <c r="K164" s="84">
        <f t="shared" si="90"/>
        <v>60000</v>
      </c>
      <c r="L164" s="84"/>
      <c r="M164" s="84"/>
      <c r="N164" s="84">
        <f t="shared" si="91"/>
        <v>0</v>
      </c>
      <c r="O164" s="84"/>
      <c r="P164" s="84"/>
      <c r="Q164" s="84">
        <f t="shared" si="92"/>
        <v>0</v>
      </c>
      <c r="R164" s="84"/>
      <c r="S164" s="84"/>
      <c r="T164" s="84">
        <f t="shared" si="93"/>
        <v>0</v>
      </c>
      <c r="U164" s="84"/>
      <c r="V164" s="84"/>
      <c r="W164" s="84">
        <f t="shared" si="94"/>
        <v>0</v>
      </c>
      <c r="X164" s="84"/>
      <c r="Y164" s="84"/>
      <c r="Z164" s="84">
        <f t="shared" si="95"/>
        <v>0</v>
      </c>
      <c r="AA164" s="84"/>
      <c r="AB164" s="84"/>
      <c r="AC164" s="84">
        <f t="shared" si="96"/>
        <v>0</v>
      </c>
      <c r="AD164" s="87">
        <f t="shared" si="81"/>
        <v>70000</v>
      </c>
      <c r="AE164" s="87">
        <f t="shared" si="82"/>
        <v>60000</v>
      </c>
      <c r="AF164" s="87">
        <f t="shared" si="83"/>
        <v>10000</v>
      </c>
      <c r="AG164" s="88">
        <f t="shared" si="84"/>
        <v>0.14285714285714285</v>
      </c>
      <c r="AH164" s="94" t="s">
        <v>300</v>
      </c>
      <c r="AI164" s="59"/>
      <c r="AJ164" s="59"/>
    </row>
    <row r="165" spans="2:36" ht="15.75" customHeight="1" x14ac:dyDescent="0.2">
      <c r="B165" s="238" t="s">
        <v>235</v>
      </c>
      <c r="C165" s="233"/>
      <c r="D165" s="233"/>
      <c r="E165" s="161"/>
      <c r="F165" s="162">
        <f t="shared" ref="F165:AC165" si="97">F155+F149+F145+F141</f>
        <v>56</v>
      </c>
      <c r="G165" s="162">
        <f t="shared" si="97"/>
        <v>72750</v>
      </c>
      <c r="H165" s="162">
        <f>H155+H149+H145+H141</f>
        <v>117500</v>
      </c>
      <c r="I165" s="162">
        <f t="shared" si="97"/>
        <v>56</v>
      </c>
      <c r="J165" s="162">
        <f t="shared" si="97"/>
        <v>62750</v>
      </c>
      <c r="K165" s="162">
        <f>K155+K149+K145+K141</f>
        <v>107500</v>
      </c>
      <c r="L165" s="162">
        <f t="shared" si="97"/>
        <v>4</v>
      </c>
      <c r="M165" s="162">
        <f t="shared" si="97"/>
        <v>8000</v>
      </c>
      <c r="N165" s="162">
        <f t="shared" si="97"/>
        <v>14000</v>
      </c>
      <c r="O165" s="162">
        <f t="shared" si="97"/>
        <v>4</v>
      </c>
      <c r="P165" s="162">
        <f t="shared" si="97"/>
        <v>8000</v>
      </c>
      <c r="Q165" s="162">
        <f t="shared" si="97"/>
        <v>14000</v>
      </c>
      <c r="R165" s="162">
        <f t="shared" si="97"/>
        <v>0</v>
      </c>
      <c r="S165" s="162">
        <f t="shared" si="97"/>
        <v>0</v>
      </c>
      <c r="T165" s="162">
        <f t="shared" si="97"/>
        <v>0</v>
      </c>
      <c r="U165" s="162">
        <f t="shared" si="97"/>
        <v>0</v>
      </c>
      <c r="V165" s="162">
        <f t="shared" si="97"/>
        <v>0</v>
      </c>
      <c r="W165" s="162">
        <f t="shared" si="97"/>
        <v>0</v>
      </c>
      <c r="X165" s="162">
        <f t="shared" si="97"/>
        <v>0</v>
      </c>
      <c r="Y165" s="162">
        <f t="shared" si="97"/>
        <v>0</v>
      </c>
      <c r="Z165" s="162">
        <f t="shared" si="97"/>
        <v>0</v>
      </c>
      <c r="AA165" s="162">
        <f t="shared" si="97"/>
        <v>0</v>
      </c>
      <c r="AB165" s="162">
        <f t="shared" si="97"/>
        <v>0</v>
      </c>
      <c r="AC165" s="162">
        <f t="shared" si="97"/>
        <v>0</v>
      </c>
      <c r="AD165" s="130">
        <f t="shared" si="81"/>
        <v>131500</v>
      </c>
      <c r="AE165" s="130">
        <f t="shared" si="82"/>
        <v>121500</v>
      </c>
      <c r="AF165" s="130">
        <f t="shared" si="83"/>
        <v>10000</v>
      </c>
      <c r="AG165" s="163">
        <f t="shared" si="84"/>
        <v>7.6045627376425853E-2</v>
      </c>
      <c r="AH165" s="164"/>
      <c r="AI165" s="59"/>
      <c r="AJ165" s="59"/>
    </row>
    <row r="166" spans="2:36" ht="15.75" customHeight="1" x14ac:dyDescent="0.2">
      <c r="B166" s="167" t="s">
        <v>236</v>
      </c>
      <c r="C166" s="168"/>
      <c r="D166" s="169"/>
      <c r="E166" s="170"/>
      <c r="F166" s="171"/>
      <c r="G166" s="171"/>
      <c r="H166" s="171">
        <f>H25+H29+H43+H54+H76+H82+H96+H107+H116+H124+H128+H133+H139+H165</f>
        <v>296358</v>
      </c>
      <c r="I166" s="171"/>
      <c r="J166" s="171"/>
      <c r="K166" s="171">
        <f>K25+K29+K43+K54+K76+K82+K96+K107+K116+K124+K128+K133+K139+K165</f>
        <v>284443</v>
      </c>
      <c r="L166" s="171"/>
      <c r="M166" s="171"/>
      <c r="N166" s="171">
        <f>N25+N29+N43+N54+N76+N82+N96+N107+N116+N124+N128+N133+N139+N165</f>
        <v>67728</v>
      </c>
      <c r="O166" s="171"/>
      <c r="P166" s="171"/>
      <c r="Q166" s="171">
        <f>Q25+Q29+Q43+Q54+Q76+Q82+Q96+Q107+Q116+Q124+Q128+Q133+Q139+Q165</f>
        <v>67728</v>
      </c>
      <c r="R166" s="171"/>
      <c r="S166" s="171"/>
      <c r="T166" s="171">
        <f>T25+T29+T43+T54+T76+T82+T96+T107+T116+T124+T128+T133+T139+T165</f>
        <v>0</v>
      </c>
      <c r="U166" s="171"/>
      <c r="V166" s="171"/>
      <c r="W166" s="171">
        <f>W25+W29+W43+W54+W76+W82+W96+W107+W116+W124+W128+W133+W139+W165</f>
        <v>0</v>
      </c>
      <c r="X166" s="171"/>
      <c r="Y166" s="171"/>
      <c r="Z166" s="171">
        <f>Z25+Z29+Z43+Z54+Z76+Z82+Z96+Z107+Z116+Z124+Z128+Z133+Z139+Z165</f>
        <v>0</v>
      </c>
      <c r="AA166" s="171"/>
      <c r="AB166" s="171"/>
      <c r="AC166" s="171">
        <f>AC25+AC29+AC43+AC54+AC76+AC82+AC96+AC107+AC116+AC124+AC128+AC133+AC139+AC165</f>
        <v>0</v>
      </c>
      <c r="AD166" s="171">
        <f>AD25+AD29+AD43+AD54+AD76+AD82+AD96+AD107+AD116+AD124+AD128+AD133+AD139+AD165</f>
        <v>364086</v>
      </c>
      <c r="AE166" s="171">
        <f>AE25+AE29+AE43+AE54+AE76+AE82+AE96+AE107+AE116+AE124+AE128+AE133+AE139+AE165</f>
        <v>352171</v>
      </c>
      <c r="AF166" s="171">
        <f t="shared" si="83"/>
        <v>11915</v>
      </c>
      <c r="AG166" s="172">
        <f t="shared" si="84"/>
        <v>3.2725784567382434E-2</v>
      </c>
      <c r="AH166" s="173"/>
      <c r="AI166" s="61"/>
      <c r="AJ166" s="61"/>
    </row>
    <row r="167" spans="2:36" ht="15.75" customHeight="1" x14ac:dyDescent="0.25">
      <c r="B167" s="239"/>
      <c r="C167" s="240"/>
      <c r="D167" s="240"/>
      <c r="E167" s="174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6"/>
      <c r="AE167" s="176"/>
      <c r="AF167" s="176"/>
      <c r="AG167" s="177"/>
      <c r="AH167" s="178"/>
      <c r="AI167" s="3"/>
      <c r="AJ167" s="3"/>
    </row>
    <row r="168" spans="2:36" ht="15.75" customHeight="1" x14ac:dyDescent="0.25">
      <c r="B168" s="241" t="s">
        <v>237</v>
      </c>
      <c r="C168" s="233"/>
      <c r="D168" s="233"/>
      <c r="E168" s="179"/>
      <c r="F168" s="180"/>
      <c r="G168" s="180"/>
      <c r="H168" s="180">
        <f>Фінансування!C20-Витрати!H166</f>
        <v>0</v>
      </c>
      <c r="I168" s="180"/>
      <c r="J168" s="180"/>
      <c r="K168" s="180">
        <f>Фінансування!C21-Витрати!K166</f>
        <v>0</v>
      </c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>
        <f>Фінансування!N20-Витрати!AD166</f>
        <v>0</v>
      </c>
      <c r="AE168" s="180">
        <f>Фінансування!N21-Витрати!AE166</f>
        <v>0</v>
      </c>
      <c r="AF168" s="180"/>
      <c r="AG168" s="181"/>
      <c r="AH168" s="182"/>
      <c r="AI168" s="3"/>
      <c r="AJ168" s="3"/>
    </row>
    <row r="169" spans="2:36" ht="15.75" customHeight="1" x14ac:dyDescent="0.2">
      <c r="B169" s="13"/>
      <c r="C169" s="62"/>
      <c r="D169" s="63"/>
      <c r="E169" s="13"/>
      <c r="F169" s="13"/>
      <c r="G169" s="13"/>
      <c r="H169" s="13"/>
      <c r="I169" s="13"/>
      <c r="J169" s="13"/>
      <c r="K169" s="13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5"/>
      <c r="AE169" s="65"/>
      <c r="AF169" s="65"/>
      <c r="AG169" s="65"/>
      <c r="AH169" s="66"/>
    </row>
    <row r="170" spans="2:36" ht="15.75" customHeight="1" x14ac:dyDescent="0.2">
      <c r="B170" s="13"/>
      <c r="C170" s="62"/>
      <c r="D170" s="6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1"/>
      <c r="AE170" s="205"/>
      <c r="AF170" s="11"/>
      <c r="AG170" s="11"/>
      <c r="AH170" s="48"/>
    </row>
    <row r="171" spans="2:36" ht="78" customHeight="1" x14ac:dyDescent="0.25">
      <c r="B171" s="13"/>
      <c r="C171" s="62"/>
      <c r="D171" s="42" t="s">
        <v>38</v>
      </c>
      <c r="E171" s="225" t="s">
        <v>260</v>
      </c>
      <c r="F171" s="226"/>
      <c r="G171" s="226"/>
      <c r="H171" s="42"/>
      <c r="I171" s="43"/>
      <c r="J171" s="43"/>
      <c r="K171" s="44"/>
      <c r="L171" s="43" t="s">
        <v>259</v>
      </c>
      <c r="M171" s="43"/>
      <c r="N171" s="43"/>
      <c r="O171" s="43"/>
      <c r="P171" s="4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1"/>
      <c r="AE171" s="11"/>
      <c r="AF171" s="11"/>
      <c r="AG171" s="11"/>
      <c r="AH171" s="48"/>
    </row>
    <row r="172" spans="2:36" ht="15.75" customHeight="1" x14ac:dyDescent="0.25">
      <c r="B172" s="13"/>
      <c r="C172" s="62"/>
      <c r="F172" s="45" t="s">
        <v>39</v>
      </c>
      <c r="H172" s="46"/>
      <c r="I172" s="45" t="s">
        <v>40</v>
      </c>
      <c r="K172" s="2"/>
      <c r="M172" s="46" t="s">
        <v>41</v>
      </c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1"/>
      <c r="AE172" s="11"/>
      <c r="AF172" s="11"/>
      <c r="AG172" s="11"/>
      <c r="AH172" s="48"/>
    </row>
    <row r="173" spans="2:36" ht="15.75" customHeight="1" x14ac:dyDescent="0.2">
      <c r="B173" s="13"/>
      <c r="C173" s="62"/>
      <c r="D173" s="6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1"/>
      <c r="AE173" s="11"/>
      <c r="AF173" s="11"/>
      <c r="AG173" s="11"/>
      <c r="AH173" s="48"/>
    </row>
    <row r="174" spans="2:36" ht="15.75" customHeight="1" x14ac:dyDescent="0.2">
      <c r="B174" s="13"/>
      <c r="C174" s="62"/>
      <c r="D174" s="6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1"/>
      <c r="AE174" s="11"/>
      <c r="AF174" s="11"/>
      <c r="AG174" s="11"/>
      <c r="AH174" s="48"/>
    </row>
    <row r="175" spans="2:36" ht="15.75" customHeight="1" x14ac:dyDescent="0.25">
      <c r="B175" s="46"/>
      <c r="C175" s="67"/>
      <c r="D175" s="68"/>
      <c r="AH175" s="68"/>
    </row>
    <row r="176" spans="2:36" ht="15.75" customHeight="1" x14ac:dyDescent="0.25">
      <c r="B176" s="46"/>
      <c r="C176" s="67"/>
      <c r="D176" s="68"/>
      <c r="AH176" s="68"/>
    </row>
    <row r="177" spans="2:34" ht="15.75" customHeight="1" x14ac:dyDescent="0.25">
      <c r="B177" s="46"/>
      <c r="C177" s="67"/>
      <c r="D177" s="68"/>
      <c r="AH177" s="68"/>
    </row>
    <row r="178" spans="2:34" ht="15.75" customHeight="1" x14ac:dyDescent="0.25">
      <c r="B178" s="46"/>
      <c r="C178" s="67"/>
      <c r="D178" s="68"/>
      <c r="AH178" s="68"/>
    </row>
    <row r="179" spans="2:34" ht="15.75" customHeight="1" x14ac:dyDescent="0.25">
      <c r="B179" s="46"/>
      <c r="C179" s="67"/>
      <c r="D179" s="68"/>
      <c r="AH179" s="68"/>
    </row>
    <row r="180" spans="2:34" ht="15.75" customHeight="1" x14ac:dyDescent="0.25">
      <c r="B180" s="46"/>
      <c r="C180" s="67"/>
      <c r="D180" s="68"/>
      <c r="AH180" s="68"/>
    </row>
    <row r="181" spans="2:34" ht="15.75" customHeight="1" x14ac:dyDescent="0.25">
      <c r="B181" s="46"/>
      <c r="C181" s="67"/>
      <c r="D181" s="68"/>
      <c r="AH181" s="68"/>
    </row>
    <row r="182" spans="2:34" ht="15.75" customHeight="1" x14ac:dyDescent="0.25">
      <c r="B182" s="46"/>
      <c r="C182" s="67"/>
      <c r="D182" s="68"/>
      <c r="AH182" s="68"/>
    </row>
    <row r="183" spans="2:34" ht="15.75" customHeight="1" x14ac:dyDescent="0.25">
      <c r="B183" s="46"/>
      <c r="C183" s="67"/>
      <c r="D183" s="68"/>
      <c r="AH183" s="68"/>
    </row>
    <row r="184" spans="2:34" ht="15.75" customHeight="1" x14ac:dyDescent="0.25">
      <c r="B184" s="46"/>
      <c r="C184" s="67"/>
      <c r="D184" s="68"/>
      <c r="AH184" s="68"/>
    </row>
    <row r="185" spans="2:34" ht="15.75" customHeight="1" x14ac:dyDescent="0.25">
      <c r="B185" s="46"/>
      <c r="C185" s="67"/>
      <c r="D185" s="68"/>
      <c r="AH185" s="68"/>
    </row>
    <row r="186" spans="2:34" ht="15.75" customHeight="1" x14ac:dyDescent="0.25">
      <c r="B186" s="46"/>
      <c r="C186" s="67"/>
      <c r="D186" s="68"/>
      <c r="AH186" s="68"/>
    </row>
    <row r="187" spans="2:34" ht="15.75" customHeight="1" x14ac:dyDescent="0.25">
      <c r="B187" s="46"/>
      <c r="C187" s="67"/>
      <c r="D187" s="68"/>
      <c r="AH187" s="68"/>
    </row>
    <row r="188" spans="2:34" ht="15.75" customHeight="1" x14ac:dyDescent="0.25">
      <c r="B188" s="46"/>
      <c r="C188" s="67"/>
      <c r="D188" s="68"/>
      <c r="AH188" s="68"/>
    </row>
    <row r="189" spans="2:34" ht="15.75" customHeight="1" x14ac:dyDescent="0.25">
      <c r="B189" s="46"/>
      <c r="C189" s="67"/>
      <c r="D189" s="68"/>
      <c r="AH189" s="68"/>
    </row>
    <row r="190" spans="2:34" ht="15.75" customHeight="1" x14ac:dyDescent="0.25">
      <c r="B190" s="46"/>
      <c r="C190" s="67"/>
      <c r="D190" s="68"/>
      <c r="AH190" s="68"/>
    </row>
    <row r="191" spans="2:34" ht="15.75" customHeight="1" x14ac:dyDescent="0.25">
      <c r="B191" s="46"/>
      <c r="C191" s="67"/>
      <c r="D191" s="68"/>
      <c r="AH191" s="68"/>
    </row>
    <row r="192" spans="2:34" ht="15.75" customHeight="1" x14ac:dyDescent="0.25">
      <c r="B192" s="46"/>
      <c r="C192" s="67"/>
      <c r="D192" s="68"/>
      <c r="AH192" s="68"/>
    </row>
    <row r="193" spans="2:34" ht="15.75" customHeight="1" x14ac:dyDescent="0.25">
      <c r="B193" s="46"/>
      <c r="C193" s="67"/>
      <c r="D193" s="68"/>
      <c r="AH193" s="68"/>
    </row>
    <row r="194" spans="2:34" ht="15.75" customHeight="1" x14ac:dyDescent="0.25">
      <c r="B194" s="46"/>
      <c r="C194" s="67"/>
      <c r="D194" s="68"/>
      <c r="AH194" s="68"/>
    </row>
    <row r="195" spans="2:34" ht="15.75" customHeight="1" x14ac:dyDescent="0.25">
      <c r="B195" s="46"/>
      <c r="C195" s="67"/>
      <c r="D195" s="68"/>
      <c r="AH195" s="68"/>
    </row>
    <row r="196" spans="2:34" ht="15.75" customHeight="1" x14ac:dyDescent="0.25">
      <c r="B196" s="46"/>
      <c r="C196" s="67"/>
      <c r="D196" s="68"/>
      <c r="AH196" s="68"/>
    </row>
    <row r="197" spans="2:34" ht="15.75" customHeight="1" x14ac:dyDescent="0.25">
      <c r="B197" s="46"/>
      <c r="C197" s="67"/>
      <c r="D197" s="68"/>
      <c r="AH197" s="68"/>
    </row>
    <row r="198" spans="2:34" ht="15.75" customHeight="1" x14ac:dyDescent="0.25">
      <c r="B198" s="46"/>
      <c r="C198" s="67"/>
      <c r="D198" s="68"/>
      <c r="AH198" s="68"/>
    </row>
    <row r="199" spans="2:34" ht="15.75" customHeight="1" x14ac:dyDescent="0.25">
      <c r="B199" s="46"/>
      <c r="C199" s="67"/>
      <c r="D199" s="68"/>
      <c r="AH199" s="68"/>
    </row>
    <row r="200" spans="2:34" ht="15.75" customHeight="1" x14ac:dyDescent="0.25">
      <c r="B200" s="46"/>
      <c r="C200" s="67"/>
      <c r="D200" s="68"/>
      <c r="AH200" s="68"/>
    </row>
    <row r="201" spans="2:34" ht="15.75" customHeight="1" x14ac:dyDescent="0.25">
      <c r="B201" s="46"/>
      <c r="C201" s="67"/>
      <c r="D201" s="68"/>
      <c r="AH201" s="68"/>
    </row>
    <row r="202" spans="2:34" ht="15.75" customHeight="1" x14ac:dyDescent="0.25">
      <c r="B202" s="46"/>
      <c r="C202" s="67"/>
      <c r="D202" s="68"/>
      <c r="AH202" s="68"/>
    </row>
    <row r="203" spans="2:34" ht="15.75" customHeight="1" x14ac:dyDescent="0.25">
      <c r="B203" s="46"/>
      <c r="C203" s="67"/>
      <c r="D203" s="68"/>
      <c r="AH203" s="68"/>
    </row>
    <row r="204" spans="2:34" ht="15.75" customHeight="1" x14ac:dyDescent="0.25">
      <c r="B204" s="46"/>
      <c r="C204" s="67"/>
      <c r="D204" s="68"/>
      <c r="AH204" s="68"/>
    </row>
    <row r="205" spans="2:34" ht="15.75" customHeight="1" x14ac:dyDescent="0.25">
      <c r="B205" s="46"/>
      <c r="C205" s="67"/>
      <c r="D205" s="68"/>
      <c r="AH205" s="68"/>
    </row>
    <row r="206" spans="2:34" ht="15.75" customHeight="1" x14ac:dyDescent="0.25">
      <c r="B206" s="46"/>
      <c r="C206" s="67"/>
      <c r="D206" s="68"/>
      <c r="AH206" s="68"/>
    </row>
    <row r="207" spans="2:34" ht="15.75" customHeight="1" x14ac:dyDescent="0.25">
      <c r="B207" s="46"/>
      <c r="C207" s="67"/>
      <c r="D207" s="68"/>
      <c r="AH207" s="68"/>
    </row>
    <row r="208" spans="2:34" ht="15.75" customHeight="1" x14ac:dyDescent="0.25">
      <c r="B208" s="46"/>
      <c r="C208" s="67"/>
      <c r="D208" s="68"/>
      <c r="AH208" s="68"/>
    </row>
    <row r="209" spans="2:34" ht="15.75" customHeight="1" x14ac:dyDescent="0.25">
      <c r="B209" s="46"/>
      <c r="C209" s="67"/>
      <c r="D209" s="68"/>
      <c r="AH209" s="68"/>
    </row>
    <row r="210" spans="2:34" ht="15.75" customHeight="1" x14ac:dyDescent="0.25">
      <c r="B210" s="46"/>
      <c r="C210" s="67"/>
      <c r="D210" s="68"/>
      <c r="AH210" s="68"/>
    </row>
    <row r="211" spans="2:34" ht="15.75" customHeight="1" x14ac:dyDescent="0.25">
      <c r="B211" s="46"/>
      <c r="C211" s="67"/>
      <c r="D211" s="68"/>
      <c r="AH211" s="68"/>
    </row>
    <row r="212" spans="2:34" ht="15.75" customHeight="1" x14ac:dyDescent="0.25">
      <c r="B212" s="46"/>
      <c r="C212" s="67"/>
      <c r="D212" s="68"/>
      <c r="AH212" s="68"/>
    </row>
    <row r="213" spans="2:34" ht="15.75" customHeight="1" x14ac:dyDescent="0.25">
      <c r="B213" s="46"/>
      <c r="C213" s="67"/>
      <c r="D213" s="68"/>
      <c r="AH213" s="68"/>
    </row>
    <row r="214" spans="2:34" ht="15.75" customHeight="1" x14ac:dyDescent="0.25">
      <c r="B214" s="46"/>
      <c r="C214" s="67"/>
      <c r="D214" s="68"/>
      <c r="AH214" s="68"/>
    </row>
    <row r="215" spans="2:34" ht="15.75" customHeight="1" x14ac:dyDescent="0.25">
      <c r="B215" s="46"/>
      <c r="C215" s="67"/>
      <c r="D215" s="68"/>
      <c r="AH215" s="68"/>
    </row>
    <row r="216" spans="2:34" ht="15.75" customHeight="1" x14ac:dyDescent="0.25">
      <c r="B216" s="46"/>
      <c r="C216" s="67"/>
      <c r="D216" s="68"/>
      <c r="AH216" s="68"/>
    </row>
    <row r="217" spans="2:34" ht="15.75" customHeight="1" x14ac:dyDescent="0.25">
      <c r="B217" s="46"/>
      <c r="C217" s="67"/>
      <c r="D217" s="68"/>
      <c r="AH217" s="68"/>
    </row>
    <row r="218" spans="2:34" ht="15.75" customHeight="1" x14ac:dyDescent="0.25">
      <c r="B218" s="46"/>
      <c r="C218" s="67"/>
      <c r="D218" s="68"/>
      <c r="AH218" s="68"/>
    </row>
    <row r="219" spans="2:34" ht="15.75" customHeight="1" x14ac:dyDescent="0.25">
      <c r="B219" s="46"/>
      <c r="C219" s="67"/>
      <c r="D219" s="68"/>
      <c r="AH219" s="68"/>
    </row>
    <row r="220" spans="2:34" ht="15.75" customHeight="1" x14ac:dyDescent="0.25">
      <c r="B220" s="46"/>
      <c r="C220" s="67"/>
      <c r="D220" s="68"/>
      <c r="AH220" s="68"/>
    </row>
    <row r="221" spans="2:34" ht="15.75" customHeight="1" x14ac:dyDescent="0.25">
      <c r="B221" s="46"/>
      <c r="C221" s="67"/>
      <c r="D221" s="68"/>
      <c r="AH221" s="68"/>
    </row>
    <row r="222" spans="2:34" ht="15.75" customHeight="1" x14ac:dyDescent="0.25">
      <c r="B222" s="46"/>
      <c r="C222" s="67"/>
      <c r="D222" s="68"/>
      <c r="AH222" s="68"/>
    </row>
    <row r="223" spans="2:34" ht="15.75" customHeight="1" x14ac:dyDescent="0.25">
      <c r="B223" s="46"/>
      <c r="C223" s="67"/>
      <c r="D223" s="68"/>
      <c r="AH223" s="68"/>
    </row>
    <row r="224" spans="2:34" ht="15.75" customHeight="1" x14ac:dyDescent="0.25">
      <c r="B224" s="46"/>
      <c r="C224" s="67"/>
      <c r="D224" s="68"/>
      <c r="AH224" s="68"/>
    </row>
    <row r="225" spans="2:34" ht="15.75" customHeight="1" x14ac:dyDescent="0.25">
      <c r="B225" s="46"/>
      <c r="C225" s="67"/>
      <c r="D225" s="68"/>
      <c r="AH225" s="68"/>
    </row>
    <row r="226" spans="2:34" ht="15.75" customHeight="1" x14ac:dyDescent="0.25">
      <c r="B226" s="46"/>
      <c r="C226" s="67"/>
      <c r="D226" s="68"/>
      <c r="AH226" s="68"/>
    </row>
    <row r="227" spans="2:34" ht="15.75" customHeight="1" x14ac:dyDescent="0.25">
      <c r="B227" s="46"/>
      <c r="C227" s="67"/>
      <c r="D227" s="68"/>
      <c r="AH227" s="68"/>
    </row>
    <row r="228" spans="2:34" ht="15.75" customHeight="1" x14ac:dyDescent="0.25">
      <c r="B228" s="46"/>
      <c r="C228" s="67"/>
      <c r="D228" s="68"/>
      <c r="AH228" s="68"/>
    </row>
    <row r="229" spans="2:34" ht="15.75" customHeight="1" x14ac:dyDescent="0.25">
      <c r="B229" s="46"/>
      <c r="C229" s="67"/>
      <c r="D229" s="68"/>
      <c r="AH229" s="68"/>
    </row>
    <row r="230" spans="2:34" ht="15.75" customHeight="1" x14ac:dyDescent="0.25">
      <c r="B230" s="46"/>
      <c r="C230" s="67"/>
      <c r="D230" s="68"/>
      <c r="AH230" s="68"/>
    </row>
    <row r="231" spans="2:34" ht="15.75" customHeight="1" x14ac:dyDescent="0.25">
      <c r="B231" s="46"/>
      <c r="C231" s="67"/>
      <c r="D231" s="68"/>
      <c r="AH231" s="68"/>
    </row>
    <row r="232" spans="2:34" ht="15.75" customHeight="1" x14ac:dyDescent="0.25">
      <c r="B232" s="46"/>
      <c r="C232" s="67"/>
      <c r="D232" s="68"/>
      <c r="AH232" s="68"/>
    </row>
    <row r="233" spans="2:34" ht="15.75" customHeight="1" x14ac:dyDescent="0.25">
      <c r="B233" s="46"/>
      <c r="C233" s="67"/>
      <c r="D233" s="68"/>
      <c r="AH233" s="68"/>
    </row>
    <row r="234" spans="2:34" ht="15.75" customHeight="1" x14ac:dyDescent="0.25">
      <c r="B234" s="46"/>
      <c r="C234" s="67"/>
      <c r="D234" s="68"/>
      <c r="AH234" s="68"/>
    </row>
    <row r="235" spans="2:34" ht="15.75" customHeight="1" x14ac:dyDescent="0.25">
      <c r="B235" s="46"/>
      <c r="C235" s="67"/>
      <c r="D235" s="68"/>
      <c r="AH235" s="68"/>
    </row>
    <row r="236" spans="2:34" ht="15.75" customHeight="1" x14ac:dyDescent="0.25">
      <c r="B236" s="46"/>
      <c r="C236" s="67"/>
      <c r="D236" s="68"/>
      <c r="AH236" s="68"/>
    </row>
    <row r="237" spans="2:34" ht="15.75" customHeight="1" x14ac:dyDescent="0.25">
      <c r="B237" s="46"/>
      <c r="C237" s="67"/>
      <c r="D237" s="68"/>
      <c r="AH237" s="68"/>
    </row>
    <row r="238" spans="2:34" ht="15.75" customHeight="1" x14ac:dyDescent="0.25">
      <c r="B238" s="46"/>
      <c r="C238" s="67"/>
      <c r="D238" s="68"/>
      <c r="AH238" s="68"/>
    </row>
    <row r="239" spans="2:34" ht="15.75" customHeight="1" x14ac:dyDescent="0.25">
      <c r="B239" s="46"/>
      <c r="C239" s="67"/>
      <c r="D239" s="68"/>
      <c r="AH239" s="68"/>
    </row>
    <row r="240" spans="2:34" ht="15.75" customHeight="1" x14ac:dyDescent="0.25">
      <c r="B240" s="46"/>
      <c r="C240" s="67"/>
      <c r="D240" s="68"/>
      <c r="AH240" s="68"/>
    </row>
    <row r="241" spans="2:34" ht="15.75" customHeight="1" x14ac:dyDescent="0.25">
      <c r="B241" s="46"/>
      <c r="C241" s="67"/>
      <c r="D241" s="68"/>
      <c r="AH241" s="68"/>
    </row>
    <row r="242" spans="2:34" ht="15.75" customHeight="1" x14ac:dyDescent="0.25">
      <c r="B242" s="46"/>
      <c r="C242" s="67"/>
      <c r="D242" s="68"/>
      <c r="AH242" s="68"/>
    </row>
    <row r="243" spans="2:34" ht="15.75" customHeight="1" x14ac:dyDescent="0.25">
      <c r="B243" s="46"/>
      <c r="C243" s="67"/>
      <c r="D243" s="68"/>
      <c r="AH243" s="68"/>
    </row>
    <row r="244" spans="2:34" ht="15.75" customHeight="1" x14ac:dyDescent="0.25">
      <c r="B244" s="46"/>
      <c r="C244" s="67"/>
      <c r="D244" s="68"/>
      <c r="AH244" s="68"/>
    </row>
    <row r="245" spans="2:34" ht="15.75" customHeight="1" x14ac:dyDescent="0.25">
      <c r="B245" s="46"/>
      <c r="C245" s="67"/>
      <c r="D245" s="68"/>
      <c r="AH245" s="68"/>
    </row>
    <row r="246" spans="2:34" ht="15.75" customHeight="1" x14ac:dyDescent="0.25">
      <c r="B246" s="46"/>
      <c r="C246" s="67"/>
      <c r="D246" s="68"/>
      <c r="AH246" s="68"/>
    </row>
    <row r="247" spans="2:34" ht="15.75" customHeight="1" x14ac:dyDescent="0.25">
      <c r="B247" s="46"/>
      <c r="C247" s="67"/>
      <c r="D247" s="68"/>
      <c r="AH247" s="68"/>
    </row>
    <row r="248" spans="2:34" ht="15.75" customHeight="1" x14ac:dyDescent="0.25">
      <c r="B248" s="46"/>
      <c r="C248" s="67"/>
      <c r="D248" s="68"/>
      <c r="AH248" s="68"/>
    </row>
    <row r="249" spans="2:34" ht="15.75" customHeight="1" x14ac:dyDescent="0.25">
      <c r="B249" s="46"/>
      <c r="C249" s="67"/>
      <c r="D249" s="68"/>
      <c r="AH249" s="68"/>
    </row>
    <row r="250" spans="2:34" ht="15.75" customHeight="1" x14ac:dyDescent="0.25">
      <c r="B250" s="46"/>
      <c r="C250" s="67"/>
      <c r="D250" s="68"/>
      <c r="AH250" s="68"/>
    </row>
    <row r="251" spans="2:34" ht="15.75" customHeight="1" x14ac:dyDescent="0.25">
      <c r="B251" s="46"/>
      <c r="C251" s="67"/>
      <c r="D251" s="68"/>
      <c r="AH251" s="68"/>
    </row>
    <row r="252" spans="2:34" ht="15.75" customHeight="1" x14ac:dyDescent="0.25">
      <c r="B252" s="46"/>
      <c r="C252" s="67"/>
      <c r="D252" s="68"/>
      <c r="AH252" s="68"/>
    </row>
    <row r="253" spans="2:34" ht="15.75" customHeight="1" x14ac:dyDescent="0.25">
      <c r="B253" s="46"/>
      <c r="C253" s="67"/>
      <c r="D253" s="68"/>
      <c r="AH253" s="68"/>
    </row>
    <row r="254" spans="2:34" ht="15.75" customHeight="1" x14ac:dyDescent="0.25">
      <c r="B254" s="46"/>
      <c r="C254" s="67"/>
      <c r="D254" s="68"/>
      <c r="AH254" s="68"/>
    </row>
    <row r="255" spans="2:34" ht="15.75" customHeight="1" x14ac:dyDescent="0.25">
      <c r="B255" s="46"/>
      <c r="C255" s="67"/>
      <c r="D255" s="68"/>
      <c r="AH255" s="68"/>
    </row>
    <row r="256" spans="2:34" ht="15.75" customHeight="1" x14ac:dyDescent="0.25">
      <c r="B256" s="46"/>
      <c r="C256" s="67"/>
      <c r="D256" s="68"/>
      <c r="AH256" s="68"/>
    </row>
    <row r="257" spans="2:34" ht="15.75" customHeight="1" x14ac:dyDescent="0.25">
      <c r="B257" s="46"/>
      <c r="C257" s="67"/>
      <c r="D257" s="68"/>
      <c r="AH257" s="68"/>
    </row>
    <row r="258" spans="2:34" ht="15.75" customHeight="1" x14ac:dyDescent="0.25">
      <c r="B258" s="46"/>
      <c r="C258" s="67"/>
      <c r="D258" s="68"/>
      <c r="AH258" s="68"/>
    </row>
    <row r="259" spans="2:34" ht="15.75" customHeight="1" x14ac:dyDescent="0.25">
      <c r="B259" s="46"/>
      <c r="C259" s="67"/>
      <c r="D259" s="68"/>
      <c r="AH259" s="68"/>
    </row>
    <row r="260" spans="2:34" ht="15.75" customHeight="1" x14ac:dyDescent="0.25">
      <c r="B260" s="46"/>
      <c r="C260" s="67"/>
      <c r="D260" s="68"/>
      <c r="AH260" s="68"/>
    </row>
    <row r="261" spans="2:34" ht="15.75" customHeight="1" x14ac:dyDescent="0.25">
      <c r="B261" s="46"/>
      <c r="C261" s="67"/>
      <c r="D261" s="68"/>
      <c r="AH261" s="68"/>
    </row>
    <row r="262" spans="2:34" ht="15.75" customHeight="1" x14ac:dyDescent="0.25">
      <c r="B262" s="46"/>
      <c r="C262" s="67"/>
      <c r="D262" s="68"/>
      <c r="AH262" s="68"/>
    </row>
    <row r="263" spans="2:34" ht="15.75" customHeight="1" x14ac:dyDescent="0.25">
      <c r="B263" s="46"/>
      <c r="C263" s="67"/>
      <c r="D263" s="68"/>
      <c r="AH263" s="68"/>
    </row>
    <row r="264" spans="2:34" ht="15.75" customHeight="1" x14ac:dyDescent="0.25">
      <c r="B264" s="46"/>
      <c r="C264" s="67"/>
      <c r="D264" s="68"/>
      <c r="AH264" s="68"/>
    </row>
    <row r="265" spans="2:34" ht="15.75" customHeight="1" x14ac:dyDescent="0.25">
      <c r="B265" s="46"/>
      <c r="C265" s="67"/>
      <c r="D265" s="68"/>
      <c r="AH265" s="68"/>
    </row>
    <row r="266" spans="2:34" ht="15.75" customHeight="1" x14ac:dyDescent="0.25">
      <c r="B266" s="46"/>
      <c r="C266" s="67"/>
      <c r="D266" s="68"/>
      <c r="AH266" s="68"/>
    </row>
    <row r="267" spans="2:34" ht="15.75" customHeight="1" x14ac:dyDescent="0.25">
      <c r="B267" s="46"/>
      <c r="C267" s="67"/>
      <c r="D267" s="68"/>
      <c r="AH267" s="68"/>
    </row>
    <row r="268" spans="2:34" ht="15.75" customHeight="1" x14ac:dyDescent="0.25">
      <c r="B268" s="46"/>
      <c r="C268" s="67"/>
      <c r="D268" s="68"/>
      <c r="AH268" s="68"/>
    </row>
    <row r="269" spans="2:34" ht="15.75" customHeight="1" x14ac:dyDescent="0.25">
      <c r="B269" s="46"/>
      <c r="C269" s="67"/>
      <c r="D269" s="68"/>
      <c r="AH269" s="68"/>
    </row>
    <row r="270" spans="2:34" ht="15.75" customHeight="1" x14ac:dyDescent="0.25">
      <c r="B270" s="46"/>
      <c r="C270" s="67"/>
      <c r="D270" s="68"/>
      <c r="AH270" s="68"/>
    </row>
    <row r="271" spans="2:34" ht="15.75" customHeight="1" x14ac:dyDescent="0.25">
      <c r="B271" s="46"/>
      <c r="C271" s="67"/>
      <c r="D271" s="68"/>
      <c r="AH271" s="68"/>
    </row>
    <row r="272" spans="2:34" ht="15.75" customHeight="1" x14ac:dyDescent="0.25">
      <c r="B272" s="46"/>
      <c r="C272" s="67"/>
      <c r="D272" s="68"/>
      <c r="AH272" s="68"/>
    </row>
    <row r="273" spans="2:34" ht="15.75" customHeight="1" x14ac:dyDescent="0.25">
      <c r="B273" s="46"/>
      <c r="C273" s="67"/>
      <c r="D273" s="68"/>
      <c r="AH273" s="68"/>
    </row>
    <row r="274" spans="2:34" ht="15.75" customHeight="1" x14ac:dyDescent="0.25">
      <c r="B274" s="46"/>
      <c r="C274" s="67"/>
      <c r="D274" s="68"/>
      <c r="AH274" s="68"/>
    </row>
    <row r="275" spans="2:34" ht="15.75" customHeight="1" x14ac:dyDescent="0.25">
      <c r="B275" s="46"/>
      <c r="C275" s="67"/>
      <c r="D275" s="68"/>
      <c r="AH275" s="68"/>
    </row>
    <row r="276" spans="2:34" ht="15.75" customHeight="1" x14ac:dyDescent="0.25">
      <c r="B276" s="46"/>
      <c r="C276" s="67"/>
      <c r="D276" s="68"/>
      <c r="AH276" s="68"/>
    </row>
    <row r="277" spans="2:34" ht="15.75" customHeight="1" x14ac:dyDescent="0.25">
      <c r="B277" s="46"/>
      <c r="C277" s="67"/>
      <c r="D277" s="68"/>
      <c r="AH277" s="68"/>
    </row>
    <row r="278" spans="2:34" ht="15.75" customHeight="1" x14ac:dyDescent="0.25">
      <c r="B278" s="46"/>
      <c r="C278" s="67"/>
      <c r="D278" s="68"/>
      <c r="AH278" s="68"/>
    </row>
    <row r="279" spans="2:34" ht="15.75" customHeight="1" x14ac:dyDescent="0.25">
      <c r="B279" s="46"/>
      <c r="C279" s="67"/>
      <c r="D279" s="68"/>
      <c r="AH279" s="68"/>
    </row>
    <row r="280" spans="2:34" ht="15.75" customHeight="1" x14ac:dyDescent="0.25">
      <c r="B280" s="46"/>
      <c r="C280" s="67"/>
      <c r="D280" s="68"/>
      <c r="AH280" s="68"/>
    </row>
    <row r="281" spans="2:34" ht="15.75" customHeight="1" x14ac:dyDescent="0.25">
      <c r="B281" s="46"/>
      <c r="C281" s="67"/>
      <c r="D281" s="68"/>
      <c r="AH281" s="68"/>
    </row>
    <row r="282" spans="2:34" ht="15.75" customHeight="1" x14ac:dyDescent="0.25">
      <c r="B282" s="46"/>
      <c r="C282" s="67"/>
      <c r="D282" s="68"/>
      <c r="AH282" s="68"/>
    </row>
    <row r="283" spans="2:34" ht="15.75" customHeight="1" x14ac:dyDescent="0.25">
      <c r="B283" s="46"/>
      <c r="C283" s="67"/>
      <c r="D283" s="68"/>
      <c r="AH283" s="68"/>
    </row>
    <row r="284" spans="2:34" ht="15.75" customHeight="1" x14ac:dyDescent="0.25">
      <c r="B284" s="46"/>
      <c r="C284" s="67"/>
      <c r="D284" s="68"/>
      <c r="AH284" s="68"/>
    </row>
    <row r="285" spans="2:34" ht="15.75" customHeight="1" x14ac:dyDescent="0.25">
      <c r="B285" s="46"/>
      <c r="C285" s="67"/>
      <c r="D285" s="68"/>
      <c r="AH285" s="68"/>
    </row>
    <row r="286" spans="2:34" ht="15.75" customHeight="1" x14ac:dyDescent="0.25">
      <c r="B286" s="46"/>
      <c r="C286" s="67"/>
      <c r="D286" s="68"/>
      <c r="AH286" s="68"/>
    </row>
    <row r="287" spans="2:34" ht="15.75" customHeight="1" x14ac:dyDescent="0.25">
      <c r="B287" s="46"/>
      <c r="C287" s="67"/>
      <c r="D287" s="68"/>
      <c r="AH287" s="68"/>
    </row>
    <row r="288" spans="2:34" ht="15.75" customHeight="1" x14ac:dyDescent="0.25">
      <c r="B288" s="46"/>
      <c r="C288" s="67"/>
      <c r="D288" s="68"/>
      <c r="AH288" s="68"/>
    </row>
    <row r="289" spans="2:34" ht="15.75" customHeight="1" x14ac:dyDescent="0.25">
      <c r="B289" s="46"/>
      <c r="C289" s="67"/>
      <c r="D289" s="68"/>
      <c r="AH289" s="68"/>
    </row>
    <row r="290" spans="2:34" ht="15.75" customHeight="1" x14ac:dyDescent="0.25">
      <c r="B290" s="46"/>
      <c r="C290" s="67"/>
      <c r="D290" s="68"/>
      <c r="AH290" s="68"/>
    </row>
    <row r="291" spans="2:34" ht="15.75" customHeight="1" x14ac:dyDescent="0.25">
      <c r="B291" s="46"/>
      <c r="C291" s="67"/>
      <c r="D291" s="68"/>
      <c r="AH291" s="68"/>
    </row>
    <row r="292" spans="2:34" ht="15.75" customHeight="1" x14ac:dyDescent="0.25">
      <c r="B292" s="46"/>
      <c r="C292" s="67"/>
      <c r="D292" s="68"/>
      <c r="AH292" s="68"/>
    </row>
    <row r="293" spans="2:34" ht="15.75" customHeight="1" x14ac:dyDescent="0.25">
      <c r="B293" s="46"/>
      <c r="C293" s="67"/>
      <c r="D293" s="68"/>
      <c r="AH293" s="68"/>
    </row>
    <row r="294" spans="2:34" ht="15.75" customHeight="1" x14ac:dyDescent="0.25">
      <c r="B294" s="46"/>
      <c r="C294" s="67"/>
      <c r="D294" s="68"/>
      <c r="AH294" s="68"/>
    </row>
    <row r="295" spans="2:34" ht="15.75" customHeight="1" x14ac:dyDescent="0.25">
      <c r="B295" s="46"/>
      <c r="C295" s="67"/>
      <c r="D295" s="68"/>
      <c r="AH295" s="68"/>
    </row>
    <row r="296" spans="2:34" ht="15.75" customHeight="1" x14ac:dyDescent="0.25">
      <c r="B296" s="46"/>
      <c r="C296" s="67"/>
      <c r="D296" s="68"/>
      <c r="AH296" s="68"/>
    </row>
    <row r="297" spans="2:34" ht="15.75" customHeight="1" x14ac:dyDescent="0.25">
      <c r="B297" s="46"/>
      <c r="C297" s="67"/>
      <c r="D297" s="68"/>
      <c r="AH297" s="68"/>
    </row>
    <row r="298" spans="2:34" ht="15.75" customHeight="1" x14ac:dyDescent="0.25">
      <c r="B298" s="46"/>
      <c r="C298" s="67"/>
      <c r="D298" s="68"/>
      <c r="AH298" s="68"/>
    </row>
    <row r="299" spans="2:34" ht="15.75" customHeight="1" x14ac:dyDescent="0.25">
      <c r="B299" s="46"/>
      <c r="C299" s="67"/>
      <c r="D299" s="68"/>
      <c r="AH299" s="68"/>
    </row>
    <row r="300" spans="2:34" ht="15.75" customHeight="1" x14ac:dyDescent="0.25">
      <c r="B300" s="46"/>
      <c r="C300" s="67"/>
      <c r="D300" s="68"/>
      <c r="AH300" s="68"/>
    </row>
    <row r="301" spans="2:34" ht="15.75" customHeight="1" x14ac:dyDescent="0.25">
      <c r="B301" s="46"/>
      <c r="C301" s="67"/>
      <c r="D301" s="68"/>
      <c r="AH301" s="68"/>
    </row>
    <row r="302" spans="2:34" ht="15.75" customHeight="1" x14ac:dyDescent="0.25">
      <c r="B302" s="46"/>
      <c r="C302" s="67"/>
      <c r="D302" s="68"/>
      <c r="AH302" s="68"/>
    </row>
    <row r="303" spans="2:34" ht="15.75" customHeight="1" x14ac:dyDescent="0.25">
      <c r="B303" s="46"/>
      <c r="C303" s="67"/>
      <c r="D303" s="68"/>
      <c r="AH303" s="68"/>
    </row>
    <row r="304" spans="2:34" ht="15.75" customHeight="1" x14ac:dyDescent="0.25">
      <c r="B304" s="46"/>
      <c r="C304" s="67"/>
      <c r="D304" s="68"/>
      <c r="AH304" s="68"/>
    </row>
    <row r="305" spans="2:34" ht="15.75" customHeight="1" x14ac:dyDescent="0.25">
      <c r="B305" s="46"/>
      <c r="C305" s="67"/>
      <c r="D305" s="68"/>
      <c r="AH305" s="68"/>
    </row>
    <row r="306" spans="2:34" ht="15.75" customHeight="1" x14ac:dyDescent="0.25">
      <c r="B306" s="46"/>
      <c r="C306" s="67"/>
      <c r="D306" s="68"/>
      <c r="AH306" s="68"/>
    </row>
    <row r="307" spans="2:34" ht="15.75" customHeight="1" x14ac:dyDescent="0.25">
      <c r="B307" s="46"/>
      <c r="C307" s="67"/>
      <c r="D307" s="68"/>
      <c r="AH307" s="68"/>
    </row>
    <row r="308" spans="2:34" ht="15.75" customHeight="1" x14ac:dyDescent="0.25">
      <c r="B308" s="46"/>
      <c r="C308" s="67"/>
      <c r="D308" s="68"/>
      <c r="AH308" s="68"/>
    </row>
    <row r="309" spans="2:34" ht="15.75" customHeight="1" x14ac:dyDescent="0.25">
      <c r="B309" s="46"/>
      <c r="C309" s="67"/>
      <c r="D309" s="68"/>
      <c r="AH309" s="68"/>
    </row>
    <row r="310" spans="2:34" ht="15.75" customHeight="1" x14ac:dyDescent="0.25">
      <c r="B310" s="46"/>
      <c r="C310" s="67"/>
      <c r="D310" s="68"/>
      <c r="AH310" s="68"/>
    </row>
    <row r="311" spans="2:34" ht="15.75" customHeight="1" x14ac:dyDescent="0.25">
      <c r="B311" s="46"/>
      <c r="C311" s="67"/>
      <c r="D311" s="68"/>
      <c r="AH311" s="68"/>
    </row>
    <row r="312" spans="2:34" ht="15.75" customHeight="1" x14ac:dyDescent="0.25">
      <c r="B312" s="46"/>
      <c r="C312" s="67"/>
      <c r="D312" s="68"/>
      <c r="AH312" s="68"/>
    </row>
    <row r="313" spans="2:34" ht="15.75" customHeight="1" x14ac:dyDescent="0.25">
      <c r="B313" s="46"/>
      <c r="C313" s="67"/>
      <c r="D313" s="68"/>
      <c r="AH313" s="68"/>
    </row>
    <row r="314" spans="2:34" ht="15.75" customHeight="1" x14ac:dyDescent="0.25">
      <c r="B314" s="46"/>
      <c r="C314" s="67"/>
      <c r="D314" s="68"/>
      <c r="AH314" s="68"/>
    </row>
    <row r="315" spans="2:34" ht="15.75" customHeight="1" x14ac:dyDescent="0.25">
      <c r="B315" s="46"/>
      <c r="C315" s="67"/>
      <c r="D315" s="68"/>
      <c r="AH315" s="68"/>
    </row>
    <row r="316" spans="2:34" ht="15.75" customHeight="1" x14ac:dyDescent="0.25">
      <c r="B316" s="46"/>
      <c r="C316" s="67"/>
      <c r="D316" s="68"/>
      <c r="AH316" s="68"/>
    </row>
    <row r="317" spans="2:34" ht="15.75" customHeight="1" x14ac:dyDescent="0.25">
      <c r="B317" s="46"/>
      <c r="C317" s="67"/>
      <c r="D317" s="68"/>
      <c r="AH317" s="68"/>
    </row>
    <row r="318" spans="2:34" ht="15.75" customHeight="1" x14ac:dyDescent="0.25">
      <c r="B318" s="46"/>
      <c r="C318" s="67"/>
      <c r="D318" s="68"/>
      <c r="AH318" s="68"/>
    </row>
    <row r="319" spans="2:34" ht="15.75" customHeight="1" x14ac:dyDescent="0.25">
      <c r="B319" s="46"/>
      <c r="C319" s="67"/>
      <c r="D319" s="68"/>
      <c r="AH319" s="68"/>
    </row>
    <row r="320" spans="2:34" ht="15.75" customHeight="1" x14ac:dyDescent="0.25">
      <c r="B320" s="46"/>
      <c r="C320" s="67"/>
      <c r="D320" s="68"/>
      <c r="AH320" s="68"/>
    </row>
    <row r="321" spans="2:34" ht="15.75" customHeight="1" x14ac:dyDescent="0.25">
      <c r="B321" s="46"/>
      <c r="C321" s="67"/>
      <c r="D321" s="68"/>
      <c r="AH321" s="68"/>
    </row>
    <row r="322" spans="2:34" ht="15.75" customHeight="1" x14ac:dyDescent="0.25">
      <c r="B322" s="46"/>
      <c r="C322" s="67"/>
      <c r="D322" s="68"/>
      <c r="AH322" s="68"/>
    </row>
    <row r="323" spans="2:34" ht="15.75" customHeight="1" x14ac:dyDescent="0.25">
      <c r="B323" s="46"/>
      <c r="C323" s="67"/>
      <c r="D323" s="68"/>
      <c r="AH323" s="68"/>
    </row>
    <row r="324" spans="2:34" ht="15.75" customHeight="1" x14ac:dyDescent="0.25">
      <c r="B324" s="46"/>
      <c r="C324" s="67"/>
      <c r="D324" s="68"/>
      <c r="AH324" s="68"/>
    </row>
    <row r="325" spans="2:34" ht="15.75" customHeight="1" x14ac:dyDescent="0.25">
      <c r="B325" s="46"/>
      <c r="C325" s="67"/>
      <c r="D325" s="68"/>
      <c r="AH325" s="68"/>
    </row>
    <row r="326" spans="2:34" ht="15.75" customHeight="1" x14ac:dyDescent="0.25">
      <c r="B326" s="46"/>
      <c r="C326" s="67"/>
      <c r="D326" s="68"/>
      <c r="AH326" s="68"/>
    </row>
    <row r="327" spans="2:34" ht="15.75" customHeight="1" x14ac:dyDescent="0.25">
      <c r="B327" s="46"/>
      <c r="C327" s="67"/>
      <c r="D327" s="68"/>
      <c r="AH327" s="68"/>
    </row>
    <row r="328" spans="2:34" ht="15.75" customHeight="1" x14ac:dyDescent="0.25">
      <c r="B328" s="46"/>
      <c r="C328" s="67"/>
      <c r="D328" s="68"/>
      <c r="AH328" s="68"/>
    </row>
    <row r="329" spans="2:34" ht="15.75" customHeight="1" x14ac:dyDescent="0.25">
      <c r="B329" s="46"/>
      <c r="C329" s="67"/>
      <c r="D329" s="68"/>
      <c r="AH329" s="68"/>
    </row>
    <row r="330" spans="2:34" ht="15.75" customHeight="1" x14ac:dyDescent="0.25">
      <c r="B330" s="46"/>
      <c r="C330" s="67"/>
      <c r="D330" s="68"/>
      <c r="AH330" s="68"/>
    </row>
    <row r="331" spans="2:34" ht="15.75" customHeight="1" x14ac:dyDescent="0.25">
      <c r="B331" s="46"/>
      <c r="C331" s="67"/>
      <c r="D331" s="68"/>
      <c r="AH331" s="68"/>
    </row>
    <row r="332" spans="2:34" ht="15.75" customHeight="1" x14ac:dyDescent="0.25">
      <c r="B332" s="46"/>
      <c r="C332" s="67"/>
      <c r="D332" s="68"/>
      <c r="AH332" s="68"/>
    </row>
    <row r="333" spans="2:34" ht="15.75" customHeight="1" x14ac:dyDescent="0.25">
      <c r="B333" s="46"/>
      <c r="C333" s="67"/>
      <c r="D333" s="68"/>
      <c r="AH333" s="68"/>
    </row>
    <row r="334" spans="2:34" ht="15.75" customHeight="1" x14ac:dyDescent="0.25">
      <c r="B334" s="46"/>
      <c r="C334" s="67"/>
      <c r="D334" s="68"/>
      <c r="AH334" s="68"/>
    </row>
    <row r="335" spans="2:34" ht="15.75" customHeight="1" x14ac:dyDescent="0.25">
      <c r="B335" s="46"/>
      <c r="C335" s="67"/>
      <c r="D335" s="68"/>
      <c r="AH335" s="68"/>
    </row>
    <row r="336" spans="2:34" ht="15.75" customHeight="1" x14ac:dyDescent="0.25">
      <c r="B336" s="46"/>
      <c r="C336" s="67"/>
      <c r="D336" s="68"/>
      <c r="AH336" s="68"/>
    </row>
    <row r="337" spans="2:34" ht="15.75" customHeight="1" x14ac:dyDescent="0.25">
      <c r="B337" s="46"/>
      <c r="C337" s="67"/>
      <c r="D337" s="68"/>
      <c r="AH337" s="68"/>
    </row>
    <row r="338" spans="2:34" ht="15.75" customHeight="1" x14ac:dyDescent="0.25">
      <c r="B338" s="46"/>
      <c r="C338" s="67"/>
      <c r="D338" s="68"/>
      <c r="AH338" s="68"/>
    </row>
    <row r="339" spans="2:34" ht="15.75" customHeight="1" x14ac:dyDescent="0.25">
      <c r="B339" s="46"/>
      <c r="C339" s="67"/>
      <c r="D339" s="68"/>
      <c r="AH339" s="68"/>
    </row>
    <row r="340" spans="2:34" ht="15.75" customHeight="1" x14ac:dyDescent="0.25">
      <c r="B340" s="46"/>
      <c r="C340" s="67"/>
      <c r="D340" s="68"/>
      <c r="AH340" s="68"/>
    </row>
    <row r="341" spans="2:34" ht="15.75" customHeight="1" x14ac:dyDescent="0.25">
      <c r="B341" s="46"/>
      <c r="C341" s="67"/>
      <c r="D341" s="68"/>
      <c r="AH341" s="68"/>
    </row>
    <row r="342" spans="2:34" ht="15.75" customHeight="1" x14ac:dyDescent="0.25">
      <c r="B342" s="46"/>
      <c r="C342" s="67"/>
      <c r="D342" s="68"/>
      <c r="AH342" s="68"/>
    </row>
    <row r="343" spans="2:34" ht="15.75" customHeight="1" x14ac:dyDescent="0.25">
      <c r="B343" s="46"/>
      <c r="C343" s="67"/>
      <c r="D343" s="68"/>
      <c r="AH343" s="68"/>
    </row>
    <row r="344" spans="2:34" ht="15.75" customHeight="1" x14ac:dyDescent="0.25">
      <c r="B344" s="46"/>
      <c r="C344" s="67"/>
      <c r="D344" s="68"/>
      <c r="AH344" s="68"/>
    </row>
    <row r="345" spans="2:34" ht="15.75" customHeight="1" x14ac:dyDescent="0.25">
      <c r="B345" s="46"/>
      <c r="C345" s="67"/>
      <c r="D345" s="68"/>
      <c r="AH345" s="68"/>
    </row>
    <row r="346" spans="2:34" ht="15.75" customHeight="1" x14ac:dyDescent="0.25">
      <c r="B346" s="46"/>
      <c r="C346" s="67"/>
      <c r="D346" s="68"/>
      <c r="AH346" s="68"/>
    </row>
    <row r="347" spans="2:34" ht="15.75" customHeight="1" x14ac:dyDescent="0.25">
      <c r="B347" s="46"/>
      <c r="C347" s="67"/>
      <c r="D347" s="68"/>
      <c r="AH347" s="68"/>
    </row>
    <row r="348" spans="2:34" ht="15.75" customHeight="1" x14ac:dyDescent="0.25">
      <c r="B348" s="46"/>
      <c r="C348" s="67"/>
      <c r="D348" s="68"/>
      <c r="AH348" s="68"/>
    </row>
    <row r="349" spans="2:34" ht="15.75" customHeight="1" x14ac:dyDescent="0.25">
      <c r="B349" s="46"/>
      <c r="C349" s="67"/>
      <c r="D349" s="68"/>
      <c r="AH349" s="68"/>
    </row>
    <row r="350" spans="2:34" ht="15.75" customHeight="1" x14ac:dyDescent="0.25">
      <c r="B350" s="46"/>
      <c r="C350" s="67"/>
      <c r="D350" s="68"/>
      <c r="AH350" s="68"/>
    </row>
    <row r="351" spans="2:34" ht="15.75" customHeight="1" x14ac:dyDescent="0.25">
      <c r="B351" s="46"/>
      <c r="C351" s="67"/>
      <c r="D351" s="68"/>
      <c r="AH351" s="68"/>
    </row>
    <row r="352" spans="2:34" ht="15.75" customHeight="1" x14ac:dyDescent="0.25">
      <c r="B352" s="46"/>
      <c r="C352" s="67"/>
      <c r="D352" s="68"/>
      <c r="AH352" s="68"/>
    </row>
    <row r="353" spans="2:34" ht="15.75" customHeight="1" x14ac:dyDescent="0.25">
      <c r="B353" s="46"/>
      <c r="C353" s="67"/>
      <c r="D353" s="68"/>
      <c r="AH353" s="68"/>
    </row>
    <row r="354" spans="2:34" ht="15.75" customHeight="1" x14ac:dyDescent="0.25">
      <c r="B354" s="46"/>
      <c r="C354" s="67"/>
      <c r="D354" s="68"/>
      <c r="AH354" s="68"/>
    </row>
    <row r="355" spans="2:34" ht="15.75" customHeight="1" x14ac:dyDescent="0.25">
      <c r="B355" s="46"/>
      <c r="C355" s="67"/>
      <c r="D355" s="68"/>
      <c r="AH355" s="68"/>
    </row>
    <row r="356" spans="2:34" ht="15.75" customHeight="1" x14ac:dyDescent="0.25">
      <c r="B356" s="46"/>
      <c r="C356" s="67"/>
      <c r="D356" s="68"/>
      <c r="AH356" s="68"/>
    </row>
    <row r="357" spans="2:34" ht="15.75" customHeight="1" x14ac:dyDescent="0.25">
      <c r="B357" s="46"/>
      <c r="C357" s="67"/>
      <c r="D357" s="68"/>
      <c r="AH357" s="68"/>
    </row>
    <row r="358" spans="2:34" ht="15.75" customHeight="1" x14ac:dyDescent="0.25">
      <c r="B358" s="46"/>
      <c r="C358" s="67"/>
      <c r="D358" s="68"/>
      <c r="AH358" s="68"/>
    </row>
    <row r="359" spans="2:34" ht="15.75" customHeight="1" x14ac:dyDescent="0.25">
      <c r="B359" s="46"/>
      <c r="C359" s="67"/>
      <c r="D359" s="68"/>
      <c r="AH359" s="68"/>
    </row>
    <row r="360" spans="2:34" ht="15.75" customHeight="1" x14ac:dyDescent="0.25">
      <c r="B360" s="46"/>
      <c r="C360" s="67"/>
      <c r="D360" s="68"/>
      <c r="AH360" s="68"/>
    </row>
    <row r="361" spans="2:34" ht="15.75" customHeight="1" x14ac:dyDescent="0.25">
      <c r="B361" s="46"/>
      <c r="C361" s="67"/>
      <c r="D361" s="68"/>
      <c r="AH361" s="68"/>
    </row>
    <row r="362" spans="2:34" ht="15.75" customHeight="1" x14ac:dyDescent="0.25">
      <c r="B362" s="46"/>
      <c r="C362" s="67"/>
      <c r="D362" s="68"/>
      <c r="AH362" s="68"/>
    </row>
    <row r="363" spans="2:34" ht="15.75" customHeight="1" x14ac:dyDescent="0.25">
      <c r="B363" s="46"/>
      <c r="C363" s="67"/>
      <c r="D363" s="68"/>
      <c r="AH363" s="68"/>
    </row>
    <row r="364" spans="2:34" ht="15.75" customHeight="1" x14ac:dyDescent="0.25">
      <c r="B364" s="46"/>
      <c r="C364" s="67"/>
      <c r="D364" s="68"/>
      <c r="AH364" s="68"/>
    </row>
    <row r="365" spans="2:34" ht="15.75" customHeight="1" x14ac:dyDescent="0.25">
      <c r="B365" s="46"/>
      <c r="C365" s="67"/>
      <c r="D365" s="68"/>
      <c r="AH365" s="68"/>
    </row>
    <row r="366" spans="2:34" ht="15.75" customHeight="1" x14ac:dyDescent="0.25">
      <c r="B366" s="46"/>
      <c r="C366" s="67"/>
      <c r="D366" s="68"/>
      <c r="AH366" s="68"/>
    </row>
    <row r="367" spans="2:34" ht="15.75" customHeight="1" x14ac:dyDescent="0.25">
      <c r="B367" s="46"/>
      <c r="C367" s="67"/>
      <c r="D367" s="68"/>
      <c r="AH367" s="68"/>
    </row>
    <row r="368" spans="2:34" ht="15.75" customHeight="1" x14ac:dyDescent="0.25">
      <c r="B368" s="46"/>
      <c r="C368" s="67"/>
      <c r="D368" s="68"/>
      <c r="AH368" s="68"/>
    </row>
    <row r="369" spans="2:34" ht="15.75" customHeight="1" x14ac:dyDescent="0.25">
      <c r="B369" s="46"/>
      <c r="C369" s="67"/>
      <c r="D369" s="68"/>
      <c r="AH369" s="68"/>
    </row>
    <row r="370" spans="2:34" ht="15.75" customHeight="1" x14ac:dyDescent="0.25">
      <c r="B370" s="46"/>
      <c r="C370" s="67"/>
      <c r="D370" s="68"/>
      <c r="AH370" s="68"/>
    </row>
    <row r="371" spans="2:34" ht="15.75" customHeight="1" x14ac:dyDescent="0.25">
      <c r="B371" s="46"/>
      <c r="C371" s="67"/>
      <c r="D371" s="68"/>
      <c r="AH371" s="68"/>
    </row>
    <row r="372" spans="2:34" ht="15.75" customHeight="1" x14ac:dyDescent="0.25">
      <c r="B372" s="46"/>
      <c r="C372" s="67"/>
      <c r="D372" s="68"/>
      <c r="AH372" s="68"/>
    </row>
    <row r="373" spans="2:34" ht="15.75" customHeight="1" x14ac:dyDescent="0.25">
      <c r="B373" s="46"/>
      <c r="C373" s="67"/>
      <c r="D373" s="68"/>
      <c r="AH373" s="68"/>
    </row>
    <row r="374" spans="2:34" ht="15.75" customHeight="1" x14ac:dyDescent="0.25">
      <c r="B374" s="46"/>
      <c r="C374" s="67"/>
      <c r="D374" s="68"/>
      <c r="AH374" s="68"/>
    </row>
    <row r="375" spans="2:34" ht="15.75" customHeight="1" x14ac:dyDescent="0.25">
      <c r="B375" s="46"/>
      <c r="C375" s="67"/>
      <c r="D375" s="68"/>
      <c r="AH375" s="68"/>
    </row>
    <row r="376" spans="2:34" ht="15.75" customHeight="1" x14ac:dyDescent="0.25">
      <c r="B376" s="46"/>
      <c r="C376" s="67"/>
      <c r="D376" s="68"/>
      <c r="AH376" s="68"/>
    </row>
    <row r="377" spans="2:34" ht="15.75" customHeight="1" x14ac:dyDescent="0.25">
      <c r="B377" s="46"/>
      <c r="C377" s="67"/>
      <c r="D377" s="68"/>
      <c r="AH377" s="68"/>
    </row>
    <row r="378" spans="2:34" ht="15.75" customHeight="1" x14ac:dyDescent="0.25">
      <c r="B378" s="46"/>
      <c r="C378" s="67"/>
      <c r="D378" s="68"/>
      <c r="AH378" s="68"/>
    </row>
    <row r="379" spans="2:34" ht="15.75" customHeight="1" x14ac:dyDescent="0.25">
      <c r="B379" s="46"/>
      <c r="C379" s="67"/>
      <c r="D379" s="68"/>
      <c r="AH379" s="68"/>
    </row>
    <row r="380" spans="2:34" ht="15.75" customHeight="1" x14ac:dyDescent="0.25">
      <c r="B380" s="46"/>
      <c r="C380" s="67"/>
      <c r="D380" s="68"/>
      <c r="AH380" s="68"/>
    </row>
    <row r="381" spans="2:34" ht="15.75" customHeight="1" x14ac:dyDescent="0.25">
      <c r="B381" s="46"/>
      <c r="C381" s="67"/>
      <c r="D381" s="68"/>
      <c r="AH381" s="68"/>
    </row>
    <row r="382" spans="2:34" ht="15.75" customHeight="1" x14ac:dyDescent="0.25">
      <c r="B382" s="46"/>
      <c r="C382" s="67"/>
      <c r="D382" s="68"/>
      <c r="AH382" s="68"/>
    </row>
    <row r="383" spans="2:34" ht="15.75" customHeight="1" x14ac:dyDescent="0.25">
      <c r="B383" s="46"/>
      <c r="C383" s="67"/>
      <c r="D383" s="68"/>
      <c r="AH383" s="68"/>
    </row>
    <row r="384" spans="2:34" ht="15.75" customHeight="1" x14ac:dyDescent="0.25">
      <c r="B384" s="46"/>
      <c r="C384" s="67"/>
      <c r="D384" s="68"/>
      <c r="AH384" s="68"/>
    </row>
    <row r="385" spans="2:34" ht="15.75" customHeight="1" x14ac:dyDescent="0.25">
      <c r="B385" s="46"/>
      <c r="C385" s="67"/>
      <c r="D385" s="68"/>
      <c r="AH385" s="68"/>
    </row>
    <row r="386" spans="2:34" ht="15.75" customHeight="1" x14ac:dyDescent="0.25">
      <c r="B386" s="46"/>
      <c r="C386" s="67"/>
      <c r="D386" s="68"/>
      <c r="AH386" s="68"/>
    </row>
    <row r="387" spans="2:34" ht="15.75" customHeight="1" x14ac:dyDescent="0.25">
      <c r="B387" s="46"/>
      <c r="C387" s="67"/>
      <c r="D387" s="68"/>
      <c r="AH387" s="68"/>
    </row>
    <row r="388" spans="2:34" ht="15.75" customHeight="1" x14ac:dyDescent="0.25">
      <c r="B388" s="46"/>
      <c r="C388" s="67"/>
      <c r="D388" s="68"/>
      <c r="AH388" s="68"/>
    </row>
    <row r="389" spans="2:34" ht="15.75" customHeight="1" x14ac:dyDescent="0.25">
      <c r="B389" s="46"/>
      <c r="C389" s="67"/>
      <c r="D389" s="68"/>
      <c r="AH389" s="68"/>
    </row>
    <row r="390" spans="2:34" ht="15.75" customHeight="1" x14ac:dyDescent="0.25">
      <c r="B390" s="46"/>
      <c r="C390" s="67"/>
      <c r="D390" s="68"/>
      <c r="AH390" s="68"/>
    </row>
    <row r="391" spans="2:34" ht="15.75" customHeight="1" x14ac:dyDescent="0.25">
      <c r="B391" s="46"/>
      <c r="C391" s="67"/>
      <c r="D391" s="68"/>
      <c r="AH391" s="68"/>
    </row>
    <row r="392" spans="2:34" ht="15.75" customHeight="1" x14ac:dyDescent="0.25">
      <c r="B392" s="46"/>
      <c r="C392" s="67"/>
      <c r="D392" s="68"/>
      <c r="AH392" s="68"/>
    </row>
    <row r="393" spans="2:34" ht="15.75" customHeight="1" x14ac:dyDescent="0.25">
      <c r="B393" s="46"/>
      <c r="C393" s="67"/>
      <c r="D393" s="68"/>
      <c r="AH393" s="68"/>
    </row>
    <row r="394" spans="2:34" ht="15.75" customHeight="1" x14ac:dyDescent="0.25">
      <c r="B394" s="46"/>
      <c r="C394" s="67"/>
      <c r="D394" s="68"/>
      <c r="AH394" s="68"/>
    </row>
    <row r="395" spans="2:34" ht="15.75" customHeight="1" x14ac:dyDescent="0.25">
      <c r="B395" s="46"/>
      <c r="C395" s="67"/>
      <c r="D395" s="68"/>
      <c r="AH395" s="68"/>
    </row>
    <row r="396" spans="2:34" ht="15.75" customHeight="1" x14ac:dyDescent="0.25">
      <c r="B396" s="46"/>
      <c r="C396" s="67"/>
      <c r="D396" s="68"/>
      <c r="AH396" s="68"/>
    </row>
    <row r="397" spans="2:34" ht="15.75" customHeight="1" x14ac:dyDescent="0.25">
      <c r="B397" s="46"/>
      <c r="C397" s="67"/>
      <c r="D397" s="68"/>
      <c r="AH397" s="68"/>
    </row>
    <row r="398" spans="2:34" ht="15.75" customHeight="1" x14ac:dyDescent="0.25">
      <c r="B398" s="46"/>
      <c r="C398" s="67"/>
      <c r="D398" s="68"/>
      <c r="AH398" s="68"/>
    </row>
    <row r="399" spans="2:34" ht="15.75" customHeight="1" x14ac:dyDescent="0.25">
      <c r="B399" s="46"/>
      <c r="C399" s="67"/>
      <c r="D399" s="68"/>
      <c r="AH399" s="68"/>
    </row>
    <row r="400" spans="2:34" ht="15.75" customHeight="1" x14ac:dyDescent="0.25">
      <c r="B400" s="46"/>
      <c r="C400" s="67"/>
      <c r="D400" s="68"/>
      <c r="AH400" s="68"/>
    </row>
    <row r="401" spans="2:34" ht="15.75" customHeight="1" x14ac:dyDescent="0.25">
      <c r="B401" s="46"/>
      <c r="C401" s="67"/>
      <c r="D401" s="68"/>
      <c r="AH401" s="68"/>
    </row>
    <row r="402" spans="2:34" ht="15.75" customHeight="1" x14ac:dyDescent="0.25">
      <c r="B402" s="46"/>
      <c r="C402" s="67"/>
      <c r="D402" s="68"/>
      <c r="AH402" s="68"/>
    </row>
    <row r="403" spans="2:34" ht="15.75" customHeight="1" x14ac:dyDescent="0.25">
      <c r="B403" s="46"/>
      <c r="C403" s="67"/>
      <c r="D403" s="68"/>
      <c r="AH403" s="68"/>
    </row>
    <row r="404" spans="2:34" ht="15.75" customHeight="1" x14ac:dyDescent="0.25">
      <c r="B404" s="46"/>
      <c r="C404" s="67"/>
      <c r="D404" s="68"/>
      <c r="AH404" s="68"/>
    </row>
    <row r="405" spans="2:34" ht="15.75" customHeight="1" x14ac:dyDescent="0.25">
      <c r="B405" s="46"/>
      <c r="C405" s="67"/>
      <c r="D405" s="68"/>
      <c r="AH405" s="68"/>
    </row>
    <row r="406" spans="2:34" ht="15.75" customHeight="1" x14ac:dyDescent="0.25">
      <c r="B406" s="46"/>
      <c r="C406" s="67"/>
      <c r="D406" s="68"/>
      <c r="AH406" s="68"/>
    </row>
    <row r="407" spans="2:34" ht="15.75" customHeight="1" x14ac:dyDescent="0.25">
      <c r="B407" s="46"/>
      <c r="C407" s="67"/>
      <c r="D407" s="68"/>
      <c r="AH407" s="68"/>
    </row>
    <row r="408" spans="2:34" ht="15.75" customHeight="1" x14ac:dyDescent="0.25">
      <c r="B408" s="46"/>
      <c r="C408" s="67"/>
      <c r="D408" s="68"/>
      <c r="AH408" s="68"/>
    </row>
    <row r="409" spans="2:34" ht="15.75" customHeight="1" x14ac:dyDescent="0.25">
      <c r="B409" s="46"/>
      <c r="C409" s="67"/>
      <c r="D409" s="68"/>
      <c r="AH409" s="68"/>
    </row>
    <row r="410" spans="2:34" ht="15.75" customHeight="1" x14ac:dyDescent="0.25">
      <c r="B410" s="46"/>
      <c r="C410" s="67"/>
      <c r="D410" s="68"/>
      <c r="AH410" s="68"/>
    </row>
    <row r="411" spans="2:34" ht="15.75" customHeight="1" x14ac:dyDescent="0.25">
      <c r="B411" s="46"/>
      <c r="C411" s="67"/>
      <c r="D411" s="68"/>
      <c r="AH411" s="68"/>
    </row>
    <row r="412" spans="2:34" ht="15.75" customHeight="1" x14ac:dyDescent="0.25">
      <c r="B412" s="46"/>
      <c r="C412" s="67"/>
      <c r="D412" s="68"/>
      <c r="AH412" s="68"/>
    </row>
    <row r="413" spans="2:34" ht="15.75" customHeight="1" x14ac:dyDescent="0.25">
      <c r="B413" s="46"/>
      <c r="C413" s="67"/>
      <c r="D413" s="68"/>
      <c r="AH413" s="68"/>
    </row>
    <row r="414" spans="2:34" ht="15.75" customHeight="1" x14ac:dyDescent="0.25">
      <c r="B414" s="46"/>
      <c r="C414" s="67"/>
      <c r="D414" s="68"/>
      <c r="AH414" s="68"/>
    </row>
    <row r="415" spans="2:34" ht="15.75" customHeight="1" x14ac:dyDescent="0.25">
      <c r="B415" s="46"/>
      <c r="C415" s="67"/>
      <c r="D415" s="68"/>
      <c r="AH415" s="68"/>
    </row>
    <row r="416" spans="2:34" ht="15.75" customHeight="1" x14ac:dyDescent="0.25">
      <c r="B416" s="46"/>
      <c r="C416" s="67"/>
      <c r="D416" s="68"/>
      <c r="AH416" s="68"/>
    </row>
    <row r="417" spans="2:34" ht="15.75" customHeight="1" x14ac:dyDescent="0.25">
      <c r="B417" s="46"/>
      <c r="C417" s="67"/>
      <c r="D417" s="68"/>
      <c r="AH417" s="68"/>
    </row>
    <row r="418" spans="2:34" ht="15.75" customHeight="1" x14ac:dyDescent="0.25">
      <c r="B418" s="46"/>
      <c r="C418" s="67"/>
      <c r="D418" s="68"/>
      <c r="AH418" s="68"/>
    </row>
    <row r="419" spans="2:34" ht="15.75" customHeight="1" x14ac:dyDescent="0.25">
      <c r="B419" s="46"/>
      <c r="C419" s="67"/>
      <c r="D419" s="68"/>
      <c r="AH419" s="68"/>
    </row>
    <row r="420" spans="2:34" ht="15.75" customHeight="1" x14ac:dyDescent="0.25">
      <c r="B420" s="46"/>
      <c r="C420" s="67"/>
      <c r="D420" s="68"/>
      <c r="AH420" s="68"/>
    </row>
    <row r="421" spans="2:34" ht="15.75" customHeight="1" x14ac:dyDescent="0.25">
      <c r="B421" s="46"/>
      <c r="C421" s="67"/>
      <c r="D421" s="68"/>
      <c r="AH421" s="68"/>
    </row>
    <row r="422" spans="2:34" ht="15.75" customHeight="1" x14ac:dyDescent="0.25">
      <c r="B422" s="46"/>
      <c r="C422" s="67"/>
      <c r="D422" s="68"/>
      <c r="AH422" s="68"/>
    </row>
    <row r="423" spans="2:34" ht="15.75" customHeight="1" x14ac:dyDescent="0.25">
      <c r="B423" s="46"/>
      <c r="C423" s="67"/>
      <c r="D423" s="68"/>
      <c r="AH423" s="68"/>
    </row>
    <row r="424" spans="2:34" ht="15.75" customHeight="1" x14ac:dyDescent="0.25">
      <c r="B424" s="46"/>
      <c r="C424" s="67"/>
      <c r="D424" s="68"/>
      <c r="AH424" s="68"/>
    </row>
    <row r="425" spans="2:34" ht="15.75" customHeight="1" x14ac:dyDescent="0.25">
      <c r="B425" s="46"/>
      <c r="C425" s="67"/>
      <c r="D425" s="68"/>
      <c r="AH425" s="68"/>
    </row>
    <row r="426" spans="2:34" ht="15.75" customHeight="1" x14ac:dyDescent="0.25">
      <c r="B426" s="46"/>
      <c r="C426" s="67"/>
      <c r="D426" s="68"/>
      <c r="AH426" s="68"/>
    </row>
    <row r="427" spans="2:34" ht="15.75" customHeight="1" x14ac:dyDescent="0.25">
      <c r="B427" s="46"/>
      <c r="C427" s="67"/>
      <c r="D427" s="68"/>
      <c r="AH427" s="68"/>
    </row>
    <row r="428" spans="2:34" ht="15.75" customHeight="1" x14ac:dyDescent="0.25">
      <c r="B428" s="46"/>
      <c r="C428" s="67"/>
      <c r="D428" s="68"/>
      <c r="AH428" s="68"/>
    </row>
    <row r="429" spans="2:34" ht="15.75" customHeight="1" x14ac:dyDescent="0.25">
      <c r="B429" s="46"/>
      <c r="C429" s="67"/>
      <c r="D429" s="68"/>
      <c r="AH429" s="68"/>
    </row>
    <row r="430" spans="2:34" ht="15.75" customHeight="1" x14ac:dyDescent="0.25">
      <c r="B430" s="46"/>
      <c r="C430" s="67"/>
      <c r="D430" s="68"/>
      <c r="AH430" s="68"/>
    </row>
    <row r="431" spans="2:34" ht="15.75" customHeight="1" x14ac:dyDescent="0.25">
      <c r="B431" s="46"/>
      <c r="C431" s="67"/>
      <c r="D431" s="68"/>
      <c r="AH431" s="68"/>
    </row>
    <row r="432" spans="2:34" ht="15.75" customHeight="1" x14ac:dyDescent="0.25">
      <c r="B432" s="46"/>
      <c r="C432" s="67"/>
      <c r="D432" s="68"/>
      <c r="AH432" s="68"/>
    </row>
    <row r="433" spans="2:34" ht="15.75" customHeight="1" x14ac:dyDescent="0.25">
      <c r="B433" s="46"/>
      <c r="C433" s="67"/>
      <c r="D433" s="68"/>
      <c r="AH433" s="68"/>
    </row>
    <row r="434" spans="2:34" ht="15.75" customHeight="1" x14ac:dyDescent="0.25">
      <c r="B434" s="46"/>
      <c r="C434" s="67"/>
      <c r="D434" s="68"/>
      <c r="AH434" s="68"/>
    </row>
    <row r="435" spans="2:34" ht="15.75" customHeight="1" x14ac:dyDescent="0.25">
      <c r="B435" s="46"/>
      <c r="C435" s="67"/>
      <c r="D435" s="68"/>
      <c r="AH435" s="68"/>
    </row>
    <row r="436" spans="2:34" ht="15.75" customHeight="1" x14ac:dyDescent="0.25">
      <c r="B436" s="46"/>
      <c r="C436" s="67"/>
      <c r="D436" s="68"/>
      <c r="AH436" s="68"/>
    </row>
    <row r="437" spans="2:34" ht="15.75" customHeight="1" x14ac:dyDescent="0.25">
      <c r="B437" s="46"/>
      <c r="C437" s="67"/>
      <c r="D437" s="68"/>
      <c r="AH437" s="68"/>
    </row>
    <row r="438" spans="2:34" ht="15.75" customHeight="1" x14ac:dyDescent="0.25">
      <c r="B438" s="46"/>
      <c r="C438" s="67"/>
      <c r="D438" s="68"/>
      <c r="AH438" s="68"/>
    </row>
    <row r="439" spans="2:34" ht="15.75" customHeight="1" x14ac:dyDescent="0.25">
      <c r="B439" s="46"/>
      <c r="C439" s="67"/>
      <c r="D439" s="68"/>
      <c r="AH439" s="68"/>
    </row>
    <row r="440" spans="2:34" ht="15.75" customHeight="1" x14ac:dyDescent="0.25">
      <c r="B440" s="46"/>
      <c r="C440" s="67"/>
      <c r="D440" s="68"/>
      <c r="AH440" s="68"/>
    </row>
    <row r="441" spans="2:34" ht="15.75" customHeight="1" x14ac:dyDescent="0.25">
      <c r="B441" s="46"/>
      <c r="C441" s="67"/>
      <c r="D441" s="68"/>
      <c r="AH441" s="68"/>
    </row>
    <row r="442" spans="2:34" ht="15.75" customHeight="1" x14ac:dyDescent="0.25">
      <c r="B442" s="46"/>
      <c r="C442" s="67"/>
      <c r="D442" s="68"/>
      <c r="AH442" s="68"/>
    </row>
    <row r="443" spans="2:34" ht="15.75" customHeight="1" x14ac:dyDescent="0.25">
      <c r="B443" s="46"/>
      <c r="C443" s="67"/>
      <c r="D443" s="68"/>
      <c r="AH443" s="68"/>
    </row>
    <row r="444" spans="2:34" ht="15.75" customHeight="1" x14ac:dyDescent="0.25">
      <c r="B444" s="46"/>
      <c r="C444" s="67"/>
      <c r="D444" s="68"/>
      <c r="AH444" s="68"/>
    </row>
    <row r="445" spans="2:34" ht="15.75" customHeight="1" x14ac:dyDescent="0.25">
      <c r="B445" s="46"/>
      <c r="C445" s="67"/>
      <c r="D445" s="68"/>
      <c r="AH445" s="68"/>
    </row>
    <row r="446" spans="2:34" ht="15.75" customHeight="1" x14ac:dyDescent="0.25">
      <c r="B446" s="46"/>
      <c r="C446" s="67"/>
      <c r="D446" s="68"/>
      <c r="AH446" s="68"/>
    </row>
    <row r="447" spans="2:34" ht="15.75" customHeight="1" x14ac:dyDescent="0.25">
      <c r="B447" s="46"/>
      <c r="C447" s="67"/>
      <c r="D447" s="68"/>
      <c r="AH447" s="68"/>
    </row>
    <row r="448" spans="2:34" ht="15.75" customHeight="1" x14ac:dyDescent="0.25">
      <c r="B448" s="46"/>
      <c r="C448" s="67"/>
      <c r="D448" s="68"/>
      <c r="AH448" s="68"/>
    </row>
    <row r="449" spans="2:34" ht="15.75" customHeight="1" x14ac:dyDescent="0.25">
      <c r="B449" s="46"/>
      <c r="C449" s="67"/>
      <c r="D449" s="68"/>
      <c r="AH449" s="68"/>
    </row>
    <row r="450" spans="2:34" ht="15.75" customHeight="1" x14ac:dyDescent="0.25">
      <c r="B450" s="46"/>
      <c r="C450" s="67"/>
      <c r="D450" s="68"/>
      <c r="AH450" s="68"/>
    </row>
    <row r="451" spans="2:34" ht="15.75" customHeight="1" x14ac:dyDescent="0.25">
      <c r="B451" s="46"/>
      <c r="C451" s="67"/>
      <c r="D451" s="68"/>
      <c r="AH451" s="68"/>
    </row>
    <row r="452" spans="2:34" ht="15.75" customHeight="1" x14ac:dyDescent="0.25">
      <c r="B452" s="46"/>
      <c r="C452" s="67"/>
      <c r="D452" s="68"/>
      <c r="AH452" s="68"/>
    </row>
    <row r="453" spans="2:34" ht="15.75" customHeight="1" x14ac:dyDescent="0.25">
      <c r="B453" s="46"/>
      <c r="C453" s="67"/>
      <c r="D453" s="68"/>
      <c r="AH453" s="68"/>
    </row>
    <row r="454" spans="2:34" ht="15.75" customHeight="1" x14ac:dyDescent="0.25">
      <c r="B454" s="46"/>
      <c r="C454" s="67"/>
      <c r="D454" s="68"/>
      <c r="AH454" s="68"/>
    </row>
    <row r="455" spans="2:34" ht="15.75" customHeight="1" x14ac:dyDescent="0.25">
      <c r="B455" s="46"/>
      <c r="C455" s="67"/>
      <c r="D455" s="68"/>
      <c r="AH455" s="68"/>
    </row>
    <row r="456" spans="2:34" ht="15.75" customHeight="1" x14ac:dyDescent="0.25">
      <c r="B456" s="46"/>
      <c r="C456" s="67"/>
      <c r="D456" s="68"/>
      <c r="AH456" s="68"/>
    </row>
    <row r="457" spans="2:34" ht="15.75" customHeight="1" x14ac:dyDescent="0.25">
      <c r="B457" s="46"/>
      <c r="C457" s="67"/>
      <c r="D457" s="68"/>
      <c r="AH457" s="68"/>
    </row>
    <row r="458" spans="2:34" ht="15.75" customHeight="1" x14ac:dyDescent="0.25">
      <c r="B458" s="46"/>
      <c r="C458" s="67"/>
      <c r="D458" s="68"/>
      <c r="AH458" s="68"/>
    </row>
    <row r="459" spans="2:34" ht="15.75" customHeight="1" x14ac:dyDescent="0.25">
      <c r="B459" s="46"/>
      <c r="C459" s="67"/>
      <c r="D459" s="68"/>
      <c r="AH459" s="68"/>
    </row>
    <row r="460" spans="2:34" ht="15.75" customHeight="1" x14ac:dyDescent="0.25">
      <c r="B460" s="46"/>
      <c r="C460" s="67"/>
      <c r="D460" s="68"/>
      <c r="AH460" s="68"/>
    </row>
    <row r="461" spans="2:34" ht="15.75" customHeight="1" x14ac:dyDescent="0.25">
      <c r="B461" s="46"/>
      <c r="C461" s="67"/>
      <c r="D461" s="68"/>
      <c r="AH461" s="68"/>
    </row>
    <row r="462" spans="2:34" ht="15.75" customHeight="1" x14ac:dyDescent="0.25">
      <c r="B462" s="46"/>
      <c r="C462" s="67"/>
      <c r="D462" s="68"/>
      <c r="AH462" s="68"/>
    </row>
    <row r="463" spans="2:34" ht="15.75" customHeight="1" x14ac:dyDescent="0.25">
      <c r="B463" s="46"/>
      <c r="C463" s="67"/>
      <c r="D463" s="68"/>
      <c r="AH463" s="68"/>
    </row>
    <row r="464" spans="2:34" ht="15.75" customHeight="1" x14ac:dyDescent="0.25">
      <c r="B464" s="46"/>
      <c r="C464" s="67"/>
      <c r="D464" s="68"/>
      <c r="AH464" s="68"/>
    </row>
    <row r="465" spans="2:34" ht="15.75" customHeight="1" x14ac:dyDescent="0.25">
      <c r="B465" s="46"/>
      <c r="C465" s="67"/>
      <c r="D465" s="68"/>
      <c r="AH465" s="68"/>
    </row>
    <row r="466" spans="2:34" ht="15.75" customHeight="1" x14ac:dyDescent="0.25">
      <c r="B466" s="46"/>
      <c r="C466" s="67"/>
      <c r="D466" s="68"/>
      <c r="AH466" s="68"/>
    </row>
    <row r="467" spans="2:34" ht="15.75" customHeight="1" x14ac:dyDescent="0.25">
      <c r="B467" s="46"/>
      <c r="C467" s="67"/>
      <c r="D467" s="68"/>
      <c r="AH467" s="68"/>
    </row>
    <row r="468" spans="2:34" ht="15.75" customHeight="1" x14ac:dyDescent="0.25">
      <c r="B468" s="46"/>
      <c r="C468" s="67"/>
      <c r="D468" s="68"/>
      <c r="AH468" s="68"/>
    </row>
    <row r="469" spans="2:34" ht="15.75" customHeight="1" x14ac:dyDescent="0.25">
      <c r="B469" s="46"/>
      <c r="C469" s="67"/>
      <c r="D469" s="68"/>
      <c r="AH469" s="68"/>
    </row>
    <row r="470" spans="2:34" ht="15.75" customHeight="1" x14ac:dyDescent="0.25">
      <c r="B470" s="46"/>
      <c r="C470" s="67"/>
      <c r="D470" s="68"/>
      <c r="AH470" s="68"/>
    </row>
    <row r="471" spans="2:34" ht="15.75" customHeight="1" x14ac:dyDescent="0.25">
      <c r="B471" s="46"/>
      <c r="C471" s="67"/>
      <c r="D471" s="68"/>
      <c r="AH471" s="68"/>
    </row>
    <row r="472" spans="2:34" ht="15.75" customHeight="1" x14ac:dyDescent="0.25">
      <c r="B472" s="46"/>
      <c r="C472" s="67"/>
      <c r="D472" s="68"/>
      <c r="AH472" s="68"/>
    </row>
    <row r="473" spans="2:34" ht="15.75" customHeight="1" x14ac:dyDescent="0.25">
      <c r="B473" s="46"/>
      <c r="C473" s="67"/>
      <c r="D473" s="68"/>
      <c r="AH473" s="68"/>
    </row>
    <row r="474" spans="2:34" ht="15.75" customHeight="1" x14ac:dyDescent="0.25">
      <c r="B474" s="46"/>
      <c r="C474" s="67"/>
      <c r="D474" s="68"/>
      <c r="AH474" s="68"/>
    </row>
    <row r="475" spans="2:34" ht="15.75" customHeight="1" x14ac:dyDescent="0.25">
      <c r="B475" s="46"/>
      <c r="C475" s="67"/>
      <c r="D475" s="68"/>
      <c r="AH475" s="68"/>
    </row>
    <row r="476" spans="2:34" ht="15.75" customHeight="1" x14ac:dyDescent="0.25">
      <c r="B476" s="46"/>
      <c r="C476" s="67"/>
      <c r="D476" s="68"/>
      <c r="AH476" s="68"/>
    </row>
    <row r="477" spans="2:34" ht="15.75" customHeight="1" x14ac:dyDescent="0.25">
      <c r="B477" s="46"/>
      <c r="C477" s="67"/>
      <c r="D477" s="68"/>
      <c r="AH477" s="68"/>
    </row>
    <row r="478" spans="2:34" ht="15.75" customHeight="1" x14ac:dyDescent="0.25">
      <c r="B478" s="46"/>
      <c r="C478" s="67"/>
      <c r="D478" s="68"/>
      <c r="AH478" s="68"/>
    </row>
    <row r="479" spans="2:34" ht="15.75" customHeight="1" x14ac:dyDescent="0.25">
      <c r="B479" s="46"/>
      <c r="C479" s="67"/>
      <c r="D479" s="68"/>
      <c r="AH479" s="68"/>
    </row>
    <row r="480" spans="2:34" ht="15.75" customHeight="1" x14ac:dyDescent="0.25">
      <c r="B480" s="46"/>
      <c r="C480" s="67"/>
      <c r="D480" s="68"/>
      <c r="AH480" s="68"/>
    </row>
    <row r="481" spans="2:34" ht="15.75" customHeight="1" x14ac:dyDescent="0.25">
      <c r="B481" s="46"/>
      <c r="C481" s="67"/>
      <c r="D481" s="68"/>
      <c r="AH481" s="68"/>
    </row>
    <row r="482" spans="2:34" ht="15.75" customHeight="1" x14ac:dyDescent="0.25">
      <c r="B482" s="46"/>
      <c r="C482" s="67"/>
      <c r="D482" s="68"/>
      <c r="AH482" s="68"/>
    </row>
    <row r="483" spans="2:34" ht="15.75" customHeight="1" x14ac:dyDescent="0.25">
      <c r="B483" s="46"/>
      <c r="C483" s="67"/>
      <c r="D483" s="68"/>
      <c r="AH483" s="68"/>
    </row>
    <row r="484" spans="2:34" ht="15.75" customHeight="1" x14ac:dyDescent="0.25">
      <c r="B484" s="46"/>
      <c r="C484" s="67"/>
      <c r="D484" s="68"/>
      <c r="AH484" s="68"/>
    </row>
    <row r="485" spans="2:34" ht="15.75" customHeight="1" x14ac:dyDescent="0.25">
      <c r="B485" s="46"/>
      <c r="C485" s="67"/>
      <c r="D485" s="68"/>
      <c r="AH485" s="68"/>
    </row>
    <row r="486" spans="2:34" ht="15.75" customHeight="1" x14ac:dyDescent="0.25">
      <c r="B486" s="46"/>
      <c r="C486" s="67"/>
      <c r="D486" s="68"/>
      <c r="AH486" s="68"/>
    </row>
    <row r="487" spans="2:34" ht="15.75" customHeight="1" x14ac:dyDescent="0.25">
      <c r="B487" s="46"/>
      <c r="C487" s="67"/>
      <c r="D487" s="68"/>
      <c r="AH487" s="68"/>
    </row>
    <row r="488" spans="2:34" ht="15.75" customHeight="1" x14ac:dyDescent="0.25">
      <c r="B488" s="46"/>
      <c r="C488" s="67"/>
      <c r="D488" s="68"/>
      <c r="AH488" s="68"/>
    </row>
    <row r="489" spans="2:34" ht="15.75" customHeight="1" x14ac:dyDescent="0.25">
      <c r="B489" s="46"/>
      <c r="C489" s="67"/>
      <c r="D489" s="68"/>
      <c r="AH489" s="68"/>
    </row>
    <row r="490" spans="2:34" ht="15.75" customHeight="1" x14ac:dyDescent="0.25">
      <c r="B490" s="46"/>
      <c r="C490" s="67"/>
      <c r="D490" s="68"/>
      <c r="AH490" s="68"/>
    </row>
    <row r="491" spans="2:34" ht="15.75" customHeight="1" x14ac:dyDescent="0.25">
      <c r="B491" s="46"/>
      <c r="C491" s="67"/>
      <c r="D491" s="68"/>
      <c r="AH491" s="68"/>
    </row>
    <row r="492" spans="2:34" ht="15.75" customHeight="1" x14ac:dyDescent="0.25">
      <c r="B492" s="46"/>
      <c r="C492" s="67"/>
      <c r="D492" s="68"/>
      <c r="AH492" s="68"/>
    </row>
    <row r="493" spans="2:34" ht="15.75" customHeight="1" x14ac:dyDescent="0.25">
      <c r="B493" s="46"/>
      <c r="C493" s="67"/>
      <c r="D493" s="68"/>
      <c r="AH493" s="68"/>
    </row>
    <row r="494" spans="2:34" ht="15.75" customHeight="1" x14ac:dyDescent="0.25">
      <c r="B494" s="46"/>
      <c r="C494" s="67"/>
      <c r="D494" s="68"/>
      <c r="AH494" s="68"/>
    </row>
    <row r="495" spans="2:34" ht="15.75" customHeight="1" x14ac:dyDescent="0.25">
      <c r="B495" s="46"/>
      <c r="C495" s="67"/>
      <c r="D495" s="68"/>
      <c r="AH495" s="68"/>
    </row>
    <row r="496" spans="2:34" ht="15.75" customHeight="1" x14ac:dyDescent="0.25">
      <c r="B496" s="46"/>
      <c r="C496" s="67"/>
      <c r="D496" s="68"/>
      <c r="AH496" s="68"/>
    </row>
    <row r="497" spans="2:34" ht="15.75" customHeight="1" x14ac:dyDescent="0.25">
      <c r="B497" s="46"/>
      <c r="C497" s="67"/>
      <c r="D497" s="68"/>
      <c r="AH497" s="68"/>
    </row>
    <row r="498" spans="2:34" ht="15.75" customHeight="1" x14ac:dyDescent="0.25">
      <c r="B498" s="46"/>
      <c r="C498" s="67"/>
      <c r="D498" s="68"/>
      <c r="AH498" s="68"/>
    </row>
    <row r="499" spans="2:34" ht="15.75" customHeight="1" x14ac:dyDescent="0.25">
      <c r="B499" s="46"/>
      <c r="C499" s="67"/>
      <c r="D499" s="68"/>
      <c r="AH499" s="68"/>
    </row>
    <row r="500" spans="2:34" ht="15.75" customHeight="1" x14ac:dyDescent="0.25">
      <c r="B500" s="46"/>
      <c r="C500" s="67"/>
      <c r="D500" s="68"/>
      <c r="AH500" s="68"/>
    </row>
    <row r="501" spans="2:34" ht="15.75" customHeight="1" x14ac:dyDescent="0.25">
      <c r="B501" s="46"/>
      <c r="C501" s="67"/>
      <c r="D501" s="68"/>
      <c r="AH501" s="68"/>
    </row>
    <row r="502" spans="2:34" ht="15.75" customHeight="1" x14ac:dyDescent="0.25">
      <c r="B502" s="46"/>
      <c r="C502" s="67"/>
      <c r="D502" s="68"/>
      <c r="AH502" s="68"/>
    </row>
    <row r="503" spans="2:34" ht="15.75" customHeight="1" x14ac:dyDescent="0.25">
      <c r="B503" s="46"/>
      <c r="C503" s="67"/>
      <c r="D503" s="68"/>
      <c r="AH503" s="68"/>
    </row>
    <row r="504" spans="2:34" ht="15.75" customHeight="1" x14ac:dyDescent="0.25">
      <c r="B504" s="46"/>
      <c r="C504" s="67"/>
      <c r="D504" s="68"/>
      <c r="AH504" s="68"/>
    </row>
    <row r="505" spans="2:34" ht="15.75" customHeight="1" x14ac:dyDescent="0.25">
      <c r="B505" s="46"/>
      <c r="C505" s="67"/>
      <c r="D505" s="68"/>
      <c r="AH505" s="68"/>
    </row>
    <row r="506" spans="2:34" ht="15.75" customHeight="1" x14ac:dyDescent="0.25">
      <c r="B506" s="46"/>
      <c r="C506" s="67"/>
      <c r="D506" s="68"/>
      <c r="AH506" s="68"/>
    </row>
    <row r="507" spans="2:34" ht="15.75" customHeight="1" x14ac:dyDescent="0.25">
      <c r="B507" s="46"/>
      <c r="C507" s="67"/>
      <c r="D507" s="68"/>
      <c r="AH507" s="68"/>
    </row>
    <row r="508" spans="2:34" ht="15.75" customHeight="1" x14ac:dyDescent="0.25">
      <c r="B508" s="46"/>
      <c r="C508" s="67"/>
      <c r="D508" s="68"/>
      <c r="AH508" s="68"/>
    </row>
    <row r="509" spans="2:34" ht="15.75" customHeight="1" x14ac:dyDescent="0.25">
      <c r="B509" s="46"/>
      <c r="C509" s="67"/>
      <c r="D509" s="68"/>
      <c r="AH509" s="68"/>
    </row>
    <row r="510" spans="2:34" ht="15.75" customHeight="1" x14ac:dyDescent="0.25">
      <c r="B510" s="46"/>
      <c r="C510" s="67"/>
      <c r="D510" s="68"/>
      <c r="AH510" s="68"/>
    </row>
    <row r="511" spans="2:34" ht="15.75" customHeight="1" x14ac:dyDescent="0.25">
      <c r="B511" s="46"/>
      <c r="C511" s="67"/>
      <c r="D511" s="68"/>
      <c r="AH511" s="68"/>
    </row>
    <row r="512" spans="2:34" ht="15.75" customHeight="1" x14ac:dyDescent="0.25">
      <c r="B512" s="46"/>
      <c r="C512" s="67"/>
      <c r="D512" s="68"/>
      <c r="AH512" s="68"/>
    </row>
    <row r="513" spans="2:34" ht="15.75" customHeight="1" x14ac:dyDescent="0.25">
      <c r="B513" s="46"/>
      <c r="C513" s="67"/>
      <c r="D513" s="68"/>
      <c r="AH513" s="68"/>
    </row>
    <row r="514" spans="2:34" ht="15.75" customHeight="1" x14ac:dyDescent="0.25">
      <c r="B514" s="46"/>
      <c r="C514" s="67"/>
      <c r="D514" s="68"/>
      <c r="AH514" s="68"/>
    </row>
    <row r="515" spans="2:34" ht="15.75" customHeight="1" x14ac:dyDescent="0.25">
      <c r="B515" s="46"/>
      <c r="C515" s="67"/>
      <c r="D515" s="68"/>
      <c r="AH515" s="68"/>
    </row>
    <row r="516" spans="2:34" ht="15.75" customHeight="1" x14ac:dyDescent="0.25">
      <c r="B516" s="46"/>
      <c r="C516" s="67"/>
      <c r="D516" s="68"/>
      <c r="AH516" s="68"/>
    </row>
    <row r="517" spans="2:34" ht="15.75" customHeight="1" x14ac:dyDescent="0.25">
      <c r="B517" s="46"/>
      <c r="C517" s="67"/>
      <c r="D517" s="68"/>
      <c r="AH517" s="68"/>
    </row>
    <row r="518" spans="2:34" ht="15.75" customHeight="1" x14ac:dyDescent="0.25">
      <c r="B518" s="46"/>
      <c r="C518" s="67"/>
      <c r="D518" s="68"/>
      <c r="AH518" s="68"/>
    </row>
    <row r="519" spans="2:34" ht="15.75" customHeight="1" x14ac:dyDescent="0.25">
      <c r="B519" s="46"/>
      <c r="C519" s="67"/>
      <c r="D519" s="68"/>
      <c r="AH519" s="68"/>
    </row>
    <row r="520" spans="2:34" ht="15.75" customHeight="1" x14ac:dyDescent="0.25">
      <c r="B520" s="46"/>
      <c r="C520" s="67"/>
      <c r="D520" s="68"/>
      <c r="AH520" s="68"/>
    </row>
    <row r="521" spans="2:34" ht="15.75" customHeight="1" x14ac:dyDescent="0.25">
      <c r="B521" s="46"/>
      <c r="C521" s="67"/>
      <c r="D521" s="68"/>
      <c r="AH521" s="68"/>
    </row>
    <row r="522" spans="2:34" ht="15.75" customHeight="1" x14ac:dyDescent="0.25">
      <c r="B522" s="46"/>
      <c r="C522" s="67"/>
      <c r="D522" s="68"/>
      <c r="AH522" s="68"/>
    </row>
    <row r="523" spans="2:34" ht="15.75" customHeight="1" x14ac:dyDescent="0.25">
      <c r="B523" s="46"/>
      <c r="C523" s="67"/>
      <c r="D523" s="68"/>
      <c r="AH523" s="68"/>
    </row>
    <row r="524" spans="2:34" ht="15.75" customHeight="1" x14ac:dyDescent="0.25">
      <c r="B524" s="46"/>
      <c r="C524" s="67"/>
      <c r="D524" s="68"/>
      <c r="AH524" s="68"/>
    </row>
    <row r="525" spans="2:34" ht="15.75" customHeight="1" x14ac:dyDescent="0.25">
      <c r="B525" s="46"/>
      <c r="C525" s="67"/>
      <c r="D525" s="68"/>
      <c r="AH525" s="68"/>
    </row>
    <row r="526" spans="2:34" ht="15.75" customHeight="1" x14ac:dyDescent="0.25">
      <c r="B526" s="46"/>
      <c r="C526" s="67"/>
      <c r="D526" s="68"/>
      <c r="AH526" s="68"/>
    </row>
    <row r="527" spans="2:34" ht="15.75" customHeight="1" x14ac:dyDescent="0.25">
      <c r="B527" s="46"/>
      <c r="C527" s="67"/>
      <c r="D527" s="68"/>
      <c r="AH527" s="68"/>
    </row>
    <row r="528" spans="2:34" ht="15.75" customHeight="1" x14ac:dyDescent="0.25">
      <c r="B528" s="46"/>
      <c r="C528" s="67"/>
      <c r="D528" s="68"/>
      <c r="AH528" s="68"/>
    </row>
    <row r="529" spans="2:34" ht="15.75" customHeight="1" x14ac:dyDescent="0.25">
      <c r="B529" s="46"/>
      <c r="C529" s="67"/>
      <c r="D529" s="68"/>
      <c r="AH529" s="68"/>
    </row>
    <row r="530" spans="2:34" ht="15.75" customHeight="1" x14ac:dyDescent="0.25">
      <c r="B530" s="46"/>
      <c r="C530" s="67"/>
      <c r="D530" s="68"/>
      <c r="AH530" s="68"/>
    </row>
    <row r="531" spans="2:34" ht="15.75" customHeight="1" x14ac:dyDescent="0.25">
      <c r="B531" s="46"/>
      <c r="C531" s="67"/>
      <c r="D531" s="68"/>
      <c r="AH531" s="68"/>
    </row>
    <row r="532" spans="2:34" ht="15.75" customHeight="1" x14ac:dyDescent="0.25">
      <c r="B532" s="46"/>
      <c r="C532" s="67"/>
      <c r="D532" s="68"/>
      <c r="AH532" s="68"/>
    </row>
    <row r="533" spans="2:34" ht="15.75" customHeight="1" x14ac:dyDescent="0.25">
      <c r="B533" s="46"/>
      <c r="C533" s="67"/>
      <c r="D533" s="68"/>
      <c r="AH533" s="68"/>
    </row>
    <row r="534" spans="2:34" ht="15.75" customHeight="1" x14ac:dyDescent="0.25">
      <c r="B534" s="46"/>
      <c r="C534" s="67"/>
      <c r="D534" s="68"/>
      <c r="AH534" s="68"/>
    </row>
    <row r="535" spans="2:34" ht="15.75" customHeight="1" x14ac:dyDescent="0.25">
      <c r="B535" s="46"/>
      <c r="C535" s="67"/>
      <c r="D535" s="68"/>
      <c r="AH535" s="68"/>
    </row>
    <row r="536" spans="2:34" ht="15.75" customHeight="1" x14ac:dyDescent="0.25">
      <c r="B536" s="46"/>
      <c r="C536" s="67"/>
      <c r="D536" s="68"/>
      <c r="AH536" s="68"/>
    </row>
    <row r="537" spans="2:34" ht="15.75" customHeight="1" x14ac:dyDescent="0.25">
      <c r="B537" s="46"/>
      <c r="C537" s="67"/>
      <c r="D537" s="68"/>
      <c r="AH537" s="68"/>
    </row>
    <row r="538" spans="2:34" ht="15.75" customHeight="1" x14ac:dyDescent="0.25">
      <c r="B538" s="46"/>
      <c r="C538" s="67"/>
      <c r="D538" s="68"/>
      <c r="AH538" s="68"/>
    </row>
    <row r="539" spans="2:34" ht="15.75" customHeight="1" x14ac:dyDescent="0.25">
      <c r="B539" s="46"/>
      <c r="C539" s="67"/>
      <c r="D539" s="68"/>
      <c r="AH539" s="68"/>
    </row>
    <row r="540" spans="2:34" ht="15.75" customHeight="1" x14ac:dyDescent="0.25">
      <c r="B540" s="46"/>
      <c r="C540" s="67"/>
      <c r="D540" s="68"/>
      <c r="AH540" s="68"/>
    </row>
    <row r="541" spans="2:34" ht="15.75" customHeight="1" x14ac:dyDescent="0.25">
      <c r="B541" s="46"/>
      <c r="C541" s="67"/>
      <c r="D541" s="68"/>
      <c r="AH541" s="68"/>
    </row>
    <row r="542" spans="2:34" ht="15.75" customHeight="1" x14ac:dyDescent="0.25">
      <c r="B542" s="46"/>
      <c r="C542" s="67"/>
      <c r="D542" s="68"/>
      <c r="AH542" s="68"/>
    </row>
    <row r="543" spans="2:34" ht="15.75" customHeight="1" x14ac:dyDescent="0.25">
      <c r="B543" s="46"/>
      <c r="C543" s="67"/>
      <c r="D543" s="68"/>
      <c r="AH543" s="68"/>
    </row>
    <row r="544" spans="2:34" ht="15.75" customHeight="1" x14ac:dyDescent="0.25">
      <c r="B544" s="46"/>
      <c r="C544" s="67"/>
      <c r="D544" s="68"/>
      <c r="AH544" s="68"/>
    </row>
    <row r="545" spans="2:34" ht="15.75" customHeight="1" x14ac:dyDescent="0.25">
      <c r="B545" s="46"/>
      <c r="C545" s="67"/>
      <c r="D545" s="68"/>
      <c r="AH545" s="68"/>
    </row>
    <row r="546" spans="2:34" ht="15.75" customHeight="1" x14ac:dyDescent="0.25">
      <c r="B546" s="46"/>
      <c r="C546" s="67"/>
      <c r="D546" s="68"/>
      <c r="AH546" s="68"/>
    </row>
    <row r="547" spans="2:34" ht="15.75" customHeight="1" x14ac:dyDescent="0.25">
      <c r="B547" s="46"/>
      <c r="C547" s="67"/>
      <c r="D547" s="68"/>
      <c r="AH547" s="68"/>
    </row>
    <row r="548" spans="2:34" ht="15.75" customHeight="1" x14ac:dyDescent="0.25">
      <c r="B548" s="46"/>
      <c r="C548" s="67"/>
      <c r="D548" s="68"/>
      <c r="AH548" s="68"/>
    </row>
    <row r="549" spans="2:34" ht="15.75" customHeight="1" x14ac:dyDescent="0.25">
      <c r="B549" s="46"/>
      <c r="C549" s="67"/>
      <c r="D549" s="68"/>
      <c r="AH549" s="68"/>
    </row>
    <row r="550" spans="2:34" ht="15.75" customHeight="1" x14ac:dyDescent="0.25">
      <c r="B550" s="46"/>
      <c r="C550" s="67"/>
      <c r="D550" s="68"/>
      <c r="AH550" s="68"/>
    </row>
    <row r="551" spans="2:34" ht="15.75" customHeight="1" x14ac:dyDescent="0.25">
      <c r="B551" s="46"/>
      <c r="C551" s="67"/>
      <c r="D551" s="68"/>
      <c r="AH551" s="68"/>
    </row>
    <row r="552" spans="2:34" ht="15.75" customHeight="1" x14ac:dyDescent="0.25">
      <c r="B552" s="46"/>
      <c r="C552" s="67"/>
      <c r="D552" s="68"/>
      <c r="AH552" s="68"/>
    </row>
    <row r="553" spans="2:34" ht="15.75" customHeight="1" x14ac:dyDescent="0.25">
      <c r="B553" s="46"/>
      <c r="C553" s="67"/>
      <c r="D553" s="68"/>
      <c r="AH553" s="68"/>
    </row>
    <row r="554" spans="2:34" ht="15.75" customHeight="1" x14ac:dyDescent="0.25">
      <c r="B554" s="46"/>
      <c r="C554" s="67"/>
      <c r="D554" s="68"/>
      <c r="AH554" s="68"/>
    </row>
    <row r="555" spans="2:34" ht="15.75" customHeight="1" x14ac:dyDescent="0.25">
      <c r="B555" s="46"/>
      <c r="C555" s="67"/>
      <c r="D555" s="68"/>
      <c r="AH555" s="68"/>
    </row>
    <row r="556" spans="2:34" ht="15.75" customHeight="1" x14ac:dyDescent="0.25">
      <c r="B556" s="46"/>
      <c r="C556" s="67"/>
      <c r="D556" s="68"/>
      <c r="AH556" s="68"/>
    </row>
    <row r="557" spans="2:34" ht="15.75" customHeight="1" x14ac:dyDescent="0.25">
      <c r="B557" s="46"/>
      <c r="C557" s="67"/>
      <c r="D557" s="68"/>
      <c r="AH557" s="68"/>
    </row>
    <row r="558" spans="2:34" ht="15.75" customHeight="1" x14ac:dyDescent="0.25">
      <c r="B558" s="46"/>
      <c r="C558" s="67"/>
      <c r="D558" s="68"/>
      <c r="AH558" s="68"/>
    </row>
    <row r="559" spans="2:34" ht="15.75" customHeight="1" x14ac:dyDescent="0.25">
      <c r="B559" s="46"/>
      <c r="C559" s="67"/>
      <c r="D559" s="68"/>
      <c r="AH559" s="68"/>
    </row>
    <row r="560" spans="2:34" ht="15.75" customHeight="1" x14ac:dyDescent="0.25">
      <c r="B560" s="46"/>
      <c r="C560" s="67"/>
      <c r="D560" s="68"/>
      <c r="AH560" s="68"/>
    </row>
    <row r="561" spans="2:34" ht="15.75" customHeight="1" x14ac:dyDescent="0.25">
      <c r="B561" s="46"/>
      <c r="C561" s="67"/>
      <c r="D561" s="68"/>
      <c r="AH561" s="68"/>
    </row>
    <row r="562" spans="2:34" ht="15.75" customHeight="1" x14ac:dyDescent="0.25">
      <c r="B562" s="46"/>
      <c r="C562" s="67"/>
      <c r="D562" s="68"/>
      <c r="AH562" s="68"/>
    </row>
    <row r="563" spans="2:34" ht="15.75" customHeight="1" x14ac:dyDescent="0.25">
      <c r="B563" s="46"/>
      <c r="C563" s="67"/>
      <c r="D563" s="68"/>
      <c r="AH563" s="68"/>
    </row>
    <row r="564" spans="2:34" ht="15.75" customHeight="1" x14ac:dyDescent="0.25">
      <c r="B564" s="46"/>
      <c r="C564" s="67"/>
      <c r="D564" s="68"/>
      <c r="AH564" s="68"/>
    </row>
    <row r="565" spans="2:34" ht="15.75" customHeight="1" x14ac:dyDescent="0.25">
      <c r="B565" s="46"/>
      <c r="C565" s="67"/>
      <c r="D565" s="68"/>
      <c r="AH565" s="68"/>
    </row>
    <row r="566" spans="2:34" ht="15.75" customHeight="1" x14ac:dyDescent="0.25">
      <c r="B566" s="46"/>
      <c r="C566" s="67"/>
      <c r="D566" s="68"/>
      <c r="AH566" s="68"/>
    </row>
    <row r="567" spans="2:34" ht="15.75" customHeight="1" x14ac:dyDescent="0.25">
      <c r="B567" s="46"/>
      <c r="C567" s="67"/>
      <c r="D567" s="68"/>
      <c r="AH567" s="68"/>
    </row>
    <row r="568" spans="2:34" ht="15.75" customHeight="1" x14ac:dyDescent="0.25">
      <c r="B568" s="46"/>
      <c r="C568" s="67"/>
      <c r="D568" s="68"/>
      <c r="AH568" s="68"/>
    </row>
    <row r="569" spans="2:34" ht="15.75" customHeight="1" x14ac:dyDescent="0.25">
      <c r="B569" s="46"/>
      <c r="C569" s="67"/>
      <c r="D569" s="68"/>
      <c r="AH569" s="68"/>
    </row>
    <row r="570" spans="2:34" ht="15.75" customHeight="1" x14ac:dyDescent="0.25">
      <c r="B570" s="46"/>
      <c r="C570" s="67"/>
      <c r="D570" s="68"/>
      <c r="AH570" s="68"/>
    </row>
    <row r="571" spans="2:34" ht="15.75" customHeight="1" x14ac:dyDescent="0.25">
      <c r="B571" s="46"/>
      <c r="C571" s="67"/>
      <c r="D571" s="68"/>
      <c r="AH571" s="68"/>
    </row>
    <row r="572" spans="2:34" ht="15.75" customHeight="1" x14ac:dyDescent="0.25">
      <c r="B572" s="46"/>
      <c r="C572" s="67"/>
      <c r="D572" s="68"/>
      <c r="AH572" s="68"/>
    </row>
    <row r="573" spans="2:34" ht="15.75" customHeight="1" x14ac:dyDescent="0.25">
      <c r="B573" s="46"/>
      <c r="C573" s="67"/>
      <c r="D573" s="68"/>
      <c r="AH573" s="68"/>
    </row>
    <row r="574" spans="2:34" ht="15.75" customHeight="1" x14ac:dyDescent="0.25">
      <c r="B574" s="46"/>
      <c r="C574" s="67"/>
      <c r="D574" s="68"/>
      <c r="AH574" s="68"/>
    </row>
    <row r="575" spans="2:34" ht="15.75" customHeight="1" x14ac:dyDescent="0.25">
      <c r="B575" s="46"/>
      <c r="C575" s="67"/>
      <c r="D575" s="68"/>
      <c r="AH575" s="68"/>
    </row>
    <row r="576" spans="2:34" ht="15.75" customHeight="1" x14ac:dyDescent="0.25">
      <c r="B576" s="46"/>
      <c r="C576" s="67"/>
      <c r="D576" s="68"/>
      <c r="AH576" s="68"/>
    </row>
    <row r="577" spans="2:34" ht="15.75" customHeight="1" x14ac:dyDescent="0.25">
      <c r="B577" s="46"/>
      <c r="C577" s="67"/>
      <c r="D577" s="68"/>
      <c r="AH577" s="68"/>
    </row>
    <row r="578" spans="2:34" ht="15.75" customHeight="1" x14ac:dyDescent="0.25">
      <c r="B578" s="46"/>
      <c r="C578" s="67"/>
      <c r="D578" s="68"/>
      <c r="AH578" s="68"/>
    </row>
    <row r="579" spans="2:34" ht="15.75" customHeight="1" x14ac:dyDescent="0.25">
      <c r="B579" s="46"/>
      <c r="C579" s="67"/>
      <c r="D579" s="68"/>
      <c r="AH579" s="68"/>
    </row>
    <row r="580" spans="2:34" ht="15.75" customHeight="1" x14ac:dyDescent="0.25">
      <c r="B580" s="46"/>
      <c r="C580" s="67"/>
      <c r="D580" s="68"/>
      <c r="AH580" s="68"/>
    </row>
    <row r="581" spans="2:34" ht="15.75" customHeight="1" x14ac:dyDescent="0.25">
      <c r="B581" s="46"/>
      <c r="C581" s="67"/>
      <c r="D581" s="68"/>
      <c r="AH581" s="68"/>
    </row>
    <row r="582" spans="2:34" ht="15.75" customHeight="1" x14ac:dyDescent="0.25">
      <c r="B582" s="46"/>
      <c r="C582" s="67"/>
      <c r="D582" s="68"/>
      <c r="AH582" s="68"/>
    </row>
    <row r="583" spans="2:34" ht="15.75" customHeight="1" x14ac:dyDescent="0.25">
      <c r="B583" s="46"/>
      <c r="C583" s="67"/>
      <c r="D583" s="68"/>
      <c r="AH583" s="68"/>
    </row>
    <row r="584" spans="2:34" ht="15.75" customHeight="1" x14ac:dyDescent="0.25">
      <c r="B584" s="46"/>
      <c r="C584" s="67"/>
      <c r="D584" s="68"/>
      <c r="AH584" s="68"/>
    </row>
    <row r="585" spans="2:34" ht="15.75" customHeight="1" x14ac:dyDescent="0.25">
      <c r="B585" s="46"/>
      <c r="C585" s="67"/>
      <c r="D585" s="68"/>
      <c r="AH585" s="68"/>
    </row>
    <row r="586" spans="2:34" ht="15.75" customHeight="1" x14ac:dyDescent="0.25">
      <c r="B586" s="46"/>
      <c r="C586" s="67"/>
      <c r="D586" s="68"/>
      <c r="AH586" s="68"/>
    </row>
    <row r="587" spans="2:34" ht="15.75" customHeight="1" x14ac:dyDescent="0.25">
      <c r="B587" s="46"/>
      <c r="C587" s="67"/>
      <c r="D587" s="68"/>
      <c r="AH587" s="68"/>
    </row>
    <row r="588" spans="2:34" ht="15.75" customHeight="1" x14ac:dyDescent="0.25">
      <c r="B588" s="46"/>
      <c r="C588" s="67"/>
      <c r="D588" s="68"/>
      <c r="AH588" s="68"/>
    </row>
    <row r="589" spans="2:34" ht="15.75" customHeight="1" x14ac:dyDescent="0.25">
      <c r="B589" s="46"/>
      <c r="C589" s="67"/>
      <c r="D589" s="68"/>
      <c r="AH589" s="68"/>
    </row>
    <row r="590" spans="2:34" ht="15.75" customHeight="1" x14ac:dyDescent="0.25">
      <c r="B590" s="46"/>
      <c r="C590" s="67"/>
      <c r="D590" s="68"/>
      <c r="AH590" s="68"/>
    </row>
    <row r="591" spans="2:34" ht="15.75" customHeight="1" x14ac:dyDescent="0.25">
      <c r="B591" s="46"/>
      <c r="C591" s="67"/>
      <c r="D591" s="68"/>
      <c r="AH591" s="68"/>
    </row>
    <row r="592" spans="2:34" ht="15.75" customHeight="1" x14ac:dyDescent="0.25">
      <c r="B592" s="46"/>
      <c r="C592" s="67"/>
      <c r="D592" s="68"/>
      <c r="AH592" s="68"/>
    </row>
    <row r="593" spans="2:34" ht="15.75" customHeight="1" x14ac:dyDescent="0.25">
      <c r="B593" s="46"/>
      <c r="C593" s="67"/>
      <c r="D593" s="68"/>
      <c r="AH593" s="68"/>
    </row>
    <row r="594" spans="2:34" ht="15.75" customHeight="1" x14ac:dyDescent="0.25">
      <c r="B594" s="46"/>
      <c r="C594" s="67"/>
      <c r="D594" s="68"/>
      <c r="AH594" s="68"/>
    </row>
    <row r="595" spans="2:34" ht="15.75" customHeight="1" x14ac:dyDescent="0.25">
      <c r="B595" s="46"/>
      <c r="C595" s="67"/>
      <c r="D595" s="68"/>
      <c r="AH595" s="68"/>
    </row>
    <row r="596" spans="2:34" ht="15.75" customHeight="1" x14ac:dyDescent="0.25">
      <c r="B596" s="46"/>
      <c r="C596" s="67"/>
      <c r="D596" s="68"/>
      <c r="AH596" s="68"/>
    </row>
    <row r="597" spans="2:34" ht="15.75" customHeight="1" x14ac:dyDescent="0.25">
      <c r="B597" s="46"/>
      <c r="C597" s="67"/>
      <c r="D597" s="68"/>
      <c r="AH597" s="68"/>
    </row>
    <row r="598" spans="2:34" ht="15.75" customHeight="1" x14ac:dyDescent="0.25">
      <c r="B598" s="46"/>
      <c r="C598" s="67"/>
      <c r="D598" s="68"/>
      <c r="AH598" s="68"/>
    </row>
    <row r="599" spans="2:34" ht="15.75" customHeight="1" x14ac:dyDescent="0.25">
      <c r="B599" s="46"/>
      <c r="C599" s="67"/>
      <c r="D599" s="68"/>
      <c r="AH599" s="68"/>
    </row>
    <row r="600" spans="2:34" ht="15.75" customHeight="1" x14ac:dyDescent="0.25">
      <c r="B600" s="46"/>
      <c r="C600" s="67"/>
      <c r="D600" s="68"/>
      <c r="AH600" s="68"/>
    </row>
    <row r="601" spans="2:34" ht="15.75" customHeight="1" x14ac:dyDescent="0.25">
      <c r="B601" s="46"/>
      <c r="C601" s="67"/>
      <c r="D601" s="68"/>
      <c r="AH601" s="68"/>
    </row>
    <row r="602" spans="2:34" ht="15.75" customHeight="1" x14ac:dyDescent="0.25">
      <c r="B602" s="46"/>
      <c r="C602" s="67"/>
      <c r="D602" s="68"/>
      <c r="AH602" s="68"/>
    </row>
    <row r="603" spans="2:34" ht="15.75" customHeight="1" x14ac:dyDescent="0.25">
      <c r="B603" s="46"/>
      <c r="C603" s="67"/>
      <c r="D603" s="68"/>
      <c r="AH603" s="68"/>
    </row>
    <row r="604" spans="2:34" ht="15.75" customHeight="1" x14ac:dyDescent="0.25">
      <c r="B604" s="46"/>
      <c r="C604" s="67"/>
      <c r="D604" s="68"/>
      <c r="AH604" s="68"/>
    </row>
    <row r="605" spans="2:34" ht="15.75" customHeight="1" x14ac:dyDescent="0.25">
      <c r="B605" s="46"/>
      <c r="C605" s="67"/>
      <c r="D605" s="68"/>
      <c r="AH605" s="68"/>
    </row>
    <row r="606" spans="2:34" ht="15.75" customHeight="1" x14ac:dyDescent="0.25">
      <c r="B606" s="46"/>
      <c r="C606" s="67"/>
      <c r="D606" s="68"/>
      <c r="AH606" s="68"/>
    </row>
    <row r="607" spans="2:34" ht="15.75" customHeight="1" x14ac:dyDescent="0.25">
      <c r="B607" s="46"/>
      <c r="C607" s="67"/>
      <c r="D607" s="68"/>
      <c r="AH607" s="68"/>
    </row>
    <row r="608" spans="2:34" ht="15.75" customHeight="1" x14ac:dyDescent="0.25">
      <c r="B608" s="46"/>
      <c r="C608" s="67"/>
      <c r="D608" s="68"/>
      <c r="AH608" s="68"/>
    </row>
    <row r="609" spans="2:34" ht="15.75" customHeight="1" x14ac:dyDescent="0.25">
      <c r="B609" s="46"/>
      <c r="C609" s="67"/>
      <c r="D609" s="68"/>
      <c r="AH609" s="68"/>
    </row>
    <row r="610" spans="2:34" ht="15.75" customHeight="1" x14ac:dyDescent="0.25">
      <c r="B610" s="46"/>
      <c r="C610" s="67"/>
      <c r="D610" s="68"/>
      <c r="AH610" s="68"/>
    </row>
    <row r="611" spans="2:34" ht="15.75" customHeight="1" x14ac:dyDescent="0.25">
      <c r="B611" s="46"/>
      <c r="C611" s="67"/>
      <c r="D611" s="68"/>
      <c r="AH611" s="68"/>
    </row>
    <row r="612" spans="2:34" ht="15.75" customHeight="1" x14ac:dyDescent="0.25">
      <c r="B612" s="46"/>
      <c r="C612" s="67"/>
      <c r="D612" s="68"/>
      <c r="AH612" s="68"/>
    </row>
    <row r="613" spans="2:34" ht="15.75" customHeight="1" x14ac:dyDescent="0.25">
      <c r="B613" s="46"/>
      <c r="C613" s="67"/>
      <c r="D613" s="68"/>
      <c r="AH613" s="68"/>
    </row>
    <row r="614" spans="2:34" ht="15.75" customHeight="1" x14ac:dyDescent="0.25">
      <c r="B614" s="46"/>
      <c r="C614" s="67"/>
      <c r="D614" s="68"/>
      <c r="AH614" s="68"/>
    </row>
    <row r="615" spans="2:34" ht="15.75" customHeight="1" x14ac:dyDescent="0.25">
      <c r="B615" s="46"/>
      <c r="C615" s="67"/>
      <c r="D615" s="68"/>
      <c r="AH615" s="68"/>
    </row>
    <row r="616" spans="2:34" ht="15.75" customHeight="1" x14ac:dyDescent="0.25">
      <c r="B616" s="46"/>
      <c r="C616" s="67"/>
      <c r="D616" s="68"/>
      <c r="AH616" s="68"/>
    </row>
    <row r="617" spans="2:34" ht="15.75" customHeight="1" x14ac:dyDescent="0.25">
      <c r="B617" s="46"/>
      <c r="C617" s="67"/>
      <c r="D617" s="68"/>
      <c r="AH617" s="68"/>
    </row>
    <row r="618" spans="2:34" ht="15.75" customHeight="1" x14ac:dyDescent="0.25">
      <c r="B618" s="46"/>
      <c r="C618" s="67"/>
      <c r="D618" s="68"/>
      <c r="AH618" s="68"/>
    </row>
    <row r="619" spans="2:34" ht="15.75" customHeight="1" x14ac:dyDescent="0.25">
      <c r="B619" s="46"/>
      <c r="C619" s="67"/>
      <c r="D619" s="68"/>
      <c r="AH619" s="68"/>
    </row>
    <row r="620" spans="2:34" ht="15.75" customHeight="1" x14ac:dyDescent="0.25">
      <c r="B620" s="46"/>
      <c r="C620" s="67"/>
      <c r="D620" s="68"/>
      <c r="AH620" s="68"/>
    </row>
    <row r="621" spans="2:34" ht="15.75" customHeight="1" x14ac:dyDescent="0.25">
      <c r="B621" s="46"/>
      <c r="C621" s="67"/>
      <c r="D621" s="68"/>
      <c r="AH621" s="68"/>
    </row>
    <row r="622" spans="2:34" ht="15.75" customHeight="1" x14ac:dyDescent="0.25">
      <c r="B622" s="46"/>
      <c r="C622" s="67"/>
      <c r="D622" s="68"/>
      <c r="AH622" s="68"/>
    </row>
    <row r="623" spans="2:34" ht="15.75" customHeight="1" x14ac:dyDescent="0.25">
      <c r="B623" s="46"/>
      <c r="C623" s="67"/>
      <c r="D623" s="68"/>
      <c r="AH623" s="68"/>
    </row>
    <row r="624" spans="2:34" ht="15.75" customHeight="1" x14ac:dyDescent="0.25">
      <c r="B624" s="46"/>
      <c r="C624" s="67"/>
      <c r="D624" s="68"/>
      <c r="AH624" s="68"/>
    </row>
    <row r="625" spans="2:34" ht="15.75" customHeight="1" x14ac:dyDescent="0.25">
      <c r="B625" s="46"/>
      <c r="C625" s="67"/>
      <c r="D625" s="68"/>
      <c r="AH625" s="68"/>
    </row>
    <row r="626" spans="2:34" ht="15.75" customHeight="1" x14ac:dyDescent="0.25">
      <c r="B626" s="46"/>
      <c r="C626" s="67"/>
      <c r="D626" s="68"/>
      <c r="AH626" s="68"/>
    </row>
    <row r="627" spans="2:34" ht="15.75" customHeight="1" x14ac:dyDescent="0.25">
      <c r="B627" s="46"/>
      <c r="C627" s="67"/>
      <c r="D627" s="68"/>
      <c r="AH627" s="68"/>
    </row>
    <row r="628" spans="2:34" ht="15.75" customHeight="1" x14ac:dyDescent="0.25">
      <c r="B628" s="46"/>
      <c r="C628" s="67"/>
      <c r="D628" s="68"/>
      <c r="AH628" s="68"/>
    </row>
    <row r="629" spans="2:34" ht="15.75" customHeight="1" x14ac:dyDescent="0.25">
      <c r="B629" s="46"/>
      <c r="C629" s="67"/>
      <c r="D629" s="68"/>
      <c r="AH629" s="68"/>
    </row>
    <row r="630" spans="2:34" ht="15.75" customHeight="1" x14ac:dyDescent="0.25">
      <c r="B630" s="46"/>
      <c r="C630" s="67"/>
      <c r="D630" s="68"/>
      <c r="AH630" s="68"/>
    </row>
    <row r="631" spans="2:34" ht="15.75" customHeight="1" x14ac:dyDescent="0.25">
      <c r="B631" s="46"/>
      <c r="C631" s="67"/>
      <c r="D631" s="68"/>
      <c r="AH631" s="68"/>
    </row>
    <row r="632" spans="2:34" ht="15.75" customHeight="1" x14ac:dyDescent="0.25">
      <c r="B632" s="46"/>
      <c r="C632" s="67"/>
      <c r="D632" s="68"/>
      <c r="AH632" s="68"/>
    </row>
    <row r="633" spans="2:34" ht="15.75" customHeight="1" x14ac:dyDescent="0.25">
      <c r="B633" s="46"/>
      <c r="C633" s="67"/>
      <c r="D633" s="68"/>
      <c r="AH633" s="68"/>
    </row>
    <row r="634" spans="2:34" ht="15.75" customHeight="1" x14ac:dyDescent="0.25">
      <c r="B634" s="46"/>
      <c r="C634" s="67"/>
      <c r="D634" s="68"/>
      <c r="AH634" s="68"/>
    </row>
    <row r="635" spans="2:34" ht="15.75" customHeight="1" x14ac:dyDescent="0.25">
      <c r="B635" s="46"/>
      <c r="C635" s="67"/>
      <c r="D635" s="68"/>
      <c r="AH635" s="68"/>
    </row>
    <row r="636" spans="2:34" ht="15.75" customHeight="1" x14ac:dyDescent="0.25">
      <c r="B636" s="46"/>
      <c r="C636" s="67"/>
      <c r="D636" s="68"/>
      <c r="AH636" s="68"/>
    </row>
    <row r="637" spans="2:34" ht="15.75" customHeight="1" x14ac:dyDescent="0.25">
      <c r="B637" s="46"/>
      <c r="C637" s="67"/>
      <c r="D637" s="68"/>
      <c r="AH637" s="68"/>
    </row>
    <row r="638" spans="2:34" ht="15.75" customHeight="1" x14ac:dyDescent="0.25">
      <c r="B638" s="46"/>
      <c r="C638" s="67"/>
      <c r="D638" s="68"/>
      <c r="AH638" s="68"/>
    </row>
    <row r="639" spans="2:34" ht="15.75" customHeight="1" x14ac:dyDescent="0.25">
      <c r="B639" s="46"/>
      <c r="C639" s="67"/>
      <c r="D639" s="68"/>
      <c r="AH639" s="68"/>
    </row>
    <row r="640" spans="2:34" ht="15.75" customHeight="1" x14ac:dyDescent="0.25">
      <c r="B640" s="46"/>
      <c r="C640" s="67"/>
      <c r="D640" s="68"/>
      <c r="AH640" s="68"/>
    </row>
    <row r="641" spans="2:34" ht="15.75" customHeight="1" x14ac:dyDescent="0.25">
      <c r="B641" s="46"/>
      <c r="C641" s="67"/>
      <c r="D641" s="68"/>
      <c r="AH641" s="68"/>
    </row>
    <row r="642" spans="2:34" ht="15.75" customHeight="1" x14ac:dyDescent="0.25">
      <c r="B642" s="46"/>
      <c r="C642" s="67"/>
      <c r="D642" s="68"/>
      <c r="AH642" s="68"/>
    </row>
    <row r="643" spans="2:34" ht="15.75" customHeight="1" x14ac:dyDescent="0.25">
      <c r="B643" s="46"/>
      <c r="C643" s="67"/>
      <c r="D643" s="68"/>
      <c r="AH643" s="68"/>
    </row>
    <row r="644" spans="2:34" ht="15.75" customHeight="1" x14ac:dyDescent="0.25">
      <c r="B644" s="46"/>
      <c r="C644" s="67"/>
      <c r="D644" s="68"/>
      <c r="AH644" s="68"/>
    </row>
    <row r="645" spans="2:34" ht="15.75" customHeight="1" x14ac:dyDescent="0.25">
      <c r="B645" s="46"/>
      <c r="C645" s="67"/>
      <c r="D645" s="68"/>
      <c r="AH645" s="68"/>
    </row>
    <row r="646" spans="2:34" ht="15.75" customHeight="1" x14ac:dyDescent="0.25">
      <c r="B646" s="46"/>
      <c r="C646" s="67"/>
      <c r="D646" s="68"/>
      <c r="AH646" s="68"/>
    </row>
    <row r="647" spans="2:34" ht="15.75" customHeight="1" x14ac:dyDescent="0.25">
      <c r="B647" s="46"/>
      <c r="C647" s="67"/>
      <c r="D647" s="68"/>
      <c r="AH647" s="68"/>
    </row>
    <row r="648" spans="2:34" ht="15.75" customHeight="1" x14ac:dyDescent="0.25">
      <c r="B648" s="46"/>
      <c r="C648" s="67"/>
      <c r="D648" s="68"/>
      <c r="AH648" s="68"/>
    </row>
    <row r="649" spans="2:34" ht="15.75" customHeight="1" x14ac:dyDescent="0.25">
      <c r="B649" s="46"/>
      <c r="C649" s="67"/>
      <c r="D649" s="68"/>
      <c r="AH649" s="68"/>
    </row>
    <row r="650" spans="2:34" ht="15.75" customHeight="1" x14ac:dyDescent="0.25">
      <c r="B650" s="46"/>
      <c r="C650" s="67"/>
      <c r="D650" s="68"/>
      <c r="AH650" s="68"/>
    </row>
    <row r="651" spans="2:34" ht="15.75" customHeight="1" x14ac:dyDescent="0.25">
      <c r="B651" s="46"/>
      <c r="C651" s="67"/>
      <c r="D651" s="68"/>
      <c r="AH651" s="68"/>
    </row>
    <row r="652" spans="2:34" ht="15.75" customHeight="1" x14ac:dyDescent="0.25">
      <c r="B652" s="46"/>
      <c r="C652" s="67"/>
      <c r="D652" s="68"/>
      <c r="AH652" s="68"/>
    </row>
    <row r="653" spans="2:34" ht="15.75" customHeight="1" x14ac:dyDescent="0.25">
      <c r="B653" s="46"/>
      <c r="C653" s="67"/>
      <c r="D653" s="68"/>
      <c r="AH653" s="68"/>
    </row>
    <row r="654" spans="2:34" ht="15.75" customHeight="1" x14ac:dyDescent="0.25">
      <c r="B654" s="46"/>
      <c r="C654" s="67"/>
      <c r="D654" s="68"/>
      <c r="AH654" s="68"/>
    </row>
    <row r="655" spans="2:34" ht="15.75" customHeight="1" x14ac:dyDescent="0.25">
      <c r="B655" s="46"/>
      <c r="C655" s="67"/>
      <c r="D655" s="68"/>
      <c r="AH655" s="68"/>
    </row>
    <row r="656" spans="2:34" ht="15.75" customHeight="1" x14ac:dyDescent="0.25">
      <c r="B656" s="46"/>
      <c r="C656" s="67"/>
      <c r="D656" s="68"/>
      <c r="AH656" s="68"/>
    </row>
    <row r="657" spans="2:34" ht="15.75" customHeight="1" x14ac:dyDescent="0.25">
      <c r="B657" s="46"/>
      <c r="C657" s="67"/>
      <c r="D657" s="68"/>
      <c r="AH657" s="68"/>
    </row>
    <row r="658" spans="2:34" ht="15.75" customHeight="1" x14ac:dyDescent="0.25">
      <c r="B658" s="46"/>
      <c r="C658" s="67"/>
      <c r="D658" s="68"/>
      <c r="AH658" s="68"/>
    </row>
    <row r="659" spans="2:34" ht="15.75" customHeight="1" x14ac:dyDescent="0.25">
      <c r="B659" s="46"/>
      <c r="C659" s="67"/>
      <c r="D659" s="68"/>
      <c r="AH659" s="68"/>
    </row>
    <row r="660" spans="2:34" ht="15.75" customHeight="1" x14ac:dyDescent="0.25">
      <c r="B660" s="46"/>
      <c r="C660" s="67"/>
      <c r="D660" s="68"/>
      <c r="AH660" s="68"/>
    </row>
    <row r="661" spans="2:34" ht="15.75" customHeight="1" x14ac:dyDescent="0.25">
      <c r="B661" s="46"/>
      <c r="C661" s="67"/>
      <c r="D661" s="68"/>
      <c r="AH661" s="68"/>
    </row>
    <row r="662" spans="2:34" ht="15.75" customHeight="1" x14ac:dyDescent="0.25">
      <c r="B662" s="46"/>
      <c r="C662" s="67"/>
      <c r="D662" s="68"/>
      <c r="AH662" s="68"/>
    </row>
    <row r="663" spans="2:34" ht="15.75" customHeight="1" x14ac:dyDescent="0.25">
      <c r="B663" s="46"/>
      <c r="C663" s="67"/>
      <c r="D663" s="68"/>
      <c r="AH663" s="68"/>
    </row>
    <row r="664" spans="2:34" ht="15.75" customHeight="1" x14ac:dyDescent="0.25">
      <c r="B664" s="46"/>
      <c r="C664" s="67"/>
      <c r="D664" s="68"/>
      <c r="AH664" s="68"/>
    </row>
    <row r="665" spans="2:34" ht="15.75" customHeight="1" x14ac:dyDescent="0.25">
      <c r="B665" s="46"/>
      <c r="C665" s="67"/>
      <c r="D665" s="68"/>
      <c r="AH665" s="68"/>
    </row>
    <row r="666" spans="2:34" ht="15.75" customHeight="1" x14ac:dyDescent="0.25">
      <c r="B666" s="46"/>
      <c r="C666" s="67"/>
      <c r="D666" s="68"/>
      <c r="AH666" s="68"/>
    </row>
    <row r="667" spans="2:34" ht="15.75" customHeight="1" x14ac:dyDescent="0.25">
      <c r="B667" s="46"/>
      <c r="C667" s="67"/>
      <c r="D667" s="68"/>
      <c r="AH667" s="68"/>
    </row>
    <row r="668" spans="2:34" ht="15.75" customHeight="1" x14ac:dyDescent="0.25">
      <c r="B668" s="46"/>
      <c r="C668" s="67"/>
      <c r="D668" s="68"/>
      <c r="AH668" s="68"/>
    </row>
    <row r="669" spans="2:34" ht="15.75" customHeight="1" x14ac:dyDescent="0.25">
      <c r="B669" s="46"/>
      <c r="C669" s="67"/>
      <c r="D669" s="68"/>
      <c r="AH669" s="68"/>
    </row>
    <row r="670" spans="2:34" ht="15.75" customHeight="1" x14ac:dyDescent="0.25">
      <c r="B670" s="46"/>
      <c r="C670" s="67"/>
      <c r="D670" s="68"/>
      <c r="AH670" s="68"/>
    </row>
    <row r="671" spans="2:34" ht="15.75" customHeight="1" x14ac:dyDescent="0.25">
      <c r="B671" s="46"/>
      <c r="C671" s="67"/>
      <c r="D671" s="68"/>
      <c r="AH671" s="68"/>
    </row>
    <row r="672" spans="2:34" ht="15.75" customHeight="1" x14ac:dyDescent="0.25">
      <c r="B672" s="46"/>
      <c r="C672" s="67"/>
      <c r="D672" s="68"/>
      <c r="AH672" s="68"/>
    </row>
    <row r="673" spans="2:34" ht="15.75" customHeight="1" x14ac:dyDescent="0.25">
      <c r="B673" s="46"/>
      <c r="C673" s="67"/>
      <c r="D673" s="68"/>
      <c r="AH673" s="68"/>
    </row>
    <row r="674" spans="2:34" ht="15.75" customHeight="1" x14ac:dyDescent="0.25">
      <c r="B674" s="46"/>
      <c r="C674" s="67"/>
      <c r="D674" s="68"/>
      <c r="AH674" s="68"/>
    </row>
    <row r="675" spans="2:34" ht="15.75" customHeight="1" x14ac:dyDescent="0.25">
      <c r="B675" s="46"/>
      <c r="C675" s="67"/>
      <c r="D675" s="68"/>
      <c r="AH675" s="68"/>
    </row>
    <row r="676" spans="2:34" ht="15.75" customHeight="1" x14ac:dyDescent="0.25">
      <c r="B676" s="46"/>
      <c r="C676" s="67"/>
      <c r="D676" s="68"/>
      <c r="AH676" s="68"/>
    </row>
    <row r="677" spans="2:34" ht="15.75" customHeight="1" x14ac:dyDescent="0.25">
      <c r="B677" s="46"/>
      <c r="C677" s="67"/>
      <c r="D677" s="68"/>
      <c r="AH677" s="68"/>
    </row>
    <row r="678" spans="2:34" ht="15.75" customHeight="1" x14ac:dyDescent="0.25">
      <c r="B678" s="46"/>
      <c r="C678" s="67"/>
      <c r="D678" s="68"/>
      <c r="AH678" s="68"/>
    </row>
    <row r="679" spans="2:34" ht="15.75" customHeight="1" x14ac:dyDescent="0.25">
      <c r="B679" s="46"/>
      <c r="C679" s="67"/>
      <c r="D679" s="68"/>
      <c r="AH679" s="68"/>
    </row>
    <row r="680" spans="2:34" ht="15.75" customHeight="1" x14ac:dyDescent="0.25">
      <c r="B680" s="46"/>
      <c r="C680" s="67"/>
      <c r="D680" s="68"/>
      <c r="AH680" s="68"/>
    </row>
    <row r="681" spans="2:34" ht="15.75" customHeight="1" x14ac:dyDescent="0.25">
      <c r="B681" s="46"/>
      <c r="C681" s="67"/>
      <c r="D681" s="68"/>
      <c r="AH681" s="68"/>
    </row>
    <row r="682" spans="2:34" ht="15.75" customHeight="1" x14ac:dyDescent="0.25">
      <c r="B682" s="46"/>
      <c r="C682" s="67"/>
      <c r="D682" s="68"/>
      <c r="AH682" s="68"/>
    </row>
    <row r="683" spans="2:34" ht="15.75" customHeight="1" x14ac:dyDescent="0.25">
      <c r="B683" s="46"/>
      <c r="C683" s="67"/>
      <c r="D683" s="68"/>
      <c r="AH683" s="68"/>
    </row>
    <row r="684" spans="2:34" ht="15.75" customHeight="1" x14ac:dyDescent="0.25">
      <c r="B684" s="46"/>
      <c r="C684" s="67"/>
      <c r="D684" s="68"/>
      <c r="AH684" s="68"/>
    </row>
    <row r="685" spans="2:34" ht="15.75" customHeight="1" x14ac:dyDescent="0.25">
      <c r="B685" s="46"/>
      <c r="C685" s="67"/>
      <c r="D685" s="68"/>
      <c r="AH685" s="68"/>
    </row>
    <row r="686" spans="2:34" ht="15.75" customHeight="1" x14ac:dyDescent="0.25">
      <c r="B686" s="46"/>
      <c r="C686" s="67"/>
      <c r="D686" s="68"/>
      <c r="AH686" s="68"/>
    </row>
    <row r="687" spans="2:34" ht="15.75" customHeight="1" x14ac:dyDescent="0.25">
      <c r="B687" s="46"/>
      <c r="C687" s="67"/>
      <c r="D687" s="68"/>
      <c r="AH687" s="68"/>
    </row>
    <row r="688" spans="2:34" ht="15.75" customHeight="1" x14ac:dyDescent="0.25">
      <c r="B688" s="46"/>
      <c r="C688" s="67"/>
      <c r="D688" s="68"/>
      <c r="AH688" s="68"/>
    </row>
    <row r="689" spans="2:34" ht="15.75" customHeight="1" x14ac:dyDescent="0.25">
      <c r="B689" s="46"/>
      <c r="C689" s="67"/>
      <c r="D689" s="68"/>
      <c r="AH689" s="68"/>
    </row>
    <row r="690" spans="2:34" ht="15.75" customHeight="1" x14ac:dyDescent="0.25">
      <c r="B690" s="46"/>
      <c r="C690" s="67"/>
      <c r="D690" s="68"/>
      <c r="AH690" s="68"/>
    </row>
    <row r="691" spans="2:34" ht="15.75" customHeight="1" x14ac:dyDescent="0.25">
      <c r="B691" s="46"/>
      <c r="C691" s="67"/>
      <c r="D691" s="68"/>
      <c r="AH691" s="68"/>
    </row>
    <row r="692" spans="2:34" ht="15.75" customHeight="1" x14ac:dyDescent="0.25">
      <c r="B692" s="46"/>
      <c r="C692" s="67"/>
      <c r="D692" s="68"/>
      <c r="AH692" s="68"/>
    </row>
    <row r="693" spans="2:34" ht="15.75" customHeight="1" x14ac:dyDescent="0.25">
      <c r="B693" s="46"/>
      <c r="C693" s="67"/>
      <c r="D693" s="68"/>
      <c r="AH693" s="68"/>
    </row>
    <row r="694" spans="2:34" ht="15.75" customHeight="1" x14ac:dyDescent="0.25">
      <c r="B694" s="46"/>
      <c r="C694" s="67"/>
      <c r="D694" s="68"/>
      <c r="AH694" s="68"/>
    </row>
    <row r="695" spans="2:34" ht="15.75" customHeight="1" x14ac:dyDescent="0.25">
      <c r="B695" s="46"/>
      <c r="C695" s="67"/>
      <c r="D695" s="68"/>
      <c r="AH695" s="68"/>
    </row>
    <row r="696" spans="2:34" ht="15.75" customHeight="1" x14ac:dyDescent="0.25">
      <c r="B696" s="46"/>
      <c r="C696" s="67"/>
      <c r="D696" s="68"/>
      <c r="AH696" s="68"/>
    </row>
    <row r="697" spans="2:34" ht="15.75" customHeight="1" x14ac:dyDescent="0.25">
      <c r="B697" s="46"/>
      <c r="C697" s="67"/>
      <c r="D697" s="68"/>
      <c r="AH697" s="68"/>
    </row>
    <row r="698" spans="2:34" ht="15.75" customHeight="1" x14ac:dyDescent="0.25">
      <c r="B698" s="46"/>
      <c r="C698" s="67"/>
      <c r="D698" s="68"/>
      <c r="AH698" s="68"/>
    </row>
    <row r="699" spans="2:34" ht="15.75" customHeight="1" x14ac:dyDescent="0.25">
      <c r="B699" s="46"/>
      <c r="C699" s="67"/>
      <c r="D699" s="68"/>
      <c r="AH699" s="68"/>
    </row>
    <row r="700" spans="2:34" ht="15.75" customHeight="1" x14ac:dyDescent="0.25">
      <c r="B700" s="46"/>
      <c r="C700" s="67"/>
      <c r="D700" s="68"/>
      <c r="AH700" s="68"/>
    </row>
    <row r="701" spans="2:34" ht="15.75" customHeight="1" x14ac:dyDescent="0.25">
      <c r="B701" s="46"/>
      <c r="C701" s="67"/>
      <c r="D701" s="68"/>
      <c r="AH701" s="68"/>
    </row>
    <row r="702" spans="2:34" ht="15.75" customHeight="1" x14ac:dyDescent="0.25">
      <c r="B702" s="46"/>
      <c r="C702" s="67"/>
      <c r="D702" s="68"/>
      <c r="AH702" s="68"/>
    </row>
    <row r="703" spans="2:34" ht="15.75" customHeight="1" x14ac:dyDescent="0.25">
      <c r="B703" s="46"/>
      <c r="C703" s="67"/>
      <c r="D703" s="68"/>
      <c r="AH703" s="68"/>
    </row>
    <row r="704" spans="2:34" ht="15.75" customHeight="1" x14ac:dyDescent="0.25">
      <c r="B704" s="46"/>
      <c r="C704" s="67"/>
      <c r="D704" s="68"/>
      <c r="AH704" s="68"/>
    </row>
    <row r="705" spans="2:34" ht="15.75" customHeight="1" x14ac:dyDescent="0.25">
      <c r="B705" s="46"/>
      <c r="C705" s="67"/>
      <c r="D705" s="68"/>
      <c r="AH705" s="68"/>
    </row>
    <row r="706" spans="2:34" ht="15.75" customHeight="1" x14ac:dyDescent="0.25">
      <c r="B706" s="46"/>
      <c r="C706" s="67"/>
      <c r="D706" s="68"/>
      <c r="AH706" s="68"/>
    </row>
    <row r="707" spans="2:34" ht="15.75" customHeight="1" x14ac:dyDescent="0.25">
      <c r="B707" s="46"/>
      <c r="C707" s="67"/>
      <c r="D707" s="68"/>
      <c r="AH707" s="68"/>
    </row>
    <row r="708" spans="2:34" ht="15.75" customHeight="1" x14ac:dyDescent="0.25">
      <c r="B708" s="46"/>
      <c r="C708" s="67"/>
      <c r="D708" s="68"/>
      <c r="AH708" s="68"/>
    </row>
    <row r="709" spans="2:34" ht="15.75" customHeight="1" x14ac:dyDescent="0.25">
      <c r="B709" s="46"/>
      <c r="C709" s="67"/>
      <c r="D709" s="68"/>
      <c r="AH709" s="68"/>
    </row>
    <row r="710" spans="2:34" ht="15.75" customHeight="1" x14ac:dyDescent="0.25">
      <c r="B710" s="46"/>
      <c r="C710" s="67"/>
      <c r="D710" s="68"/>
      <c r="AH710" s="68"/>
    </row>
    <row r="711" spans="2:34" ht="15.75" customHeight="1" x14ac:dyDescent="0.25">
      <c r="B711" s="46"/>
      <c r="C711" s="67"/>
      <c r="D711" s="68"/>
      <c r="AH711" s="68"/>
    </row>
    <row r="712" spans="2:34" ht="15.75" customHeight="1" x14ac:dyDescent="0.25">
      <c r="B712" s="46"/>
      <c r="C712" s="67"/>
      <c r="D712" s="68"/>
      <c r="AH712" s="68"/>
    </row>
    <row r="713" spans="2:34" ht="15.75" customHeight="1" x14ac:dyDescent="0.25">
      <c r="B713" s="46"/>
      <c r="C713" s="67"/>
      <c r="D713" s="68"/>
      <c r="AH713" s="68"/>
    </row>
    <row r="714" spans="2:34" ht="15.75" customHeight="1" x14ac:dyDescent="0.25">
      <c r="B714" s="46"/>
      <c r="C714" s="67"/>
      <c r="D714" s="68"/>
      <c r="AH714" s="68"/>
    </row>
    <row r="715" spans="2:34" ht="15.75" customHeight="1" x14ac:dyDescent="0.25">
      <c r="B715" s="46"/>
      <c r="C715" s="67"/>
      <c r="D715" s="68"/>
      <c r="AH715" s="68"/>
    </row>
    <row r="716" spans="2:34" ht="15.75" customHeight="1" x14ac:dyDescent="0.25">
      <c r="B716" s="46"/>
      <c r="C716" s="67"/>
      <c r="D716" s="68"/>
      <c r="AH716" s="68"/>
    </row>
    <row r="717" spans="2:34" ht="15.75" customHeight="1" x14ac:dyDescent="0.25">
      <c r="B717" s="46"/>
      <c r="C717" s="67"/>
      <c r="D717" s="68"/>
      <c r="AH717" s="68"/>
    </row>
    <row r="718" spans="2:34" ht="15.75" customHeight="1" x14ac:dyDescent="0.25">
      <c r="B718" s="46"/>
      <c r="C718" s="67"/>
      <c r="D718" s="68"/>
      <c r="AH718" s="68"/>
    </row>
    <row r="719" spans="2:34" ht="15.75" customHeight="1" x14ac:dyDescent="0.25">
      <c r="B719" s="46"/>
      <c r="C719" s="67"/>
      <c r="D719" s="68"/>
      <c r="AH719" s="68"/>
    </row>
    <row r="720" spans="2:34" ht="15.75" customHeight="1" x14ac:dyDescent="0.25">
      <c r="B720" s="46"/>
      <c r="C720" s="67"/>
      <c r="D720" s="68"/>
      <c r="AH720" s="68"/>
    </row>
    <row r="721" spans="2:34" ht="15.75" customHeight="1" x14ac:dyDescent="0.25">
      <c r="B721" s="46"/>
      <c r="C721" s="67"/>
      <c r="D721" s="68"/>
      <c r="AH721" s="68"/>
    </row>
    <row r="722" spans="2:34" ht="15.75" customHeight="1" x14ac:dyDescent="0.25">
      <c r="B722" s="46"/>
      <c r="C722" s="67"/>
      <c r="D722" s="68"/>
      <c r="AH722" s="68"/>
    </row>
    <row r="723" spans="2:34" ht="15.75" customHeight="1" x14ac:dyDescent="0.25">
      <c r="B723" s="46"/>
      <c r="C723" s="67"/>
      <c r="D723" s="68"/>
      <c r="AH723" s="68"/>
    </row>
    <row r="724" spans="2:34" ht="15.75" customHeight="1" x14ac:dyDescent="0.25">
      <c r="B724" s="46"/>
      <c r="C724" s="67"/>
      <c r="D724" s="68"/>
      <c r="AH724" s="68"/>
    </row>
    <row r="725" spans="2:34" ht="15.75" customHeight="1" x14ac:dyDescent="0.25">
      <c r="B725" s="46"/>
      <c r="C725" s="67"/>
      <c r="D725" s="68"/>
      <c r="AH725" s="68"/>
    </row>
    <row r="726" spans="2:34" ht="15.75" customHeight="1" x14ac:dyDescent="0.25">
      <c r="B726" s="46"/>
      <c r="C726" s="67"/>
      <c r="D726" s="68"/>
      <c r="AH726" s="68"/>
    </row>
    <row r="727" spans="2:34" ht="15.75" customHeight="1" x14ac:dyDescent="0.25">
      <c r="B727" s="46"/>
      <c r="C727" s="67"/>
      <c r="D727" s="68"/>
      <c r="AH727" s="68"/>
    </row>
    <row r="728" spans="2:34" ht="15.75" customHeight="1" x14ac:dyDescent="0.25">
      <c r="B728" s="46"/>
      <c r="C728" s="67"/>
      <c r="D728" s="68"/>
      <c r="AH728" s="68"/>
    </row>
    <row r="729" spans="2:34" ht="15.75" customHeight="1" x14ac:dyDescent="0.25">
      <c r="B729" s="46"/>
      <c r="C729" s="67"/>
      <c r="D729" s="68"/>
      <c r="AH729" s="68"/>
    </row>
    <row r="730" spans="2:34" ht="15.75" customHeight="1" x14ac:dyDescent="0.25">
      <c r="B730" s="46"/>
      <c r="C730" s="67"/>
      <c r="D730" s="68"/>
      <c r="AH730" s="68"/>
    </row>
    <row r="731" spans="2:34" ht="15.75" customHeight="1" x14ac:dyDescent="0.25">
      <c r="B731" s="46"/>
      <c r="C731" s="67"/>
      <c r="D731" s="68"/>
      <c r="AH731" s="68"/>
    </row>
    <row r="732" spans="2:34" ht="15.75" customHeight="1" x14ac:dyDescent="0.25">
      <c r="B732" s="46"/>
      <c r="C732" s="67"/>
      <c r="D732" s="68"/>
      <c r="AH732" s="68"/>
    </row>
    <row r="733" spans="2:34" ht="15.75" customHeight="1" x14ac:dyDescent="0.25">
      <c r="B733" s="46"/>
      <c r="C733" s="67"/>
      <c r="D733" s="68"/>
      <c r="AH733" s="68"/>
    </row>
    <row r="734" spans="2:34" ht="15.75" customHeight="1" x14ac:dyDescent="0.25">
      <c r="B734" s="46"/>
      <c r="C734" s="67"/>
      <c r="D734" s="68"/>
      <c r="AH734" s="68"/>
    </row>
    <row r="735" spans="2:34" ht="15.75" customHeight="1" x14ac:dyDescent="0.25">
      <c r="B735" s="46"/>
      <c r="C735" s="67"/>
      <c r="D735" s="68"/>
      <c r="AH735" s="68"/>
    </row>
    <row r="736" spans="2:34" ht="15.75" customHeight="1" x14ac:dyDescent="0.25">
      <c r="B736" s="46"/>
      <c r="C736" s="67"/>
      <c r="D736" s="68"/>
      <c r="AH736" s="68"/>
    </row>
    <row r="737" spans="2:34" ht="15.75" customHeight="1" x14ac:dyDescent="0.25">
      <c r="B737" s="46"/>
      <c r="C737" s="67"/>
      <c r="D737" s="68"/>
      <c r="AH737" s="68"/>
    </row>
    <row r="738" spans="2:34" ht="15.75" customHeight="1" x14ac:dyDescent="0.25">
      <c r="B738" s="46"/>
      <c r="C738" s="67"/>
      <c r="D738" s="68"/>
      <c r="AH738" s="68"/>
    </row>
    <row r="739" spans="2:34" ht="15.75" customHeight="1" x14ac:dyDescent="0.25">
      <c r="B739" s="46"/>
      <c r="C739" s="67"/>
      <c r="D739" s="68"/>
      <c r="AH739" s="68"/>
    </row>
    <row r="740" spans="2:34" ht="15.75" customHeight="1" x14ac:dyDescent="0.25">
      <c r="B740" s="46"/>
      <c r="C740" s="67"/>
      <c r="D740" s="68"/>
      <c r="AH740" s="68"/>
    </row>
    <row r="741" spans="2:34" ht="15.75" customHeight="1" x14ac:dyDescent="0.25">
      <c r="B741" s="46"/>
      <c r="C741" s="67"/>
      <c r="D741" s="68"/>
      <c r="AH741" s="68"/>
    </row>
    <row r="742" spans="2:34" ht="15.75" customHeight="1" x14ac:dyDescent="0.25">
      <c r="B742" s="46"/>
      <c r="C742" s="67"/>
      <c r="D742" s="68"/>
      <c r="AH742" s="68"/>
    </row>
    <row r="743" spans="2:34" ht="15.75" customHeight="1" x14ac:dyDescent="0.25">
      <c r="B743" s="46"/>
      <c r="C743" s="67"/>
      <c r="D743" s="68"/>
      <c r="AH743" s="68"/>
    </row>
    <row r="744" spans="2:34" ht="15.75" customHeight="1" x14ac:dyDescent="0.25">
      <c r="B744" s="46"/>
      <c r="C744" s="67"/>
      <c r="D744" s="68"/>
      <c r="AH744" s="68"/>
    </row>
    <row r="745" spans="2:34" ht="15.75" customHeight="1" x14ac:dyDescent="0.25">
      <c r="B745" s="46"/>
      <c r="C745" s="67"/>
      <c r="D745" s="68"/>
      <c r="AH745" s="68"/>
    </row>
    <row r="746" spans="2:34" ht="15.75" customHeight="1" x14ac:dyDescent="0.25">
      <c r="B746" s="46"/>
      <c r="C746" s="67"/>
      <c r="D746" s="68"/>
      <c r="AH746" s="68"/>
    </row>
    <row r="747" spans="2:34" ht="15.75" customHeight="1" x14ac:dyDescent="0.25">
      <c r="B747" s="46"/>
      <c r="C747" s="67"/>
      <c r="D747" s="68"/>
      <c r="AH747" s="68"/>
    </row>
    <row r="748" spans="2:34" ht="15.75" customHeight="1" x14ac:dyDescent="0.25">
      <c r="B748" s="46"/>
      <c r="C748" s="67"/>
      <c r="D748" s="68"/>
      <c r="AH748" s="68"/>
    </row>
    <row r="749" spans="2:34" ht="15.75" customHeight="1" x14ac:dyDescent="0.25">
      <c r="B749" s="46"/>
      <c r="C749" s="67"/>
      <c r="D749" s="68"/>
      <c r="AH749" s="68"/>
    </row>
    <row r="750" spans="2:34" ht="15.75" customHeight="1" x14ac:dyDescent="0.25">
      <c r="B750" s="46"/>
      <c r="C750" s="67"/>
      <c r="D750" s="68"/>
      <c r="AH750" s="68"/>
    </row>
    <row r="751" spans="2:34" ht="15.75" customHeight="1" x14ac:dyDescent="0.25">
      <c r="B751" s="46"/>
      <c r="C751" s="67"/>
      <c r="D751" s="68"/>
      <c r="AH751" s="68"/>
    </row>
    <row r="752" spans="2:34" ht="15.75" customHeight="1" x14ac:dyDescent="0.25">
      <c r="B752" s="46"/>
      <c r="C752" s="67"/>
      <c r="D752" s="68"/>
      <c r="AH752" s="68"/>
    </row>
    <row r="753" spans="2:34" ht="15.75" customHeight="1" x14ac:dyDescent="0.25">
      <c r="B753" s="46"/>
      <c r="C753" s="67"/>
      <c r="D753" s="68"/>
      <c r="AH753" s="68"/>
    </row>
    <row r="754" spans="2:34" ht="15.75" customHeight="1" x14ac:dyDescent="0.25">
      <c r="B754" s="46"/>
      <c r="C754" s="67"/>
      <c r="D754" s="68"/>
      <c r="AH754" s="68"/>
    </row>
    <row r="755" spans="2:34" ht="15.75" customHeight="1" x14ac:dyDescent="0.25">
      <c r="B755" s="46"/>
      <c r="C755" s="67"/>
      <c r="D755" s="68"/>
      <c r="AH755" s="68"/>
    </row>
    <row r="756" spans="2:34" ht="15.75" customHeight="1" x14ac:dyDescent="0.25">
      <c r="B756" s="46"/>
      <c r="C756" s="67"/>
      <c r="D756" s="68"/>
      <c r="AH756" s="68"/>
    </row>
    <row r="757" spans="2:34" ht="15.75" customHeight="1" x14ac:dyDescent="0.25">
      <c r="B757" s="46"/>
      <c r="C757" s="67"/>
      <c r="D757" s="68"/>
      <c r="AH757" s="68"/>
    </row>
    <row r="758" spans="2:34" ht="15.75" customHeight="1" x14ac:dyDescent="0.25">
      <c r="B758" s="46"/>
      <c r="C758" s="67"/>
      <c r="D758" s="68"/>
      <c r="AH758" s="68"/>
    </row>
    <row r="759" spans="2:34" ht="15.75" customHeight="1" x14ac:dyDescent="0.25">
      <c r="B759" s="46"/>
      <c r="C759" s="67"/>
      <c r="D759" s="68"/>
      <c r="AH759" s="68"/>
    </row>
    <row r="760" spans="2:34" ht="15.75" customHeight="1" x14ac:dyDescent="0.25">
      <c r="B760" s="46"/>
      <c r="C760" s="67"/>
      <c r="D760" s="68"/>
      <c r="AH760" s="68"/>
    </row>
    <row r="761" spans="2:34" ht="15.75" customHeight="1" x14ac:dyDescent="0.25">
      <c r="B761" s="46"/>
      <c r="C761" s="67"/>
      <c r="D761" s="68"/>
      <c r="AH761" s="68"/>
    </row>
    <row r="762" spans="2:34" ht="15.75" customHeight="1" x14ac:dyDescent="0.25">
      <c r="B762" s="46"/>
      <c r="C762" s="67"/>
      <c r="D762" s="68"/>
      <c r="AH762" s="68"/>
    </row>
    <row r="763" spans="2:34" ht="15.75" customHeight="1" x14ac:dyDescent="0.25">
      <c r="B763" s="46"/>
      <c r="C763" s="67"/>
      <c r="D763" s="68"/>
      <c r="AH763" s="68"/>
    </row>
    <row r="764" spans="2:34" ht="15.75" customHeight="1" x14ac:dyDescent="0.25">
      <c r="B764" s="46"/>
      <c r="C764" s="67"/>
      <c r="D764" s="68"/>
      <c r="AH764" s="68"/>
    </row>
    <row r="765" spans="2:34" ht="15.75" customHeight="1" x14ac:dyDescent="0.25">
      <c r="B765" s="46"/>
      <c r="C765" s="67"/>
      <c r="D765" s="68"/>
      <c r="AH765" s="68"/>
    </row>
    <row r="766" spans="2:34" ht="15.75" customHeight="1" x14ac:dyDescent="0.25">
      <c r="B766" s="46"/>
      <c r="C766" s="67"/>
      <c r="D766" s="68"/>
      <c r="AH766" s="68"/>
    </row>
    <row r="767" spans="2:34" ht="15.75" customHeight="1" x14ac:dyDescent="0.25">
      <c r="B767" s="46"/>
      <c r="C767" s="67"/>
      <c r="D767" s="68"/>
      <c r="AH767" s="68"/>
    </row>
    <row r="768" spans="2:34" ht="15.75" customHeight="1" x14ac:dyDescent="0.25">
      <c r="B768" s="46"/>
      <c r="C768" s="67"/>
      <c r="D768" s="68"/>
      <c r="AH768" s="68"/>
    </row>
    <row r="769" spans="2:34" ht="15.75" customHeight="1" x14ac:dyDescent="0.25">
      <c r="B769" s="46"/>
      <c r="C769" s="67"/>
      <c r="D769" s="68"/>
      <c r="AH769" s="68"/>
    </row>
    <row r="770" spans="2:34" ht="15.75" customHeight="1" x14ac:dyDescent="0.25">
      <c r="B770" s="46"/>
      <c r="C770" s="67"/>
      <c r="D770" s="68"/>
      <c r="AH770" s="68"/>
    </row>
    <row r="771" spans="2:34" ht="15.75" customHeight="1" x14ac:dyDescent="0.25">
      <c r="B771" s="46"/>
      <c r="C771" s="67"/>
      <c r="D771" s="68"/>
      <c r="AH771" s="68"/>
    </row>
    <row r="772" spans="2:34" ht="15.75" customHeight="1" x14ac:dyDescent="0.25">
      <c r="B772" s="46"/>
      <c r="C772" s="67"/>
      <c r="D772" s="68"/>
      <c r="AH772" s="68"/>
    </row>
    <row r="773" spans="2:34" ht="15.75" customHeight="1" x14ac:dyDescent="0.25">
      <c r="B773" s="46"/>
      <c r="C773" s="67"/>
      <c r="D773" s="68"/>
      <c r="AH773" s="68"/>
    </row>
    <row r="774" spans="2:34" ht="15.75" customHeight="1" x14ac:dyDescent="0.25">
      <c r="B774" s="46"/>
      <c r="C774" s="67"/>
      <c r="D774" s="68"/>
      <c r="AH774" s="68"/>
    </row>
    <row r="775" spans="2:34" ht="15.75" customHeight="1" x14ac:dyDescent="0.25">
      <c r="B775" s="46"/>
      <c r="C775" s="67"/>
      <c r="D775" s="68"/>
      <c r="AH775" s="68"/>
    </row>
    <row r="776" spans="2:34" ht="15.75" customHeight="1" x14ac:dyDescent="0.25">
      <c r="B776" s="46"/>
      <c r="C776" s="67"/>
      <c r="D776" s="68"/>
      <c r="AH776" s="68"/>
    </row>
    <row r="777" spans="2:34" ht="15.75" customHeight="1" x14ac:dyDescent="0.25">
      <c r="B777" s="46"/>
      <c r="C777" s="67"/>
      <c r="D777" s="68"/>
      <c r="AH777" s="68"/>
    </row>
    <row r="778" spans="2:34" ht="15.75" customHeight="1" x14ac:dyDescent="0.25">
      <c r="B778" s="46"/>
      <c r="C778" s="67"/>
      <c r="D778" s="68"/>
      <c r="AH778" s="68"/>
    </row>
    <row r="779" spans="2:34" ht="15.75" customHeight="1" x14ac:dyDescent="0.25">
      <c r="B779" s="46"/>
      <c r="C779" s="67"/>
      <c r="D779" s="68"/>
      <c r="AH779" s="68"/>
    </row>
    <row r="780" spans="2:34" ht="15.75" customHeight="1" x14ac:dyDescent="0.25">
      <c r="B780" s="46"/>
      <c r="C780" s="67"/>
      <c r="D780" s="68"/>
      <c r="AH780" s="68"/>
    </row>
    <row r="781" spans="2:34" ht="15.75" customHeight="1" x14ac:dyDescent="0.25">
      <c r="B781" s="46"/>
      <c r="C781" s="67"/>
      <c r="D781" s="68"/>
      <c r="AH781" s="68"/>
    </row>
    <row r="782" spans="2:34" ht="15.75" customHeight="1" x14ac:dyDescent="0.25">
      <c r="B782" s="46"/>
      <c r="C782" s="67"/>
      <c r="D782" s="68"/>
      <c r="AH782" s="68"/>
    </row>
    <row r="783" spans="2:34" ht="15.75" customHeight="1" x14ac:dyDescent="0.25">
      <c r="B783" s="46"/>
      <c r="C783" s="67"/>
      <c r="D783" s="68"/>
      <c r="AH783" s="68"/>
    </row>
    <row r="784" spans="2:34" ht="15.75" customHeight="1" x14ac:dyDescent="0.25">
      <c r="B784" s="46"/>
      <c r="C784" s="67"/>
      <c r="D784" s="68"/>
      <c r="AH784" s="68"/>
    </row>
    <row r="785" spans="2:34" ht="15.75" customHeight="1" x14ac:dyDescent="0.25">
      <c r="B785" s="46"/>
      <c r="C785" s="67"/>
      <c r="D785" s="68"/>
      <c r="AH785" s="68"/>
    </row>
    <row r="786" spans="2:34" ht="15.75" customHeight="1" x14ac:dyDescent="0.25">
      <c r="B786" s="46"/>
      <c r="C786" s="67"/>
      <c r="D786" s="68"/>
      <c r="AH786" s="68"/>
    </row>
    <row r="787" spans="2:34" ht="15.75" customHeight="1" x14ac:dyDescent="0.25">
      <c r="B787" s="46"/>
      <c r="C787" s="67"/>
      <c r="D787" s="68"/>
      <c r="AH787" s="68"/>
    </row>
    <row r="788" spans="2:34" ht="15.75" customHeight="1" x14ac:dyDescent="0.25">
      <c r="B788" s="46"/>
      <c r="C788" s="67"/>
      <c r="D788" s="68"/>
      <c r="AH788" s="68"/>
    </row>
    <row r="789" spans="2:34" ht="15.75" customHeight="1" x14ac:dyDescent="0.25">
      <c r="B789" s="46"/>
      <c r="C789" s="67"/>
      <c r="D789" s="68"/>
      <c r="AH789" s="68"/>
    </row>
    <row r="790" spans="2:34" ht="15.75" customHeight="1" x14ac:dyDescent="0.25">
      <c r="B790" s="46"/>
      <c r="C790" s="67"/>
      <c r="D790" s="68"/>
      <c r="AH790" s="68"/>
    </row>
    <row r="791" spans="2:34" ht="15.75" customHeight="1" x14ac:dyDescent="0.25">
      <c r="B791" s="46"/>
      <c r="C791" s="67"/>
      <c r="D791" s="68"/>
      <c r="AH791" s="68"/>
    </row>
    <row r="792" spans="2:34" ht="15.75" customHeight="1" x14ac:dyDescent="0.25">
      <c r="B792" s="46"/>
      <c r="C792" s="67"/>
      <c r="D792" s="68"/>
      <c r="AH792" s="68"/>
    </row>
    <row r="793" spans="2:34" ht="15.75" customHeight="1" x14ac:dyDescent="0.25">
      <c r="B793" s="46"/>
      <c r="C793" s="67"/>
      <c r="D793" s="68"/>
      <c r="AH793" s="68"/>
    </row>
    <row r="794" spans="2:34" ht="15.75" customHeight="1" x14ac:dyDescent="0.25">
      <c r="B794" s="46"/>
      <c r="C794" s="67"/>
      <c r="D794" s="68"/>
      <c r="AH794" s="68"/>
    </row>
    <row r="795" spans="2:34" ht="15.75" customHeight="1" x14ac:dyDescent="0.25">
      <c r="B795" s="46"/>
      <c r="C795" s="67"/>
      <c r="D795" s="68"/>
      <c r="AH795" s="68"/>
    </row>
    <row r="796" spans="2:34" ht="15.75" customHeight="1" x14ac:dyDescent="0.25">
      <c r="B796" s="46"/>
      <c r="C796" s="67"/>
      <c r="D796" s="68"/>
      <c r="AH796" s="68"/>
    </row>
    <row r="797" spans="2:34" ht="15.75" customHeight="1" x14ac:dyDescent="0.25">
      <c r="B797" s="46"/>
      <c r="C797" s="67"/>
      <c r="D797" s="68"/>
      <c r="AH797" s="68"/>
    </row>
    <row r="798" spans="2:34" ht="15.75" customHeight="1" x14ac:dyDescent="0.25">
      <c r="B798" s="46"/>
      <c r="C798" s="67"/>
      <c r="D798" s="68"/>
      <c r="AH798" s="68"/>
    </row>
    <row r="799" spans="2:34" ht="15.75" customHeight="1" x14ac:dyDescent="0.25">
      <c r="B799" s="46"/>
      <c r="C799" s="67"/>
      <c r="D799" s="68"/>
      <c r="AH799" s="68"/>
    </row>
    <row r="800" spans="2:34" ht="15.75" customHeight="1" x14ac:dyDescent="0.25">
      <c r="B800" s="46"/>
      <c r="C800" s="67"/>
      <c r="D800" s="68"/>
      <c r="AH800" s="68"/>
    </row>
    <row r="801" spans="2:34" ht="15.75" customHeight="1" x14ac:dyDescent="0.25">
      <c r="B801" s="46"/>
      <c r="C801" s="67"/>
      <c r="D801" s="68"/>
      <c r="AH801" s="68"/>
    </row>
    <row r="802" spans="2:34" ht="15.75" customHeight="1" x14ac:dyDescent="0.25">
      <c r="B802" s="46"/>
      <c r="C802" s="67"/>
      <c r="D802" s="68"/>
      <c r="AH802" s="68"/>
    </row>
    <row r="803" spans="2:34" ht="15.75" customHeight="1" x14ac:dyDescent="0.25">
      <c r="B803" s="46"/>
      <c r="C803" s="67"/>
      <c r="D803" s="68"/>
      <c r="AH803" s="68"/>
    </row>
    <row r="804" spans="2:34" ht="15.75" customHeight="1" x14ac:dyDescent="0.25">
      <c r="B804" s="46"/>
      <c r="C804" s="67"/>
      <c r="D804" s="68"/>
      <c r="AH804" s="68"/>
    </row>
    <row r="805" spans="2:34" ht="15.75" customHeight="1" x14ac:dyDescent="0.25">
      <c r="B805" s="46"/>
      <c r="C805" s="67"/>
      <c r="D805" s="68"/>
      <c r="AH805" s="68"/>
    </row>
    <row r="806" spans="2:34" ht="15.75" customHeight="1" x14ac:dyDescent="0.25">
      <c r="B806" s="46"/>
      <c r="C806" s="67"/>
      <c r="D806" s="68"/>
      <c r="AH806" s="68"/>
    </row>
    <row r="807" spans="2:34" ht="15.75" customHeight="1" x14ac:dyDescent="0.25">
      <c r="B807" s="46"/>
      <c r="C807" s="67"/>
      <c r="D807" s="68"/>
      <c r="AH807" s="68"/>
    </row>
    <row r="808" spans="2:34" ht="15.75" customHeight="1" x14ac:dyDescent="0.25">
      <c r="B808" s="46"/>
      <c r="C808" s="67"/>
      <c r="D808" s="68"/>
      <c r="AH808" s="68"/>
    </row>
    <row r="809" spans="2:34" ht="15.75" customHeight="1" x14ac:dyDescent="0.25">
      <c r="B809" s="46"/>
      <c r="C809" s="67"/>
      <c r="D809" s="68"/>
      <c r="AH809" s="68"/>
    </row>
    <row r="810" spans="2:34" ht="15.75" customHeight="1" x14ac:dyDescent="0.25">
      <c r="B810" s="46"/>
      <c r="C810" s="67"/>
      <c r="D810" s="68"/>
      <c r="AH810" s="68"/>
    </row>
    <row r="811" spans="2:34" ht="15.75" customHeight="1" x14ac:dyDescent="0.25">
      <c r="B811" s="46"/>
      <c r="C811" s="67"/>
      <c r="D811" s="68"/>
      <c r="AH811" s="68"/>
    </row>
    <row r="812" spans="2:34" ht="15.75" customHeight="1" x14ac:dyDescent="0.25">
      <c r="B812" s="46"/>
      <c r="C812" s="67"/>
      <c r="D812" s="68"/>
      <c r="AH812" s="68"/>
    </row>
    <row r="813" spans="2:34" ht="15.75" customHeight="1" x14ac:dyDescent="0.25">
      <c r="B813" s="46"/>
      <c r="C813" s="67"/>
      <c r="D813" s="68"/>
      <c r="AH813" s="68"/>
    </row>
    <row r="814" spans="2:34" ht="15.75" customHeight="1" x14ac:dyDescent="0.25">
      <c r="B814" s="46"/>
      <c r="C814" s="67"/>
      <c r="D814" s="68"/>
      <c r="AH814" s="68"/>
    </row>
    <row r="815" spans="2:34" ht="15.75" customHeight="1" x14ac:dyDescent="0.25">
      <c r="B815" s="46"/>
      <c r="C815" s="67"/>
      <c r="D815" s="68"/>
      <c r="AH815" s="68"/>
    </row>
    <row r="816" spans="2:34" ht="15.75" customHeight="1" x14ac:dyDescent="0.25">
      <c r="B816" s="46"/>
      <c r="C816" s="67"/>
      <c r="D816" s="68"/>
      <c r="AH816" s="68"/>
    </row>
    <row r="817" spans="2:34" ht="15.75" customHeight="1" x14ac:dyDescent="0.25">
      <c r="B817" s="46"/>
      <c r="C817" s="67"/>
      <c r="D817" s="68"/>
      <c r="AH817" s="68"/>
    </row>
    <row r="818" spans="2:34" ht="15.75" customHeight="1" x14ac:dyDescent="0.25">
      <c r="B818" s="46"/>
      <c r="C818" s="67"/>
      <c r="D818" s="68"/>
      <c r="AH818" s="68"/>
    </row>
    <row r="819" spans="2:34" ht="15.75" customHeight="1" x14ac:dyDescent="0.25">
      <c r="B819" s="46"/>
      <c r="C819" s="67"/>
      <c r="D819" s="68"/>
      <c r="AH819" s="68"/>
    </row>
    <row r="820" spans="2:34" ht="15.75" customHeight="1" x14ac:dyDescent="0.25">
      <c r="B820" s="46"/>
      <c r="C820" s="67"/>
      <c r="D820" s="68"/>
      <c r="AH820" s="68"/>
    </row>
    <row r="821" spans="2:34" ht="15.75" customHeight="1" x14ac:dyDescent="0.25">
      <c r="B821" s="46"/>
      <c r="C821" s="67"/>
      <c r="D821" s="68"/>
      <c r="AH821" s="68"/>
    </row>
    <row r="822" spans="2:34" ht="15.75" customHeight="1" x14ac:dyDescent="0.25">
      <c r="B822" s="46"/>
      <c r="C822" s="67"/>
      <c r="D822" s="68"/>
      <c r="AH822" s="68"/>
    </row>
    <row r="823" spans="2:34" ht="15.75" customHeight="1" x14ac:dyDescent="0.25">
      <c r="B823" s="46"/>
      <c r="C823" s="67"/>
      <c r="D823" s="68"/>
      <c r="AH823" s="68"/>
    </row>
    <row r="824" spans="2:34" ht="15.75" customHeight="1" x14ac:dyDescent="0.25">
      <c r="B824" s="46"/>
      <c r="C824" s="67"/>
      <c r="D824" s="68"/>
      <c r="AH824" s="68"/>
    </row>
    <row r="825" spans="2:34" ht="15.75" customHeight="1" x14ac:dyDescent="0.25">
      <c r="B825" s="46"/>
      <c r="C825" s="67"/>
      <c r="D825" s="68"/>
      <c r="AH825" s="68"/>
    </row>
    <row r="826" spans="2:34" ht="15.75" customHeight="1" x14ac:dyDescent="0.25">
      <c r="B826" s="46"/>
      <c r="C826" s="67"/>
      <c r="D826" s="68"/>
      <c r="AH826" s="68"/>
    </row>
    <row r="827" spans="2:34" ht="15.75" customHeight="1" x14ac:dyDescent="0.25">
      <c r="B827" s="46"/>
      <c r="C827" s="67"/>
      <c r="D827" s="68"/>
      <c r="AH827" s="68"/>
    </row>
    <row r="828" spans="2:34" ht="15.75" customHeight="1" x14ac:dyDescent="0.25">
      <c r="B828" s="46"/>
      <c r="C828" s="67"/>
      <c r="D828" s="68"/>
      <c r="AH828" s="68"/>
    </row>
    <row r="829" spans="2:34" ht="15.75" customHeight="1" x14ac:dyDescent="0.25">
      <c r="B829" s="46"/>
      <c r="C829" s="67"/>
      <c r="D829" s="68"/>
      <c r="AH829" s="68"/>
    </row>
    <row r="830" spans="2:34" ht="15.75" customHeight="1" x14ac:dyDescent="0.25">
      <c r="B830" s="46"/>
      <c r="C830" s="67"/>
      <c r="D830" s="68"/>
      <c r="AH830" s="68"/>
    </row>
    <row r="831" spans="2:34" ht="15.75" customHeight="1" x14ac:dyDescent="0.25">
      <c r="B831" s="46"/>
      <c r="C831" s="67"/>
      <c r="D831" s="68"/>
      <c r="AH831" s="68"/>
    </row>
    <row r="832" spans="2:34" ht="15.75" customHeight="1" x14ac:dyDescent="0.25">
      <c r="B832" s="46"/>
      <c r="C832" s="67"/>
      <c r="D832" s="68"/>
      <c r="AH832" s="68"/>
    </row>
    <row r="833" spans="2:34" ht="15.75" customHeight="1" x14ac:dyDescent="0.25">
      <c r="B833" s="46"/>
      <c r="C833" s="67"/>
      <c r="D833" s="68"/>
      <c r="AH833" s="68"/>
    </row>
    <row r="834" spans="2:34" ht="15.75" customHeight="1" x14ac:dyDescent="0.25">
      <c r="B834" s="46"/>
      <c r="C834" s="67"/>
      <c r="D834" s="68"/>
      <c r="AH834" s="68"/>
    </row>
    <row r="835" spans="2:34" ht="15.75" customHeight="1" x14ac:dyDescent="0.25">
      <c r="B835" s="46"/>
      <c r="C835" s="67"/>
      <c r="D835" s="68"/>
      <c r="AH835" s="68"/>
    </row>
    <row r="836" spans="2:34" ht="15.75" customHeight="1" x14ac:dyDescent="0.25">
      <c r="B836" s="46"/>
      <c r="C836" s="67"/>
      <c r="D836" s="68"/>
      <c r="AH836" s="68"/>
    </row>
    <row r="837" spans="2:34" ht="15.75" customHeight="1" x14ac:dyDescent="0.25">
      <c r="B837" s="46"/>
      <c r="C837" s="67"/>
      <c r="D837" s="68"/>
      <c r="AH837" s="68"/>
    </row>
    <row r="838" spans="2:34" ht="15.75" customHeight="1" x14ac:dyDescent="0.25">
      <c r="B838" s="46"/>
      <c r="C838" s="67"/>
      <c r="D838" s="68"/>
      <c r="AH838" s="68"/>
    </row>
    <row r="839" spans="2:34" ht="15.75" customHeight="1" x14ac:dyDescent="0.25">
      <c r="B839" s="46"/>
      <c r="C839" s="67"/>
      <c r="D839" s="68"/>
      <c r="AH839" s="68"/>
    </row>
    <row r="840" spans="2:34" ht="15.75" customHeight="1" x14ac:dyDescent="0.25">
      <c r="B840" s="46"/>
      <c r="C840" s="67"/>
      <c r="D840" s="68"/>
      <c r="AH840" s="68"/>
    </row>
    <row r="841" spans="2:34" ht="15.75" customHeight="1" x14ac:dyDescent="0.25">
      <c r="B841" s="46"/>
      <c r="C841" s="67"/>
      <c r="D841" s="68"/>
      <c r="AH841" s="68"/>
    </row>
    <row r="842" spans="2:34" ht="15.75" customHeight="1" x14ac:dyDescent="0.25">
      <c r="B842" s="46"/>
      <c r="C842" s="67"/>
      <c r="D842" s="68"/>
      <c r="AH842" s="68"/>
    </row>
    <row r="843" spans="2:34" ht="15.75" customHeight="1" x14ac:dyDescent="0.25">
      <c r="B843" s="46"/>
      <c r="C843" s="67"/>
      <c r="D843" s="68"/>
      <c r="AH843" s="68"/>
    </row>
    <row r="844" spans="2:34" ht="15.75" customHeight="1" x14ac:dyDescent="0.25">
      <c r="B844" s="46"/>
      <c r="C844" s="67"/>
      <c r="D844" s="68"/>
      <c r="AH844" s="68"/>
    </row>
    <row r="845" spans="2:34" ht="15.75" customHeight="1" x14ac:dyDescent="0.25">
      <c r="B845" s="46"/>
      <c r="C845" s="67"/>
      <c r="D845" s="68"/>
      <c r="AH845" s="68"/>
    </row>
    <row r="846" spans="2:34" ht="15.75" customHeight="1" x14ac:dyDescent="0.25">
      <c r="B846" s="46"/>
      <c r="C846" s="67"/>
      <c r="D846" s="68"/>
      <c r="AH846" s="68"/>
    </row>
    <row r="847" spans="2:34" ht="15.75" customHeight="1" x14ac:dyDescent="0.25">
      <c r="B847" s="46"/>
      <c r="C847" s="67"/>
      <c r="D847" s="68"/>
      <c r="AH847" s="68"/>
    </row>
    <row r="848" spans="2:34" ht="15.75" customHeight="1" x14ac:dyDescent="0.25">
      <c r="B848" s="46"/>
      <c r="C848" s="67"/>
      <c r="D848" s="68"/>
      <c r="AH848" s="68"/>
    </row>
    <row r="849" spans="2:34" ht="15.75" customHeight="1" x14ac:dyDescent="0.25">
      <c r="B849" s="46"/>
      <c r="C849" s="67"/>
      <c r="D849" s="68"/>
      <c r="AH849" s="68"/>
    </row>
    <row r="850" spans="2:34" ht="15.75" customHeight="1" x14ac:dyDescent="0.25">
      <c r="B850" s="46"/>
      <c r="C850" s="67"/>
      <c r="D850" s="68"/>
      <c r="AH850" s="68"/>
    </row>
    <row r="851" spans="2:34" ht="15.75" customHeight="1" x14ac:dyDescent="0.25">
      <c r="B851" s="46"/>
      <c r="C851" s="67"/>
      <c r="D851" s="68"/>
      <c r="AH851" s="68"/>
    </row>
    <row r="852" spans="2:34" ht="15.75" customHeight="1" x14ac:dyDescent="0.25">
      <c r="B852" s="46"/>
      <c r="C852" s="67"/>
      <c r="D852" s="68"/>
      <c r="AH852" s="68"/>
    </row>
    <row r="853" spans="2:34" ht="15.75" customHeight="1" x14ac:dyDescent="0.25">
      <c r="B853" s="46"/>
      <c r="C853" s="67"/>
      <c r="D853" s="68"/>
      <c r="AH853" s="68"/>
    </row>
    <row r="854" spans="2:34" ht="15.75" customHeight="1" x14ac:dyDescent="0.25">
      <c r="B854" s="46"/>
      <c r="C854" s="67"/>
      <c r="D854" s="68"/>
      <c r="AH854" s="68"/>
    </row>
    <row r="855" spans="2:34" ht="15.75" customHeight="1" x14ac:dyDescent="0.25">
      <c r="B855" s="46"/>
      <c r="C855" s="67"/>
      <c r="D855" s="68"/>
      <c r="AH855" s="68"/>
    </row>
    <row r="856" spans="2:34" ht="15.75" customHeight="1" x14ac:dyDescent="0.25">
      <c r="B856" s="46"/>
      <c r="C856" s="67"/>
      <c r="D856" s="68"/>
      <c r="AH856" s="68"/>
    </row>
    <row r="857" spans="2:34" ht="15.75" customHeight="1" x14ac:dyDescent="0.25">
      <c r="B857" s="46"/>
      <c r="C857" s="67"/>
      <c r="D857" s="68"/>
      <c r="AH857" s="68"/>
    </row>
    <row r="858" spans="2:34" ht="15.75" customHeight="1" x14ac:dyDescent="0.25">
      <c r="B858" s="46"/>
      <c r="C858" s="67"/>
      <c r="D858" s="68"/>
      <c r="AH858" s="68"/>
    </row>
    <row r="859" spans="2:34" ht="15.75" customHeight="1" x14ac:dyDescent="0.25">
      <c r="B859" s="46"/>
      <c r="C859" s="67"/>
      <c r="D859" s="68"/>
      <c r="AH859" s="68"/>
    </row>
    <row r="860" spans="2:34" ht="15.75" customHeight="1" x14ac:dyDescent="0.25">
      <c r="B860" s="46"/>
      <c r="C860" s="67"/>
      <c r="D860" s="68"/>
      <c r="AH860" s="68"/>
    </row>
    <row r="861" spans="2:34" ht="15.75" customHeight="1" x14ac:dyDescent="0.25">
      <c r="B861" s="46"/>
      <c r="C861" s="67"/>
      <c r="D861" s="68"/>
      <c r="AH861" s="68"/>
    </row>
    <row r="862" spans="2:34" ht="15.75" customHeight="1" x14ac:dyDescent="0.25">
      <c r="B862" s="46"/>
      <c r="C862" s="67"/>
      <c r="D862" s="68"/>
      <c r="AH862" s="68"/>
    </row>
    <row r="863" spans="2:34" ht="15.75" customHeight="1" x14ac:dyDescent="0.25">
      <c r="B863" s="46"/>
      <c r="C863" s="67"/>
      <c r="D863" s="68"/>
      <c r="AH863" s="68"/>
    </row>
    <row r="864" spans="2:34" ht="15.75" customHeight="1" x14ac:dyDescent="0.25">
      <c r="B864" s="46"/>
      <c r="C864" s="67"/>
      <c r="D864" s="68"/>
      <c r="AH864" s="68"/>
    </row>
    <row r="865" spans="2:34" ht="15.75" customHeight="1" x14ac:dyDescent="0.25">
      <c r="B865" s="46"/>
      <c r="C865" s="67"/>
      <c r="D865" s="68"/>
      <c r="AH865" s="68"/>
    </row>
    <row r="866" spans="2:34" ht="15.75" customHeight="1" x14ac:dyDescent="0.25">
      <c r="B866" s="46"/>
      <c r="C866" s="67"/>
      <c r="D866" s="68"/>
      <c r="AH866" s="68"/>
    </row>
    <row r="867" spans="2:34" ht="15.75" customHeight="1" x14ac:dyDescent="0.25">
      <c r="B867" s="46"/>
      <c r="C867" s="67"/>
      <c r="D867" s="68"/>
      <c r="AH867" s="68"/>
    </row>
    <row r="868" spans="2:34" ht="15.75" customHeight="1" x14ac:dyDescent="0.25">
      <c r="B868" s="46"/>
      <c r="C868" s="67"/>
      <c r="D868" s="68"/>
      <c r="AH868" s="68"/>
    </row>
    <row r="869" spans="2:34" ht="15.75" customHeight="1" x14ac:dyDescent="0.25">
      <c r="B869" s="46"/>
      <c r="C869" s="67"/>
      <c r="D869" s="68"/>
      <c r="AH869" s="68"/>
    </row>
    <row r="870" spans="2:34" ht="15.75" customHeight="1" x14ac:dyDescent="0.25">
      <c r="B870" s="46"/>
      <c r="C870" s="67"/>
      <c r="D870" s="68"/>
      <c r="AH870" s="68"/>
    </row>
    <row r="871" spans="2:34" ht="15.75" customHeight="1" x14ac:dyDescent="0.25">
      <c r="B871" s="46"/>
      <c r="C871" s="67"/>
      <c r="D871" s="68"/>
      <c r="AH871" s="68"/>
    </row>
    <row r="872" spans="2:34" ht="15.75" customHeight="1" x14ac:dyDescent="0.25">
      <c r="B872" s="46"/>
      <c r="C872" s="67"/>
      <c r="D872" s="68"/>
      <c r="AH872" s="68"/>
    </row>
    <row r="873" spans="2:34" ht="15.75" customHeight="1" x14ac:dyDescent="0.25">
      <c r="B873" s="46"/>
      <c r="C873" s="67"/>
      <c r="D873" s="68"/>
      <c r="AH873" s="68"/>
    </row>
    <row r="874" spans="2:34" ht="15.75" customHeight="1" x14ac:dyDescent="0.25">
      <c r="B874" s="46"/>
      <c r="C874" s="67"/>
      <c r="D874" s="68"/>
      <c r="AH874" s="68"/>
    </row>
    <row r="875" spans="2:34" ht="15.75" customHeight="1" x14ac:dyDescent="0.25">
      <c r="B875" s="46"/>
      <c r="C875" s="67"/>
      <c r="D875" s="68"/>
      <c r="AH875" s="68"/>
    </row>
    <row r="876" spans="2:34" ht="15.75" customHeight="1" x14ac:dyDescent="0.25">
      <c r="B876" s="46"/>
      <c r="C876" s="67"/>
      <c r="D876" s="68"/>
      <c r="AH876" s="68"/>
    </row>
    <row r="877" spans="2:34" ht="15.75" customHeight="1" x14ac:dyDescent="0.25">
      <c r="B877" s="46"/>
      <c r="C877" s="67"/>
      <c r="D877" s="68"/>
      <c r="AH877" s="68"/>
    </row>
    <row r="878" spans="2:34" ht="15.75" customHeight="1" x14ac:dyDescent="0.25">
      <c r="B878" s="46"/>
      <c r="C878" s="67"/>
      <c r="D878" s="68"/>
      <c r="AH878" s="68"/>
    </row>
    <row r="879" spans="2:34" ht="15.75" customHeight="1" x14ac:dyDescent="0.25">
      <c r="B879" s="46"/>
      <c r="C879" s="67"/>
      <c r="D879" s="68"/>
      <c r="AH879" s="68"/>
    </row>
    <row r="880" spans="2:34" ht="15.75" customHeight="1" x14ac:dyDescent="0.25">
      <c r="B880" s="46"/>
      <c r="C880" s="67"/>
      <c r="D880" s="68"/>
      <c r="AH880" s="68"/>
    </row>
    <row r="881" spans="2:34" ht="15.75" customHeight="1" x14ac:dyDescent="0.25">
      <c r="B881" s="46"/>
      <c r="C881" s="67"/>
      <c r="D881" s="68"/>
      <c r="AH881" s="68"/>
    </row>
    <row r="882" spans="2:34" ht="15.75" customHeight="1" x14ac:dyDescent="0.25">
      <c r="B882" s="46"/>
      <c r="C882" s="67"/>
      <c r="D882" s="68"/>
      <c r="AH882" s="68"/>
    </row>
    <row r="883" spans="2:34" ht="15.75" customHeight="1" x14ac:dyDescent="0.25">
      <c r="B883" s="46"/>
      <c r="C883" s="67"/>
      <c r="D883" s="68"/>
      <c r="AH883" s="68"/>
    </row>
    <row r="884" spans="2:34" ht="15.75" customHeight="1" x14ac:dyDescent="0.25">
      <c r="B884" s="46"/>
      <c r="C884" s="67"/>
      <c r="D884" s="68"/>
      <c r="AH884" s="68"/>
    </row>
    <row r="885" spans="2:34" ht="15.75" customHeight="1" x14ac:dyDescent="0.25">
      <c r="B885" s="46"/>
      <c r="C885" s="67"/>
      <c r="D885" s="68"/>
      <c r="AH885" s="68"/>
    </row>
    <row r="886" spans="2:34" ht="15.75" customHeight="1" x14ac:dyDescent="0.25">
      <c r="B886" s="46"/>
      <c r="C886" s="67"/>
      <c r="D886" s="68"/>
      <c r="AH886" s="68"/>
    </row>
    <row r="887" spans="2:34" ht="15.75" customHeight="1" x14ac:dyDescent="0.25">
      <c r="B887" s="46"/>
      <c r="C887" s="67"/>
      <c r="D887" s="68"/>
      <c r="AH887" s="68"/>
    </row>
    <row r="888" spans="2:34" ht="15.75" customHeight="1" x14ac:dyDescent="0.25">
      <c r="B888" s="46"/>
      <c r="C888" s="67"/>
      <c r="D888" s="68"/>
      <c r="AH888" s="68"/>
    </row>
    <row r="889" spans="2:34" ht="15.75" customHeight="1" x14ac:dyDescent="0.25">
      <c r="B889" s="46"/>
      <c r="C889" s="67"/>
      <c r="D889" s="68"/>
      <c r="AH889" s="68"/>
    </row>
    <row r="890" spans="2:34" ht="15.75" customHeight="1" x14ac:dyDescent="0.25">
      <c r="B890" s="46"/>
      <c r="C890" s="67"/>
      <c r="D890" s="68"/>
      <c r="AH890" s="68"/>
    </row>
    <row r="891" spans="2:34" ht="15.75" customHeight="1" x14ac:dyDescent="0.25">
      <c r="B891" s="46"/>
      <c r="C891" s="67"/>
      <c r="D891" s="68"/>
      <c r="AH891" s="68"/>
    </row>
    <row r="892" spans="2:34" ht="15.75" customHeight="1" x14ac:dyDescent="0.25">
      <c r="B892" s="46"/>
      <c r="C892" s="67"/>
      <c r="D892" s="68"/>
      <c r="AH892" s="68"/>
    </row>
    <row r="893" spans="2:34" ht="15.75" customHeight="1" x14ac:dyDescent="0.25">
      <c r="B893" s="46"/>
      <c r="C893" s="67"/>
      <c r="D893" s="68"/>
      <c r="AH893" s="68"/>
    </row>
    <row r="894" spans="2:34" ht="15.75" customHeight="1" x14ac:dyDescent="0.25">
      <c r="B894" s="46"/>
      <c r="C894" s="67"/>
      <c r="D894" s="68"/>
      <c r="AH894" s="68"/>
    </row>
    <row r="895" spans="2:34" ht="15.75" customHeight="1" x14ac:dyDescent="0.25">
      <c r="B895" s="46"/>
      <c r="C895" s="67"/>
      <c r="D895" s="68"/>
      <c r="AH895" s="68"/>
    </row>
    <row r="896" spans="2:34" ht="15.75" customHeight="1" x14ac:dyDescent="0.25">
      <c r="B896" s="46"/>
      <c r="C896" s="67"/>
      <c r="D896" s="68"/>
      <c r="AH896" s="68"/>
    </row>
    <row r="897" spans="2:34" ht="15.75" customHeight="1" x14ac:dyDescent="0.25">
      <c r="B897" s="46"/>
      <c r="C897" s="67"/>
      <c r="D897" s="68"/>
      <c r="AH897" s="68"/>
    </row>
    <row r="898" spans="2:34" ht="15.75" customHeight="1" x14ac:dyDescent="0.25">
      <c r="B898" s="46"/>
      <c r="C898" s="67"/>
      <c r="D898" s="68"/>
      <c r="AH898" s="68"/>
    </row>
    <row r="899" spans="2:34" ht="15.75" customHeight="1" x14ac:dyDescent="0.25">
      <c r="B899" s="46"/>
      <c r="C899" s="67"/>
      <c r="D899" s="68"/>
      <c r="AH899" s="68"/>
    </row>
    <row r="900" spans="2:34" ht="15.75" customHeight="1" x14ac:dyDescent="0.25">
      <c r="B900" s="46"/>
      <c r="C900" s="67"/>
      <c r="D900" s="68"/>
      <c r="AH900" s="68"/>
    </row>
    <row r="901" spans="2:34" ht="15.75" customHeight="1" x14ac:dyDescent="0.25">
      <c r="B901" s="46"/>
      <c r="C901" s="67"/>
      <c r="D901" s="68"/>
      <c r="AH901" s="68"/>
    </row>
    <row r="902" spans="2:34" ht="15.75" customHeight="1" x14ac:dyDescent="0.25">
      <c r="B902" s="46"/>
      <c r="C902" s="67"/>
      <c r="D902" s="68"/>
      <c r="AH902" s="68"/>
    </row>
    <row r="903" spans="2:34" ht="15.75" customHeight="1" x14ac:dyDescent="0.25">
      <c r="B903" s="46"/>
      <c r="C903" s="67"/>
      <c r="D903" s="68"/>
      <c r="AH903" s="68"/>
    </row>
    <row r="904" spans="2:34" ht="15.75" customHeight="1" x14ac:dyDescent="0.25">
      <c r="B904" s="46"/>
      <c r="C904" s="67"/>
      <c r="D904" s="68"/>
      <c r="AH904" s="68"/>
    </row>
    <row r="905" spans="2:34" ht="15.75" customHeight="1" x14ac:dyDescent="0.25">
      <c r="B905" s="46"/>
      <c r="C905" s="67"/>
      <c r="D905" s="68"/>
      <c r="AH905" s="68"/>
    </row>
    <row r="906" spans="2:34" ht="15.75" customHeight="1" x14ac:dyDescent="0.25">
      <c r="B906" s="46"/>
      <c r="C906" s="67"/>
      <c r="D906" s="68"/>
      <c r="AH906" s="68"/>
    </row>
    <row r="907" spans="2:34" ht="15.75" customHeight="1" x14ac:dyDescent="0.25">
      <c r="B907" s="46"/>
      <c r="C907" s="67"/>
      <c r="D907" s="68"/>
      <c r="AH907" s="68"/>
    </row>
    <row r="908" spans="2:34" ht="15.75" customHeight="1" x14ac:dyDescent="0.25">
      <c r="B908" s="46"/>
      <c r="C908" s="67"/>
      <c r="D908" s="68"/>
      <c r="AH908" s="68"/>
    </row>
    <row r="909" spans="2:34" ht="15.75" customHeight="1" x14ac:dyDescent="0.25">
      <c r="B909" s="46"/>
      <c r="C909" s="67"/>
      <c r="D909" s="68"/>
      <c r="AH909" s="68"/>
    </row>
    <row r="910" spans="2:34" ht="15.75" customHeight="1" x14ac:dyDescent="0.25">
      <c r="B910" s="46"/>
      <c r="C910" s="67"/>
      <c r="D910" s="68"/>
      <c r="AH910" s="68"/>
    </row>
    <row r="911" spans="2:34" ht="15.75" customHeight="1" x14ac:dyDescent="0.25">
      <c r="B911" s="46"/>
      <c r="C911" s="67"/>
      <c r="D911" s="68"/>
      <c r="AH911" s="68"/>
    </row>
    <row r="912" spans="2:34" ht="15.75" customHeight="1" x14ac:dyDescent="0.25">
      <c r="B912" s="46"/>
      <c r="C912" s="67"/>
      <c r="D912" s="68"/>
      <c r="AH912" s="68"/>
    </row>
    <row r="913" spans="2:34" ht="15.75" customHeight="1" x14ac:dyDescent="0.25">
      <c r="B913" s="46"/>
      <c r="C913" s="67"/>
      <c r="D913" s="68"/>
      <c r="AH913" s="68"/>
    </row>
    <row r="914" spans="2:34" ht="15.75" customHeight="1" x14ac:dyDescent="0.25">
      <c r="B914" s="46"/>
      <c r="C914" s="67"/>
      <c r="D914" s="68"/>
      <c r="AH914" s="68"/>
    </row>
    <row r="915" spans="2:34" ht="15.75" customHeight="1" x14ac:dyDescent="0.25">
      <c r="B915" s="46"/>
      <c r="C915" s="67"/>
      <c r="D915" s="68"/>
      <c r="AH915" s="68"/>
    </row>
    <row r="916" spans="2:34" ht="15.75" customHeight="1" x14ac:dyDescent="0.25">
      <c r="B916" s="46"/>
      <c r="C916" s="67"/>
      <c r="D916" s="68"/>
      <c r="AH916" s="68"/>
    </row>
    <row r="917" spans="2:34" ht="15.75" customHeight="1" x14ac:dyDescent="0.25">
      <c r="B917" s="46"/>
      <c r="C917" s="67"/>
      <c r="D917" s="68"/>
      <c r="AH917" s="68"/>
    </row>
    <row r="918" spans="2:34" ht="15.75" customHeight="1" x14ac:dyDescent="0.25">
      <c r="B918" s="46"/>
      <c r="C918" s="67"/>
      <c r="D918" s="68"/>
      <c r="AH918" s="68"/>
    </row>
    <row r="919" spans="2:34" ht="15.75" customHeight="1" x14ac:dyDescent="0.25">
      <c r="B919" s="46"/>
      <c r="C919" s="67"/>
      <c r="D919" s="68"/>
      <c r="AH919" s="68"/>
    </row>
    <row r="920" spans="2:34" ht="15.75" customHeight="1" x14ac:dyDescent="0.25">
      <c r="B920" s="46"/>
      <c r="C920" s="67"/>
      <c r="D920" s="68"/>
      <c r="AH920" s="68"/>
    </row>
    <row r="921" spans="2:34" ht="15.75" customHeight="1" x14ac:dyDescent="0.25">
      <c r="B921" s="46"/>
      <c r="C921" s="67"/>
      <c r="D921" s="68"/>
      <c r="AH921" s="68"/>
    </row>
    <row r="922" spans="2:34" ht="15.75" customHeight="1" x14ac:dyDescent="0.25">
      <c r="B922" s="46"/>
      <c r="C922" s="67"/>
      <c r="D922" s="68"/>
      <c r="AH922" s="68"/>
    </row>
    <row r="923" spans="2:34" ht="15.75" customHeight="1" x14ac:dyDescent="0.25">
      <c r="B923" s="46"/>
      <c r="C923" s="67"/>
      <c r="D923" s="68"/>
      <c r="AH923" s="68"/>
    </row>
    <row r="924" spans="2:34" ht="15.75" customHeight="1" x14ac:dyDescent="0.25">
      <c r="B924" s="46"/>
      <c r="C924" s="67"/>
      <c r="D924" s="68"/>
      <c r="AH924" s="68"/>
    </row>
    <row r="925" spans="2:34" ht="15.75" customHeight="1" x14ac:dyDescent="0.25">
      <c r="B925" s="46"/>
      <c r="C925" s="67"/>
      <c r="D925" s="68"/>
      <c r="AH925" s="68"/>
    </row>
    <row r="926" spans="2:34" ht="15.75" customHeight="1" x14ac:dyDescent="0.25">
      <c r="B926" s="46"/>
      <c r="C926" s="67"/>
      <c r="D926" s="68"/>
      <c r="AH926" s="68"/>
    </row>
    <row r="927" spans="2:34" ht="15.75" customHeight="1" x14ac:dyDescent="0.25">
      <c r="B927" s="46"/>
      <c r="C927" s="67"/>
      <c r="D927" s="68"/>
      <c r="AH927" s="68"/>
    </row>
    <row r="928" spans="2:34" ht="15.75" customHeight="1" x14ac:dyDescent="0.25">
      <c r="B928" s="46"/>
      <c r="C928" s="67"/>
      <c r="D928" s="68"/>
      <c r="AH928" s="68"/>
    </row>
    <row r="929" spans="2:34" ht="15.75" customHeight="1" x14ac:dyDescent="0.25">
      <c r="B929" s="46"/>
      <c r="C929" s="67"/>
      <c r="D929" s="68"/>
      <c r="AH929" s="68"/>
    </row>
    <row r="930" spans="2:34" ht="15.75" customHeight="1" x14ac:dyDescent="0.25">
      <c r="B930" s="46"/>
      <c r="C930" s="67"/>
      <c r="D930" s="68"/>
      <c r="AH930" s="68"/>
    </row>
    <row r="931" spans="2:34" ht="15.75" customHeight="1" x14ac:dyDescent="0.25">
      <c r="B931" s="46"/>
      <c r="C931" s="67"/>
      <c r="D931" s="68"/>
      <c r="AH931" s="68"/>
    </row>
    <row r="932" spans="2:34" ht="15.75" customHeight="1" x14ac:dyDescent="0.25">
      <c r="B932" s="46"/>
      <c r="C932" s="67"/>
      <c r="D932" s="68"/>
      <c r="AH932" s="68"/>
    </row>
    <row r="933" spans="2:34" ht="15.75" customHeight="1" x14ac:dyDescent="0.25">
      <c r="B933" s="46"/>
      <c r="C933" s="67"/>
      <c r="D933" s="68"/>
      <c r="AH933" s="68"/>
    </row>
    <row r="934" spans="2:34" ht="15.75" customHeight="1" x14ac:dyDescent="0.25">
      <c r="B934" s="46"/>
      <c r="C934" s="67"/>
      <c r="D934" s="68"/>
      <c r="AH934" s="68"/>
    </row>
    <row r="935" spans="2:34" ht="15.75" customHeight="1" x14ac:dyDescent="0.25">
      <c r="B935" s="46"/>
      <c r="C935" s="67"/>
      <c r="D935" s="68"/>
      <c r="AH935" s="68"/>
    </row>
    <row r="936" spans="2:34" ht="15.75" customHeight="1" x14ac:dyDescent="0.25">
      <c r="B936" s="46"/>
      <c r="C936" s="67"/>
      <c r="D936" s="68"/>
      <c r="AH936" s="68"/>
    </row>
    <row r="937" spans="2:34" ht="15.75" customHeight="1" x14ac:dyDescent="0.25">
      <c r="B937" s="46"/>
      <c r="C937" s="67"/>
      <c r="D937" s="68"/>
      <c r="AH937" s="68"/>
    </row>
    <row r="938" spans="2:34" ht="15.75" customHeight="1" x14ac:dyDescent="0.25">
      <c r="B938" s="46"/>
      <c r="C938" s="67"/>
      <c r="D938" s="68"/>
      <c r="AH938" s="68"/>
    </row>
    <row r="939" spans="2:34" ht="15.75" customHeight="1" x14ac:dyDescent="0.25">
      <c r="B939" s="46"/>
      <c r="C939" s="67"/>
      <c r="D939" s="68"/>
      <c r="AH939" s="68"/>
    </row>
    <row r="940" spans="2:34" ht="15.75" customHeight="1" x14ac:dyDescent="0.25">
      <c r="B940" s="46"/>
      <c r="C940" s="67"/>
      <c r="D940" s="68"/>
      <c r="AH940" s="68"/>
    </row>
    <row r="941" spans="2:34" ht="15.75" customHeight="1" x14ac:dyDescent="0.25">
      <c r="B941" s="46"/>
      <c r="C941" s="67"/>
      <c r="D941" s="68"/>
      <c r="AH941" s="68"/>
    </row>
    <row r="942" spans="2:34" ht="15.75" customHeight="1" x14ac:dyDescent="0.25">
      <c r="B942" s="46"/>
      <c r="C942" s="67"/>
      <c r="D942" s="68"/>
      <c r="AH942" s="68"/>
    </row>
    <row r="943" spans="2:34" ht="15.75" customHeight="1" x14ac:dyDescent="0.25">
      <c r="B943" s="46"/>
      <c r="C943" s="67"/>
      <c r="D943" s="68"/>
      <c r="AH943" s="68"/>
    </row>
    <row r="944" spans="2:34" ht="15.75" customHeight="1" x14ac:dyDescent="0.25">
      <c r="B944" s="46"/>
      <c r="C944" s="67"/>
      <c r="D944" s="68"/>
      <c r="AH944" s="68"/>
    </row>
    <row r="945" spans="2:34" ht="15.75" customHeight="1" x14ac:dyDescent="0.25">
      <c r="B945" s="46"/>
      <c r="C945" s="67"/>
      <c r="D945" s="68"/>
      <c r="AH945" s="68"/>
    </row>
    <row r="946" spans="2:34" ht="15.75" customHeight="1" x14ac:dyDescent="0.25">
      <c r="B946" s="46"/>
      <c r="C946" s="67"/>
      <c r="D946" s="68"/>
      <c r="AH946" s="68"/>
    </row>
    <row r="947" spans="2:34" ht="15.75" customHeight="1" x14ac:dyDescent="0.25">
      <c r="B947" s="46"/>
      <c r="C947" s="67"/>
      <c r="D947" s="68"/>
      <c r="AH947" s="68"/>
    </row>
    <row r="948" spans="2:34" ht="15.75" customHeight="1" x14ac:dyDescent="0.25">
      <c r="B948" s="46"/>
      <c r="C948" s="67"/>
      <c r="D948" s="68"/>
      <c r="AH948" s="68"/>
    </row>
    <row r="949" spans="2:34" ht="15.75" customHeight="1" x14ac:dyDescent="0.25">
      <c r="B949" s="46"/>
      <c r="C949" s="67"/>
      <c r="D949" s="68"/>
      <c r="AH949" s="68"/>
    </row>
    <row r="950" spans="2:34" ht="15.75" customHeight="1" x14ac:dyDescent="0.25">
      <c r="B950" s="46"/>
      <c r="C950" s="67"/>
      <c r="D950" s="68"/>
      <c r="AH950" s="68"/>
    </row>
    <row r="951" spans="2:34" ht="15.75" customHeight="1" x14ac:dyDescent="0.25">
      <c r="B951" s="46"/>
      <c r="C951" s="67"/>
      <c r="D951" s="68"/>
      <c r="AH951" s="68"/>
    </row>
    <row r="952" spans="2:34" ht="15.75" customHeight="1" x14ac:dyDescent="0.25">
      <c r="B952" s="46"/>
      <c r="C952" s="67"/>
      <c r="D952" s="68"/>
      <c r="AH952" s="68"/>
    </row>
    <row r="953" spans="2:34" ht="15.75" customHeight="1" x14ac:dyDescent="0.25">
      <c r="B953" s="46"/>
      <c r="C953" s="67"/>
      <c r="D953" s="68"/>
      <c r="AH953" s="68"/>
    </row>
    <row r="954" spans="2:34" ht="15.75" customHeight="1" x14ac:dyDescent="0.25">
      <c r="B954" s="46"/>
      <c r="C954" s="67"/>
      <c r="D954" s="68"/>
      <c r="AH954" s="68"/>
    </row>
    <row r="955" spans="2:34" ht="15.75" customHeight="1" x14ac:dyDescent="0.25">
      <c r="B955" s="46"/>
      <c r="C955" s="67"/>
      <c r="D955" s="68"/>
      <c r="AH955" s="68"/>
    </row>
    <row r="956" spans="2:34" ht="15.75" customHeight="1" x14ac:dyDescent="0.25">
      <c r="B956" s="46"/>
      <c r="C956" s="67"/>
      <c r="D956" s="68"/>
      <c r="AH956" s="68"/>
    </row>
    <row r="957" spans="2:34" ht="15.75" customHeight="1" x14ac:dyDescent="0.25">
      <c r="B957" s="46"/>
      <c r="C957" s="67"/>
      <c r="D957" s="68"/>
      <c r="AH957" s="68"/>
    </row>
    <row r="958" spans="2:34" ht="15.75" customHeight="1" x14ac:dyDescent="0.25">
      <c r="B958" s="46"/>
      <c r="C958" s="67"/>
      <c r="D958" s="68"/>
      <c r="AH958" s="68"/>
    </row>
    <row r="959" spans="2:34" ht="15.75" customHeight="1" x14ac:dyDescent="0.25">
      <c r="B959" s="46"/>
      <c r="C959" s="67"/>
      <c r="D959" s="68"/>
      <c r="AH959" s="68"/>
    </row>
    <row r="960" spans="2:34" ht="15.75" customHeight="1" x14ac:dyDescent="0.25">
      <c r="B960" s="46"/>
      <c r="C960" s="67"/>
      <c r="D960" s="68"/>
      <c r="AH960" s="68"/>
    </row>
    <row r="961" spans="2:34" ht="15.75" customHeight="1" x14ac:dyDescent="0.25">
      <c r="B961" s="46"/>
      <c r="C961" s="67"/>
      <c r="D961" s="68"/>
      <c r="AH961" s="68"/>
    </row>
    <row r="962" spans="2:34" ht="15.75" customHeight="1" x14ac:dyDescent="0.25">
      <c r="B962" s="46"/>
      <c r="C962" s="67"/>
      <c r="D962" s="68"/>
      <c r="AH962" s="68"/>
    </row>
    <row r="963" spans="2:34" ht="15.75" customHeight="1" x14ac:dyDescent="0.25">
      <c r="B963" s="46"/>
      <c r="C963" s="67"/>
      <c r="D963" s="68"/>
      <c r="AH963" s="68"/>
    </row>
    <row r="964" spans="2:34" ht="15.75" customHeight="1" x14ac:dyDescent="0.25">
      <c r="B964" s="46"/>
      <c r="C964" s="67"/>
      <c r="D964" s="68"/>
      <c r="AH964" s="68"/>
    </row>
    <row r="965" spans="2:34" ht="15.75" customHeight="1" x14ac:dyDescent="0.25">
      <c r="B965" s="46"/>
      <c r="C965" s="67"/>
      <c r="D965" s="68"/>
      <c r="AH965" s="68"/>
    </row>
    <row r="966" spans="2:34" ht="15.75" customHeight="1" x14ac:dyDescent="0.25">
      <c r="B966" s="46"/>
      <c r="C966" s="67"/>
      <c r="D966" s="68"/>
      <c r="AH966" s="68"/>
    </row>
    <row r="967" spans="2:34" ht="15.75" customHeight="1" x14ac:dyDescent="0.25">
      <c r="B967" s="46"/>
      <c r="C967" s="67"/>
      <c r="D967" s="68"/>
      <c r="AH967" s="68"/>
    </row>
    <row r="968" spans="2:34" ht="15.75" customHeight="1" x14ac:dyDescent="0.25">
      <c r="B968" s="46"/>
      <c r="C968" s="67"/>
      <c r="D968" s="68"/>
      <c r="AH968" s="68"/>
    </row>
    <row r="969" spans="2:34" ht="15.75" customHeight="1" x14ac:dyDescent="0.25">
      <c r="B969" s="46"/>
      <c r="C969" s="67"/>
      <c r="D969" s="68"/>
      <c r="AH969" s="68"/>
    </row>
    <row r="970" spans="2:34" ht="15.75" customHeight="1" x14ac:dyDescent="0.25">
      <c r="B970" s="46"/>
      <c r="C970" s="67"/>
      <c r="D970" s="68"/>
      <c r="AH970" s="68"/>
    </row>
    <row r="971" spans="2:34" ht="15.75" customHeight="1" x14ac:dyDescent="0.25">
      <c r="B971" s="46"/>
      <c r="C971" s="67"/>
      <c r="D971" s="68"/>
      <c r="AH971" s="68"/>
    </row>
    <row r="972" spans="2:34" ht="15.75" customHeight="1" x14ac:dyDescent="0.25">
      <c r="B972" s="46"/>
      <c r="C972" s="67"/>
      <c r="D972" s="68"/>
      <c r="AH972" s="68"/>
    </row>
    <row r="973" spans="2:34" ht="15.75" customHeight="1" x14ac:dyDescent="0.25">
      <c r="B973" s="46"/>
      <c r="C973" s="67"/>
      <c r="D973" s="68"/>
      <c r="AH973" s="68"/>
    </row>
    <row r="974" spans="2:34" ht="15.75" customHeight="1" x14ac:dyDescent="0.25">
      <c r="B974" s="46"/>
      <c r="C974" s="67"/>
      <c r="D974" s="68"/>
      <c r="AH974" s="68"/>
    </row>
    <row r="975" spans="2:34" ht="15.75" customHeight="1" x14ac:dyDescent="0.25">
      <c r="B975" s="46"/>
      <c r="C975" s="67"/>
      <c r="D975" s="68"/>
      <c r="AH975" s="68"/>
    </row>
    <row r="976" spans="2:34" ht="15.75" customHeight="1" x14ac:dyDescent="0.25">
      <c r="B976" s="46"/>
      <c r="C976" s="67"/>
      <c r="D976" s="68"/>
      <c r="AH976" s="68"/>
    </row>
    <row r="977" spans="2:34" ht="15.75" customHeight="1" x14ac:dyDescent="0.25">
      <c r="B977" s="46"/>
      <c r="C977" s="67"/>
      <c r="D977" s="68"/>
      <c r="AH977" s="68"/>
    </row>
    <row r="978" spans="2:34" ht="15.75" customHeight="1" x14ac:dyDescent="0.25">
      <c r="B978" s="46"/>
      <c r="C978" s="67"/>
      <c r="D978" s="68"/>
      <c r="AH978" s="68"/>
    </row>
    <row r="979" spans="2:34" ht="15.75" customHeight="1" x14ac:dyDescent="0.25">
      <c r="B979" s="46"/>
      <c r="C979" s="67"/>
      <c r="D979" s="68"/>
      <c r="AH979" s="68"/>
    </row>
    <row r="980" spans="2:34" ht="15.75" customHeight="1" x14ac:dyDescent="0.25">
      <c r="B980" s="46"/>
      <c r="C980" s="67"/>
      <c r="D980" s="68"/>
      <c r="AH980" s="68"/>
    </row>
    <row r="981" spans="2:34" ht="15.75" customHeight="1" x14ac:dyDescent="0.25">
      <c r="B981" s="46"/>
      <c r="C981" s="67"/>
      <c r="D981" s="68"/>
      <c r="AH981" s="68"/>
    </row>
    <row r="982" spans="2:34" ht="15.75" customHeight="1" x14ac:dyDescent="0.25">
      <c r="B982" s="46"/>
      <c r="C982" s="67"/>
      <c r="D982" s="68"/>
      <c r="AH982" s="68"/>
    </row>
    <row r="983" spans="2:34" ht="15.75" customHeight="1" x14ac:dyDescent="0.25">
      <c r="B983" s="46"/>
      <c r="C983" s="67"/>
      <c r="D983" s="68"/>
      <c r="AH983" s="68"/>
    </row>
    <row r="984" spans="2:34" ht="15.75" customHeight="1" x14ac:dyDescent="0.25">
      <c r="B984" s="46"/>
      <c r="C984" s="67"/>
      <c r="D984" s="68"/>
      <c r="AH984" s="68"/>
    </row>
    <row r="985" spans="2:34" ht="15.75" customHeight="1" x14ac:dyDescent="0.25">
      <c r="B985" s="46"/>
      <c r="C985" s="67"/>
      <c r="D985" s="68"/>
      <c r="AH985" s="68"/>
    </row>
    <row r="986" spans="2:34" ht="15.75" customHeight="1" x14ac:dyDescent="0.25">
      <c r="B986" s="46"/>
      <c r="C986" s="67"/>
      <c r="D986" s="68"/>
      <c r="AH986" s="68"/>
    </row>
    <row r="987" spans="2:34" ht="15.75" customHeight="1" x14ac:dyDescent="0.25">
      <c r="B987" s="46"/>
      <c r="C987" s="67"/>
      <c r="D987" s="68"/>
      <c r="AH987" s="68"/>
    </row>
    <row r="988" spans="2:34" ht="15.75" customHeight="1" x14ac:dyDescent="0.25">
      <c r="B988" s="46"/>
      <c r="C988" s="67"/>
      <c r="D988" s="68"/>
      <c r="AH988" s="68"/>
    </row>
    <row r="989" spans="2:34" ht="15.75" customHeight="1" x14ac:dyDescent="0.25">
      <c r="B989" s="46"/>
      <c r="C989" s="67"/>
      <c r="D989" s="68"/>
      <c r="AH989" s="68"/>
    </row>
    <row r="990" spans="2:34" ht="15.75" customHeight="1" x14ac:dyDescent="0.25">
      <c r="B990" s="46"/>
      <c r="C990" s="67"/>
      <c r="D990" s="68"/>
      <c r="AH990" s="68"/>
    </row>
    <row r="991" spans="2:34" ht="15.75" customHeight="1" x14ac:dyDescent="0.25">
      <c r="B991" s="46"/>
      <c r="C991" s="67"/>
      <c r="D991" s="68"/>
      <c r="AH991" s="68"/>
    </row>
    <row r="992" spans="2:34" ht="15.75" customHeight="1" x14ac:dyDescent="0.25">
      <c r="B992" s="46"/>
      <c r="C992" s="67"/>
      <c r="D992" s="68"/>
      <c r="AH992" s="68"/>
    </row>
    <row r="993" spans="2:34" ht="15.75" customHeight="1" x14ac:dyDescent="0.25">
      <c r="B993" s="46"/>
      <c r="C993" s="67"/>
      <c r="D993" s="68"/>
      <c r="AH993" s="68"/>
    </row>
    <row r="994" spans="2:34" ht="15.75" customHeight="1" x14ac:dyDescent="0.25">
      <c r="B994" s="46"/>
      <c r="C994" s="67"/>
      <c r="D994" s="68"/>
      <c r="AH994" s="68"/>
    </row>
    <row r="995" spans="2:34" ht="15.75" customHeight="1" x14ac:dyDescent="0.25">
      <c r="B995" s="46"/>
      <c r="C995" s="67"/>
      <c r="D995" s="68"/>
      <c r="AH995" s="68"/>
    </row>
    <row r="996" spans="2:34" ht="15.75" customHeight="1" x14ac:dyDescent="0.25">
      <c r="B996" s="46"/>
      <c r="C996" s="67"/>
      <c r="D996" s="68"/>
      <c r="AH996" s="68"/>
    </row>
    <row r="997" spans="2:34" ht="15.75" customHeight="1" x14ac:dyDescent="0.25">
      <c r="B997" s="46"/>
      <c r="C997" s="67"/>
      <c r="D997" s="68"/>
      <c r="AH997" s="68"/>
    </row>
    <row r="998" spans="2:34" ht="15.75" customHeight="1" x14ac:dyDescent="0.25">
      <c r="B998" s="46"/>
      <c r="C998" s="67"/>
      <c r="D998" s="68"/>
      <c r="AH998" s="68"/>
    </row>
    <row r="999" spans="2:34" ht="15.75" customHeight="1" x14ac:dyDescent="0.25">
      <c r="B999" s="46"/>
      <c r="C999" s="67"/>
      <c r="D999" s="68"/>
      <c r="AH999" s="68"/>
    </row>
    <row r="1000" spans="2:34" ht="15.75" customHeight="1" x14ac:dyDescent="0.25">
      <c r="B1000" s="46"/>
      <c r="C1000" s="67"/>
      <c r="D1000" s="68"/>
      <c r="AH1000" s="68"/>
    </row>
    <row r="1001" spans="2:34" ht="15.75" customHeight="1" x14ac:dyDescent="0.25">
      <c r="B1001" s="46"/>
      <c r="C1001" s="67"/>
      <c r="D1001" s="68"/>
      <c r="AH1001" s="68"/>
    </row>
    <row r="1002" spans="2:34" ht="15.75" customHeight="1" x14ac:dyDescent="0.25">
      <c r="B1002" s="46"/>
      <c r="C1002" s="67"/>
      <c r="D1002" s="68"/>
      <c r="AH1002" s="68"/>
    </row>
    <row r="1003" spans="2:34" ht="15.75" customHeight="1" x14ac:dyDescent="0.25">
      <c r="B1003" s="46"/>
      <c r="C1003" s="67"/>
      <c r="D1003" s="68"/>
      <c r="AH1003" s="68"/>
    </row>
    <row r="1004" spans="2:34" ht="15.75" customHeight="1" x14ac:dyDescent="0.25">
      <c r="B1004" s="46"/>
      <c r="C1004" s="67"/>
      <c r="D1004" s="68"/>
      <c r="AH1004" s="68"/>
    </row>
    <row r="1005" spans="2:34" ht="15.75" customHeight="1" x14ac:dyDescent="0.25">
      <c r="B1005" s="46"/>
      <c r="C1005" s="67"/>
      <c r="D1005" s="68"/>
      <c r="AH1005" s="68"/>
    </row>
    <row r="1006" spans="2:34" ht="15.75" customHeight="1" x14ac:dyDescent="0.25">
      <c r="B1006" s="46"/>
      <c r="C1006" s="67"/>
      <c r="D1006" s="68"/>
      <c r="AH1006" s="68"/>
    </row>
    <row r="1007" spans="2:34" ht="15.75" customHeight="1" x14ac:dyDescent="0.25">
      <c r="B1007" s="46"/>
      <c r="C1007" s="67"/>
      <c r="D1007" s="68"/>
      <c r="AH1007" s="68"/>
    </row>
  </sheetData>
  <autoFilter ref="B9:AG9"/>
  <mergeCells count="28">
    <mergeCell ref="B128:D128"/>
    <mergeCell ref="B133:D133"/>
    <mergeCell ref="B139:D139"/>
    <mergeCell ref="E171:G171"/>
    <mergeCell ref="B165:D165"/>
    <mergeCell ref="B167:D167"/>
    <mergeCell ref="B168:D168"/>
    <mergeCell ref="B6:B8"/>
    <mergeCell ref="C6:C8"/>
    <mergeCell ref="D6:D8"/>
    <mergeCell ref="E6:E8"/>
    <mergeCell ref="L6:Q6"/>
    <mergeCell ref="O7:Q7"/>
    <mergeCell ref="F7:H7"/>
    <mergeCell ref="L7:N7"/>
    <mergeCell ref="I7:K7"/>
    <mergeCell ref="F6:K6"/>
    <mergeCell ref="R7:T7"/>
    <mergeCell ref="U7:W7"/>
    <mergeCell ref="R6:W6"/>
    <mergeCell ref="AH6:AH8"/>
    <mergeCell ref="X7:Z7"/>
    <mergeCell ref="AA7:AC7"/>
    <mergeCell ref="AD7:AD8"/>
    <mergeCell ref="AE7:AE8"/>
    <mergeCell ref="AF7:AG7"/>
    <mergeCell ref="X6:AC6"/>
    <mergeCell ref="AD6:AG6"/>
  </mergeCells>
  <phoneticPr fontId="34" type="noConversion"/>
  <pageMargins left="0.25" right="0.25" top="0.75" bottom="0.75" header="0.3" footer="0.3"/>
  <pageSetup paperSize="9" scale="50" orientation="landscape" r:id="rId1"/>
  <rowBreaks count="1" manualBreakCount="1">
    <brk id="135" min="1" max="33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9"/>
  <sheetViews>
    <sheetView topLeftCell="B36" zoomScaleNormal="100" workbookViewId="0">
      <selection activeCell="L46" sqref="L46"/>
    </sheetView>
  </sheetViews>
  <sheetFormatPr defaultColWidth="12.625" defaultRowHeight="15" customHeight="1" x14ac:dyDescent="0.2"/>
  <cols>
    <col min="1" max="1" width="16.875" hidden="1" customWidth="1"/>
    <col min="2" max="2" width="11.125" customWidth="1"/>
    <col min="3" max="3" width="29.875" customWidth="1"/>
    <col min="4" max="4" width="16.375" customWidth="1"/>
    <col min="5" max="5" width="20.2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5" customWidth="1"/>
    <col min="11" max="26" width="7.625" customWidth="1"/>
  </cols>
  <sheetData>
    <row r="1" spans="1:26" x14ac:dyDescent="0.25">
      <c r="A1" s="68"/>
      <c r="B1" s="68"/>
      <c r="C1" s="68"/>
      <c r="D1" s="3"/>
      <c r="E1" s="68"/>
      <c r="F1" s="3"/>
      <c r="G1" s="68"/>
      <c r="H1" s="68"/>
      <c r="I1" s="46"/>
      <c r="J1" s="69" t="s">
        <v>238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68"/>
      <c r="B2" s="68"/>
      <c r="C2" s="68"/>
      <c r="D2" s="3"/>
      <c r="E2" s="68"/>
      <c r="F2" s="3"/>
      <c r="G2" s="68"/>
      <c r="H2" s="247" t="s">
        <v>239</v>
      </c>
      <c r="I2" s="230"/>
      <c r="J2" s="230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68"/>
      <c r="B3" s="68"/>
      <c r="C3" s="68"/>
      <c r="D3" s="3"/>
      <c r="E3" s="68"/>
      <c r="F3" s="3"/>
      <c r="G3" s="68"/>
      <c r="H3" s="68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68"/>
      <c r="B4" s="248" t="s">
        <v>240</v>
      </c>
      <c r="C4" s="230"/>
      <c r="D4" s="230"/>
      <c r="E4" s="230"/>
      <c r="F4" s="230"/>
      <c r="G4" s="230"/>
      <c r="H4" s="230"/>
      <c r="I4" s="230"/>
      <c r="J4" s="23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68"/>
      <c r="B5" s="249" t="s">
        <v>304</v>
      </c>
      <c r="C5" s="230"/>
      <c r="D5" s="230"/>
      <c r="E5" s="230"/>
      <c r="F5" s="230"/>
      <c r="G5" s="230"/>
      <c r="H5" s="230"/>
      <c r="I5" s="230"/>
      <c r="J5" s="230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68"/>
      <c r="B6" s="250" t="s">
        <v>241</v>
      </c>
      <c r="C6" s="230"/>
      <c r="D6" s="230"/>
      <c r="E6" s="230"/>
      <c r="F6" s="230"/>
      <c r="G6" s="230"/>
      <c r="H6" s="230"/>
      <c r="I6" s="230"/>
      <c r="J6" s="23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68"/>
      <c r="B7" s="242" t="s">
        <v>305</v>
      </c>
      <c r="C7" s="230"/>
      <c r="D7" s="230"/>
      <c r="E7" s="230"/>
      <c r="F7" s="230"/>
      <c r="G7" s="230"/>
      <c r="H7" s="230"/>
      <c r="I7" s="230"/>
      <c r="J7" s="23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68"/>
      <c r="B8" s="68"/>
      <c r="C8" s="68"/>
      <c r="D8" s="3"/>
      <c r="E8" s="68"/>
      <c r="F8" s="3"/>
      <c r="G8" s="68"/>
      <c r="H8" s="68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243" t="s">
        <v>242</v>
      </c>
      <c r="C9" s="244"/>
      <c r="D9" s="245"/>
      <c r="E9" s="246" t="s">
        <v>243</v>
      </c>
      <c r="F9" s="244"/>
      <c r="G9" s="244"/>
      <c r="H9" s="244"/>
      <c r="I9" s="244"/>
      <c r="J9" s="24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70" t="s">
        <v>244</v>
      </c>
      <c r="B10" s="70" t="s">
        <v>245</v>
      </c>
      <c r="C10" s="70" t="s">
        <v>46</v>
      </c>
      <c r="D10" s="71" t="s">
        <v>246</v>
      </c>
      <c r="E10" s="70" t="s">
        <v>247</v>
      </c>
      <c r="F10" s="71" t="s">
        <v>246</v>
      </c>
      <c r="G10" s="70" t="s">
        <v>248</v>
      </c>
      <c r="H10" s="70" t="s">
        <v>249</v>
      </c>
      <c r="I10" s="70" t="s">
        <v>250</v>
      </c>
      <c r="J10" s="70" t="s">
        <v>251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72"/>
      <c r="B11" s="184" t="s">
        <v>307</v>
      </c>
      <c r="C11" s="185"/>
      <c r="D11" s="74"/>
      <c r="E11" s="73"/>
      <c r="F11" s="74"/>
      <c r="G11" s="73"/>
      <c r="H11" s="73"/>
      <c r="I11" s="74"/>
      <c r="J11" s="73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x14ac:dyDescent="0.25">
      <c r="A12" s="72"/>
      <c r="B12" s="206" t="s">
        <v>308</v>
      </c>
      <c r="C12" s="73"/>
      <c r="D12" s="74"/>
      <c r="E12" s="73"/>
      <c r="F12" s="74"/>
      <c r="G12" s="73"/>
      <c r="H12" s="73"/>
      <c r="I12" s="74"/>
      <c r="J12" s="73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30" x14ac:dyDescent="0.25">
      <c r="A13" s="72"/>
      <c r="B13" s="206" t="s">
        <v>309</v>
      </c>
      <c r="C13" s="86" t="s">
        <v>335</v>
      </c>
      <c r="D13" s="191">
        <v>46750</v>
      </c>
      <c r="E13" s="207" t="s">
        <v>334</v>
      </c>
      <c r="F13" s="191">
        <f>SUM(D13)</f>
        <v>46750</v>
      </c>
      <c r="G13" s="207" t="s">
        <v>336</v>
      </c>
      <c r="H13" s="207" t="s">
        <v>337</v>
      </c>
      <c r="I13" s="191">
        <f>SUM(F13)</f>
        <v>46750</v>
      </c>
      <c r="J13" s="202" t="s">
        <v>375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45" x14ac:dyDescent="0.25">
      <c r="A14" s="72"/>
      <c r="B14" s="206" t="s">
        <v>310</v>
      </c>
      <c r="C14" s="86" t="s">
        <v>261</v>
      </c>
      <c r="D14" s="191">
        <v>24000</v>
      </c>
      <c r="E14" s="207" t="s">
        <v>338</v>
      </c>
      <c r="F14" s="191">
        <f>SUM(D14)</f>
        <v>24000</v>
      </c>
      <c r="G14" s="207" t="s">
        <v>336</v>
      </c>
      <c r="H14" s="207" t="s">
        <v>339</v>
      </c>
      <c r="I14" s="191">
        <f>SUM(F14)</f>
        <v>24000</v>
      </c>
      <c r="J14" s="202" t="s">
        <v>376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30" x14ac:dyDescent="0.25">
      <c r="A15" s="72"/>
      <c r="B15" s="206" t="s">
        <v>311</v>
      </c>
      <c r="C15" s="86" t="s">
        <v>262</v>
      </c>
      <c r="D15" s="191">
        <v>4900</v>
      </c>
      <c r="E15" s="207" t="s">
        <v>340</v>
      </c>
      <c r="F15" s="191">
        <f>SUM(D15)</f>
        <v>4900</v>
      </c>
      <c r="G15" s="207" t="s">
        <v>336</v>
      </c>
      <c r="H15" s="207" t="s">
        <v>339</v>
      </c>
      <c r="I15" s="191">
        <f>SUM(F15)</f>
        <v>4900</v>
      </c>
      <c r="J15" s="202" t="s">
        <v>378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x14ac:dyDescent="0.25">
      <c r="A16" s="72"/>
      <c r="B16" s="184" t="s">
        <v>312</v>
      </c>
      <c r="C16" s="86"/>
      <c r="D16" s="187"/>
      <c r="E16" s="73"/>
      <c r="F16" s="74"/>
      <c r="G16" s="73"/>
      <c r="H16" s="73"/>
      <c r="I16" s="74"/>
      <c r="J16" s="73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x14ac:dyDescent="0.25">
      <c r="A17" s="72"/>
      <c r="B17" s="206" t="s">
        <v>313</v>
      </c>
      <c r="C17" s="86"/>
      <c r="D17" s="187"/>
      <c r="E17" s="73"/>
      <c r="F17" s="74"/>
      <c r="G17" s="73"/>
      <c r="H17" s="73"/>
      <c r="I17" s="74"/>
      <c r="J17" s="73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45" x14ac:dyDescent="0.25">
      <c r="A18" s="72"/>
      <c r="B18" s="206" t="s">
        <v>309</v>
      </c>
      <c r="C18" s="86" t="s">
        <v>263</v>
      </c>
      <c r="D18" s="190">
        <v>16643</v>
      </c>
      <c r="E18" s="207" t="s">
        <v>341</v>
      </c>
      <c r="F18" s="191">
        <f>SUM(D18)</f>
        <v>16643</v>
      </c>
      <c r="G18" s="193"/>
      <c r="H18" s="193"/>
      <c r="I18" s="191">
        <f>SUM(F18)</f>
        <v>16643</v>
      </c>
      <c r="J18" s="202" t="s">
        <v>377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x14ac:dyDescent="0.25">
      <c r="A19" s="72"/>
      <c r="B19" s="184" t="s">
        <v>380</v>
      </c>
      <c r="C19" s="86"/>
      <c r="D19" s="187"/>
      <c r="E19" s="73"/>
      <c r="F19" s="74"/>
      <c r="G19" s="73"/>
      <c r="H19" s="73"/>
      <c r="I19" s="74"/>
      <c r="J19" s="73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x14ac:dyDescent="0.25">
      <c r="A20" s="72"/>
      <c r="B20" s="206" t="s">
        <v>314</v>
      </c>
      <c r="C20" s="86"/>
      <c r="D20" s="187"/>
      <c r="E20" s="73"/>
      <c r="F20" s="74"/>
      <c r="G20" s="73"/>
      <c r="H20" s="73"/>
      <c r="I20" s="74"/>
      <c r="J20" s="73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30" x14ac:dyDescent="0.25">
      <c r="A21" s="72"/>
      <c r="B21" s="206" t="s">
        <v>309</v>
      </c>
      <c r="C21" s="142" t="s">
        <v>264</v>
      </c>
      <c r="D21" s="190">
        <v>2000</v>
      </c>
      <c r="E21" s="207" t="s">
        <v>369</v>
      </c>
      <c r="F21" s="191">
        <f>SUM(D21)</f>
        <v>2000</v>
      </c>
      <c r="G21" s="207" t="s">
        <v>370</v>
      </c>
      <c r="H21" s="207" t="s">
        <v>371</v>
      </c>
      <c r="I21" s="191">
        <f>SUM(F21)</f>
        <v>2000</v>
      </c>
      <c r="J21" s="202" t="s">
        <v>381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30" x14ac:dyDescent="0.25">
      <c r="A22" s="72"/>
      <c r="B22" s="206" t="s">
        <v>310</v>
      </c>
      <c r="C22" s="142" t="s">
        <v>265</v>
      </c>
      <c r="D22" s="190">
        <v>4200</v>
      </c>
      <c r="E22" s="207" t="s">
        <v>369</v>
      </c>
      <c r="F22" s="191">
        <f>SUM(D22)</f>
        <v>4200</v>
      </c>
      <c r="G22" s="207" t="s">
        <v>370</v>
      </c>
      <c r="H22" s="207" t="s">
        <v>371</v>
      </c>
      <c r="I22" s="191">
        <f>SUM(F22)</f>
        <v>4200</v>
      </c>
      <c r="J22" s="202" t="s">
        <v>381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x14ac:dyDescent="0.25">
      <c r="A23" s="72"/>
      <c r="B23" s="184" t="s">
        <v>316</v>
      </c>
      <c r="C23" s="86"/>
      <c r="D23" s="187"/>
      <c r="E23" s="73"/>
      <c r="F23" s="74"/>
      <c r="G23" s="73"/>
      <c r="H23" s="73"/>
      <c r="I23" s="74"/>
      <c r="J23" s="7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x14ac:dyDescent="0.25">
      <c r="A24" s="72"/>
      <c r="B24" s="206" t="s">
        <v>317</v>
      </c>
      <c r="C24" s="86"/>
      <c r="D24" s="187"/>
      <c r="E24" s="73"/>
      <c r="F24" s="74"/>
      <c r="G24" s="73"/>
      <c r="H24" s="73"/>
      <c r="I24" s="74"/>
      <c r="J24" s="73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51" x14ac:dyDescent="0.25">
      <c r="A25" s="72"/>
      <c r="B25" s="206" t="s">
        <v>309</v>
      </c>
      <c r="C25" s="142" t="s">
        <v>268</v>
      </c>
      <c r="D25" s="190">
        <v>4000</v>
      </c>
      <c r="E25" s="207" t="s">
        <v>349</v>
      </c>
      <c r="F25" s="191">
        <f t="shared" ref="F25:F30" si="0">SUM(D25)</f>
        <v>4000</v>
      </c>
      <c r="G25" s="207" t="s">
        <v>350</v>
      </c>
      <c r="H25" s="207" t="s">
        <v>351</v>
      </c>
      <c r="I25" s="195">
        <f t="shared" ref="I25:I30" si="1">SUM(F25)</f>
        <v>4000</v>
      </c>
      <c r="J25" s="207" t="s">
        <v>387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30.75" customHeight="1" x14ac:dyDescent="0.25">
      <c r="A26" s="72"/>
      <c r="B26" s="206" t="s">
        <v>310</v>
      </c>
      <c r="C26" s="197" t="s">
        <v>269</v>
      </c>
      <c r="D26" s="192">
        <v>6750</v>
      </c>
      <c r="E26" s="207" t="s">
        <v>369</v>
      </c>
      <c r="F26" s="191">
        <f t="shared" si="0"/>
        <v>6750</v>
      </c>
      <c r="G26" s="207" t="s">
        <v>370</v>
      </c>
      <c r="H26" s="207" t="s">
        <v>371</v>
      </c>
      <c r="I26" s="191">
        <f t="shared" si="1"/>
        <v>6750</v>
      </c>
      <c r="J26" s="202" t="s">
        <v>381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30" x14ac:dyDescent="0.25">
      <c r="A27" s="72"/>
      <c r="B27" s="206" t="s">
        <v>315</v>
      </c>
      <c r="C27" s="142" t="s">
        <v>271</v>
      </c>
      <c r="D27" s="192">
        <v>500</v>
      </c>
      <c r="E27" s="207" t="s">
        <v>369</v>
      </c>
      <c r="F27" s="191">
        <f t="shared" si="0"/>
        <v>500</v>
      </c>
      <c r="G27" s="207" t="s">
        <v>370</v>
      </c>
      <c r="H27" s="207" t="s">
        <v>371</v>
      </c>
      <c r="I27" s="191">
        <f t="shared" si="1"/>
        <v>500</v>
      </c>
      <c r="J27" s="202" t="s">
        <v>381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30" x14ac:dyDescent="0.25">
      <c r="A28" s="72"/>
      <c r="B28" s="206" t="s">
        <v>319</v>
      </c>
      <c r="C28" s="142" t="s">
        <v>273</v>
      </c>
      <c r="D28" s="190">
        <v>3000</v>
      </c>
      <c r="E28" s="207" t="s">
        <v>369</v>
      </c>
      <c r="F28" s="191">
        <f t="shared" si="0"/>
        <v>3000</v>
      </c>
      <c r="G28" s="207" t="s">
        <v>370</v>
      </c>
      <c r="H28" s="207" t="s">
        <v>371</v>
      </c>
      <c r="I28" s="191">
        <f t="shared" si="1"/>
        <v>3000</v>
      </c>
      <c r="J28" s="202" t="s">
        <v>381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45" x14ac:dyDescent="0.25">
      <c r="A29" s="72"/>
      <c r="B29" s="206" t="s">
        <v>320</v>
      </c>
      <c r="C29" s="197" t="s">
        <v>189</v>
      </c>
      <c r="D29" s="190">
        <v>4000</v>
      </c>
      <c r="E29" s="207" t="s">
        <v>352</v>
      </c>
      <c r="F29" s="191">
        <f t="shared" si="0"/>
        <v>4000</v>
      </c>
      <c r="G29" s="207" t="s">
        <v>361</v>
      </c>
      <c r="H29" s="207" t="s">
        <v>362</v>
      </c>
      <c r="I29" s="191">
        <f t="shared" si="1"/>
        <v>4000</v>
      </c>
      <c r="J29" s="202" t="s">
        <v>382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30" x14ac:dyDescent="0.25">
      <c r="A30" s="72"/>
      <c r="B30" s="206" t="s">
        <v>321</v>
      </c>
      <c r="C30" s="199" t="s">
        <v>274</v>
      </c>
      <c r="D30" s="192">
        <v>400</v>
      </c>
      <c r="E30" s="207" t="s">
        <v>369</v>
      </c>
      <c r="F30" s="191">
        <f t="shared" si="0"/>
        <v>400</v>
      </c>
      <c r="G30" s="207" t="s">
        <v>370</v>
      </c>
      <c r="H30" s="207" t="s">
        <v>371</v>
      </c>
      <c r="I30" s="191">
        <f t="shared" si="1"/>
        <v>400</v>
      </c>
      <c r="J30" s="202" t="s">
        <v>381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x14ac:dyDescent="0.25">
      <c r="A31" s="72"/>
      <c r="B31" s="184" t="s">
        <v>322</v>
      </c>
      <c r="C31" s="142"/>
      <c r="D31" s="187"/>
      <c r="E31" s="73"/>
      <c r="F31" s="74"/>
      <c r="G31" s="73"/>
      <c r="H31" s="73"/>
      <c r="I31" s="74"/>
      <c r="J31" s="73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60" x14ac:dyDescent="0.25">
      <c r="A32" s="72"/>
      <c r="B32" s="208" t="s">
        <v>309</v>
      </c>
      <c r="C32" s="194" t="s">
        <v>275</v>
      </c>
      <c r="D32" s="190">
        <v>20000</v>
      </c>
      <c r="E32" s="207" t="s">
        <v>342</v>
      </c>
      <c r="F32" s="191">
        <f>SUM(D32)</f>
        <v>20000</v>
      </c>
      <c r="G32" s="207" t="s">
        <v>344</v>
      </c>
      <c r="H32" s="207" t="s">
        <v>372</v>
      </c>
      <c r="I32" s="195">
        <v>20000</v>
      </c>
      <c r="J32" s="209" t="s">
        <v>383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45" x14ac:dyDescent="0.25">
      <c r="A33" s="72"/>
      <c r="B33" s="208" t="s">
        <v>310</v>
      </c>
      <c r="C33" s="194" t="s">
        <v>276</v>
      </c>
      <c r="D33" s="190">
        <v>12500</v>
      </c>
      <c r="E33" s="207" t="s">
        <v>342</v>
      </c>
      <c r="F33" s="191">
        <f>SUM(D33)</f>
        <v>12500</v>
      </c>
      <c r="G33" s="207" t="s">
        <v>343</v>
      </c>
      <c r="H33" s="207" t="s">
        <v>373</v>
      </c>
      <c r="I33" s="191">
        <f>SUM(F33)</f>
        <v>12500</v>
      </c>
      <c r="J33" s="207" t="s">
        <v>384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45" x14ac:dyDescent="0.25">
      <c r="A34" s="72"/>
      <c r="B34" s="208" t="s">
        <v>320</v>
      </c>
      <c r="C34" s="196" t="s">
        <v>280</v>
      </c>
      <c r="D34" s="190">
        <v>12300</v>
      </c>
      <c r="E34" s="207" t="s">
        <v>352</v>
      </c>
      <c r="F34" s="191">
        <f>SUM(D34)</f>
        <v>12300</v>
      </c>
      <c r="G34" s="207" t="s">
        <v>353</v>
      </c>
      <c r="H34" s="207" t="s">
        <v>354</v>
      </c>
      <c r="I34" s="191">
        <f>SUM(F34)</f>
        <v>12300</v>
      </c>
      <c r="J34" s="207" t="s">
        <v>385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x14ac:dyDescent="0.25">
      <c r="A35" s="72"/>
      <c r="B35" s="184" t="s">
        <v>393</v>
      </c>
      <c r="C35" s="142"/>
      <c r="D35" s="187"/>
      <c r="E35" s="73"/>
      <c r="F35" s="74"/>
      <c r="G35" s="73"/>
      <c r="H35" s="73"/>
      <c r="I35" s="74"/>
      <c r="J35" s="73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30" x14ac:dyDescent="0.25">
      <c r="A36" s="72"/>
      <c r="B36" s="206" t="s">
        <v>311</v>
      </c>
      <c r="C36" s="82" t="s">
        <v>210</v>
      </c>
      <c r="D36" s="190">
        <v>15000</v>
      </c>
      <c r="E36" s="210" t="s">
        <v>394</v>
      </c>
      <c r="F36" s="191">
        <f>SUM(D36)</f>
        <v>15000</v>
      </c>
      <c r="G36" s="207" t="s">
        <v>395</v>
      </c>
      <c r="H36" s="200" t="s">
        <v>396</v>
      </c>
      <c r="I36" s="191"/>
      <c r="J36" s="73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x14ac:dyDescent="0.25">
      <c r="A37" s="72"/>
      <c r="B37" s="184" t="s">
        <v>324</v>
      </c>
      <c r="C37" s="82"/>
      <c r="D37" s="187"/>
      <c r="E37" s="73"/>
      <c r="F37" s="74"/>
      <c r="G37" s="73"/>
      <c r="H37" s="73"/>
      <c r="I37" s="74"/>
      <c r="J37" s="73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x14ac:dyDescent="0.25">
      <c r="A38" s="72"/>
      <c r="B38" s="206" t="s">
        <v>325</v>
      </c>
      <c r="C38" s="206"/>
      <c r="D38" s="187"/>
      <c r="E38" s="73"/>
      <c r="F38" s="74"/>
      <c r="G38" s="73"/>
      <c r="H38" s="73"/>
      <c r="I38" s="74"/>
      <c r="J38" s="73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60" x14ac:dyDescent="0.25">
      <c r="A39" s="72"/>
      <c r="B39" s="211" t="s">
        <v>309</v>
      </c>
      <c r="C39" s="203" t="s">
        <v>292</v>
      </c>
      <c r="D39" s="190">
        <v>37500</v>
      </c>
      <c r="E39" s="207" t="s">
        <v>342</v>
      </c>
      <c r="F39" s="191">
        <f>SUM(D39)</f>
        <v>37500</v>
      </c>
      <c r="G39" s="207" t="s">
        <v>347</v>
      </c>
      <c r="H39" s="207" t="s">
        <v>374</v>
      </c>
      <c r="I39" s="195">
        <f>SUM(F39)</f>
        <v>37500</v>
      </c>
      <c r="J39" s="207" t="s">
        <v>389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x14ac:dyDescent="0.25">
      <c r="A40" s="72"/>
      <c r="B40" s="206" t="s">
        <v>326</v>
      </c>
      <c r="C40" s="142"/>
      <c r="D40" s="187"/>
      <c r="E40" s="73"/>
      <c r="F40" s="74"/>
      <c r="G40" s="73"/>
      <c r="H40" s="73"/>
      <c r="I40" s="74"/>
      <c r="J40" s="73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30" x14ac:dyDescent="0.25">
      <c r="A41" s="72"/>
      <c r="B41" s="211" t="s">
        <v>327</v>
      </c>
      <c r="C41" s="196" t="s">
        <v>298</v>
      </c>
      <c r="D41" s="190">
        <v>10000</v>
      </c>
      <c r="E41" s="207" t="s">
        <v>363</v>
      </c>
      <c r="F41" s="191">
        <v>10000</v>
      </c>
      <c r="G41" s="207" t="s">
        <v>364</v>
      </c>
      <c r="H41" s="207" t="s">
        <v>365</v>
      </c>
      <c r="I41" s="191">
        <f>SUM(F41)</f>
        <v>10000</v>
      </c>
      <c r="J41" s="207" t="s">
        <v>392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57.75" customHeight="1" x14ac:dyDescent="0.25">
      <c r="A42" s="72"/>
      <c r="B42" s="211" t="s">
        <v>328</v>
      </c>
      <c r="C42" s="196" t="s">
        <v>329</v>
      </c>
      <c r="D42" s="190">
        <v>60000</v>
      </c>
      <c r="E42" s="207" t="s">
        <v>332</v>
      </c>
      <c r="F42" s="191">
        <f>SUM(D42)</f>
        <v>60000</v>
      </c>
      <c r="G42" s="207" t="s">
        <v>333</v>
      </c>
      <c r="H42" s="200" t="s">
        <v>398</v>
      </c>
      <c r="I42" s="191">
        <v>21715</v>
      </c>
      <c r="J42" s="207" t="s">
        <v>391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" customHeight="1" x14ac:dyDescent="0.25">
      <c r="A43" s="75"/>
      <c r="B43" s="251" t="s">
        <v>253</v>
      </c>
      <c r="C43" s="244"/>
      <c r="D43" s="198">
        <f>SUM(D13:D42)</f>
        <v>284443</v>
      </c>
      <c r="E43" s="198"/>
      <c r="F43" s="198">
        <f>SUM(F13:F42)</f>
        <v>284443</v>
      </c>
      <c r="G43" s="198"/>
      <c r="H43" s="198"/>
      <c r="I43" s="198">
        <f>SUM(I13:I42)</f>
        <v>231158</v>
      </c>
      <c r="J43" s="7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68"/>
      <c r="B44" s="68"/>
      <c r="C44" s="68"/>
      <c r="D44" s="3"/>
      <c r="E44" s="68"/>
      <c r="F44" s="3"/>
      <c r="G44" s="68"/>
      <c r="H44" s="68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x14ac:dyDescent="0.2">
      <c r="A45" s="15"/>
      <c r="B45" s="243" t="s">
        <v>254</v>
      </c>
      <c r="C45" s="244"/>
      <c r="D45" s="245"/>
      <c r="E45" s="246" t="s">
        <v>243</v>
      </c>
      <c r="F45" s="244"/>
      <c r="G45" s="244"/>
      <c r="H45" s="244"/>
      <c r="I45" s="244"/>
      <c r="J45" s="24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75" x14ac:dyDescent="0.2">
      <c r="A46" s="70" t="s">
        <v>244</v>
      </c>
      <c r="B46" s="70" t="s">
        <v>245</v>
      </c>
      <c r="C46" s="70" t="s">
        <v>46</v>
      </c>
      <c r="D46" s="71" t="s">
        <v>246</v>
      </c>
      <c r="E46" s="70" t="s">
        <v>247</v>
      </c>
      <c r="F46" s="71" t="s">
        <v>246</v>
      </c>
      <c r="G46" s="70" t="s">
        <v>248</v>
      </c>
      <c r="H46" s="70" t="s">
        <v>249</v>
      </c>
      <c r="I46" s="70" t="s">
        <v>250</v>
      </c>
      <c r="J46" s="70" t="s">
        <v>251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25">
      <c r="A47" s="72"/>
      <c r="B47" s="184" t="s">
        <v>316</v>
      </c>
      <c r="C47" s="73"/>
      <c r="D47" s="74"/>
      <c r="E47" s="73"/>
      <c r="F47" s="74"/>
      <c r="G47" s="73"/>
      <c r="H47" s="73"/>
      <c r="I47" s="74"/>
      <c r="J47" s="73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5">
      <c r="A48" s="72"/>
      <c r="B48" s="206" t="s">
        <v>317</v>
      </c>
      <c r="C48" s="73"/>
      <c r="D48" s="74"/>
      <c r="E48" s="73"/>
      <c r="F48" s="74"/>
      <c r="G48" s="73"/>
      <c r="H48" s="73"/>
      <c r="I48" s="74"/>
      <c r="J48" s="73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36.75" customHeight="1" x14ac:dyDescent="0.25">
      <c r="A49" s="72"/>
      <c r="B49" s="206" t="s">
        <v>311</v>
      </c>
      <c r="C49" s="142" t="s">
        <v>270</v>
      </c>
      <c r="D49" s="191">
        <v>15600</v>
      </c>
      <c r="E49" s="207" t="s">
        <v>369</v>
      </c>
      <c r="F49" s="191">
        <f>SUM(D49)</f>
        <v>15600</v>
      </c>
      <c r="G49" s="207" t="s">
        <v>370</v>
      </c>
      <c r="H49" s="207" t="s">
        <v>371</v>
      </c>
      <c r="I49" s="191">
        <f>SUM(F49)</f>
        <v>15600</v>
      </c>
      <c r="J49" s="202" t="s">
        <v>379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33" customHeight="1" x14ac:dyDescent="0.25">
      <c r="A50" s="72"/>
      <c r="B50" s="206" t="s">
        <v>318</v>
      </c>
      <c r="C50" s="142" t="s">
        <v>272</v>
      </c>
      <c r="D50" s="191">
        <v>2500</v>
      </c>
      <c r="E50" s="207" t="s">
        <v>369</v>
      </c>
      <c r="F50" s="191">
        <f>SUM(D50)</f>
        <v>2500</v>
      </c>
      <c r="G50" s="207" t="s">
        <v>370</v>
      </c>
      <c r="H50" s="207" t="s">
        <v>371</v>
      </c>
      <c r="I50" s="191">
        <f>SUM(F50)</f>
        <v>2500</v>
      </c>
      <c r="J50" s="202" t="s">
        <v>379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5">
      <c r="A51" s="72"/>
      <c r="B51" s="184" t="s">
        <v>322</v>
      </c>
      <c r="C51" s="73"/>
      <c r="D51" s="74"/>
      <c r="E51" s="73"/>
      <c r="F51" s="74"/>
      <c r="G51" s="73"/>
      <c r="H51" s="73"/>
      <c r="I51" s="74"/>
      <c r="J51" s="73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43.5" customHeight="1" x14ac:dyDescent="0.25">
      <c r="A52" s="188"/>
      <c r="B52" s="211" t="s">
        <v>311</v>
      </c>
      <c r="C52" s="142" t="s">
        <v>277</v>
      </c>
      <c r="D52" s="191">
        <v>4500</v>
      </c>
      <c r="E52" s="207" t="s">
        <v>352</v>
      </c>
      <c r="F52" s="191">
        <f>SUM(D52)</f>
        <v>4500</v>
      </c>
      <c r="G52" s="207" t="s">
        <v>353</v>
      </c>
      <c r="H52" s="207" t="s">
        <v>354</v>
      </c>
      <c r="I52" s="191">
        <f>SUM(F52)</f>
        <v>4500</v>
      </c>
      <c r="J52" s="207" t="s">
        <v>386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98.25" customHeight="1" x14ac:dyDescent="0.25">
      <c r="A53" s="188"/>
      <c r="B53" s="211" t="s">
        <v>315</v>
      </c>
      <c r="C53" s="142" t="s">
        <v>278</v>
      </c>
      <c r="D53" s="191">
        <v>3600</v>
      </c>
      <c r="E53" s="207" t="s">
        <v>352</v>
      </c>
      <c r="F53" s="191">
        <f>SUM(D53)</f>
        <v>3600</v>
      </c>
      <c r="G53" s="207" t="s">
        <v>355</v>
      </c>
      <c r="H53" s="207" t="s">
        <v>358</v>
      </c>
      <c r="I53" s="191">
        <f>SUM(F53)</f>
        <v>3600</v>
      </c>
      <c r="J53" s="207" t="s">
        <v>386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72" customHeight="1" x14ac:dyDescent="0.25">
      <c r="A54" s="188"/>
      <c r="B54" s="211" t="s">
        <v>318</v>
      </c>
      <c r="C54" s="142" t="s">
        <v>279</v>
      </c>
      <c r="D54" s="191">
        <v>2330</v>
      </c>
      <c r="E54" s="207" t="s">
        <v>352</v>
      </c>
      <c r="F54" s="191">
        <f>SUM(D54)</f>
        <v>2330</v>
      </c>
      <c r="G54" s="207" t="s">
        <v>356</v>
      </c>
      <c r="H54" s="207" t="s">
        <v>359</v>
      </c>
      <c r="I54" s="191">
        <f>SUM(F54)</f>
        <v>2330</v>
      </c>
      <c r="J54" s="207" t="s">
        <v>386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83.25" customHeight="1" x14ac:dyDescent="0.25">
      <c r="A55" s="188"/>
      <c r="B55" s="211" t="s">
        <v>321</v>
      </c>
      <c r="C55" s="142" t="s">
        <v>281</v>
      </c>
      <c r="D55" s="191">
        <v>2765</v>
      </c>
      <c r="E55" s="207" t="s">
        <v>352</v>
      </c>
      <c r="F55" s="191">
        <f>SUM(D55)</f>
        <v>2765</v>
      </c>
      <c r="G55" s="207" t="s">
        <v>357</v>
      </c>
      <c r="H55" s="207" t="s">
        <v>360</v>
      </c>
      <c r="I55" s="191">
        <f>SUM(F55)</f>
        <v>2765</v>
      </c>
      <c r="J55" s="207" t="s">
        <v>386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5">
      <c r="A56" s="188"/>
      <c r="B56" s="184" t="s">
        <v>323</v>
      </c>
      <c r="C56" s="189"/>
      <c r="D56" s="74"/>
      <c r="E56" s="73"/>
      <c r="F56" s="74"/>
      <c r="G56" s="73"/>
      <c r="H56" s="73"/>
      <c r="I56" s="74"/>
      <c r="J56" s="73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44.25" customHeight="1" x14ac:dyDescent="0.25">
      <c r="A57" s="188"/>
      <c r="B57" s="212" t="s">
        <v>311</v>
      </c>
      <c r="C57" s="142" t="s">
        <v>286</v>
      </c>
      <c r="D57" s="191">
        <v>2282</v>
      </c>
      <c r="E57" s="207" t="s">
        <v>349</v>
      </c>
      <c r="F57" s="191">
        <f t="shared" ref="F57:F62" si="2">SUM(D57)</f>
        <v>2282</v>
      </c>
      <c r="G57" s="207" t="s">
        <v>350</v>
      </c>
      <c r="H57" s="207" t="s">
        <v>351</v>
      </c>
      <c r="I57" s="195">
        <f t="shared" ref="I57:I62" si="3">SUM(F57)</f>
        <v>2282</v>
      </c>
      <c r="J57" s="207" t="s">
        <v>388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48" customHeight="1" x14ac:dyDescent="0.25">
      <c r="A58" s="188"/>
      <c r="B58" s="212" t="s">
        <v>310</v>
      </c>
      <c r="C58" s="142" t="s">
        <v>287</v>
      </c>
      <c r="D58" s="191">
        <v>5550</v>
      </c>
      <c r="E58" s="207" t="s">
        <v>349</v>
      </c>
      <c r="F58" s="191">
        <f t="shared" si="2"/>
        <v>5550</v>
      </c>
      <c r="G58" s="207" t="s">
        <v>350</v>
      </c>
      <c r="H58" s="207" t="s">
        <v>351</v>
      </c>
      <c r="I58" s="195">
        <f t="shared" si="3"/>
        <v>5550</v>
      </c>
      <c r="J58" s="207" t="s">
        <v>388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48.75" customHeight="1" x14ac:dyDescent="0.25">
      <c r="A59" s="188"/>
      <c r="B59" s="212" t="s">
        <v>311</v>
      </c>
      <c r="C59" s="142" t="s">
        <v>288</v>
      </c>
      <c r="D59" s="191">
        <v>5400</v>
      </c>
      <c r="E59" s="207" t="s">
        <v>349</v>
      </c>
      <c r="F59" s="191">
        <f t="shared" si="2"/>
        <v>5400</v>
      </c>
      <c r="G59" s="207" t="s">
        <v>350</v>
      </c>
      <c r="H59" s="207" t="s">
        <v>351</v>
      </c>
      <c r="I59" s="195">
        <f t="shared" si="3"/>
        <v>5400</v>
      </c>
      <c r="J59" s="207" t="s">
        <v>388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43.5" customHeight="1" x14ac:dyDescent="0.25">
      <c r="A60" s="188"/>
      <c r="B60" s="212" t="s">
        <v>315</v>
      </c>
      <c r="C60" s="142" t="s">
        <v>289</v>
      </c>
      <c r="D60" s="191">
        <v>495</v>
      </c>
      <c r="E60" s="207" t="s">
        <v>349</v>
      </c>
      <c r="F60" s="191">
        <f t="shared" si="2"/>
        <v>495</v>
      </c>
      <c r="G60" s="207" t="s">
        <v>350</v>
      </c>
      <c r="H60" s="207" t="s">
        <v>351</v>
      </c>
      <c r="I60" s="195">
        <f t="shared" si="3"/>
        <v>495</v>
      </c>
      <c r="J60" s="207" t="s">
        <v>388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47.25" customHeight="1" x14ac:dyDescent="0.25">
      <c r="A61" s="188"/>
      <c r="B61" s="212" t="s">
        <v>318</v>
      </c>
      <c r="C61" s="142" t="s">
        <v>290</v>
      </c>
      <c r="D61" s="191">
        <v>2706</v>
      </c>
      <c r="E61" s="207" t="s">
        <v>349</v>
      </c>
      <c r="F61" s="191">
        <f t="shared" si="2"/>
        <v>2706</v>
      </c>
      <c r="G61" s="207" t="s">
        <v>350</v>
      </c>
      <c r="H61" s="207" t="s">
        <v>351</v>
      </c>
      <c r="I61" s="195">
        <f t="shared" si="3"/>
        <v>2706</v>
      </c>
      <c r="J61" s="207" t="s">
        <v>388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47.25" customHeight="1" x14ac:dyDescent="0.25">
      <c r="A62" s="188"/>
      <c r="B62" s="212" t="s">
        <v>319</v>
      </c>
      <c r="C62" s="142" t="s">
        <v>291</v>
      </c>
      <c r="D62" s="191">
        <v>6000</v>
      </c>
      <c r="E62" s="207" t="s">
        <v>349</v>
      </c>
      <c r="F62" s="191">
        <f t="shared" si="2"/>
        <v>6000</v>
      </c>
      <c r="G62" s="207" t="s">
        <v>350</v>
      </c>
      <c r="H62" s="207" t="s">
        <v>351</v>
      </c>
      <c r="I62" s="195">
        <f t="shared" si="3"/>
        <v>6000</v>
      </c>
      <c r="J62" s="207" t="s">
        <v>388</v>
      </c>
      <c r="K62" s="46"/>
      <c r="L62" s="46"/>
      <c r="M62" s="3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188"/>
      <c r="B63" s="206" t="s">
        <v>326</v>
      </c>
      <c r="C63" s="189"/>
      <c r="D63" s="74"/>
      <c r="E63" s="73"/>
      <c r="F63" s="74"/>
      <c r="G63" s="73"/>
      <c r="H63" s="73"/>
      <c r="I63" s="74"/>
      <c r="J63" s="73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37.5" customHeight="1" x14ac:dyDescent="0.25">
      <c r="A64" s="72"/>
      <c r="B64" s="211" t="s">
        <v>330</v>
      </c>
      <c r="C64" s="142" t="s">
        <v>296</v>
      </c>
      <c r="D64" s="191">
        <v>9000</v>
      </c>
      <c r="E64" s="207" t="s">
        <v>366</v>
      </c>
      <c r="F64" s="191">
        <f>SUM(D64)</f>
        <v>9000</v>
      </c>
      <c r="G64" s="207" t="s">
        <v>367</v>
      </c>
      <c r="H64" s="207" t="s">
        <v>368</v>
      </c>
      <c r="I64" s="191">
        <f>SUM(F64)</f>
        <v>9000</v>
      </c>
      <c r="J64" s="207" t="s">
        <v>390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66" customHeight="1" x14ac:dyDescent="0.25">
      <c r="A65" s="72"/>
      <c r="B65" s="211" t="s">
        <v>331</v>
      </c>
      <c r="C65" s="196" t="s">
        <v>297</v>
      </c>
      <c r="D65" s="191">
        <v>5000</v>
      </c>
      <c r="E65" s="207" t="s">
        <v>345</v>
      </c>
      <c r="F65" s="191">
        <f>SUM(D65)</f>
        <v>5000</v>
      </c>
      <c r="G65" s="207" t="s">
        <v>346</v>
      </c>
      <c r="H65" s="207" t="s">
        <v>348</v>
      </c>
      <c r="I65" s="191">
        <f>SUM(F65)</f>
        <v>5000</v>
      </c>
      <c r="J65" s="207" t="s">
        <v>397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" customHeight="1" x14ac:dyDescent="0.25">
      <c r="A66" s="75"/>
      <c r="B66" s="251" t="s">
        <v>253</v>
      </c>
      <c r="C66" s="244"/>
      <c r="D66" s="71">
        <f>SUM(D49:D65)</f>
        <v>67728</v>
      </c>
      <c r="E66" s="71"/>
      <c r="F66" s="71">
        <f>SUM(F49:F65)</f>
        <v>67728</v>
      </c>
      <c r="G66" s="71"/>
      <c r="H66" s="71"/>
      <c r="I66" s="71">
        <f>SUM(I49:I65)</f>
        <v>67728</v>
      </c>
      <c r="J66" s="7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68"/>
      <c r="B67" s="68"/>
      <c r="C67" s="68"/>
      <c r="D67" s="3"/>
      <c r="E67" s="68"/>
      <c r="F67" s="3"/>
      <c r="G67" s="68"/>
      <c r="H67" s="68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">
      <c r="A68" s="15"/>
      <c r="B68" s="243" t="s">
        <v>255</v>
      </c>
      <c r="C68" s="244"/>
      <c r="D68" s="245"/>
      <c r="E68" s="246" t="s">
        <v>243</v>
      </c>
      <c r="F68" s="244"/>
      <c r="G68" s="244"/>
      <c r="H68" s="244"/>
      <c r="I68" s="244"/>
      <c r="J68" s="24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60" customHeight="1" x14ac:dyDescent="0.2">
      <c r="A69" s="70" t="s">
        <v>244</v>
      </c>
      <c r="B69" s="70" t="s">
        <v>245</v>
      </c>
      <c r="C69" s="70" t="s">
        <v>46</v>
      </c>
      <c r="D69" s="71" t="s">
        <v>246</v>
      </c>
      <c r="E69" s="70" t="s">
        <v>247</v>
      </c>
      <c r="F69" s="71" t="s">
        <v>246</v>
      </c>
      <c r="G69" s="70" t="s">
        <v>248</v>
      </c>
      <c r="H69" s="70" t="s">
        <v>249</v>
      </c>
      <c r="I69" s="70" t="s">
        <v>250</v>
      </c>
      <c r="J69" s="70" t="s">
        <v>251</v>
      </c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 x14ac:dyDescent="0.25">
      <c r="A70" s="72"/>
      <c r="B70" s="72" t="s">
        <v>103</v>
      </c>
      <c r="C70" s="73"/>
      <c r="D70" s="74"/>
      <c r="E70" s="73"/>
      <c r="F70" s="74"/>
      <c r="G70" s="73"/>
      <c r="H70" s="73"/>
      <c r="I70" s="74"/>
      <c r="J70" s="73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72"/>
      <c r="B71" s="72" t="s">
        <v>117</v>
      </c>
      <c r="C71" s="73"/>
      <c r="D71" s="74"/>
      <c r="E71" s="73"/>
      <c r="F71" s="74"/>
      <c r="G71" s="73"/>
      <c r="H71" s="73"/>
      <c r="I71" s="74"/>
      <c r="J71" s="73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72"/>
      <c r="B72" s="72" t="s">
        <v>252</v>
      </c>
      <c r="C72" s="73"/>
      <c r="D72" s="74"/>
      <c r="E72" s="73"/>
      <c r="F72" s="74"/>
      <c r="G72" s="73"/>
      <c r="H72" s="73"/>
      <c r="I72" s="74"/>
      <c r="J72" s="73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72"/>
      <c r="B73" s="72" t="s">
        <v>122</v>
      </c>
      <c r="C73" s="73"/>
      <c r="D73" s="74"/>
      <c r="E73" s="73"/>
      <c r="F73" s="74"/>
      <c r="G73" s="73"/>
      <c r="H73" s="73"/>
      <c r="I73" s="74"/>
      <c r="J73" s="73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72"/>
      <c r="B74" s="72" t="s">
        <v>135</v>
      </c>
      <c r="C74" s="73"/>
      <c r="D74" s="74"/>
      <c r="E74" s="73"/>
      <c r="F74" s="74"/>
      <c r="G74" s="73"/>
      <c r="H74" s="73"/>
      <c r="I74" s="74"/>
      <c r="J74" s="73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72"/>
      <c r="B75" s="72"/>
      <c r="C75" s="73"/>
      <c r="D75" s="74"/>
      <c r="E75" s="73"/>
      <c r="F75" s="74"/>
      <c r="G75" s="73"/>
      <c r="H75" s="73"/>
      <c r="I75" s="74"/>
      <c r="J75" s="73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" customHeight="1" x14ac:dyDescent="0.25">
      <c r="A76" s="75"/>
      <c r="B76" s="251" t="s">
        <v>253</v>
      </c>
      <c r="C76" s="244"/>
      <c r="D76" s="76"/>
      <c r="E76" s="76"/>
      <c r="F76" s="76"/>
      <c r="G76" s="76"/>
      <c r="H76" s="76"/>
      <c r="I76" s="77"/>
      <c r="J76" s="7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68"/>
      <c r="B77" s="68"/>
      <c r="C77" s="68"/>
      <c r="D77" s="3"/>
      <c r="E77" s="68"/>
      <c r="F77" s="3"/>
      <c r="G77" s="68"/>
      <c r="H77" s="68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">
      <c r="A78" s="78"/>
      <c r="B78" s="78" t="s">
        <v>256</v>
      </c>
      <c r="C78" s="78"/>
      <c r="D78" s="79"/>
      <c r="E78" s="78"/>
      <c r="F78" s="79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ht="15.75" customHeight="1" x14ac:dyDescent="0.25">
      <c r="A79" s="68"/>
      <c r="B79" s="68"/>
      <c r="C79" s="68"/>
      <c r="D79" s="3"/>
      <c r="E79" s="68"/>
      <c r="F79" s="3"/>
      <c r="G79" s="68"/>
      <c r="H79" s="68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68"/>
      <c r="B80" s="68"/>
      <c r="C80" s="68"/>
      <c r="D80" s="3"/>
      <c r="E80" s="68"/>
      <c r="F80" s="3"/>
      <c r="G80" s="68"/>
      <c r="H80" s="68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68"/>
      <c r="B81" s="68"/>
      <c r="C81" s="68"/>
      <c r="D81" s="3"/>
      <c r="E81" s="68"/>
      <c r="F81" s="3"/>
      <c r="G81" s="68"/>
      <c r="H81" s="68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68"/>
      <c r="B82" s="68"/>
      <c r="C82" s="68"/>
      <c r="D82" s="3"/>
      <c r="E82" s="68"/>
      <c r="F82" s="3"/>
      <c r="G82" s="68"/>
      <c r="H82" s="68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68"/>
      <c r="B83" s="68"/>
      <c r="C83" s="68"/>
      <c r="D83" s="3"/>
      <c r="E83" s="68"/>
      <c r="F83" s="3"/>
      <c r="G83" s="68"/>
      <c r="H83" s="68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68"/>
      <c r="B84" s="68"/>
      <c r="C84" s="68"/>
      <c r="D84" s="3"/>
      <c r="E84" s="68"/>
      <c r="F84" s="3"/>
      <c r="G84" s="68"/>
      <c r="H84" s="68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68"/>
      <c r="B85" s="68"/>
      <c r="C85" s="68"/>
      <c r="D85" s="3"/>
      <c r="E85" s="68"/>
      <c r="F85" s="3"/>
      <c r="G85" s="68"/>
      <c r="H85" s="68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68"/>
      <c r="B86" s="68"/>
      <c r="C86" s="68"/>
      <c r="D86" s="3"/>
      <c r="E86" s="68"/>
      <c r="F86" s="3"/>
      <c r="G86" s="68"/>
      <c r="H86" s="68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68"/>
      <c r="B87" s="68"/>
      <c r="C87" s="68"/>
      <c r="D87" s="3"/>
      <c r="E87" s="68"/>
      <c r="F87" s="3"/>
      <c r="G87" s="68"/>
      <c r="H87" s="68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68"/>
      <c r="B88" s="68"/>
      <c r="C88" s="68"/>
      <c r="D88" s="3"/>
      <c r="E88" s="68"/>
      <c r="F88" s="3"/>
      <c r="G88" s="68"/>
      <c r="H88" s="68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68"/>
      <c r="B89" s="68"/>
      <c r="C89" s="68"/>
      <c r="D89" s="3"/>
      <c r="E89" s="68"/>
      <c r="F89" s="3"/>
      <c r="G89" s="68"/>
      <c r="H89" s="68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68"/>
      <c r="B90" s="68"/>
      <c r="C90" s="68"/>
      <c r="D90" s="3"/>
      <c r="E90" s="68"/>
      <c r="F90" s="3"/>
      <c r="G90" s="68"/>
      <c r="H90" s="68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68"/>
      <c r="B91" s="68"/>
      <c r="C91" s="68"/>
      <c r="D91" s="3"/>
      <c r="E91" s="68"/>
      <c r="F91" s="3"/>
      <c r="G91" s="68"/>
      <c r="H91" s="68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68"/>
      <c r="B92" s="68"/>
      <c r="C92" s="68"/>
      <c r="D92" s="3"/>
      <c r="E92" s="68"/>
      <c r="F92" s="3"/>
      <c r="G92" s="68"/>
      <c r="H92" s="68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68"/>
      <c r="B93" s="68"/>
      <c r="C93" s="68"/>
      <c r="D93" s="3"/>
      <c r="E93" s="68"/>
      <c r="F93" s="3"/>
      <c r="G93" s="68"/>
      <c r="H93" s="68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68"/>
      <c r="B94" s="68"/>
      <c r="C94" s="68"/>
      <c r="D94" s="3"/>
      <c r="E94" s="68"/>
      <c r="F94" s="3"/>
      <c r="G94" s="68"/>
      <c r="H94" s="68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68"/>
      <c r="B95" s="68"/>
      <c r="C95" s="68"/>
      <c r="D95" s="3"/>
      <c r="E95" s="68"/>
      <c r="F95" s="3"/>
      <c r="G95" s="68"/>
      <c r="H95" s="68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68"/>
      <c r="B96" s="68"/>
      <c r="C96" s="68"/>
      <c r="D96" s="3"/>
      <c r="E96" s="68"/>
      <c r="F96" s="3"/>
      <c r="G96" s="68"/>
      <c r="H96" s="68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68"/>
      <c r="B97" s="68"/>
      <c r="C97" s="68"/>
      <c r="D97" s="3"/>
      <c r="E97" s="68"/>
      <c r="F97" s="3"/>
      <c r="G97" s="68"/>
      <c r="H97" s="68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68"/>
      <c r="B98" s="68"/>
      <c r="C98" s="68"/>
      <c r="D98" s="3"/>
      <c r="E98" s="68"/>
      <c r="F98" s="3"/>
      <c r="G98" s="68"/>
      <c r="H98" s="68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68"/>
      <c r="B99" s="68"/>
      <c r="C99" s="68"/>
      <c r="D99" s="3"/>
      <c r="E99" s="68"/>
      <c r="F99" s="3"/>
      <c r="G99" s="68"/>
      <c r="H99" s="68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68"/>
      <c r="B100" s="68"/>
      <c r="C100" s="68"/>
      <c r="D100" s="3"/>
      <c r="E100" s="68"/>
      <c r="F100" s="3"/>
      <c r="G100" s="68"/>
      <c r="H100" s="68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68"/>
      <c r="B101" s="68"/>
      <c r="C101" s="68"/>
      <c r="D101" s="3"/>
      <c r="E101" s="68"/>
      <c r="F101" s="3"/>
      <c r="G101" s="68"/>
      <c r="H101" s="68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68"/>
      <c r="B102" s="68"/>
      <c r="C102" s="68"/>
      <c r="D102" s="3"/>
      <c r="E102" s="68"/>
      <c r="F102" s="3"/>
      <c r="G102" s="68"/>
      <c r="H102" s="68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68"/>
      <c r="B103" s="68"/>
      <c r="C103" s="68"/>
      <c r="D103" s="3"/>
      <c r="E103" s="68"/>
      <c r="F103" s="3"/>
      <c r="G103" s="68"/>
      <c r="H103" s="68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68"/>
      <c r="B104" s="68"/>
      <c r="C104" s="68"/>
      <c r="D104" s="3"/>
      <c r="E104" s="68"/>
      <c r="F104" s="3"/>
      <c r="G104" s="68"/>
      <c r="H104" s="68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68"/>
      <c r="B105" s="68"/>
      <c r="C105" s="68"/>
      <c r="D105" s="3"/>
      <c r="E105" s="68"/>
      <c r="F105" s="3"/>
      <c r="G105" s="68"/>
      <c r="H105" s="68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68"/>
      <c r="B106" s="68"/>
      <c r="C106" s="68"/>
      <c r="D106" s="3"/>
      <c r="E106" s="68"/>
      <c r="F106" s="3"/>
      <c r="G106" s="68"/>
      <c r="H106" s="68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68"/>
      <c r="B107" s="68"/>
      <c r="C107" s="68"/>
      <c r="D107" s="3"/>
      <c r="E107" s="68"/>
      <c r="F107" s="3"/>
      <c r="G107" s="68"/>
      <c r="H107" s="68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68"/>
      <c r="B108" s="68"/>
      <c r="C108" s="68"/>
      <c r="D108" s="3"/>
      <c r="E108" s="68"/>
      <c r="F108" s="3"/>
      <c r="G108" s="68"/>
      <c r="H108" s="68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68"/>
      <c r="B109" s="68"/>
      <c r="C109" s="68"/>
      <c r="D109" s="3"/>
      <c r="E109" s="68"/>
      <c r="F109" s="3"/>
      <c r="G109" s="68"/>
      <c r="H109" s="68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68"/>
      <c r="B110" s="68"/>
      <c r="C110" s="68"/>
      <c r="D110" s="3"/>
      <c r="E110" s="68"/>
      <c r="F110" s="3"/>
      <c r="G110" s="68"/>
      <c r="H110" s="68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68"/>
      <c r="B111" s="68"/>
      <c r="C111" s="68"/>
      <c r="D111" s="3"/>
      <c r="E111" s="68"/>
      <c r="F111" s="3"/>
      <c r="G111" s="68"/>
      <c r="H111" s="68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68"/>
      <c r="B112" s="68"/>
      <c r="C112" s="68"/>
      <c r="D112" s="3"/>
      <c r="E112" s="68"/>
      <c r="F112" s="3"/>
      <c r="G112" s="68"/>
      <c r="H112" s="68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68"/>
      <c r="B113" s="68"/>
      <c r="C113" s="68"/>
      <c r="D113" s="3"/>
      <c r="E113" s="68"/>
      <c r="F113" s="3"/>
      <c r="G113" s="68"/>
      <c r="H113" s="68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68"/>
      <c r="B114" s="68"/>
      <c r="C114" s="68"/>
      <c r="D114" s="3"/>
      <c r="E114" s="68"/>
      <c r="F114" s="3"/>
      <c r="G114" s="68"/>
      <c r="H114" s="68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68"/>
      <c r="B115" s="68"/>
      <c r="C115" s="68"/>
      <c r="D115" s="3"/>
      <c r="E115" s="68"/>
      <c r="F115" s="3"/>
      <c r="G115" s="68"/>
      <c r="H115" s="68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68"/>
      <c r="B116" s="68"/>
      <c r="C116" s="68"/>
      <c r="D116" s="3"/>
      <c r="E116" s="68"/>
      <c r="F116" s="3"/>
      <c r="G116" s="68"/>
      <c r="H116" s="68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68"/>
      <c r="B117" s="68"/>
      <c r="C117" s="68"/>
      <c r="D117" s="3"/>
      <c r="E117" s="68"/>
      <c r="F117" s="3"/>
      <c r="G117" s="68"/>
      <c r="H117" s="68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68"/>
      <c r="B118" s="68"/>
      <c r="C118" s="68"/>
      <c r="D118" s="3"/>
      <c r="E118" s="68"/>
      <c r="F118" s="3"/>
      <c r="G118" s="68"/>
      <c r="H118" s="68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68"/>
      <c r="B119" s="68"/>
      <c r="C119" s="68"/>
      <c r="D119" s="3"/>
      <c r="E119" s="68"/>
      <c r="F119" s="3"/>
      <c r="G119" s="68"/>
      <c r="H119" s="68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68"/>
      <c r="B120" s="68"/>
      <c r="C120" s="68"/>
      <c r="D120" s="3"/>
      <c r="E120" s="68"/>
      <c r="F120" s="3"/>
      <c r="G120" s="68"/>
      <c r="H120" s="68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68"/>
      <c r="B121" s="68"/>
      <c r="C121" s="68"/>
      <c r="D121" s="3"/>
      <c r="E121" s="68"/>
      <c r="F121" s="3"/>
      <c r="G121" s="68"/>
      <c r="H121" s="68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68"/>
      <c r="B122" s="68"/>
      <c r="C122" s="68"/>
      <c r="D122" s="3"/>
      <c r="E122" s="68"/>
      <c r="F122" s="3"/>
      <c r="G122" s="68"/>
      <c r="H122" s="68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68"/>
      <c r="B123" s="68"/>
      <c r="C123" s="68"/>
      <c r="D123" s="3"/>
      <c r="E123" s="68"/>
      <c r="F123" s="3"/>
      <c r="G123" s="68"/>
      <c r="H123" s="68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68"/>
      <c r="B124" s="68"/>
      <c r="C124" s="68"/>
      <c r="D124" s="3"/>
      <c r="E124" s="68"/>
      <c r="F124" s="3"/>
      <c r="G124" s="68"/>
      <c r="H124" s="68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68"/>
      <c r="B125" s="68"/>
      <c r="C125" s="68"/>
      <c r="D125" s="3"/>
      <c r="E125" s="68"/>
      <c r="F125" s="3"/>
      <c r="G125" s="68"/>
      <c r="H125" s="68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68"/>
      <c r="B126" s="68"/>
      <c r="C126" s="68"/>
      <c r="D126" s="3"/>
      <c r="E126" s="68"/>
      <c r="F126" s="3"/>
      <c r="G126" s="68"/>
      <c r="H126" s="68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68"/>
      <c r="B127" s="68"/>
      <c r="C127" s="68"/>
      <c r="D127" s="3"/>
      <c r="E127" s="68"/>
      <c r="F127" s="3"/>
      <c r="G127" s="68"/>
      <c r="H127" s="68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68"/>
      <c r="B128" s="68"/>
      <c r="C128" s="68"/>
      <c r="D128" s="3"/>
      <c r="E128" s="68"/>
      <c r="F128" s="3"/>
      <c r="G128" s="68"/>
      <c r="H128" s="68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68"/>
      <c r="B129" s="68"/>
      <c r="C129" s="68"/>
      <c r="D129" s="3"/>
      <c r="E129" s="68"/>
      <c r="F129" s="3"/>
      <c r="G129" s="68"/>
      <c r="H129" s="68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68"/>
      <c r="B130" s="68"/>
      <c r="C130" s="68"/>
      <c r="D130" s="3"/>
      <c r="E130" s="68"/>
      <c r="F130" s="3"/>
      <c r="G130" s="68"/>
      <c r="H130" s="68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68"/>
      <c r="B131" s="68"/>
      <c r="C131" s="68"/>
      <c r="D131" s="3"/>
      <c r="E131" s="68"/>
      <c r="F131" s="3"/>
      <c r="G131" s="68"/>
      <c r="H131" s="68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68"/>
      <c r="B132" s="68"/>
      <c r="C132" s="68"/>
      <c r="D132" s="3"/>
      <c r="E132" s="68"/>
      <c r="F132" s="3"/>
      <c r="G132" s="68"/>
      <c r="H132" s="68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68"/>
      <c r="B133" s="68"/>
      <c r="C133" s="68"/>
      <c r="D133" s="3"/>
      <c r="E133" s="68"/>
      <c r="F133" s="3"/>
      <c r="G133" s="68"/>
      <c r="H133" s="68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68"/>
      <c r="B134" s="68"/>
      <c r="C134" s="68"/>
      <c r="D134" s="3"/>
      <c r="E134" s="68"/>
      <c r="F134" s="3"/>
      <c r="G134" s="68"/>
      <c r="H134" s="68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68"/>
      <c r="B135" s="68"/>
      <c r="C135" s="68"/>
      <c r="D135" s="3"/>
      <c r="E135" s="68"/>
      <c r="F135" s="3"/>
      <c r="G135" s="68"/>
      <c r="H135" s="68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68"/>
      <c r="B136" s="68"/>
      <c r="C136" s="68"/>
      <c r="D136" s="3"/>
      <c r="E136" s="68"/>
      <c r="F136" s="3"/>
      <c r="G136" s="68"/>
      <c r="H136" s="68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68"/>
      <c r="B137" s="68"/>
      <c r="C137" s="68"/>
      <c r="D137" s="3"/>
      <c r="E137" s="68"/>
      <c r="F137" s="3"/>
      <c r="G137" s="68"/>
      <c r="H137" s="68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68"/>
      <c r="B138" s="68"/>
      <c r="C138" s="68"/>
      <c r="D138" s="3"/>
      <c r="E138" s="68"/>
      <c r="F138" s="3"/>
      <c r="G138" s="68"/>
      <c r="H138" s="68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68"/>
      <c r="B139" s="68"/>
      <c r="C139" s="68"/>
      <c r="D139" s="3"/>
      <c r="E139" s="68"/>
      <c r="F139" s="3"/>
      <c r="G139" s="68"/>
      <c r="H139" s="68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68"/>
      <c r="B140" s="68"/>
      <c r="C140" s="68"/>
      <c r="D140" s="3"/>
      <c r="E140" s="68"/>
      <c r="F140" s="3"/>
      <c r="G140" s="68"/>
      <c r="H140" s="68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68"/>
      <c r="B141" s="68"/>
      <c r="C141" s="68"/>
      <c r="D141" s="3"/>
      <c r="E141" s="68"/>
      <c r="F141" s="3"/>
      <c r="G141" s="68"/>
      <c r="H141" s="68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68"/>
      <c r="B142" s="68"/>
      <c r="C142" s="68"/>
      <c r="D142" s="3"/>
      <c r="E142" s="68"/>
      <c r="F142" s="3"/>
      <c r="G142" s="68"/>
      <c r="H142" s="68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68"/>
      <c r="B143" s="68"/>
      <c r="C143" s="68"/>
      <c r="D143" s="3"/>
      <c r="E143" s="68"/>
      <c r="F143" s="3"/>
      <c r="G143" s="68"/>
      <c r="H143" s="68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68"/>
      <c r="B144" s="68"/>
      <c r="C144" s="68"/>
      <c r="D144" s="3"/>
      <c r="E144" s="68"/>
      <c r="F144" s="3"/>
      <c r="G144" s="68"/>
      <c r="H144" s="68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68"/>
      <c r="B145" s="68"/>
      <c r="C145" s="68"/>
      <c r="D145" s="3"/>
      <c r="E145" s="68"/>
      <c r="F145" s="3"/>
      <c r="G145" s="68"/>
      <c r="H145" s="68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68"/>
      <c r="B146" s="68"/>
      <c r="C146" s="68"/>
      <c r="D146" s="3"/>
      <c r="E146" s="68"/>
      <c r="F146" s="3"/>
      <c r="G146" s="68"/>
      <c r="H146" s="68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68"/>
      <c r="B147" s="68"/>
      <c r="C147" s="68"/>
      <c r="D147" s="3"/>
      <c r="E147" s="68"/>
      <c r="F147" s="3"/>
      <c r="G147" s="68"/>
      <c r="H147" s="68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68"/>
      <c r="B148" s="68"/>
      <c r="C148" s="68"/>
      <c r="D148" s="3"/>
      <c r="E148" s="68"/>
      <c r="F148" s="3"/>
      <c r="G148" s="68"/>
      <c r="H148" s="68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68"/>
      <c r="B149" s="68"/>
      <c r="C149" s="68"/>
      <c r="D149" s="3"/>
      <c r="E149" s="68"/>
      <c r="F149" s="3"/>
      <c r="G149" s="68"/>
      <c r="H149" s="68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68"/>
      <c r="B150" s="68"/>
      <c r="C150" s="68"/>
      <c r="D150" s="3"/>
      <c r="E150" s="68"/>
      <c r="F150" s="3"/>
      <c r="G150" s="68"/>
      <c r="H150" s="68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68"/>
      <c r="B151" s="68"/>
      <c r="C151" s="68"/>
      <c r="D151" s="3"/>
      <c r="E151" s="68"/>
      <c r="F151" s="3"/>
      <c r="G151" s="68"/>
      <c r="H151" s="68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68"/>
      <c r="B152" s="68"/>
      <c r="C152" s="68"/>
      <c r="D152" s="3"/>
      <c r="E152" s="68"/>
      <c r="F152" s="3"/>
      <c r="G152" s="68"/>
      <c r="H152" s="68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68"/>
      <c r="B153" s="68"/>
      <c r="C153" s="68"/>
      <c r="D153" s="3"/>
      <c r="E153" s="68"/>
      <c r="F153" s="3"/>
      <c r="G153" s="68"/>
      <c r="H153" s="68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68"/>
      <c r="B154" s="68"/>
      <c r="C154" s="68"/>
      <c r="D154" s="3"/>
      <c r="E154" s="68"/>
      <c r="F154" s="3"/>
      <c r="G154" s="68"/>
      <c r="H154" s="68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68"/>
      <c r="B155" s="68"/>
      <c r="C155" s="68"/>
      <c r="D155" s="3"/>
      <c r="E155" s="68"/>
      <c r="F155" s="3"/>
      <c r="G155" s="68"/>
      <c r="H155" s="68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68"/>
      <c r="B156" s="68"/>
      <c r="C156" s="68"/>
      <c r="D156" s="3"/>
      <c r="E156" s="68"/>
      <c r="F156" s="3"/>
      <c r="G156" s="68"/>
      <c r="H156" s="68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68"/>
      <c r="B157" s="68"/>
      <c r="C157" s="68"/>
      <c r="D157" s="3"/>
      <c r="E157" s="68"/>
      <c r="F157" s="3"/>
      <c r="G157" s="68"/>
      <c r="H157" s="68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68"/>
      <c r="B158" s="68"/>
      <c r="C158" s="68"/>
      <c r="D158" s="3"/>
      <c r="E158" s="68"/>
      <c r="F158" s="3"/>
      <c r="G158" s="68"/>
      <c r="H158" s="68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68"/>
      <c r="B159" s="68"/>
      <c r="C159" s="68"/>
      <c r="D159" s="3"/>
      <c r="E159" s="68"/>
      <c r="F159" s="3"/>
      <c r="G159" s="68"/>
      <c r="H159" s="68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68"/>
      <c r="B160" s="68"/>
      <c r="C160" s="68"/>
      <c r="D160" s="3"/>
      <c r="E160" s="68"/>
      <c r="F160" s="3"/>
      <c r="G160" s="68"/>
      <c r="H160" s="68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68"/>
      <c r="B161" s="68"/>
      <c r="C161" s="68"/>
      <c r="D161" s="3"/>
      <c r="E161" s="68"/>
      <c r="F161" s="3"/>
      <c r="G161" s="68"/>
      <c r="H161" s="68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68"/>
      <c r="B162" s="68"/>
      <c r="C162" s="68"/>
      <c r="D162" s="3"/>
      <c r="E162" s="68"/>
      <c r="F162" s="3"/>
      <c r="G162" s="68"/>
      <c r="H162" s="68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68"/>
      <c r="B163" s="68"/>
      <c r="C163" s="68"/>
      <c r="D163" s="3"/>
      <c r="E163" s="68"/>
      <c r="F163" s="3"/>
      <c r="G163" s="68"/>
      <c r="H163" s="68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68"/>
      <c r="B164" s="68"/>
      <c r="C164" s="68"/>
      <c r="D164" s="3"/>
      <c r="E164" s="68"/>
      <c r="F164" s="3"/>
      <c r="G164" s="68"/>
      <c r="H164" s="68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68"/>
      <c r="B165" s="68"/>
      <c r="C165" s="68"/>
      <c r="D165" s="3"/>
      <c r="E165" s="68"/>
      <c r="F165" s="3"/>
      <c r="G165" s="68"/>
      <c r="H165" s="68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68"/>
      <c r="B166" s="68"/>
      <c r="C166" s="68"/>
      <c r="D166" s="3"/>
      <c r="E166" s="68"/>
      <c r="F166" s="3"/>
      <c r="G166" s="68"/>
      <c r="H166" s="68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68"/>
      <c r="B167" s="68"/>
      <c r="C167" s="68"/>
      <c r="D167" s="3"/>
      <c r="E167" s="68"/>
      <c r="F167" s="3"/>
      <c r="G167" s="68"/>
      <c r="H167" s="68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68"/>
      <c r="B168" s="68"/>
      <c r="C168" s="68"/>
      <c r="D168" s="3"/>
      <c r="E168" s="68"/>
      <c r="F168" s="3"/>
      <c r="G168" s="68"/>
      <c r="H168" s="68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68"/>
      <c r="B169" s="68"/>
      <c r="C169" s="68"/>
      <c r="D169" s="3"/>
      <c r="E169" s="68"/>
      <c r="F169" s="3"/>
      <c r="G169" s="68"/>
      <c r="H169" s="68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68"/>
      <c r="B170" s="68"/>
      <c r="C170" s="68"/>
      <c r="D170" s="3"/>
      <c r="E170" s="68"/>
      <c r="F170" s="3"/>
      <c r="G170" s="68"/>
      <c r="H170" s="68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68"/>
      <c r="B171" s="68"/>
      <c r="C171" s="68"/>
      <c r="D171" s="3"/>
      <c r="E171" s="68"/>
      <c r="F171" s="3"/>
      <c r="G171" s="68"/>
      <c r="H171" s="68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68"/>
      <c r="B172" s="68"/>
      <c r="C172" s="68"/>
      <c r="D172" s="3"/>
      <c r="E172" s="68"/>
      <c r="F172" s="3"/>
      <c r="G172" s="68"/>
      <c r="H172" s="68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68"/>
      <c r="B173" s="68"/>
      <c r="C173" s="68"/>
      <c r="D173" s="3"/>
      <c r="E173" s="68"/>
      <c r="F173" s="3"/>
      <c r="G173" s="68"/>
      <c r="H173" s="68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68"/>
      <c r="B174" s="68"/>
      <c r="C174" s="68"/>
      <c r="D174" s="3"/>
      <c r="E174" s="68"/>
      <c r="F174" s="3"/>
      <c r="G174" s="68"/>
      <c r="H174" s="68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68"/>
      <c r="B175" s="68"/>
      <c r="C175" s="68"/>
      <c r="D175" s="3"/>
      <c r="E175" s="68"/>
      <c r="F175" s="3"/>
      <c r="G175" s="68"/>
      <c r="H175" s="68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68"/>
      <c r="B176" s="68"/>
      <c r="C176" s="68"/>
      <c r="D176" s="3"/>
      <c r="E176" s="68"/>
      <c r="F176" s="3"/>
      <c r="G176" s="68"/>
      <c r="H176" s="68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68"/>
      <c r="B177" s="68"/>
      <c r="C177" s="68"/>
      <c r="D177" s="3"/>
      <c r="E177" s="68"/>
      <c r="F177" s="3"/>
      <c r="G177" s="68"/>
      <c r="H177" s="68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68"/>
      <c r="B178" s="68"/>
      <c r="C178" s="68"/>
      <c r="D178" s="3"/>
      <c r="E178" s="68"/>
      <c r="F178" s="3"/>
      <c r="G178" s="68"/>
      <c r="H178" s="68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68"/>
      <c r="B179" s="68"/>
      <c r="C179" s="68"/>
      <c r="D179" s="3"/>
      <c r="E179" s="68"/>
      <c r="F179" s="3"/>
      <c r="G179" s="68"/>
      <c r="H179" s="68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68"/>
      <c r="B180" s="68"/>
      <c r="C180" s="68"/>
      <c r="D180" s="3"/>
      <c r="E180" s="68"/>
      <c r="F180" s="3"/>
      <c r="G180" s="68"/>
      <c r="H180" s="68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68"/>
      <c r="B181" s="68"/>
      <c r="C181" s="68"/>
      <c r="D181" s="3"/>
      <c r="E181" s="68"/>
      <c r="F181" s="3"/>
      <c r="G181" s="68"/>
      <c r="H181" s="68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68"/>
      <c r="B182" s="68"/>
      <c r="C182" s="68"/>
      <c r="D182" s="3"/>
      <c r="E182" s="68"/>
      <c r="F182" s="3"/>
      <c r="G182" s="68"/>
      <c r="H182" s="68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68"/>
      <c r="B183" s="68"/>
      <c r="C183" s="68"/>
      <c r="D183" s="3"/>
      <c r="E183" s="68"/>
      <c r="F183" s="3"/>
      <c r="G183" s="68"/>
      <c r="H183" s="68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68"/>
      <c r="B184" s="68"/>
      <c r="C184" s="68"/>
      <c r="D184" s="3"/>
      <c r="E184" s="68"/>
      <c r="F184" s="3"/>
      <c r="G184" s="68"/>
      <c r="H184" s="68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68"/>
      <c r="B185" s="68"/>
      <c r="C185" s="68"/>
      <c r="D185" s="3"/>
      <c r="E185" s="68"/>
      <c r="F185" s="3"/>
      <c r="G185" s="68"/>
      <c r="H185" s="68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68"/>
      <c r="B186" s="68"/>
      <c r="C186" s="68"/>
      <c r="D186" s="3"/>
      <c r="E186" s="68"/>
      <c r="F186" s="3"/>
      <c r="G186" s="68"/>
      <c r="H186" s="68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68"/>
      <c r="B187" s="68"/>
      <c r="C187" s="68"/>
      <c r="D187" s="3"/>
      <c r="E187" s="68"/>
      <c r="F187" s="3"/>
      <c r="G187" s="68"/>
      <c r="H187" s="68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68"/>
      <c r="B188" s="68"/>
      <c r="C188" s="68"/>
      <c r="D188" s="3"/>
      <c r="E188" s="68"/>
      <c r="F188" s="3"/>
      <c r="G188" s="68"/>
      <c r="H188" s="68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68"/>
      <c r="B189" s="68"/>
      <c r="C189" s="68"/>
      <c r="D189" s="3"/>
      <c r="E189" s="68"/>
      <c r="F189" s="3"/>
      <c r="G189" s="68"/>
      <c r="H189" s="68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68"/>
      <c r="B190" s="68"/>
      <c r="C190" s="68"/>
      <c r="D190" s="3"/>
      <c r="E190" s="68"/>
      <c r="F190" s="3"/>
      <c r="G190" s="68"/>
      <c r="H190" s="68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68"/>
      <c r="B191" s="68"/>
      <c r="C191" s="68"/>
      <c r="D191" s="3"/>
      <c r="E191" s="68"/>
      <c r="F191" s="3"/>
      <c r="G191" s="68"/>
      <c r="H191" s="68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68"/>
      <c r="B192" s="68"/>
      <c r="C192" s="68"/>
      <c r="D192" s="3"/>
      <c r="E192" s="68"/>
      <c r="F192" s="3"/>
      <c r="G192" s="68"/>
      <c r="H192" s="68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68"/>
      <c r="B193" s="68"/>
      <c r="C193" s="68"/>
      <c r="D193" s="3"/>
      <c r="E193" s="68"/>
      <c r="F193" s="3"/>
      <c r="G193" s="68"/>
      <c r="H193" s="68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68"/>
      <c r="B194" s="68"/>
      <c r="C194" s="68"/>
      <c r="D194" s="3"/>
      <c r="E194" s="68"/>
      <c r="F194" s="3"/>
      <c r="G194" s="68"/>
      <c r="H194" s="68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68"/>
      <c r="B195" s="68"/>
      <c r="C195" s="68"/>
      <c r="D195" s="3"/>
      <c r="E195" s="68"/>
      <c r="F195" s="3"/>
      <c r="G195" s="68"/>
      <c r="H195" s="68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68"/>
      <c r="B196" s="68"/>
      <c r="C196" s="68"/>
      <c r="D196" s="3"/>
      <c r="E196" s="68"/>
      <c r="F196" s="3"/>
      <c r="G196" s="68"/>
      <c r="H196" s="68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68"/>
      <c r="B197" s="68"/>
      <c r="C197" s="68"/>
      <c r="D197" s="3"/>
      <c r="E197" s="68"/>
      <c r="F197" s="3"/>
      <c r="G197" s="68"/>
      <c r="H197" s="68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68"/>
      <c r="B198" s="68"/>
      <c r="C198" s="68"/>
      <c r="D198" s="3"/>
      <c r="E198" s="68"/>
      <c r="F198" s="3"/>
      <c r="G198" s="68"/>
      <c r="H198" s="68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68"/>
      <c r="B199" s="68"/>
      <c r="C199" s="68"/>
      <c r="D199" s="3"/>
      <c r="E199" s="68"/>
      <c r="F199" s="3"/>
      <c r="G199" s="68"/>
      <c r="H199" s="68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68"/>
      <c r="B200" s="68"/>
      <c r="C200" s="68"/>
      <c r="D200" s="3"/>
      <c r="E200" s="68"/>
      <c r="F200" s="3"/>
      <c r="G200" s="68"/>
      <c r="H200" s="68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68"/>
      <c r="B201" s="68"/>
      <c r="C201" s="68"/>
      <c r="D201" s="3"/>
      <c r="E201" s="68"/>
      <c r="F201" s="3"/>
      <c r="G201" s="68"/>
      <c r="H201" s="68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68"/>
      <c r="B202" s="68"/>
      <c r="C202" s="68"/>
      <c r="D202" s="3"/>
      <c r="E202" s="68"/>
      <c r="F202" s="3"/>
      <c r="G202" s="68"/>
      <c r="H202" s="68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68"/>
      <c r="B203" s="68"/>
      <c r="C203" s="68"/>
      <c r="D203" s="3"/>
      <c r="E203" s="68"/>
      <c r="F203" s="3"/>
      <c r="G203" s="68"/>
      <c r="H203" s="68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68"/>
      <c r="B204" s="68"/>
      <c r="C204" s="68"/>
      <c r="D204" s="3"/>
      <c r="E204" s="68"/>
      <c r="F204" s="3"/>
      <c r="G204" s="68"/>
      <c r="H204" s="68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68"/>
      <c r="B205" s="68"/>
      <c r="C205" s="68"/>
      <c r="D205" s="3"/>
      <c r="E205" s="68"/>
      <c r="F205" s="3"/>
      <c r="G205" s="68"/>
      <c r="H205" s="68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68"/>
      <c r="B206" s="68"/>
      <c r="C206" s="68"/>
      <c r="D206" s="3"/>
      <c r="E206" s="68"/>
      <c r="F206" s="3"/>
      <c r="G206" s="68"/>
      <c r="H206" s="68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68"/>
      <c r="B207" s="68"/>
      <c r="C207" s="68"/>
      <c r="D207" s="3"/>
      <c r="E207" s="68"/>
      <c r="F207" s="3"/>
      <c r="G207" s="68"/>
      <c r="H207" s="68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68"/>
      <c r="B208" s="68"/>
      <c r="C208" s="68"/>
      <c r="D208" s="3"/>
      <c r="E208" s="68"/>
      <c r="F208" s="3"/>
      <c r="G208" s="68"/>
      <c r="H208" s="68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68"/>
      <c r="B209" s="68"/>
      <c r="C209" s="68"/>
      <c r="D209" s="3"/>
      <c r="E209" s="68"/>
      <c r="F209" s="3"/>
      <c r="G209" s="68"/>
      <c r="H209" s="68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68"/>
      <c r="B210" s="68"/>
      <c r="C210" s="68"/>
      <c r="D210" s="3"/>
      <c r="E210" s="68"/>
      <c r="F210" s="3"/>
      <c r="G210" s="68"/>
      <c r="H210" s="68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68"/>
      <c r="B211" s="68"/>
      <c r="C211" s="68"/>
      <c r="D211" s="3"/>
      <c r="E211" s="68"/>
      <c r="F211" s="3"/>
      <c r="G211" s="68"/>
      <c r="H211" s="68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68"/>
      <c r="B212" s="68"/>
      <c r="C212" s="68"/>
      <c r="D212" s="3"/>
      <c r="E212" s="68"/>
      <c r="F212" s="3"/>
      <c r="G212" s="68"/>
      <c r="H212" s="68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68"/>
      <c r="B213" s="68"/>
      <c r="C213" s="68"/>
      <c r="D213" s="3"/>
      <c r="E213" s="68"/>
      <c r="F213" s="3"/>
      <c r="G213" s="68"/>
      <c r="H213" s="68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68"/>
      <c r="B214" s="68"/>
      <c r="C214" s="68"/>
      <c r="D214" s="3"/>
      <c r="E214" s="68"/>
      <c r="F214" s="3"/>
      <c r="G214" s="68"/>
      <c r="H214" s="68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68"/>
      <c r="B215" s="68"/>
      <c r="C215" s="68"/>
      <c r="D215" s="3"/>
      <c r="E215" s="68"/>
      <c r="F215" s="3"/>
      <c r="G215" s="68"/>
      <c r="H215" s="68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68"/>
      <c r="B216" s="68"/>
      <c r="C216" s="68"/>
      <c r="D216" s="3"/>
      <c r="E216" s="68"/>
      <c r="F216" s="3"/>
      <c r="G216" s="68"/>
      <c r="H216" s="68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68"/>
      <c r="B217" s="68"/>
      <c r="C217" s="68"/>
      <c r="D217" s="3"/>
      <c r="E217" s="68"/>
      <c r="F217" s="3"/>
      <c r="G217" s="68"/>
      <c r="H217" s="68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68"/>
      <c r="B218" s="68"/>
      <c r="C218" s="68"/>
      <c r="D218" s="3"/>
      <c r="E218" s="68"/>
      <c r="F218" s="3"/>
      <c r="G218" s="68"/>
      <c r="H218" s="68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68"/>
      <c r="B219" s="68"/>
      <c r="C219" s="68"/>
      <c r="D219" s="3"/>
      <c r="E219" s="68"/>
      <c r="F219" s="3"/>
      <c r="G219" s="68"/>
      <c r="H219" s="68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68"/>
      <c r="B220" s="68"/>
      <c r="C220" s="68"/>
      <c r="D220" s="3"/>
      <c r="E220" s="68"/>
      <c r="F220" s="3"/>
      <c r="G220" s="68"/>
      <c r="H220" s="68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68"/>
      <c r="B221" s="68"/>
      <c r="C221" s="68"/>
      <c r="D221" s="3"/>
      <c r="E221" s="68"/>
      <c r="F221" s="3"/>
      <c r="G221" s="68"/>
      <c r="H221" s="68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68"/>
      <c r="B222" s="68"/>
      <c r="C222" s="68"/>
      <c r="D222" s="3"/>
      <c r="E222" s="68"/>
      <c r="F222" s="3"/>
      <c r="G222" s="68"/>
      <c r="H222" s="68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68"/>
      <c r="B223" s="68"/>
      <c r="C223" s="68"/>
      <c r="D223" s="3"/>
      <c r="E223" s="68"/>
      <c r="F223" s="3"/>
      <c r="G223" s="68"/>
      <c r="H223" s="68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68"/>
      <c r="B224" s="68"/>
      <c r="C224" s="68"/>
      <c r="D224" s="3"/>
      <c r="E224" s="68"/>
      <c r="F224" s="3"/>
      <c r="G224" s="68"/>
      <c r="H224" s="68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68"/>
      <c r="B225" s="68"/>
      <c r="C225" s="68"/>
      <c r="D225" s="3"/>
      <c r="E225" s="68"/>
      <c r="F225" s="3"/>
      <c r="G225" s="68"/>
      <c r="H225" s="68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68"/>
      <c r="B226" s="68"/>
      <c r="C226" s="68"/>
      <c r="D226" s="3"/>
      <c r="E226" s="68"/>
      <c r="F226" s="3"/>
      <c r="G226" s="68"/>
      <c r="H226" s="68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68"/>
      <c r="B227" s="68"/>
      <c r="C227" s="68"/>
      <c r="D227" s="3"/>
      <c r="E227" s="68"/>
      <c r="F227" s="3"/>
      <c r="G227" s="68"/>
      <c r="H227" s="68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68"/>
      <c r="B228" s="68"/>
      <c r="C228" s="68"/>
      <c r="D228" s="3"/>
      <c r="E228" s="68"/>
      <c r="F228" s="3"/>
      <c r="G228" s="68"/>
      <c r="H228" s="68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68"/>
      <c r="B229" s="68"/>
      <c r="C229" s="68"/>
      <c r="D229" s="3"/>
      <c r="E229" s="68"/>
      <c r="F229" s="3"/>
      <c r="G229" s="68"/>
      <c r="H229" s="68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68"/>
      <c r="B230" s="68"/>
      <c r="C230" s="68"/>
      <c r="D230" s="3"/>
      <c r="E230" s="68"/>
      <c r="F230" s="3"/>
      <c r="G230" s="68"/>
      <c r="H230" s="68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68"/>
      <c r="B231" s="68"/>
      <c r="C231" s="68"/>
      <c r="D231" s="3"/>
      <c r="E231" s="68"/>
      <c r="F231" s="3"/>
      <c r="G231" s="68"/>
      <c r="H231" s="68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68"/>
      <c r="B232" s="68"/>
      <c r="C232" s="68"/>
      <c r="D232" s="3"/>
      <c r="E232" s="68"/>
      <c r="F232" s="3"/>
      <c r="G232" s="68"/>
      <c r="H232" s="68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68"/>
      <c r="B233" s="68"/>
      <c r="C233" s="68"/>
      <c r="D233" s="3"/>
      <c r="E233" s="68"/>
      <c r="F233" s="3"/>
      <c r="G233" s="68"/>
      <c r="H233" s="68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68"/>
      <c r="B234" s="68"/>
      <c r="C234" s="68"/>
      <c r="D234" s="3"/>
      <c r="E234" s="68"/>
      <c r="F234" s="3"/>
      <c r="G234" s="68"/>
      <c r="H234" s="68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68"/>
      <c r="B235" s="68"/>
      <c r="C235" s="68"/>
      <c r="D235" s="3"/>
      <c r="E235" s="68"/>
      <c r="F235" s="3"/>
      <c r="G235" s="68"/>
      <c r="H235" s="68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68"/>
      <c r="B236" s="68"/>
      <c r="C236" s="68"/>
      <c r="D236" s="3"/>
      <c r="E236" s="68"/>
      <c r="F236" s="3"/>
      <c r="G236" s="68"/>
      <c r="H236" s="68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68"/>
      <c r="B237" s="68"/>
      <c r="C237" s="68"/>
      <c r="D237" s="3"/>
      <c r="E237" s="68"/>
      <c r="F237" s="3"/>
      <c r="G237" s="68"/>
      <c r="H237" s="68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68"/>
      <c r="B238" s="68"/>
      <c r="C238" s="68"/>
      <c r="D238" s="3"/>
      <c r="E238" s="68"/>
      <c r="F238" s="3"/>
      <c r="G238" s="68"/>
      <c r="H238" s="68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68"/>
      <c r="B239" s="68"/>
      <c r="C239" s="68"/>
      <c r="D239" s="3"/>
      <c r="E239" s="68"/>
      <c r="F239" s="3"/>
      <c r="G239" s="68"/>
      <c r="H239" s="68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68"/>
      <c r="B240" s="68"/>
      <c r="C240" s="68"/>
      <c r="D240" s="3"/>
      <c r="E240" s="68"/>
      <c r="F240" s="3"/>
      <c r="G240" s="68"/>
      <c r="H240" s="68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68"/>
      <c r="B241" s="68"/>
      <c r="C241" s="68"/>
      <c r="D241" s="3"/>
      <c r="E241" s="68"/>
      <c r="F241" s="3"/>
      <c r="G241" s="68"/>
      <c r="H241" s="68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68"/>
      <c r="B242" s="68"/>
      <c r="C242" s="68"/>
      <c r="D242" s="3"/>
      <c r="E242" s="68"/>
      <c r="F242" s="3"/>
      <c r="G242" s="68"/>
      <c r="H242" s="68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68"/>
      <c r="B243" s="68"/>
      <c r="C243" s="68"/>
      <c r="D243" s="3"/>
      <c r="E243" s="68"/>
      <c r="F243" s="3"/>
      <c r="G243" s="68"/>
      <c r="H243" s="68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68"/>
      <c r="B244" s="68"/>
      <c r="C244" s="68"/>
      <c r="D244" s="3"/>
      <c r="E244" s="68"/>
      <c r="F244" s="3"/>
      <c r="G244" s="68"/>
      <c r="H244" s="68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68"/>
      <c r="B245" s="68"/>
      <c r="C245" s="68"/>
      <c r="D245" s="3"/>
      <c r="E245" s="68"/>
      <c r="F245" s="3"/>
      <c r="G245" s="68"/>
      <c r="H245" s="68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68"/>
      <c r="B246" s="68"/>
      <c r="C246" s="68"/>
      <c r="D246" s="3"/>
      <c r="E246" s="68"/>
      <c r="F246" s="3"/>
      <c r="G246" s="68"/>
      <c r="H246" s="68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68"/>
      <c r="B247" s="68"/>
      <c r="C247" s="68"/>
      <c r="D247" s="3"/>
      <c r="E247" s="68"/>
      <c r="F247" s="3"/>
      <c r="G247" s="68"/>
      <c r="H247" s="68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68"/>
      <c r="B248" s="68"/>
      <c r="C248" s="68"/>
      <c r="D248" s="3"/>
      <c r="E248" s="68"/>
      <c r="F248" s="3"/>
      <c r="G248" s="68"/>
      <c r="H248" s="68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68"/>
      <c r="B249" s="68"/>
      <c r="C249" s="68"/>
      <c r="D249" s="3"/>
      <c r="E249" s="68"/>
      <c r="F249" s="3"/>
      <c r="G249" s="68"/>
      <c r="H249" s="68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68"/>
      <c r="B250" s="68"/>
      <c r="C250" s="68"/>
      <c r="D250" s="3"/>
      <c r="E250" s="68"/>
      <c r="F250" s="3"/>
      <c r="G250" s="68"/>
      <c r="H250" s="68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68"/>
      <c r="B251" s="68"/>
      <c r="C251" s="68"/>
      <c r="D251" s="3"/>
      <c r="E251" s="68"/>
      <c r="F251" s="3"/>
      <c r="G251" s="68"/>
      <c r="H251" s="68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68"/>
      <c r="B252" s="68"/>
      <c r="C252" s="68"/>
      <c r="D252" s="3"/>
      <c r="E252" s="68"/>
      <c r="F252" s="3"/>
      <c r="G252" s="68"/>
      <c r="H252" s="68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68"/>
      <c r="B253" s="68"/>
      <c r="C253" s="68"/>
      <c r="D253" s="3"/>
      <c r="E253" s="68"/>
      <c r="F253" s="3"/>
      <c r="G253" s="68"/>
      <c r="H253" s="68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68"/>
      <c r="B254" s="68"/>
      <c r="C254" s="68"/>
      <c r="D254" s="3"/>
      <c r="E254" s="68"/>
      <c r="F254" s="3"/>
      <c r="G254" s="68"/>
      <c r="H254" s="68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68"/>
      <c r="B255" s="68"/>
      <c r="C255" s="68"/>
      <c r="D255" s="3"/>
      <c r="E255" s="68"/>
      <c r="F255" s="3"/>
      <c r="G255" s="68"/>
      <c r="H255" s="68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68"/>
      <c r="B256" s="68"/>
      <c r="C256" s="68"/>
      <c r="D256" s="3"/>
      <c r="E256" s="68"/>
      <c r="F256" s="3"/>
      <c r="G256" s="68"/>
      <c r="H256" s="68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68"/>
      <c r="B257" s="68"/>
      <c r="C257" s="68"/>
      <c r="D257" s="3"/>
      <c r="E257" s="68"/>
      <c r="F257" s="3"/>
      <c r="G257" s="68"/>
      <c r="H257" s="68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68"/>
      <c r="B258" s="68"/>
      <c r="C258" s="68"/>
      <c r="D258" s="3"/>
      <c r="E258" s="68"/>
      <c r="F258" s="3"/>
      <c r="G258" s="68"/>
      <c r="H258" s="68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68"/>
      <c r="B259" s="68"/>
      <c r="C259" s="68"/>
      <c r="D259" s="3"/>
      <c r="E259" s="68"/>
      <c r="F259" s="3"/>
      <c r="G259" s="68"/>
      <c r="H259" s="68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68"/>
      <c r="B260" s="68"/>
      <c r="C260" s="68"/>
      <c r="D260" s="3"/>
      <c r="E260" s="68"/>
      <c r="F260" s="3"/>
      <c r="G260" s="68"/>
      <c r="H260" s="68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68"/>
      <c r="B261" s="68"/>
      <c r="C261" s="68"/>
      <c r="D261" s="3"/>
      <c r="E261" s="68"/>
      <c r="F261" s="3"/>
      <c r="G261" s="68"/>
      <c r="H261" s="68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68"/>
      <c r="B262" s="68"/>
      <c r="C262" s="68"/>
      <c r="D262" s="3"/>
      <c r="E262" s="68"/>
      <c r="F262" s="3"/>
      <c r="G262" s="68"/>
      <c r="H262" s="68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68"/>
      <c r="B263" s="68"/>
      <c r="C263" s="68"/>
      <c r="D263" s="3"/>
      <c r="E263" s="68"/>
      <c r="F263" s="3"/>
      <c r="G263" s="68"/>
      <c r="H263" s="68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68"/>
      <c r="B264" s="68"/>
      <c r="C264" s="68"/>
      <c r="D264" s="3"/>
      <c r="E264" s="68"/>
      <c r="F264" s="3"/>
      <c r="G264" s="68"/>
      <c r="H264" s="68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68"/>
      <c r="B265" s="68"/>
      <c r="C265" s="68"/>
      <c r="D265" s="3"/>
      <c r="E265" s="68"/>
      <c r="F265" s="3"/>
      <c r="G265" s="68"/>
      <c r="H265" s="68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68"/>
      <c r="B266" s="68"/>
      <c r="C266" s="68"/>
      <c r="D266" s="3"/>
      <c r="E266" s="68"/>
      <c r="F266" s="3"/>
      <c r="G266" s="68"/>
      <c r="H266" s="68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68"/>
      <c r="B267" s="68"/>
      <c r="C267" s="68"/>
      <c r="D267" s="3"/>
      <c r="E267" s="68"/>
      <c r="F267" s="3"/>
      <c r="G267" s="68"/>
      <c r="H267" s="68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68"/>
      <c r="B268" s="68"/>
      <c r="C268" s="68"/>
      <c r="D268" s="3"/>
      <c r="E268" s="68"/>
      <c r="F268" s="3"/>
      <c r="G268" s="68"/>
      <c r="H268" s="68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68"/>
      <c r="B269" s="68"/>
      <c r="C269" s="68"/>
      <c r="D269" s="3"/>
      <c r="E269" s="68"/>
      <c r="F269" s="3"/>
      <c r="G269" s="68"/>
      <c r="H269" s="68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68"/>
      <c r="B270" s="68"/>
      <c r="C270" s="68"/>
      <c r="D270" s="3"/>
      <c r="E270" s="68"/>
      <c r="F270" s="3"/>
      <c r="G270" s="68"/>
      <c r="H270" s="68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68"/>
      <c r="B271" s="68"/>
      <c r="C271" s="68"/>
      <c r="D271" s="3"/>
      <c r="E271" s="68"/>
      <c r="F271" s="3"/>
      <c r="G271" s="68"/>
      <c r="H271" s="68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68"/>
      <c r="B272" s="68"/>
      <c r="C272" s="68"/>
      <c r="D272" s="3"/>
      <c r="E272" s="68"/>
      <c r="F272" s="3"/>
      <c r="G272" s="68"/>
      <c r="H272" s="68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68"/>
      <c r="B273" s="68"/>
      <c r="C273" s="68"/>
      <c r="D273" s="3"/>
      <c r="E273" s="68"/>
      <c r="F273" s="3"/>
      <c r="G273" s="68"/>
      <c r="H273" s="68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68"/>
      <c r="B274" s="68"/>
      <c r="C274" s="68"/>
      <c r="D274" s="3"/>
      <c r="E274" s="68"/>
      <c r="F274" s="3"/>
      <c r="G274" s="68"/>
      <c r="H274" s="68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68"/>
      <c r="B275" s="68"/>
      <c r="C275" s="68"/>
      <c r="D275" s="3"/>
      <c r="E275" s="68"/>
      <c r="F275" s="3"/>
      <c r="G275" s="68"/>
      <c r="H275" s="68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68"/>
      <c r="B276" s="68"/>
      <c r="C276" s="68"/>
      <c r="D276" s="3"/>
      <c r="E276" s="68"/>
      <c r="F276" s="3"/>
      <c r="G276" s="68"/>
      <c r="H276" s="68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68"/>
      <c r="B277" s="68"/>
      <c r="C277" s="68"/>
      <c r="D277" s="3"/>
      <c r="E277" s="68"/>
      <c r="F277" s="3"/>
      <c r="G277" s="68"/>
      <c r="H277" s="68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68"/>
      <c r="B278" s="68"/>
      <c r="C278" s="68"/>
      <c r="D278" s="3"/>
      <c r="E278" s="68"/>
      <c r="F278" s="3"/>
      <c r="G278" s="68"/>
      <c r="H278" s="68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68"/>
      <c r="B279" s="68"/>
      <c r="C279" s="68"/>
      <c r="D279" s="3"/>
      <c r="E279" s="68"/>
      <c r="F279" s="3"/>
      <c r="G279" s="68"/>
      <c r="H279" s="68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68"/>
      <c r="B280" s="68"/>
      <c r="C280" s="68"/>
      <c r="D280" s="3"/>
      <c r="E280" s="68"/>
      <c r="F280" s="3"/>
      <c r="G280" s="68"/>
      <c r="H280" s="68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68"/>
      <c r="B281" s="68"/>
      <c r="C281" s="68"/>
      <c r="D281" s="3"/>
      <c r="E281" s="68"/>
      <c r="F281" s="3"/>
      <c r="G281" s="68"/>
      <c r="H281" s="68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68"/>
      <c r="B282" s="68"/>
      <c r="C282" s="68"/>
      <c r="D282" s="3"/>
      <c r="E282" s="68"/>
      <c r="F282" s="3"/>
      <c r="G282" s="68"/>
      <c r="H282" s="68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68"/>
      <c r="B283" s="68"/>
      <c r="C283" s="68"/>
      <c r="D283" s="3"/>
      <c r="E283" s="68"/>
      <c r="F283" s="3"/>
      <c r="G283" s="68"/>
      <c r="H283" s="68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68"/>
      <c r="B284" s="68"/>
      <c r="C284" s="68"/>
      <c r="D284" s="3"/>
      <c r="E284" s="68"/>
      <c r="F284" s="3"/>
      <c r="G284" s="68"/>
      <c r="H284" s="68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68"/>
      <c r="B285" s="68"/>
      <c r="C285" s="68"/>
      <c r="D285" s="3"/>
      <c r="E285" s="68"/>
      <c r="F285" s="3"/>
      <c r="G285" s="68"/>
      <c r="H285" s="68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68"/>
      <c r="B286" s="68"/>
      <c r="C286" s="68"/>
      <c r="D286" s="3"/>
      <c r="E286" s="68"/>
      <c r="F286" s="3"/>
      <c r="G286" s="68"/>
      <c r="H286" s="68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68"/>
      <c r="B287" s="68"/>
      <c r="C287" s="68"/>
      <c r="D287" s="3"/>
      <c r="E287" s="68"/>
      <c r="F287" s="3"/>
      <c r="G287" s="68"/>
      <c r="H287" s="68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68"/>
      <c r="B288" s="68"/>
      <c r="C288" s="68"/>
      <c r="D288" s="3"/>
      <c r="E288" s="68"/>
      <c r="F288" s="3"/>
      <c r="G288" s="68"/>
      <c r="H288" s="68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68"/>
      <c r="B289" s="68"/>
      <c r="C289" s="68"/>
      <c r="D289" s="3"/>
      <c r="E289" s="68"/>
      <c r="F289" s="3"/>
      <c r="G289" s="68"/>
      <c r="H289" s="68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68"/>
      <c r="B290" s="68"/>
      <c r="C290" s="68"/>
      <c r="D290" s="3"/>
      <c r="E290" s="68"/>
      <c r="F290" s="3"/>
      <c r="G290" s="68"/>
      <c r="H290" s="68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68"/>
      <c r="B291" s="68"/>
      <c r="C291" s="68"/>
      <c r="D291" s="3"/>
      <c r="E291" s="68"/>
      <c r="F291" s="3"/>
      <c r="G291" s="68"/>
      <c r="H291" s="68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68"/>
      <c r="B292" s="68"/>
      <c r="C292" s="68"/>
      <c r="D292" s="3"/>
      <c r="E292" s="68"/>
      <c r="F292" s="3"/>
      <c r="G292" s="68"/>
      <c r="H292" s="68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68"/>
      <c r="B293" s="68"/>
      <c r="C293" s="68"/>
      <c r="D293" s="3"/>
      <c r="E293" s="68"/>
      <c r="F293" s="3"/>
      <c r="G293" s="68"/>
      <c r="H293" s="68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68"/>
      <c r="B294" s="68"/>
      <c r="C294" s="68"/>
      <c r="D294" s="3"/>
      <c r="E294" s="68"/>
      <c r="F294" s="3"/>
      <c r="G294" s="68"/>
      <c r="H294" s="68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68"/>
      <c r="B295" s="68"/>
      <c r="C295" s="68"/>
      <c r="D295" s="3"/>
      <c r="E295" s="68"/>
      <c r="F295" s="3"/>
      <c r="G295" s="68"/>
      <c r="H295" s="68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68"/>
      <c r="B296" s="68"/>
      <c r="C296" s="68"/>
      <c r="D296" s="3"/>
      <c r="E296" s="68"/>
      <c r="F296" s="3"/>
      <c r="G296" s="68"/>
      <c r="H296" s="68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68"/>
      <c r="B297" s="68"/>
      <c r="C297" s="68"/>
      <c r="D297" s="3"/>
      <c r="E297" s="68"/>
      <c r="F297" s="3"/>
      <c r="G297" s="68"/>
      <c r="H297" s="68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68"/>
      <c r="B298" s="68"/>
      <c r="C298" s="68"/>
      <c r="D298" s="3"/>
      <c r="E298" s="68"/>
      <c r="F298" s="3"/>
      <c r="G298" s="68"/>
      <c r="H298" s="68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68"/>
      <c r="B299" s="68"/>
      <c r="C299" s="68"/>
      <c r="D299" s="3"/>
      <c r="E299" s="68"/>
      <c r="F299" s="3"/>
      <c r="G299" s="68"/>
      <c r="H299" s="68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68"/>
      <c r="B300" s="68"/>
      <c r="C300" s="68"/>
      <c r="D300" s="3"/>
      <c r="E300" s="68"/>
      <c r="F300" s="3"/>
      <c r="G300" s="68"/>
      <c r="H300" s="68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68"/>
      <c r="B301" s="68"/>
      <c r="C301" s="68"/>
      <c r="D301" s="3"/>
      <c r="E301" s="68"/>
      <c r="F301" s="3"/>
      <c r="G301" s="68"/>
      <c r="H301" s="68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68"/>
      <c r="B302" s="68"/>
      <c r="C302" s="68"/>
      <c r="D302" s="3"/>
      <c r="E302" s="68"/>
      <c r="F302" s="3"/>
      <c r="G302" s="68"/>
      <c r="H302" s="68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68"/>
      <c r="B303" s="68"/>
      <c r="C303" s="68"/>
      <c r="D303" s="3"/>
      <c r="E303" s="68"/>
      <c r="F303" s="3"/>
      <c r="G303" s="68"/>
      <c r="H303" s="68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68"/>
      <c r="B304" s="68"/>
      <c r="C304" s="68"/>
      <c r="D304" s="3"/>
      <c r="E304" s="68"/>
      <c r="F304" s="3"/>
      <c r="G304" s="68"/>
      <c r="H304" s="68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68"/>
      <c r="B305" s="68"/>
      <c r="C305" s="68"/>
      <c r="D305" s="3"/>
      <c r="E305" s="68"/>
      <c r="F305" s="3"/>
      <c r="G305" s="68"/>
      <c r="H305" s="68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68"/>
      <c r="B306" s="68"/>
      <c r="C306" s="68"/>
      <c r="D306" s="3"/>
      <c r="E306" s="68"/>
      <c r="F306" s="3"/>
      <c r="G306" s="68"/>
      <c r="H306" s="68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68"/>
      <c r="B307" s="68"/>
      <c r="C307" s="68"/>
      <c r="D307" s="3"/>
      <c r="E307" s="68"/>
      <c r="F307" s="3"/>
      <c r="G307" s="68"/>
      <c r="H307" s="68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68"/>
      <c r="B308" s="68"/>
      <c r="C308" s="68"/>
      <c r="D308" s="3"/>
      <c r="E308" s="68"/>
      <c r="F308" s="3"/>
      <c r="G308" s="68"/>
      <c r="H308" s="68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68"/>
      <c r="B309" s="68"/>
      <c r="C309" s="68"/>
      <c r="D309" s="3"/>
      <c r="E309" s="68"/>
      <c r="F309" s="3"/>
      <c r="G309" s="68"/>
      <c r="H309" s="68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68"/>
      <c r="B310" s="68"/>
      <c r="C310" s="68"/>
      <c r="D310" s="3"/>
      <c r="E310" s="68"/>
      <c r="F310" s="3"/>
      <c r="G310" s="68"/>
      <c r="H310" s="68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68"/>
      <c r="B311" s="68"/>
      <c r="C311" s="68"/>
      <c r="D311" s="3"/>
      <c r="E311" s="68"/>
      <c r="F311" s="3"/>
      <c r="G311" s="68"/>
      <c r="H311" s="68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68"/>
      <c r="B312" s="68"/>
      <c r="C312" s="68"/>
      <c r="D312" s="3"/>
      <c r="E312" s="68"/>
      <c r="F312" s="3"/>
      <c r="G312" s="68"/>
      <c r="H312" s="68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68"/>
      <c r="B313" s="68"/>
      <c r="C313" s="68"/>
      <c r="D313" s="3"/>
      <c r="E313" s="68"/>
      <c r="F313" s="3"/>
      <c r="G313" s="68"/>
      <c r="H313" s="68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68"/>
      <c r="B314" s="68"/>
      <c r="C314" s="68"/>
      <c r="D314" s="3"/>
      <c r="E314" s="68"/>
      <c r="F314" s="3"/>
      <c r="G314" s="68"/>
      <c r="H314" s="68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68"/>
      <c r="B315" s="68"/>
      <c r="C315" s="68"/>
      <c r="D315" s="3"/>
      <c r="E315" s="68"/>
      <c r="F315" s="3"/>
      <c r="G315" s="68"/>
      <c r="H315" s="68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68"/>
      <c r="B316" s="68"/>
      <c r="C316" s="68"/>
      <c r="D316" s="3"/>
      <c r="E316" s="68"/>
      <c r="F316" s="3"/>
      <c r="G316" s="68"/>
      <c r="H316" s="68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68"/>
      <c r="B317" s="68"/>
      <c r="C317" s="68"/>
      <c r="D317" s="3"/>
      <c r="E317" s="68"/>
      <c r="F317" s="3"/>
      <c r="G317" s="68"/>
      <c r="H317" s="68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68"/>
      <c r="B318" s="68"/>
      <c r="C318" s="68"/>
      <c r="D318" s="3"/>
      <c r="E318" s="68"/>
      <c r="F318" s="3"/>
      <c r="G318" s="68"/>
      <c r="H318" s="68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68"/>
      <c r="B319" s="68"/>
      <c r="C319" s="68"/>
      <c r="D319" s="3"/>
      <c r="E319" s="68"/>
      <c r="F319" s="3"/>
      <c r="G319" s="68"/>
      <c r="H319" s="68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68"/>
      <c r="B320" s="68"/>
      <c r="C320" s="68"/>
      <c r="D320" s="3"/>
      <c r="E320" s="68"/>
      <c r="F320" s="3"/>
      <c r="G320" s="68"/>
      <c r="H320" s="68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68"/>
      <c r="B321" s="68"/>
      <c r="C321" s="68"/>
      <c r="D321" s="3"/>
      <c r="E321" s="68"/>
      <c r="F321" s="3"/>
      <c r="G321" s="68"/>
      <c r="H321" s="68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68"/>
      <c r="B322" s="68"/>
      <c r="C322" s="68"/>
      <c r="D322" s="3"/>
      <c r="E322" s="68"/>
      <c r="F322" s="3"/>
      <c r="G322" s="68"/>
      <c r="H322" s="68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68"/>
      <c r="B323" s="68"/>
      <c r="C323" s="68"/>
      <c r="D323" s="3"/>
      <c r="E323" s="68"/>
      <c r="F323" s="3"/>
      <c r="G323" s="68"/>
      <c r="H323" s="68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68"/>
      <c r="B324" s="68"/>
      <c r="C324" s="68"/>
      <c r="D324" s="3"/>
      <c r="E324" s="68"/>
      <c r="F324" s="3"/>
      <c r="G324" s="68"/>
      <c r="H324" s="68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68"/>
      <c r="B325" s="68"/>
      <c r="C325" s="68"/>
      <c r="D325" s="3"/>
      <c r="E325" s="68"/>
      <c r="F325" s="3"/>
      <c r="G325" s="68"/>
      <c r="H325" s="68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68"/>
      <c r="B326" s="68"/>
      <c r="C326" s="68"/>
      <c r="D326" s="3"/>
      <c r="E326" s="68"/>
      <c r="F326" s="3"/>
      <c r="G326" s="68"/>
      <c r="H326" s="68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68"/>
      <c r="B327" s="68"/>
      <c r="C327" s="68"/>
      <c r="D327" s="3"/>
      <c r="E327" s="68"/>
      <c r="F327" s="3"/>
      <c r="G327" s="68"/>
      <c r="H327" s="68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68"/>
      <c r="B328" s="68"/>
      <c r="C328" s="68"/>
      <c r="D328" s="3"/>
      <c r="E328" s="68"/>
      <c r="F328" s="3"/>
      <c r="G328" s="68"/>
      <c r="H328" s="68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68"/>
      <c r="B329" s="68"/>
      <c r="C329" s="68"/>
      <c r="D329" s="3"/>
      <c r="E329" s="68"/>
      <c r="F329" s="3"/>
      <c r="G329" s="68"/>
      <c r="H329" s="68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68"/>
      <c r="B330" s="68"/>
      <c r="C330" s="68"/>
      <c r="D330" s="3"/>
      <c r="E330" s="68"/>
      <c r="F330" s="3"/>
      <c r="G330" s="68"/>
      <c r="H330" s="68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68"/>
      <c r="B331" s="68"/>
      <c r="C331" s="68"/>
      <c r="D331" s="3"/>
      <c r="E331" s="68"/>
      <c r="F331" s="3"/>
      <c r="G331" s="68"/>
      <c r="H331" s="68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68"/>
      <c r="B332" s="68"/>
      <c r="C332" s="68"/>
      <c r="D332" s="3"/>
      <c r="E332" s="68"/>
      <c r="F332" s="3"/>
      <c r="G332" s="68"/>
      <c r="H332" s="68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68"/>
      <c r="B333" s="68"/>
      <c r="C333" s="68"/>
      <c r="D333" s="3"/>
      <c r="E333" s="68"/>
      <c r="F333" s="3"/>
      <c r="G333" s="68"/>
      <c r="H333" s="68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68"/>
      <c r="B334" s="68"/>
      <c r="C334" s="68"/>
      <c r="D334" s="3"/>
      <c r="E334" s="68"/>
      <c r="F334" s="3"/>
      <c r="G334" s="68"/>
      <c r="H334" s="68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68"/>
      <c r="B335" s="68"/>
      <c r="C335" s="68"/>
      <c r="D335" s="3"/>
      <c r="E335" s="68"/>
      <c r="F335" s="3"/>
      <c r="G335" s="68"/>
      <c r="H335" s="68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68"/>
      <c r="B336" s="68"/>
      <c r="C336" s="68"/>
      <c r="D336" s="3"/>
      <c r="E336" s="68"/>
      <c r="F336" s="3"/>
      <c r="G336" s="68"/>
      <c r="H336" s="68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68"/>
      <c r="B337" s="68"/>
      <c r="C337" s="68"/>
      <c r="D337" s="3"/>
      <c r="E337" s="68"/>
      <c r="F337" s="3"/>
      <c r="G337" s="68"/>
      <c r="H337" s="68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68"/>
      <c r="B338" s="68"/>
      <c r="C338" s="68"/>
      <c r="D338" s="3"/>
      <c r="E338" s="68"/>
      <c r="F338" s="3"/>
      <c r="G338" s="68"/>
      <c r="H338" s="68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68"/>
      <c r="B339" s="68"/>
      <c r="C339" s="68"/>
      <c r="D339" s="3"/>
      <c r="E339" s="68"/>
      <c r="F339" s="3"/>
      <c r="G339" s="68"/>
      <c r="H339" s="68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68"/>
      <c r="B340" s="68"/>
      <c r="C340" s="68"/>
      <c r="D340" s="3"/>
      <c r="E340" s="68"/>
      <c r="F340" s="3"/>
      <c r="G340" s="68"/>
      <c r="H340" s="68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68"/>
      <c r="B341" s="68"/>
      <c r="C341" s="68"/>
      <c r="D341" s="3"/>
      <c r="E341" s="68"/>
      <c r="F341" s="3"/>
      <c r="G341" s="68"/>
      <c r="H341" s="68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68"/>
      <c r="B342" s="68"/>
      <c r="C342" s="68"/>
      <c r="D342" s="3"/>
      <c r="E342" s="68"/>
      <c r="F342" s="3"/>
      <c r="G342" s="68"/>
      <c r="H342" s="68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68"/>
      <c r="B343" s="68"/>
      <c r="C343" s="68"/>
      <c r="D343" s="3"/>
      <c r="E343" s="68"/>
      <c r="F343" s="3"/>
      <c r="G343" s="68"/>
      <c r="H343" s="68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68"/>
      <c r="B344" s="68"/>
      <c r="C344" s="68"/>
      <c r="D344" s="3"/>
      <c r="E344" s="68"/>
      <c r="F344" s="3"/>
      <c r="G344" s="68"/>
      <c r="H344" s="68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68"/>
      <c r="B345" s="68"/>
      <c r="C345" s="68"/>
      <c r="D345" s="3"/>
      <c r="E345" s="68"/>
      <c r="F345" s="3"/>
      <c r="G345" s="68"/>
      <c r="H345" s="68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68"/>
      <c r="B346" s="68"/>
      <c r="C346" s="68"/>
      <c r="D346" s="3"/>
      <c r="E346" s="68"/>
      <c r="F346" s="3"/>
      <c r="G346" s="68"/>
      <c r="H346" s="68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68"/>
      <c r="B347" s="68"/>
      <c r="C347" s="68"/>
      <c r="D347" s="3"/>
      <c r="E347" s="68"/>
      <c r="F347" s="3"/>
      <c r="G347" s="68"/>
      <c r="H347" s="68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68"/>
      <c r="B348" s="68"/>
      <c r="C348" s="68"/>
      <c r="D348" s="3"/>
      <c r="E348" s="68"/>
      <c r="F348" s="3"/>
      <c r="G348" s="68"/>
      <c r="H348" s="68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68"/>
      <c r="B349" s="68"/>
      <c r="C349" s="68"/>
      <c r="D349" s="3"/>
      <c r="E349" s="68"/>
      <c r="F349" s="3"/>
      <c r="G349" s="68"/>
      <c r="H349" s="68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68"/>
      <c r="B350" s="68"/>
      <c r="C350" s="68"/>
      <c r="D350" s="3"/>
      <c r="E350" s="68"/>
      <c r="F350" s="3"/>
      <c r="G350" s="68"/>
      <c r="H350" s="68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68"/>
      <c r="B351" s="68"/>
      <c r="C351" s="68"/>
      <c r="D351" s="3"/>
      <c r="E351" s="68"/>
      <c r="F351" s="3"/>
      <c r="G351" s="68"/>
      <c r="H351" s="68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68"/>
      <c r="B352" s="68"/>
      <c r="C352" s="68"/>
      <c r="D352" s="3"/>
      <c r="E352" s="68"/>
      <c r="F352" s="3"/>
      <c r="G352" s="68"/>
      <c r="H352" s="68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68"/>
      <c r="B353" s="68"/>
      <c r="C353" s="68"/>
      <c r="D353" s="3"/>
      <c r="E353" s="68"/>
      <c r="F353" s="3"/>
      <c r="G353" s="68"/>
      <c r="H353" s="68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68"/>
      <c r="B354" s="68"/>
      <c r="C354" s="68"/>
      <c r="D354" s="3"/>
      <c r="E354" s="68"/>
      <c r="F354" s="3"/>
      <c r="G354" s="68"/>
      <c r="H354" s="68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68"/>
      <c r="B355" s="68"/>
      <c r="C355" s="68"/>
      <c r="D355" s="3"/>
      <c r="E355" s="68"/>
      <c r="F355" s="3"/>
      <c r="G355" s="68"/>
      <c r="H355" s="68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68"/>
      <c r="B356" s="68"/>
      <c r="C356" s="68"/>
      <c r="D356" s="3"/>
      <c r="E356" s="68"/>
      <c r="F356" s="3"/>
      <c r="G356" s="68"/>
      <c r="H356" s="68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68"/>
      <c r="B357" s="68"/>
      <c r="C357" s="68"/>
      <c r="D357" s="3"/>
      <c r="E357" s="68"/>
      <c r="F357" s="3"/>
      <c r="G357" s="68"/>
      <c r="H357" s="68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68"/>
      <c r="B358" s="68"/>
      <c r="C358" s="68"/>
      <c r="D358" s="3"/>
      <c r="E358" s="68"/>
      <c r="F358" s="3"/>
      <c r="G358" s="68"/>
      <c r="H358" s="68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68"/>
      <c r="B359" s="68"/>
      <c r="C359" s="68"/>
      <c r="D359" s="3"/>
      <c r="E359" s="68"/>
      <c r="F359" s="3"/>
      <c r="G359" s="68"/>
      <c r="H359" s="68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68"/>
      <c r="B360" s="68"/>
      <c r="C360" s="68"/>
      <c r="D360" s="3"/>
      <c r="E360" s="68"/>
      <c r="F360" s="3"/>
      <c r="G360" s="68"/>
      <c r="H360" s="68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68"/>
      <c r="B361" s="68"/>
      <c r="C361" s="68"/>
      <c r="D361" s="3"/>
      <c r="E361" s="68"/>
      <c r="F361" s="3"/>
      <c r="G361" s="68"/>
      <c r="H361" s="68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68"/>
      <c r="B362" s="68"/>
      <c r="C362" s="68"/>
      <c r="D362" s="3"/>
      <c r="E362" s="68"/>
      <c r="F362" s="3"/>
      <c r="G362" s="68"/>
      <c r="H362" s="68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68"/>
      <c r="B363" s="68"/>
      <c r="C363" s="68"/>
      <c r="D363" s="3"/>
      <c r="E363" s="68"/>
      <c r="F363" s="3"/>
      <c r="G363" s="68"/>
      <c r="H363" s="68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68"/>
      <c r="B364" s="68"/>
      <c r="C364" s="68"/>
      <c r="D364" s="3"/>
      <c r="E364" s="68"/>
      <c r="F364" s="3"/>
      <c r="G364" s="68"/>
      <c r="H364" s="68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68"/>
      <c r="B365" s="68"/>
      <c r="C365" s="68"/>
      <c r="D365" s="3"/>
      <c r="E365" s="68"/>
      <c r="F365" s="3"/>
      <c r="G365" s="68"/>
      <c r="H365" s="68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68"/>
      <c r="B366" s="68"/>
      <c r="C366" s="68"/>
      <c r="D366" s="3"/>
      <c r="E366" s="68"/>
      <c r="F366" s="3"/>
      <c r="G366" s="68"/>
      <c r="H366" s="68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68"/>
      <c r="B367" s="68"/>
      <c r="C367" s="68"/>
      <c r="D367" s="3"/>
      <c r="E367" s="68"/>
      <c r="F367" s="3"/>
      <c r="G367" s="68"/>
      <c r="H367" s="68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68"/>
      <c r="B368" s="68"/>
      <c r="C368" s="68"/>
      <c r="D368" s="3"/>
      <c r="E368" s="68"/>
      <c r="F368" s="3"/>
      <c r="G368" s="68"/>
      <c r="H368" s="68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68"/>
      <c r="B369" s="68"/>
      <c r="C369" s="68"/>
      <c r="D369" s="3"/>
      <c r="E369" s="68"/>
      <c r="F369" s="3"/>
      <c r="G369" s="68"/>
      <c r="H369" s="68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68"/>
      <c r="B370" s="68"/>
      <c r="C370" s="68"/>
      <c r="D370" s="3"/>
      <c r="E370" s="68"/>
      <c r="F370" s="3"/>
      <c r="G370" s="68"/>
      <c r="H370" s="68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68"/>
      <c r="B371" s="68"/>
      <c r="C371" s="68"/>
      <c r="D371" s="3"/>
      <c r="E371" s="68"/>
      <c r="F371" s="3"/>
      <c r="G371" s="68"/>
      <c r="H371" s="68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68"/>
      <c r="B372" s="68"/>
      <c r="C372" s="68"/>
      <c r="D372" s="3"/>
      <c r="E372" s="68"/>
      <c r="F372" s="3"/>
      <c r="G372" s="68"/>
      <c r="H372" s="68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68"/>
      <c r="B373" s="68"/>
      <c r="C373" s="68"/>
      <c r="D373" s="3"/>
      <c r="E373" s="68"/>
      <c r="F373" s="3"/>
      <c r="G373" s="68"/>
      <c r="H373" s="68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68"/>
      <c r="B374" s="68"/>
      <c r="C374" s="68"/>
      <c r="D374" s="3"/>
      <c r="E374" s="68"/>
      <c r="F374" s="3"/>
      <c r="G374" s="68"/>
      <c r="H374" s="68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68"/>
      <c r="B375" s="68"/>
      <c r="C375" s="68"/>
      <c r="D375" s="3"/>
      <c r="E375" s="68"/>
      <c r="F375" s="3"/>
      <c r="G375" s="68"/>
      <c r="H375" s="68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68"/>
      <c r="B376" s="68"/>
      <c r="C376" s="68"/>
      <c r="D376" s="3"/>
      <c r="E376" s="68"/>
      <c r="F376" s="3"/>
      <c r="G376" s="68"/>
      <c r="H376" s="68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68"/>
      <c r="B377" s="68"/>
      <c r="C377" s="68"/>
      <c r="D377" s="3"/>
      <c r="E377" s="68"/>
      <c r="F377" s="3"/>
      <c r="G377" s="68"/>
      <c r="H377" s="68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68"/>
      <c r="B378" s="68"/>
      <c r="C378" s="68"/>
      <c r="D378" s="3"/>
      <c r="E378" s="68"/>
      <c r="F378" s="3"/>
      <c r="G378" s="68"/>
      <c r="H378" s="68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68"/>
      <c r="B379" s="68"/>
      <c r="C379" s="68"/>
      <c r="D379" s="3"/>
      <c r="E379" s="68"/>
      <c r="F379" s="3"/>
      <c r="G379" s="68"/>
      <c r="H379" s="68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68"/>
      <c r="B380" s="68"/>
      <c r="C380" s="68"/>
      <c r="D380" s="3"/>
      <c r="E380" s="68"/>
      <c r="F380" s="3"/>
      <c r="G380" s="68"/>
      <c r="H380" s="68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68"/>
      <c r="B381" s="68"/>
      <c r="C381" s="68"/>
      <c r="D381" s="3"/>
      <c r="E381" s="68"/>
      <c r="F381" s="3"/>
      <c r="G381" s="68"/>
      <c r="H381" s="68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68"/>
      <c r="B382" s="68"/>
      <c r="C382" s="68"/>
      <c r="D382" s="3"/>
      <c r="E382" s="68"/>
      <c r="F382" s="3"/>
      <c r="G382" s="68"/>
      <c r="H382" s="68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68"/>
      <c r="B383" s="68"/>
      <c r="C383" s="68"/>
      <c r="D383" s="3"/>
      <c r="E383" s="68"/>
      <c r="F383" s="3"/>
      <c r="G383" s="68"/>
      <c r="H383" s="68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68"/>
      <c r="B384" s="68"/>
      <c r="C384" s="68"/>
      <c r="D384" s="3"/>
      <c r="E384" s="68"/>
      <c r="F384" s="3"/>
      <c r="G384" s="68"/>
      <c r="H384" s="68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68"/>
      <c r="B385" s="68"/>
      <c r="C385" s="68"/>
      <c r="D385" s="3"/>
      <c r="E385" s="68"/>
      <c r="F385" s="3"/>
      <c r="G385" s="68"/>
      <c r="H385" s="68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68"/>
      <c r="B386" s="68"/>
      <c r="C386" s="68"/>
      <c r="D386" s="3"/>
      <c r="E386" s="68"/>
      <c r="F386" s="3"/>
      <c r="G386" s="68"/>
      <c r="H386" s="68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68"/>
      <c r="B387" s="68"/>
      <c r="C387" s="68"/>
      <c r="D387" s="3"/>
      <c r="E387" s="68"/>
      <c r="F387" s="3"/>
      <c r="G387" s="68"/>
      <c r="H387" s="68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68"/>
      <c r="B388" s="68"/>
      <c r="C388" s="68"/>
      <c r="D388" s="3"/>
      <c r="E388" s="68"/>
      <c r="F388" s="3"/>
      <c r="G388" s="68"/>
      <c r="H388" s="68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68"/>
      <c r="B389" s="68"/>
      <c r="C389" s="68"/>
      <c r="D389" s="3"/>
      <c r="E389" s="68"/>
      <c r="F389" s="3"/>
      <c r="G389" s="68"/>
      <c r="H389" s="68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68"/>
      <c r="B390" s="68"/>
      <c r="C390" s="68"/>
      <c r="D390" s="3"/>
      <c r="E390" s="68"/>
      <c r="F390" s="3"/>
      <c r="G390" s="68"/>
      <c r="H390" s="68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68"/>
      <c r="B391" s="68"/>
      <c r="C391" s="68"/>
      <c r="D391" s="3"/>
      <c r="E391" s="68"/>
      <c r="F391" s="3"/>
      <c r="G391" s="68"/>
      <c r="H391" s="68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68"/>
      <c r="B392" s="68"/>
      <c r="C392" s="68"/>
      <c r="D392" s="3"/>
      <c r="E392" s="68"/>
      <c r="F392" s="3"/>
      <c r="G392" s="68"/>
      <c r="H392" s="68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68"/>
      <c r="B393" s="68"/>
      <c r="C393" s="68"/>
      <c r="D393" s="3"/>
      <c r="E393" s="68"/>
      <c r="F393" s="3"/>
      <c r="G393" s="68"/>
      <c r="H393" s="68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68"/>
      <c r="B394" s="68"/>
      <c r="C394" s="68"/>
      <c r="D394" s="3"/>
      <c r="E394" s="68"/>
      <c r="F394" s="3"/>
      <c r="G394" s="68"/>
      <c r="H394" s="68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68"/>
      <c r="B395" s="68"/>
      <c r="C395" s="68"/>
      <c r="D395" s="3"/>
      <c r="E395" s="68"/>
      <c r="F395" s="3"/>
      <c r="G395" s="68"/>
      <c r="H395" s="68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68"/>
      <c r="B396" s="68"/>
      <c r="C396" s="68"/>
      <c r="D396" s="3"/>
      <c r="E396" s="68"/>
      <c r="F396" s="3"/>
      <c r="G396" s="68"/>
      <c r="H396" s="68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68"/>
      <c r="B397" s="68"/>
      <c r="C397" s="68"/>
      <c r="D397" s="3"/>
      <c r="E397" s="68"/>
      <c r="F397" s="3"/>
      <c r="G397" s="68"/>
      <c r="H397" s="68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68"/>
      <c r="B398" s="68"/>
      <c r="C398" s="68"/>
      <c r="D398" s="3"/>
      <c r="E398" s="68"/>
      <c r="F398" s="3"/>
      <c r="G398" s="68"/>
      <c r="H398" s="68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68"/>
      <c r="B399" s="68"/>
      <c r="C399" s="68"/>
      <c r="D399" s="3"/>
      <c r="E399" s="68"/>
      <c r="F399" s="3"/>
      <c r="G399" s="68"/>
      <c r="H399" s="68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68"/>
      <c r="B400" s="68"/>
      <c r="C400" s="68"/>
      <c r="D400" s="3"/>
      <c r="E400" s="68"/>
      <c r="F400" s="3"/>
      <c r="G400" s="68"/>
      <c r="H400" s="68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68"/>
      <c r="B401" s="68"/>
      <c r="C401" s="68"/>
      <c r="D401" s="3"/>
      <c r="E401" s="68"/>
      <c r="F401" s="3"/>
      <c r="G401" s="68"/>
      <c r="H401" s="68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68"/>
      <c r="B402" s="68"/>
      <c r="C402" s="68"/>
      <c r="D402" s="3"/>
      <c r="E402" s="68"/>
      <c r="F402" s="3"/>
      <c r="G402" s="68"/>
      <c r="H402" s="68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68"/>
      <c r="B403" s="68"/>
      <c r="C403" s="68"/>
      <c r="D403" s="3"/>
      <c r="E403" s="68"/>
      <c r="F403" s="3"/>
      <c r="G403" s="68"/>
      <c r="H403" s="68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68"/>
      <c r="B404" s="68"/>
      <c r="C404" s="68"/>
      <c r="D404" s="3"/>
      <c r="E404" s="68"/>
      <c r="F404" s="3"/>
      <c r="G404" s="68"/>
      <c r="H404" s="68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68"/>
      <c r="B405" s="68"/>
      <c r="C405" s="68"/>
      <c r="D405" s="3"/>
      <c r="E405" s="68"/>
      <c r="F405" s="3"/>
      <c r="G405" s="68"/>
      <c r="H405" s="68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68"/>
      <c r="B406" s="68"/>
      <c r="C406" s="68"/>
      <c r="D406" s="3"/>
      <c r="E406" s="68"/>
      <c r="F406" s="3"/>
      <c r="G406" s="68"/>
      <c r="H406" s="68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68"/>
      <c r="B407" s="68"/>
      <c r="C407" s="68"/>
      <c r="D407" s="3"/>
      <c r="E407" s="68"/>
      <c r="F407" s="3"/>
      <c r="G407" s="68"/>
      <c r="H407" s="68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68"/>
      <c r="B408" s="68"/>
      <c r="C408" s="68"/>
      <c r="D408" s="3"/>
      <c r="E408" s="68"/>
      <c r="F408" s="3"/>
      <c r="G408" s="68"/>
      <c r="H408" s="68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68"/>
      <c r="B409" s="68"/>
      <c r="C409" s="68"/>
      <c r="D409" s="3"/>
      <c r="E409" s="68"/>
      <c r="F409" s="3"/>
      <c r="G409" s="68"/>
      <c r="H409" s="68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68"/>
      <c r="B410" s="68"/>
      <c r="C410" s="68"/>
      <c r="D410" s="3"/>
      <c r="E410" s="68"/>
      <c r="F410" s="3"/>
      <c r="G410" s="68"/>
      <c r="H410" s="68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68"/>
      <c r="B411" s="68"/>
      <c r="C411" s="68"/>
      <c r="D411" s="3"/>
      <c r="E411" s="68"/>
      <c r="F411" s="3"/>
      <c r="G411" s="68"/>
      <c r="H411" s="68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68"/>
      <c r="B412" s="68"/>
      <c r="C412" s="68"/>
      <c r="D412" s="3"/>
      <c r="E412" s="68"/>
      <c r="F412" s="3"/>
      <c r="G412" s="68"/>
      <c r="H412" s="68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68"/>
      <c r="B413" s="68"/>
      <c r="C413" s="68"/>
      <c r="D413" s="3"/>
      <c r="E413" s="68"/>
      <c r="F413" s="3"/>
      <c r="G413" s="68"/>
      <c r="H413" s="68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68"/>
      <c r="B414" s="68"/>
      <c r="C414" s="68"/>
      <c r="D414" s="3"/>
      <c r="E414" s="68"/>
      <c r="F414" s="3"/>
      <c r="G414" s="68"/>
      <c r="H414" s="68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68"/>
      <c r="B415" s="68"/>
      <c r="C415" s="68"/>
      <c r="D415" s="3"/>
      <c r="E415" s="68"/>
      <c r="F415" s="3"/>
      <c r="G415" s="68"/>
      <c r="H415" s="68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68"/>
      <c r="B416" s="68"/>
      <c r="C416" s="68"/>
      <c r="D416" s="3"/>
      <c r="E416" s="68"/>
      <c r="F416" s="3"/>
      <c r="G416" s="68"/>
      <c r="H416" s="68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68"/>
      <c r="B417" s="68"/>
      <c r="C417" s="68"/>
      <c r="D417" s="3"/>
      <c r="E417" s="68"/>
      <c r="F417" s="3"/>
      <c r="G417" s="68"/>
      <c r="H417" s="68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68"/>
      <c r="B418" s="68"/>
      <c r="C418" s="68"/>
      <c r="D418" s="3"/>
      <c r="E418" s="68"/>
      <c r="F418" s="3"/>
      <c r="G418" s="68"/>
      <c r="H418" s="68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68"/>
      <c r="B419" s="68"/>
      <c r="C419" s="68"/>
      <c r="D419" s="3"/>
      <c r="E419" s="68"/>
      <c r="F419" s="3"/>
      <c r="G419" s="68"/>
      <c r="H419" s="68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68"/>
      <c r="B420" s="68"/>
      <c r="C420" s="68"/>
      <c r="D420" s="3"/>
      <c r="E420" s="68"/>
      <c r="F420" s="3"/>
      <c r="G420" s="68"/>
      <c r="H420" s="68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68"/>
      <c r="B421" s="68"/>
      <c r="C421" s="68"/>
      <c r="D421" s="3"/>
      <c r="E421" s="68"/>
      <c r="F421" s="3"/>
      <c r="G421" s="68"/>
      <c r="H421" s="68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68"/>
      <c r="B422" s="68"/>
      <c r="C422" s="68"/>
      <c r="D422" s="3"/>
      <c r="E422" s="68"/>
      <c r="F422" s="3"/>
      <c r="G422" s="68"/>
      <c r="H422" s="68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68"/>
      <c r="B423" s="68"/>
      <c r="C423" s="68"/>
      <c r="D423" s="3"/>
      <c r="E423" s="68"/>
      <c r="F423" s="3"/>
      <c r="G423" s="68"/>
      <c r="H423" s="68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68"/>
      <c r="B424" s="68"/>
      <c r="C424" s="68"/>
      <c r="D424" s="3"/>
      <c r="E424" s="68"/>
      <c r="F424" s="3"/>
      <c r="G424" s="68"/>
      <c r="H424" s="68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68"/>
      <c r="B425" s="68"/>
      <c r="C425" s="68"/>
      <c r="D425" s="3"/>
      <c r="E425" s="68"/>
      <c r="F425" s="3"/>
      <c r="G425" s="68"/>
      <c r="H425" s="68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68"/>
      <c r="B426" s="68"/>
      <c r="C426" s="68"/>
      <c r="D426" s="3"/>
      <c r="E426" s="68"/>
      <c r="F426" s="3"/>
      <c r="G426" s="68"/>
      <c r="H426" s="68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68"/>
      <c r="B427" s="68"/>
      <c r="C427" s="68"/>
      <c r="D427" s="3"/>
      <c r="E427" s="68"/>
      <c r="F427" s="3"/>
      <c r="G427" s="68"/>
      <c r="H427" s="68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68"/>
      <c r="B428" s="68"/>
      <c r="C428" s="68"/>
      <c r="D428" s="3"/>
      <c r="E428" s="68"/>
      <c r="F428" s="3"/>
      <c r="G428" s="68"/>
      <c r="H428" s="68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68"/>
      <c r="B429" s="68"/>
      <c r="C429" s="68"/>
      <c r="D429" s="3"/>
      <c r="E429" s="68"/>
      <c r="F429" s="3"/>
      <c r="G429" s="68"/>
      <c r="H429" s="68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68"/>
      <c r="B430" s="68"/>
      <c r="C430" s="68"/>
      <c r="D430" s="3"/>
      <c r="E430" s="68"/>
      <c r="F430" s="3"/>
      <c r="G430" s="68"/>
      <c r="H430" s="68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68"/>
      <c r="B431" s="68"/>
      <c r="C431" s="68"/>
      <c r="D431" s="3"/>
      <c r="E431" s="68"/>
      <c r="F431" s="3"/>
      <c r="G431" s="68"/>
      <c r="H431" s="68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68"/>
      <c r="B432" s="68"/>
      <c r="C432" s="68"/>
      <c r="D432" s="3"/>
      <c r="E432" s="68"/>
      <c r="F432" s="3"/>
      <c r="G432" s="68"/>
      <c r="H432" s="68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68"/>
      <c r="B433" s="68"/>
      <c r="C433" s="68"/>
      <c r="D433" s="3"/>
      <c r="E433" s="68"/>
      <c r="F433" s="3"/>
      <c r="G433" s="68"/>
      <c r="H433" s="68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68"/>
      <c r="B434" s="68"/>
      <c r="C434" s="68"/>
      <c r="D434" s="3"/>
      <c r="E434" s="68"/>
      <c r="F434" s="3"/>
      <c r="G434" s="68"/>
      <c r="H434" s="68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68"/>
      <c r="B435" s="68"/>
      <c r="C435" s="68"/>
      <c r="D435" s="3"/>
      <c r="E435" s="68"/>
      <c r="F435" s="3"/>
      <c r="G435" s="68"/>
      <c r="H435" s="68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68"/>
      <c r="B436" s="68"/>
      <c r="C436" s="68"/>
      <c r="D436" s="3"/>
      <c r="E436" s="68"/>
      <c r="F436" s="3"/>
      <c r="G436" s="68"/>
      <c r="H436" s="68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68"/>
      <c r="B437" s="68"/>
      <c r="C437" s="68"/>
      <c r="D437" s="3"/>
      <c r="E437" s="68"/>
      <c r="F437" s="3"/>
      <c r="G437" s="68"/>
      <c r="H437" s="68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68"/>
      <c r="B438" s="68"/>
      <c r="C438" s="68"/>
      <c r="D438" s="3"/>
      <c r="E438" s="68"/>
      <c r="F438" s="3"/>
      <c r="G438" s="68"/>
      <c r="H438" s="68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68"/>
      <c r="B439" s="68"/>
      <c r="C439" s="68"/>
      <c r="D439" s="3"/>
      <c r="E439" s="68"/>
      <c r="F439" s="3"/>
      <c r="G439" s="68"/>
      <c r="H439" s="68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68"/>
      <c r="B440" s="68"/>
      <c r="C440" s="68"/>
      <c r="D440" s="3"/>
      <c r="E440" s="68"/>
      <c r="F440" s="3"/>
      <c r="G440" s="68"/>
      <c r="H440" s="68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68"/>
      <c r="B441" s="68"/>
      <c r="C441" s="68"/>
      <c r="D441" s="3"/>
      <c r="E441" s="68"/>
      <c r="F441" s="3"/>
      <c r="G441" s="68"/>
      <c r="H441" s="68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68"/>
      <c r="B442" s="68"/>
      <c r="C442" s="68"/>
      <c r="D442" s="3"/>
      <c r="E442" s="68"/>
      <c r="F442" s="3"/>
      <c r="G442" s="68"/>
      <c r="H442" s="68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68"/>
      <c r="B443" s="68"/>
      <c r="C443" s="68"/>
      <c r="D443" s="3"/>
      <c r="E443" s="68"/>
      <c r="F443" s="3"/>
      <c r="G443" s="68"/>
      <c r="H443" s="68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68"/>
      <c r="B444" s="68"/>
      <c r="C444" s="68"/>
      <c r="D444" s="3"/>
      <c r="E444" s="68"/>
      <c r="F444" s="3"/>
      <c r="G444" s="68"/>
      <c r="H444" s="68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68"/>
      <c r="B445" s="68"/>
      <c r="C445" s="68"/>
      <c r="D445" s="3"/>
      <c r="E445" s="68"/>
      <c r="F445" s="3"/>
      <c r="G445" s="68"/>
      <c r="H445" s="68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68"/>
      <c r="B446" s="68"/>
      <c r="C446" s="68"/>
      <c r="D446" s="3"/>
      <c r="E446" s="68"/>
      <c r="F446" s="3"/>
      <c r="G446" s="68"/>
      <c r="H446" s="68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68"/>
      <c r="B447" s="68"/>
      <c r="C447" s="68"/>
      <c r="D447" s="3"/>
      <c r="E447" s="68"/>
      <c r="F447" s="3"/>
      <c r="G447" s="68"/>
      <c r="H447" s="68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68"/>
      <c r="B448" s="68"/>
      <c r="C448" s="68"/>
      <c r="D448" s="3"/>
      <c r="E448" s="68"/>
      <c r="F448" s="3"/>
      <c r="G448" s="68"/>
      <c r="H448" s="68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68"/>
      <c r="B449" s="68"/>
      <c r="C449" s="68"/>
      <c r="D449" s="3"/>
      <c r="E449" s="68"/>
      <c r="F449" s="3"/>
      <c r="G449" s="68"/>
      <c r="H449" s="68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68"/>
      <c r="B450" s="68"/>
      <c r="C450" s="68"/>
      <c r="D450" s="3"/>
      <c r="E450" s="68"/>
      <c r="F450" s="3"/>
      <c r="G450" s="68"/>
      <c r="H450" s="68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68"/>
      <c r="B451" s="68"/>
      <c r="C451" s="68"/>
      <c r="D451" s="3"/>
      <c r="E451" s="68"/>
      <c r="F451" s="3"/>
      <c r="G451" s="68"/>
      <c r="H451" s="68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68"/>
      <c r="B452" s="68"/>
      <c r="C452" s="68"/>
      <c r="D452" s="3"/>
      <c r="E452" s="68"/>
      <c r="F452" s="3"/>
      <c r="G452" s="68"/>
      <c r="H452" s="68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68"/>
      <c r="B453" s="68"/>
      <c r="C453" s="68"/>
      <c r="D453" s="3"/>
      <c r="E453" s="68"/>
      <c r="F453" s="3"/>
      <c r="G453" s="68"/>
      <c r="H453" s="68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68"/>
      <c r="B454" s="68"/>
      <c r="C454" s="68"/>
      <c r="D454" s="3"/>
      <c r="E454" s="68"/>
      <c r="F454" s="3"/>
      <c r="G454" s="68"/>
      <c r="H454" s="68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68"/>
      <c r="B455" s="68"/>
      <c r="C455" s="68"/>
      <c r="D455" s="3"/>
      <c r="E455" s="68"/>
      <c r="F455" s="3"/>
      <c r="G455" s="68"/>
      <c r="H455" s="68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68"/>
      <c r="B456" s="68"/>
      <c r="C456" s="68"/>
      <c r="D456" s="3"/>
      <c r="E456" s="68"/>
      <c r="F456" s="3"/>
      <c r="G456" s="68"/>
      <c r="H456" s="68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68"/>
      <c r="B457" s="68"/>
      <c r="C457" s="68"/>
      <c r="D457" s="3"/>
      <c r="E457" s="68"/>
      <c r="F457" s="3"/>
      <c r="G457" s="68"/>
      <c r="H457" s="68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68"/>
      <c r="B458" s="68"/>
      <c r="C458" s="68"/>
      <c r="D458" s="3"/>
      <c r="E458" s="68"/>
      <c r="F458" s="3"/>
      <c r="G458" s="68"/>
      <c r="H458" s="68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68"/>
      <c r="B459" s="68"/>
      <c r="C459" s="68"/>
      <c r="D459" s="3"/>
      <c r="E459" s="68"/>
      <c r="F459" s="3"/>
      <c r="G459" s="68"/>
      <c r="H459" s="68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68"/>
      <c r="B460" s="68"/>
      <c r="C460" s="68"/>
      <c r="D460" s="3"/>
      <c r="E460" s="68"/>
      <c r="F460" s="3"/>
      <c r="G460" s="68"/>
      <c r="H460" s="68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68"/>
      <c r="B461" s="68"/>
      <c r="C461" s="68"/>
      <c r="D461" s="3"/>
      <c r="E461" s="68"/>
      <c r="F461" s="3"/>
      <c r="G461" s="68"/>
      <c r="H461" s="68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68"/>
      <c r="B462" s="68"/>
      <c r="C462" s="68"/>
      <c r="D462" s="3"/>
      <c r="E462" s="68"/>
      <c r="F462" s="3"/>
      <c r="G462" s="68"/>
      <c r="H462" s="68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68"/>
      <c r="B463" s="68"/>
      <c r="C463" s="68"/>
      <c r="D463" s="3"/>
      <c r="E463" s="68"/>
      <c r="F463" s="3"/>
      <c r="G463" s="68"/>
      <c r="H463" s="68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68"/>
      <c r="B464" s="68"/>
      <c r="C464" s="68"/>
      <c r="D464" s="3"/>
      <c r="E464" s="68"/>
      <c r="F464" s="3"/>
      <c r="G464" s="68"/>
      <c r="H464" s="68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68"/>
      <c r="B465" s="68"/>
      <c r="C465" s="68"/>
      <c r="D465" s="3"/>
      <c r="E465" s="68"/>
      <c r="F465" s="3"/>
      <c r="G465" s="68"/>
      <c r="H465" s="68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68"/>
      <c r="B466" s="68"/>
      <c r="C466" s="68"/>
      <c r="D466" s="3"/>
      <c r="E466" s="68"/>
      <c r="F466" s="3"/>
      <c r="G466" s="68"/>
      <c r="H466" s="68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68"/>
      <c r="B467" s="68"/>
      <c r="C467" s="68"/>
      <c r="D467" s="3"/>
      <c r="E467" s="68"/>
      <c r="F467" s="3"/>
      <c r="G467" s="68"/>
      <c r="H467" s="68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68"/>
      <c r="B468" s="68"/>
      <c r="C468" s="68"/>
      <c r="D468" s="3"/>
      <c r="E468" s="68"/>
      <c r="F468" s="3"/>
      <c r="G468" s="68"/>
      <c r="H468" s="68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68"/>
      <c r="B469" s="68"/>
      <c r="C469" s="68"/>
      <c r="D469" s="3"/>
      <c r="E469" s="68"/>
      <c r="F469" s="3"/>
      <c r="G469" s="68"/>
      <c r="H469" s="68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68"/>
      <c r="B470" s="68"/>
      <c r="C470" s="68"/>
      <c r="D470" s="3"/>
      <c r="E470" s="68"/>
      <c r="F470" s="3"/>
      <c r="G470" s="68"/>
      <c r="H470" s="68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68"/>
      <c r="B471" s="68"/>
      <c r="C471" s="68"/>
      <c r="D471" s="3"/>
      <c r="E471" s="68"/>
      <c r="F471" s="3"/>
      <c r="G471" s="68"/>
      <c r="H471" s="68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68"/>
      <c r="B472" s="68"/>
      <c r="C472" s="68"/>
      <c r="D472" s="3"/>
      <c r="E472" s="68"/>
      <c r="F472" s="3"/>
      <c r="G472" s="68"/>
      <c r="H472" s="68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68"/>
      <c r="B473" s="68"/>
      <c r="C473" s="68"/>
      <c r="D473" s="3"/>
      <c r="E473" s="68"/>
      <c r="F473" s="3"/>
      <c r="G473" s="68"/>
      <c r="H473" s="68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68"/>
      <c r="B474" s="68"/>
      <c r="C474" s="68"/>
      <c r="D474" s="3"/>
      <c r="E474" s="68"/>
      <c r="F474" s="3"/>
      <c r="G474" s="68"/>
      <c r="H474" s="68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68"/>
      <c r="B475" s="68"/>
      <c r="C475" s="68"/>
      <c r="D475" s="3"/>
      <c r="E475" s="68"/>
      <c r="F475" s="3"/>
      <c r="G475" s="68"/>
      <c r="H475" s="68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68"/>
      <c r="B476" s="68"/>
      <c r="C476" s="68"/>
      <c r="D476" s="3"/>
      <c r="E476" s="68"/>
      <c r="F476" s="3"/>
      <c r="G476" s="68"/>
      <c r="H476" s="68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68"/>
      <c r="B477" s="68"/>
      <c r="C477" s="68"/>
      <c r="D477" s="3"/>
      <c r="E477" s="68"/>
      <c r="F477" s="3"/>
      <c r="G477" s="68"/>
      <c r="H477" s="68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68"/>
      <c r="B478" s="68"/>
      <c r="C478" s="68"/>
      <c r="D478" s="3"/>
      <c r="E478" s="68"/>
      <c r="F478" s="3"/>
      <c r="G478" s="68"/>
      <c r="H478" s="68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68"/>
      <c r="B479" s="68"/>
      <c r="C479" s="68"/>
      <c r="D479" s="3"/>
      <c r="E479" s="68"/>
      <c r="F479" s="3"/>
      <c r="G479" s="68"/>
      <c r="H479" s="68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68"/>
      <c r="B480" s="68"/>
      <c r="C480" s="68"/>
      <c r="D480" s="3"/>
      <c r="E480" s="68"/>
      <c r="F480" s="3"/>
      <c r="G480" s="68"/>
      <c r="H480" s="68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68"/>
      <c r="B481" s="68"/>
      <c r="C481" s="68"/>
      <c r="D481" s="3"/>
      <c r="E481" s="68"/>
      <c r="F481" s="3"/>
      <c r="G481" s="68"/>
      <c r="H481" s="68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68"/>
      <c r="B482" s="68"/>
      <c r="C482" s="68"/>
      <c r="D482" s="3"/>
      <c r="E482" s="68"/>
      <c r="F482" s="3"/>
      <c r="G482" s="68"/>
      <c r="H482" s="68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68"/>
      <c r="B483" s="68"/>
      <c r="C483" s="68"/>
      <c r="D483" s="3"/>
      <c r="E483" s="68"/>
      <c r="F483" s="3"/>
      <c r="G483" s="68"/>
      <c r="H483" s="68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68"/>
      <c r="B484" s="68"/>
      <c r="C484" s="68"/>
      <c r="D484" s="3"/>
      <c r="E484" s="68"/>
      <c r="F484" s="3"/>
      <c r="G484" s="68"/>
      <c r="H484" s="68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68"/>
      <c r="B485" s="68"/>
      <c r="C485" s="68"/>
      <c r="D485" s="3"/>
      <c r="E485" s="68"/>
      <c r="F485" s="3"/>
      <c r="G485" s="68"/>
      <c r="H485" s="68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68"/>
      <c r="B486" s="68"/>
      <c r="C486" s="68"/>
      <c r="D486" s="3"/>
      <c r="E486" s="68"/>
      <c r="F486" s="3"/>
      <c r="G486" s="68"/>
      <c r="H486" s="68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68"/>
      <c r="B487" s="68"/>
      <c r="C487" s="68"/>
      <c r="D487" s="3"/>
      <c r="E487" s="68"/>
      <c r="F487" s="3"/>
      <c r="G487" s="68"/>
      <c r="H487" s="68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68"/>
      <c r="B488" s="68"/>
      <c r="C488" s="68"/>
      <c r="D488" s="3"/>
      <c r="E488" s="68"/>
      <c r="F488" s="3"/>
      <c r="G488" s="68"/>
      <c r="H488" s="68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68"/>
      <c r="B489" s="68"/>
      <c r="C489" s="68"/>
      <c r="D489" s="3"/>
      <c r="E489" s="68"/>
      <c r="F489" s="3"/>
      <c r="G489" s="68"/>
      <c r="H489" s="68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68"/>
      <c r="B490" s="68"/>
      <c r="C490" s="68"/>
      <c r="D490" s="3"/>
      <c r="E490" s="68"/>
      <c r="F490" s="3"/>
      <c r="G490" s="68"/>
      <c r="H490" s="68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68"/>
      <c r="B491" s="68"/>
      <c r="C491" s="68"/>
      <c r="D491" s="3"/>
      <c r="E491" s="68"/>
      <c r="F491" s="3"/>
      <c r="G491" s="68"/>
      <c r="H491" s="68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68"/>
      <c r="B492" s="68"/>
      <c r="C492" s="68"/>
      <c r="D492" s="3"/>
      <c r="E492" s="68"/>
      <c r="F492" s="3"/>
      <c r="G492" s="68"/>
      <c r="H492" s="68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68"/>
      <c r="B493" s="68"/>
      <c r="C493" s="68"/>
      <c r="D493" s="3"/>
      <c r="E493" s="68"/>
      <c r="F493" s="3"/>
      <c r="G493" s="68"/>
      <c r="H493" s="68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68"/>
      <c r="B494" s="68"/>
      <c r="C494" s="68"/>
      <c r="D494" s="3"/>
      <c r="E494" s="68"/>
      <c r="F494" s="3"/>
      <c r="G494" s="68"/>
      <c r="H494" s="68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68"/>
      <c r="B495" s="68"/>
      <c r="C495" s="68"/>
      <c r="D495" s="3"/>
      <c r="E495" s="68"/>
      <c r="F495" s="3"/>
      <c r="G495" s="68"/>
      <c r="H495" s="68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68"/>
      <c r="B496" s="68"/>
      <c r="C496" s="68"/>
      <c r="D496" s="3"/>
      <c r="E496" s="68"/>
      <c r="F496" s="3"/>
      <c r="G496" s="68"/>
      <c r="H496" s="68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68"/>
      <c r="B497" s="68"/>
      <c r="C497" s="68"/>
      <c r="D497" s="3"/>
      <c r="E497" s="68"/>
      <c r="F497" s="3"/>
      <c r="G497" s="68"/>
      <c r="H497" s="68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68"/>
      <c r="B498" s="68"/>
      <c r="C498" s="68"/>
      <c r="D498" s="3"/>
      <c r="E498" s="68"/>
      <c r="F498" s="3"/>
      <c r="G498" s="68"/>
      <c r="H498" s="68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68"/>
      <c r="B499" s="68"/>
      <c r="C499" s="68"/>
      <c r="D499" s="3"/>
      <c r="E499" s="68"/>
      <c r="F499" s="3"/>
      <c r="G499" s="68"/>
      <c r="H499" s="68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68"/>
      <c r="B500" s="68"/>
      <c r="C500" s="68"/>
      <c r="D500" s="3"/>
      <c r="E500" s="68"/>
      <c r="F500" s="3"/>
      <c r="G500" s="68"/>
      <c r="H500" s="68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68"/>
      <c r="B501" s="68"/>
      <c r="C501" s="68"/>
      <c r="D501" s="3"/>
      <c r="E501" s="68"/>
      <c r="F501" s="3"/>
      <c r="G501" s="68"/>
      <c r="H501" s="68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68"/>
      <c r="B502" s="68"/>
      <c r="C502" s="68"/>
      <c r="D502" s="3"/>
      <c r="E502" s="68"/>
      <c r="F502" s="3"/>
      <c r="G502" s="68"/>
      <c r="H502" s="68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68"/>
      <c r="B503" s="68"/>
      <c r="C503" s="68"/>
      <c r="D503" s="3"/>
      <c r="E503" s="68"/>
      <c r="F503" s="3"/>
      <c r="G503" s="68"/>
      <c r="H503" s="68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68"/>
      <c r="B504" s="68"/>
      <c r="C504" s="68"/>
      <c r="D504" s="3"/>
      <c r="E504" s="68"/>
      <c r="F504" s="3"/>
      <c r="G504" s="68"/>
      <c r="H504" s="68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68"/>
      <c r="B505" s="68"/>
      <c r="C505" s="68"/>
      <c r="D505" s="3"/>
      <c r="E505" s="68"/>
      <c r="F505" s="3"/>
      <c r="G505" s="68"/>
      <c r="H505" s="68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68"/>
      <c r="B506" s="68"/>
      <c r="C506" s="68"/>
      <c r="D506" s="3"/>
      <c r="E506" s="68"/>
      <c r="F506" s="3"/>
      <c r="G506" s="68"/>
      <c r="H506" s="68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68"/>
      <c r="B507" s="68"/>
      <c r="C507" s="68"/>
      <c r="D507" s="3"/>
      <c r="E507" s="68"/>
      <c r="F507" s="3"/>
      <c r="G507" s="68"/>
      <c r="H507" s="68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68"/>
      <c r="B508" s="68"/>
      <c r="C508" s="68"/>
      <c r="D508" s="3"/>
      <c r="E508" s="68"/>
      <c r="F508" s="3"/>
      <c r="G508" s="68"/>
      <c r="H508" s="68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68"/>
      <c r="B509" s="68"/>
      <c r="C509" s="68"/>
      <c r="D509" s="3"/>
      <c r="E509" s="68"/>
      <c r="F509" s="3"/>
      <c r="G509" s="68"/>
      <c r="H509" s="68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68"/>
      <c r="B510" s="68"/>
      <c r="C510" s="68"/>
      <c r="D510" s="3"/>
      <c r="E510" s="68"/>
      <c r="F510" s="3"/>
      <c r="G510" s="68"/>
      <c r="H510" s="68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68"/>
      <c r="B511" s="68"/>
      <c r="C511" s="68"/>
      <c r="D511" s="3"/>
      <c r="E511" s="68"/>
      <c r="F511" s="3"/>
      <c r="G511" s="68"/>
      <c r="H511" s="68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68"/>
      <c r="B512" s="68"/>
      <c r="C512" s="68"/>
      <c r="D512" s="3"/>
      <c r="E512" s="68"/>
      <c r="F512" s="3"/>
      <c r="G512" s="68"/>
      <c r="H512" s="68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68"/>
      <c r="B513" s="68"/>
      <c r="C513" s="68"/>
      <c r="D513" s="3"/>
      <c r="E513" s="68"/>
      <c r="F513" s="3"/>
      <c r="G513" s="68"/>
      <c r="H513" s="68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68"/>
      <c r="B514" s="68"/>
      <c r="C514" s="68"/>
      <c r="D514" s="3"/>
      <c r="E514" s="68"/>
      <c r="F514" s="3"/>
      <c r="G514" s="68"/>
      <c r="H514" s="68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68"/>
      <c r="B515" s="68"/>
      <c r="C515" s="68"/>
      <c r="D515" s="3"/>
      <c r="E515" s="68"/>
      <c r="F515" s="3"/>
      <c r="G515" s="68"/>
      <c r="H515" s="68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68"/>
      <c r="B516" s="68"/>
      <c r="C516" s="68"/>
      <c r="D516" s="3"/>
      <c r="E516" s="68"/>
      <c r="F516" s="3"/>
      <c r="G516" s="68"/>
      <c r="H516" s="68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68"/>
      <c r="B517" s="68"/>
      <c r="C517" s="68"/>
      <c r="D517" s="3"/>
      <c r="E517" s="68"/>
      <c r="F517" s="3"/>
      <c r="G517" s="68"/>
      <c r="H517" s="68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68"/>
      <c r="B518" s="68"/>
      <c r="C518" s="68"/>
      <c r="D518" s="3"/>
      <c r="E518" s="68"/>
      <c r="F518" s="3"/>
      <c r="G518" s="68"/>
      <c r="H518" s="68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68"/>
      <c r="B519" s="68"/>
      <c r="C519" s="68"/>
      <c r="D519" s="3"/>
      <c r="E519" s="68"/>
      <c r="F519" s="3"/>
      <c r="G519" s="68"/>
      <c r="H519" s="68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68"/>
      <c r="B520" s="68"/>
      <c r="C520" s="68"/>
      <c r="D520" s="3"/>
      <c r="E520" s="68"/>
      <c r="F520" s="3"/>
      <c r="G520" s="68"/>
      <c r="H520" s="68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68"/>
      <c r="B521" s="68"/>
      <c r="C521" s="68"/>
      <c r="D521" s="3"/>
      <c r="E521" s="68"/>
      <c r="F521" s="3"/>
      <c r="G521" s="68"/>
      <c r="H521" s="68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68"/>
      <c r="B522" s="68"/>
      <c r="C522" s="68"/>
      <c r="D522" s="3"/>
      <c r="E522" s="68"/>
      <c r="F522" s="3"/>
      <c r="G522" s="68"/>
      <c r="H522" s="68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68"/>
      <c r="B523" s="68"/>
      <c r="C523" s="68"/>
      <c r="D523" s="3"/>
      <c r="E523" s="68"/>
      <c r="F523" s="3"/>
      <c r="G523" s="68"/>
      <c r="H523" s="68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68"/>
      <c r="B524" s="68"/>
      <c r="C524" s="68"/>
      <c r="D524" s="3"/>
      <c r="E524" s="68"/>
      <c r="F524" s="3"/>
      <c r="G524" s="68"/>
      <c r="H524" s="68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68"/>
      <c r="B525" s="68"/>
      <c r="C525" s="68"/>
      <c r="D525" s="3"/>
      <c r="E525" s="68"/>
      <c r="F525" s="3"/>
      <c r="G525" s="68"/>
      <c r="H525" s="68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68"/>
      <c r="B526" s="68"/>
      <c r="C526" s="68"/>
      <c r="D526" s="3"/>
      <c r="E526" s="68"/>
      <c r="F526" s="3"/>
      <c r="G526" s="68"/>
      <c r="H526" s="68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68"/>
      <c r="B527" s="68"/>
      <c r="C527" s="68"/>
      <c r="D527" s="3"/>
      <c r="E527" s="68"/>
      <c r="F527" s="3"/>
      <c r="G527" s="68"/>
      <c r="H527" s="68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68"/>
      <c r="B528" s="68"/>
      <c r="C528" s="68"/>
      <c r="D528" s="3"/>
      <c r="E528" s="68"/>
      <c r="F528" s="3"/>
      <c r="G528" s="68"/>
      <c r="H528" s="68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68"/>
      <c r="B529" s="68"/>
      <c r="C529" s="68"/>
      <c r="D529" s="3"/>
      <c r="E529" s="68"/>
      <c r="F529" s="3"/>
      <c r="G529" s="68"/>
      <c r="H529" s="68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68"/>
      <c r="B530" s="68"/>
      <c r="C530" s="68"/>
      <c r="D530" s="3"/>
      <c r="E530" s="68"/>
      <c r="F530" s="3"/>
      <c r="G530" s="68"/>
      <c r="H530" s="68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68"/>
      <c r="B531" s="68"/>
      <c r="C531" s="68"/>
      <c r="D531" s="3"/>
      <c r="E531" s="68"/>
      <c r="F531" s="3"/>
      <c r="G531" s="68"/>
      <c r="H531" s="68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68"/>
      <c r="B532" s="68"/>
      <c r="C532" s="68"/>
      <c r="D532" s="3"/>
      <c r="E532" s="68"/>
      <c r="F532" s="3"/>
      <c r="G532" s="68"/>
      <c r="H532" s="68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68"/>
      <c r="B533" s="68"/>
      <c r="C533" s="68"/>
      <c r="D533" s="3"/>
      <c r="E533" s="68"/>
      <c r="F533" s="3"/>
      <c r="G533" s="68"/>
      <c r="H533" s="68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68"/>
      <c r="B534" s="68"/>
      <c r="C534" s="68"/>
      <c r="D534" s="3"/>
      <c r="E534" s="68"/>
      <c r="F534" s="3"/>
      <c r="G534" s="68"/>
      <c r="H534" s="68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68"/>
      <c r="B535" s="68"/>
      <c r="C535" s="68"/>
      <c r="D535" s="3"/>
      <c r="E535" s="68"/>
      <c r="F535" s="3"/>
      <c r="G535" s="68"/>
      <c r="H535" s="68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68"/>
      <c r="B536" s="68"/>
      <c r="C536" s="68"/>
      <c r="D536" s="3"/>
      <c r="E536" s="68"/>
      <c r="F536" s="3"/>
      <c r="G536" s="68"/>
      <c r="H536" s="68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68"/>
      <c r="B537" s="68"/>
      <c r="C537" s="68"/>
      <c r="D537" s="3"/>
      <c r="E537" s="68"/>
      <c r="F537" s="3"/>
      <c r="G537" s="68"/>
      <c r="H537" s="68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68"/>
      <c r="B538" s="68"/>
      <c r="C538" s="68"/>
      <c r="D538" s="3"/>
      <c r="E538" s="68"/>
      <c r="F538" s="3"/>
      <c r="G538" s="68"/>
      <c r="H538" s="68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68"/>
      <c r="B539" s="68"/>
      <c r="C539" s="68"/>
      <c r="D539" s="3"/>
      <c r="E539" s="68"/>
      <c r="F539" s="3"/>
      <c r="G539" s="68"/>
      <c r="H539" s="68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68"/>
      <c r="B540" s="68"/>
      <c r="C540" s="68"/>
      <c r="D540" s="3"/>
      <c r="E540" s="68"/>
      <c r="F540" s="3"/>
      <c r="G540" s="68"/>
      <c r="H540" s="68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68"/>
      <c r="B541" s="68"/>
      <c r="C541" s="68"/>
      <c r="D541" s="3"/>
      <c r="E541" s="68"/>
      <c r="F541" s="3"/>
      <c r="G541" s="68"/>
      <c r="H541" s="68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68"/>
      <c r="B542" s="68"/>
      <c r="C542" s="68"/>
      <c r="D542" s="3"/>
      <c r="E542" s="68"/>
      <c r="F542" s="3"/>
      <c r="G542" s="68"/>
      <c r="H542" s="68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68"/>
      <c r="B543" s="68"/>
      <c r="C543" s="68"/>
      <c r="D543" s="3"/>
      <c r="E543" s="68"/>
      <c r="F543" s="3"/>
      <c r="G543" s="68"/>
      <c r="H543" s="68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68"/>
      <c r="B544" s="68"/>
      <c r="C544" s="68"/>
      <c r="D544" s="3"/>
      <c r="E544" s="68"/>
      <c r="F544" s="3"/>
      <c r="G544" s="68"/>
      <c r="H544" s="68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68"/>
      <c r="B545" s="68"/>
      <c r="C545" s="68"/>
      <c r="D545" s="3"/>
      <c r="E545" s="68"/>
      <c r="F545" s="3"/>
      <c r="G545" s="68"/>
      <c r="H545" s="68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68"/>
      <c r="B546" s="68"/>
      <c r="C546" s="68"/>
      <c r="D546" s="3"/>
      <c r="E546" s="68"/>
      <c r="F546" s="3"/>
      <c r="G546" s="68"/>
      <c r="H546" s="68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68"/>
      <c r="B547" s="68"/>
      <c r="C547" s="68"/>
      <c r="D547" s="3"/>
      <c r="E547" s="68"/>
      <c r="F547" s="3"/>
      <c r="G547" s="68"/>
      <c r="H547" s="68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68"/>
      <c r="B548" s="68"/>
      <c r="C548" s="68"/>
      <c r="D548" s="3"/>
      <c r="E548" s="68"/>
      <c r="F548" s="3"/>
      <c r="G548" s="68"/>
      <c r="H548" s="68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68"/>
      <c r="B549" s="68"/>
      <c r="C549" s="68"/>
      <c r="D549" s="3"/>
      <c r="E549" s="68"/>
      <c r="F549" s="3"/>
      <c r="G549" s="68"/>
      <c r="H549" s="68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68"/>
      <c r="B550" s="68"/>
      <c r="C550" s="68"/>
      <c r="D550" s="3"/>
      <c r="E550" s="68"/>
      <c r="F550" s="3"/>
      <c r="G550" s="68"/>
      <c r="H550" s="68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68"/>
      <c r="B551" s="68"/>
      <c r="C551" s="68"/>
      <c r="D551" s="3"/>
      <c r="E551" s="68"/>
      <c r="F551" s="3"/>
      <c r="G551" s="68"/>
      <c r="H551" s="68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68"/>
      <c r="B552" s="68"/>
      <c r="C552" s="68"/>
      <c r="D552" s="3"/>
      <c r="E552" s="68"/>
      <c r="F552" s="3"/>
      <c r="G552" s="68"/>
      <c r="H552" s="68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68"/>
      <c r="B553" s="68"/>
      <c r="C553" s="68"/>
      <c r="D553" s="3"/>
      <c r="E553" s="68"/>
      <c r="F553" s="3"/>
      <c r="G553" s="68"/>
      <c r="H553" s="68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68"/>
      <c r="B554" s="68"/>
      <c r="C554" s="68"/>
      <c r="D554" s="3"/>
      <c r="E554" s="68"/>
      <c r="F554" s="3"/>
      <c r="G554" s="68"/>
      <c r="H554" s="68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68"/>
      <c r="B555" s="68"/>
      <c r="C555" s="68"/>
      <c r="D555" s="3"/>
      <c r="E555" s="68"/>
      <c r="F555" s="3"/>
      <c r="G555" s="68"/>
      <c r="H555" s="68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68"/>
      <c r="B556" s="68"/>
      <c r="C556" s="68"/>
      <c r="D556" s="3"/>
      <c r="E556" s="68"/>
      <c r="F556" s="3"/>
      <c r="G556" s="68"/>
      <c r="H556" s="68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68"/>
      <c r="B557" s="68"/>
      <c r="C557" s="68"/>
      <c r="D557" s="3"/>
      <c r="E557" s="68"/>
      <c r="F557" s="3"/>
      <c r="G557" s="68"/>
      <c r="H557" s="68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68"/>
      <c r="B558" s="68"/>
      <c r="C558" s="68"/>
      <c r="D558" s="3"/>
      <c r="E558" s="68"/>
      <c r="F558" s="3"/>
      <c r="G558" s="68"/>
      <c r="H558" s="68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68"/>
      <c r="B559" s="68"/>
      <c r="C559" s="68"/>
      <c r="D559" s="3"/>
      <c r="E559" s="68"/>
      <c r="F559" s="3"/>
      <c r="G559" s="68"/>
      <c r="H559" s="68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68"/>
      <c r="B560" s="68"/>
      <c r="C560" s="68"/>
      <c r="D560" s="3"/>
      <c r="E560" s="68"/>
      <c r="F560" s="3"/>
      <c r="G560" s="68"/>
      <c r="H560" s="68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68"/>
      <c r="B561" s="68"/>
      <c r="C561" s="68"/>
      <c r="D561" s="3"/>
      <c r="E561" s="68"/>
      <c r="F561" s="3"/>
      <c r="G561" s="68"/>
      <c r="H561" s="68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68"/>
      <c r="B562" s="68"/>
      <c r="C562" s="68"/>
      <c r="D562" s="3"/>
      <c r="E562" s="68"/>
      <c r="F562" s="3"/>
      <c r="G562" s="68"/>
      <c r="H562" s="68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68"/>
      <c r="B563" s="68"/>
      <c r="C563" s="68"/>
      <c r="D563" s="3"/>
      <c r="E563" s="68"/>
      <c r="F563" s="3"/>
      <c r="G563" s="68"/>
      <c r="H563" s="68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68"/>
      <c r="B564" s="68"/>
      <c r="C564" s="68"/>
      <c r="D564" s="3"/>
      <c r="E564" s="68"/>
      <c r="F564" s="3"/>
      <c r="G564" s="68"/>
      <c r="H564" s="68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68"/>
      <c r="B565" s="68"/>
      <c r="C565" s="68"/>
      <c r="D565" s="3"/>
      <c r="E565" s="68"/>
      <c r="F565" s="3"/>
      <c r="G565" s="68"/>
      <c r="H565" s="68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68"/>
      <c r="B566" s="68"/>
      <c r="C566" s="68"/>
      <c r="D566" s="3"/>
      <c r="E566" s="68"/>
      <c r="F566" s="3"/>
      <c r="G566" s="68"/>
      <c r="H566" s="68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68"/>
      <c r="B567" s="68"/>
      <c r="C567" s="68"/>
      <c r="D567" s="3"/>
      <c r="E567" s="68"/>
      <c r="F567" s="3"/>
      <c r="G567" s="68"/>
      <c r="H567" s="68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68"/>
      <c r="B568" s="68"/>
      <c r="C568" s="68"/>
      <c r="D568" s="3"/>
      <c r="E568" s="68"/>
      <c r="F568" s="3"/>
      <c r="G568" s="68"/>
      <c r="H568" s="68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68"/>
      <c r="B569" s="68"/>
      <c r="C569" s="68"/>
      <c r="D569" s="3"/>
      <c r="E569" s="68"/>
      <c r="F569" s="3"/>
      <c r="G569" s="68"/>
      <c r="H569" s="68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68"/>
      <c r="B570" s="68"/>
      <c r="C570" s="68"/>
      <c r="D570" s="3"/>
      <c r="E570" s="68"/>
      <c r="F570" s="3"/>
      <c r="G570" s="68"/>
      <c r="H570" s="68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68"/>
      <c r="B571" s="68"/>
      <c r="C571" s="68"/>
      <c r="D571" s="3"/>
      <c r="E571" s="68"/>
      <c r="F571" s="3"/>
      <c r="G571" s="68"/>
      <c r="H571" s="68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68"/>
      <c r="B572" s="68"/>
      <c r="C572" s="68"/>
      <c r="D572" s="3"/>
      <c r="E572" s="68"/>
      <c r="F572" s="3"/>
      <c r="G572" s="68"/>
      <c r="H572" s="68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68"/>
      <c r="B573" s="68"/>
      <c r="C573" s="68"/>
      <c r="D573" s="3"/>
      <c r="E573" s="68"/>
      <c r="F573" s="3"/>
      <c r="G573" s="68"/>
      <c r="H573" s="68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68"/>
      <c r="B574" s="68"/>
      <c r="C574" s="68"/>
      <c r="D574" s="3"/>
      <c r="E574" s="68"/>
      <c r="F574" s="3"/>
      <c r="G574" s="68"/>
      <c r="H574" s="68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68"/>
      <c r="B575" s="68"/>
      <c r="C575" s="68"/>
      <c r="D575" s="3"/>
      <c r="E575" s="68"/>
      <c r="F575" s="3"/>
      <c r="G575" s="68"/>
      <c r="H575" s="68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68"/>
      <c r="B576" s="68"/>
      <c r="C576" s="68"/>
      <c r="D576" s="3"/>
      <c r="E576" s="68"/>
      <c r="F576" s="3"/>
      <c r="G576" s="68"/>
      <c r="H576" s="68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68"/>
      <c r="B577" s="68"/>
      <c r="C577" s="68"/>
      <c r="D577" s="3"/>
      <c r="E577" s="68"/>
      <c r="F577" s="3"/>
      <c r="G577" s="68"/>
      <c r="H577" s="68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68"/>
      <c r="B578" s="68"/>
      <c r="C578" s="68"/>
      <c r="D578" s="3"/>
      <c r="E578" s="68"/>
      <c r="F578" s="3"/>
      <c r="G578" s="68"/>
      <c r="H578" s="68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68"/>
      <c r="B579" s="68"/>
      <c r="C579" s="68"/>
      <c r="D579" s="3"/>
      <c r="E579" s="68"/>
      <c r="F579" s="3"/>
      <c r="G579" s="68"/>
      <c r="H579" s="68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68"/>
      <c r="B580" s="68"/>
      <c r="C580" s="68"/>
      <c r="D580" s="3"/>
      <c r="E580" s="68"/>
      <c r="F580" s="3"/>
      <c r="G580" s="68"/>
      <c r="H580" s="68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68"/>
      <c r="B581" s="68"/>
      <c r="C581" s="68"/>
      <c r="D581" s="3"/>
      <c r="E581" s="68"/>
      <c r="F581" s="3"/>
      <c r="G581" s="68"/>
      <c r="H581" s="68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68"/>
      <c r="B582" s="68"/>
      <c r="C582" s="68"/>
      <c r="D582" s="3"/>
      <c r="E582" s="68"/>
      <c r="F582" s="3"/>
      <c r="G582" s="68"/>
      <c r="H582" s="68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68"/>
      <c r="B583" s="68"/>
      <c r="C583" s="68"/>
      <c r="D583" s="3"/>
      <c r="E583" s="68"/>
      <c r="F583" s="3"/>
      <c r="G583" s="68"/>
      <c r="H583" s="68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68"/>
      <c r="B584" s="68"/>
      <c r="C584" s="68"/>
      <c r="D584" s="3"/>
      <c r="E584" s="68"/>
      <c r="F584" s="3"/>
      <c r="G584" s="68"/>
      <c r="H584" s="68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68"/>
      <c r="B585" s="68"/>
      <c r="C585" s="68"/>
      <c r="D585" s="3"/>
      <c r="E585" s="68"/>
      <c r="F585" s="3"/>
      <c r="G585" s="68"/>
      <c r="H585" s="68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68"/>
      <c r="B586" s="68"/>
      <c r="C586" s="68"/>
      <c r="D586" s="3"/>
      <c r="E586" s="68"/>
      <c r="F586" s="3"/>
      <c r="G586" s="68"/>
      <c r="H586" s="68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68"/>
      <c r="B587" s="68"/>
      <c r="C587" s="68"/>
      <c r="D587" s="3"/>
      <c r="E587" s="68"/>
      <c r="F587" s="3"/>
      <c r="G587" s="68"/>
      <c r="H587" s="68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68"/>
      <c r="B588" s="68"/>
      <c r="C588" s="68"/>
      <c r="D588" s="3"/>
      <c r="E588" s="68"/>
      <c r="F588" s="3"/>
      <c r="G588" s="68"/>
      <c r="H588" s="68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68"/>
      <c r="B589" s="68"/>
      <c r="C589" s="68"/>
      <c r="D589" s="3"/>
      <c r="E589" s="68"/>
      <c r="F589" s="3"/>
      <c r="G589" s="68"/>
      <c r="H589" s="68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68"/>
      <c r="B590" s="68"/>
      <c r="C590" s="68"/>
      <c r="D590" s="3"/>
      <c r="E590" s="68"/>
      <c r="F590" s="3"/>
      <c r="G590" s="68"/>
      <c r="H590" s="68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68"/>
      <c r="B591" s="68"/>
      <c r="C591" s="68"/>
      <c r="D591" s="3"/>
      <c r="E591" s="68"/>
      <c r="F591" s="3"/>
      <c r="G591" s="68"/>
      <c r="H591" s="68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68"/>
      <c r="B592" s="68"/>
      <c r="C592" s="68"/>
      <c r="D592" s="3"/>
      <c r="E592" s="68"/>
      <c r="F592" s="3"/>
      <c r="G592" s="68"/>
      <c r="H592" s="68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68"/>
      <c r="B593" s="68"/>
      <c r="C593" s="68"/>
      <c r="D593" s="3"/>
      <c r="E593" s="68"/>
      <c r="F593" s="3"/>
      <c r="G593" s="68"/>
      <c r="H593" s="68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68"/>
      <c r="B594" s="68"/>
      <c r="C594" s="68"/>
      <c r="D594" s="3"/>
      <c r="E594" s="68"/>
      <c r="F594" s="3"/>
      <c r="G594" s="68"/>
      <c r="H594" s="68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68"/>
      <c r="B595" s="68"/>
      <c r="C595" s="68"/>
      <c r="D595" s="3"/>
      <c r="E595" s="68"/>
      <c r="F595" s="3"/>
      <c r="G595" s="68"/>
      <c r="H595" s="68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68"/>
      <c r="B596" s="68"/>
      <c r="C596" s="68"/>
      <c r="D596" s="3"/>
      <c r="E596" s="68"/>
      <c r="F596" s="3"/>
      <c r="G596" s="68"/>
      <c r="H596" s="68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68"/>
      <c r="B597" s="68"/>
      <c r="C597" s="68"/>
      <c r="D597" s="3"/>
      <c r="E597" s="68"/>
      <c r="F597" s="3"/>
      <c r="G597" s="68"/>
      <c r="H597" s="68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68"/>
      <c r="B598" s="68"/>
      <c r="C598" s="68"/>
      <c r="D598" s="3"/>
      <c r="E598" s="68"/>
      <c r="F598" s="3"/>
      <c r="G598" s="68"/>
      <c r="H598" s="68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68"/>
      <c r="B599" s="68"/>
      <c r="C599" s="68"/>
      <c r="D599" s="3"/>
      <c r="E599" s="68"/>
      <c r="F599" s="3"/>
      <c r="G599" s="68"/>
      <c r="H599" s="68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68"/>
      <c r="B600" s="68"/>
      <c r="C600" s="68"/>
      <c r="D600" s="3"/>
      <c r="E600" s="68"/>
      <c r="F600" s="3"/>
      <c r="G600" s="68"/>
      <c r="H600" s="68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68"/>
      <c r="B601" s="68"/>
      <c r="C601" s="68"/>
      <c r="D601" s="3"/>
      <c r="E601" s="68"/>
      <c r="F601" s="3"/>
      <c r="G601" s="68"/>
      <c r="H601" s="68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68"/>
      <c r="B602" s="68"/>
      <c r="C602" s="68"/>
      <c r="D602" s="3"/>
      <c r="E602" s="68"/>
      <c r="F602" s="3"/>
      <c r="G602" s="68"/>
      <c r="H602" s="68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68"/>
      <c r="B603" s="68"/>
      <c r="C603" s="68"/>
      <c r="D603" s="3"/>
      <c r="E603" s="68"/>
      <c r="F603" s="3"/>
      <c r="G603" s="68"/>
      <c r="H603" s="68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68"/>
      <c r="B604" s="68"/>
      <c r="C604" s="68"/>
      <c r="D604" s="3"/>
      <c r="E604" s="68"/>
      <c r="F604" s="3"/>
      <c r="G604" s="68"/>
      <c r="H604" s="68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68"/>
      <c r="B605" s="68"/>
      <c r="C605" s="68"/>
      <c r="D605" s="3"/>
      <c r="E605" s="68"/>
      <c r="F605" s="3"/>
      <c r="G605" s="68"/>
      <c r="H605" s="68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68"/>
      <c r="B606" s="68"/>
      <c r="C606" s="68"/>
      <c r="D606" s="3"/>
      <c r="E606" s="68"/>
      <c r="F606" s="3"/>
      <c r="G606" s="68"/>
      <c r="H606" s="68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68"/>
      <c r="B607" s="68"/>
      <c r="C607" s="68"/>
      <c r="D607" s="3"/>
      <c r="E607" s="68"/>
      <c r="F607" s="3"/>
      <c r="G607" s="68"/>
      <c r="H607" s="68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68"/>
      <c r="B608" s="68"/>
      <c r="C608" s="68"/>
      <c r="D608" s="3"/>
      <c r="E608" s="68"/>
      <c r="F608" s="3"/>
      <c r="G608" s="68"/>
      <c r="H608" s="68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68"/>
      <c r="B609" s="68"/>
      <c r="C609" s="68"/>
      <c r="D609" s="3"/>
      <c r="E609" s="68"/>
      <c r="F609" s="3"/>
      <c r="G609" s="68"/>
      <c r="H609" s="68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68"/>
      <c r="B610" s="68"/>
      <c r="C610" s="68"/>
      <c r="D610" s="3"/>
      <c r="E610" s="68"/>
      <c r="F610" s="3"/>
      <c r="G610" s="68"/>
      <c r="H610" s="68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68"/>
      <c r="B611" s="68"/>
      <c r="C611" s="68"/>
      <c r="D611" s="3"/>
      <c r="E611" s="68"/>
      <c r="F611" s="3"/>
      <c r="G611" s="68"/>
      <c r="H611" s="68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68"/>
      <c r="B612" s="68"/>
      <c r="C612" s="68"/>
      <c r="D612" s="3"/>
      <c r="E612" s="68"/>
      <c r="F612" s="3"/>
      <c r="G612" s="68"/>
      <c r="H612" s="68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68"/>
      <c r="B613" s="68"/>
      <c r="C613" s="68"/>
      <c r="D613" s="3"/>
      <c r="E613" s="68"/>
      <c r="F613" s="3"/>
      <c r="G613" s="68"/>
      <c r="H613" s="68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68"/>
      <c r="B614" s="68"/>
      <c r="C614" s="68"/>
      <c r="D614" s="3"/>
      <c r="E614" s="68"/>
      <c r="F614" s="3"/>
      <c r="G614" s="68"/>
      <c r="H614" s="68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68"/>
      <c r="B615" s="68"/>
      <c r="C615" s="68"/>
      <c r="D615" s="3"/>
      <c r="E615" s="68"/>
      <c r="F615" s="3"/>
      <c r="G615" s="68"/>
      <c r="H615" s="68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68"/>
      <c r="B616" s="68"/>
      <c r="C616" s="68"/>
      <c r="D616" s="3"/>
      <c r="E616" s="68"/>
      <c r="F616" s="3"/>
      <c r="G616" s="68"/>
      <c r="H616" s="68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68"/>
      <c r="B617" s="68"/>
      <c r="C617" s="68"/>
      <c r="D617" s="3"/>
      <c r="E617" s="68"/>
      <c r="F617" s="3"/>
      <c r="G617" s="68"/>
      <c r="H617" s="68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68"/>
      <c r="B618" s="68"/>
      <c r="C618" s="68"/>
      <c r="D618" s="3"/>
      <c r="E618" s="68"/>
      <c r="F618" s="3"/>
      <c r="G618" s="68"/>
      <c r="H618" s="68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68"/>
      <c r="B619" s="68"/>
      <c r="C619" s="68"/>
      <c r="D619" s="3"/>
      <c r="E619" s="68"/>
      <c r="F619" s="3"/>
      <c r="G619" s="68"/>
      <c r="H619" s="68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68"/>
      <c r="B620" s="68"/>
      <c r="C620" s="68"/>
      <c r="D620" s="3"/>
      <c r="E620" s="68"/>
      <c r="F620" s="3"/>
      <c r="G620" s="68"/>
      <c r="H620" s="68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68"/>
      <c r="B621" s="68"/>
      <c r="C621" s="68"/>
      <c r="D621" s="3"/>
      <c r="E621" s="68"/>
      <c r="F621" s="3"/>
      <c r="G621" s="68"/>
      <c r="H621" s="68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68"/>
      <c r="B622" s="68"/>
      <c r="C622" s="68"/>
      <c r="D622" s="3"/>
      <c r="E622" s="68"/>
      <c r="F622" s="3"/>
      <c r="G622" s="68"/>
      <c r="H622" s="68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68"/>
      <c r="B623" s="68"/>
      <c r="C623" s="68"/>
      <c r="D623" s="3"/>
      <c r="E623" s="68"/>
      <c r="F623" s="3"/>
      <c r="G623" s="68"/>
      <c r="H623" s="68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68"/>
      <c r="B624" s="68"/>
      <c r="C624" s="68"/>
      <c r="D624" s="3"/>
      <c r="E624" s="68"/>
      <c r="F624" s="3"/>
      <c r="G624" s="68"/>
      <c r="H624" s="68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68"/>
      <c r="B625" s="68"/>
      <c r="C625" s="68"/>
      <c r="D625" s="3"/>
      <c r="E625" s="68"/>
      <c r="F625" s="3"/>
      <c r="G625" s="68"/>
      <c r="H625" s="68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68"/>
      <c r="B626" s="68"/>
      <c r="C626" s="68"/>
      <c r="D626" s="3"/>
      <c r="E626" s="68"/>
      <c r="F626" s="3"/>
      <c r="G626" s="68"/>
      <c r="H626" s="68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68"/>
      <c r="B627" s="68"/>
      <c r="C627" s="68"/>
      <c r="D627" s="3"/>
      <c r="E627" s="68"/>
      <c r="F627" s="3"/>
      <c r="G627" s="68"/>
      <c r="H627" s="68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68"/>
      <c r="B628" s="68"/>
      <c r="C628" s="68"/>
      <c r="D628" s="3"/>
      <c r="E628" s="68"/>
      <c r="F628" s="3"/>
      <c r="G628" s="68"/>
      <c r="H628" s="68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68"/>
      <c r="B629" s="68"/>
      <c r="C629" s="68"/>
      <c r="D629" s="3"/>
      <c r="E629" s="68"/>
      <c r="F629" s="3"/>
      <c r="G629" s="68"/>
      <c r="H629" s="68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68"/>
      <c r="B630" s="68"/>
      <c r="C630" s="68"/>
      <c r="D630" s="3"/>
      <c r="E630" s="68"/>
      <c r="F630" s="3"/>
      <c r="G630" s="68"/>
      <c r="H630" s="68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68"/>
      <c r="B631" s="68"/>
      <c r="C631" s="68"/>
      <c r="D631" s="3"/>
      <c r="E631" s="68"/>
      <c r="F631" s="3"/>
      <c r="G631" s="68"/>
      <c r="H631" s="68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68"/>
      <c r="B632" s="68"/>
      <c r="C632" s="68"/>
      <c r="D632" s="3"/>
      <c r="E632" s="68"/>
      <c r="F632" s="3"/>
      <c r="G632" s="68"/>
      <c r="H632" s="68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68"/>
      <c r="B633" s="68"/>
      <c r="C633" s="68"/>
      <c r="D633" s="3"/>
      <c r="E633" s="68"/>
      <c r="F633" s="3"/>
      <c r="G633" s="68"/>
      <c r="H633" s="68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68"/>
      <c r="B634" s="68"/>
      <c r="C634" s="68"/>
      <c r="D634" s="3"/>
      <c r="E634" s="68"/>
      <c r="F634" s="3"/>
      <c r="G634" s="68"/>
      <c r="H634" s="68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68"/>
      <c r="B635" s="68"/>
      <c r="C635" s="68"/>
      <c r="D635" s="3"/>
      <c r="E635" s="68"/>
      <c r="F635" s="3"/>
      <c r="G635" s="68"/>
      <c r="H635" s="68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68"/>
      <c r="B636" s="68"/>
      <c r="C636" s="68"/>
      <c r="D636" s="3"/>
      <c r="E636" s="68"/>
      <c r="F636" s="3"/>
      <c r="G636" s="68"/>
      <c r="H636" s="68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68"/>
      <c r="B637" s="68"/>
      <c r="C637" s="68"/>
      <c r="D637" s="3"/>
      <c r="E637" s="68"/>
      <c r="F637" s="3"/>
      <c r="G637" s="68"/>
      <c r="H637" s="68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68"/>
      <c r="B638" s="68"/>
      <c r="C638" s="68"/>
      <c r="D638" s="3"/>
      <c r="E638" s="68"/>
      <c r="F638" s="3"/>
      <c r="G638" s="68"/>
      <c r="H638" s="68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68"/>
      <c r="B639" s="68"/>
      <c r="C639" s="68"/>
      <c r="D639" s="3"/>
      <c r="E639" s="68"/>
      <c r="F639" s="3"/>
      <c r="G639" s="68"/>
      <c r="H639" s="68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68"/>
      <c r="B640" s="68"/>
      <c r="C640" s="68"/>
      <c r="D640" s="3"/>
      <c r="E640" s="68"/>
      <c r="F640" s="3"/>
      <c r="G640" s="68"/>
      <c r="H640" s="68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68"/>
      <c r="B641" s="68"/>
      <c r="C641" s="68"/>
      <c r="D641" s="3"/>
      <c r="E641" s="68"/>
      <c r="F641" s="3"/>
      <c r="G641" s="68"/>
      <c r="H641" s="68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68"/>
      <c r="B642" s="68"/>
      <c r="C642" s="68"/>
      <c r="D642" s="3"/>
      <c r="E642" s="68"/>
      <c r="F642" s="3"/>
      <c r="G642" s="68"/>
      <c r="H642" s="68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68"/>
      <c r="B643" s="68"/>
      <c r="C643" s="68"/>
      <c r="D643" s="3"/>
      <c r="E643" s="68"/>
      <c r="F643" s="3"/>
      <c r="G643" s="68"/>
      <c r="H643" s="68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68"/>
      <c r="B644" s="68"/>
      <c r="C644" s="68"/>
      <c r="D644" s="3"/>
      <c r="E644" s="68"/>
      <c r="F644" s="3"/>
      <c r="G644" s="68"/>
      <c r="H644" s="68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68"/>
      <c r="B645" s="68"/>
      <c r="C645" s="68"/>
      <c r="D645" s="3"/>
      <c r="E645" s="68"/>
      <c r="F645" s="3"/>
      <c r="G645" s="68"/>
      <c r="H645" s="68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68"/>
      <c r="B646" s="68"/>
      <c r="C646" s="68"/>
      <c r="D646" s="3"/>
      <c r="E646" s="68"/>
      <c r="F646" s="3"/>
      <c r="G646" s="68"/>
      <c r="H646" s="68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68"/>
      <c r="B647" s="68"/>
      <c r="C647" s="68"/>
      <c r="D647" s="3"/>
      <c r="E647" s="68"/>
      <c r="F647" s="3"/>
      <c r="G647" s="68"/>
      <c r="H647" s="68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68"/>
      <c r="B648" s="68"/>
      <c r="C648" s="68"/>
      <c r="D648" s="3"/>
      <c r="E648" s="68"/>
      <c r="F648" s="3"/>
      <c r="G648" s="68"/>
      <c r="H648" s="68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68"/>
      <c r="B649" s="68"/>
      <c r="C649" s="68"/>
      <c r="D649" s="3"/>
      <c r="E649" s="68"/>
      <c r="F649" s="3"/>
      <c r="G649" s="68"/>
      <c r="H649" s="68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68"/>
      <c r="B650" s="68"/>
      <c r="C650" s="68"/>
      <c r="D650" s="3"/>
      <c r="E650" s="68"/>
      <c r="F650" s="3"/>
      <c r="G650" s="68"/>
      <c r="H650" s="68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68"/>
      <c r="B651" s="68"/>
      <c r="C651" s="68"/>
      <c r="D651" s="3"/>
      <c r="E651" s="68"/>
      <c r="F651" s="3"/>
      <c r="G651" s="68"/>
      <c r="H651" s="68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68"/>
      <c r="B652" s="68"/>
      <c r="C652" s="68"/>
      <c r="D652" s="3"/>
      <c r="E652" s="68"/>
      <c r="F652" s="3"/>
      <c r="G652" s="68"/>
      <c r="H652" s="68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68"/>
      <c r="B653" s="68"/>
      <c r="C653" s="68"/>
      <c r="D653" s="3"/>
      <c r="E653" s="68"/>
      <c r="F653" s="3"/>
      <c r="G653" s="68"/>
      <c r="H653" s="68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68"/>
      <c r="B654" s="68"/>
      <c r="C654" s="68"/>
      <c r="D654" s="3"/>
      <c r="E654" s="68"/>
      <c r="F654" s="3"/>
      <c r="G654" s="68"/>
      <c r="H654" s="68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68"/>
      <c r="B655" s="68"/>
      <c r="C655" s="68"/>
      <c r="D655" s="3"/>
      <c r="E655" s="68"/>
      <c r="F655" s="3"/>
      <c r="G655" s="68"/>
      <c r="H655" s="68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68"/>
      <c r="B656" s="68"/>
      <c r="C656" s="68"/>
      <c r="D656" s="3"/>
      <c r="E656" s="68"/>
      <c r="F656" s="3"/>
      <c r="G656" s="68"/>
      <c r="H656" s="68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68"/>
      <c r="B657" s="68"/>
      <c r="C657" s="68"/>
      <c r="D657" s="3"/>
      <c r="E657" s="68"/>
      <c r="F657" s="3"/>
      <c r="G657" s="68"/>
      <c r="H657" s="68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68"/>
      <c r="B658" s="68"/>
      <c r="C658" s="68"/>
      <c r="D658" s="3"/>
      <c r="E658" s="68"/>
      <c r="F658" s="3"/>
      <c r="G658" s="68"/>
      <c r="H658" s="68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68"/>
      <c r="B659" s="68"/>
      <c r="C659" s="68"/>
      <c r="D659" s="3"/>
      <c r="E659" s="68"/>
      <c r="F659" s="3"/>
      <c r="G659" s="68"/>
      <c r="H659" s="68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68"/>
      <c r="B660" s="68"/>
      <c r="C660" s="68"/>
      <c r="D660" s="3"/>
      <c r="E660" s="68"/>
      <c r="F660" s="3"/>
      <c r="G660" s="68"/>
      <c r="H660" s="68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68"/>
      <c r="B661" s="68"/>
      <c r="C661" s="68"/>
      <c r="D661" s="3"/>
      <c r="E661" s="68"/>
      <c r="F661" s="3"/>
      <c r="G661" s="68"/>
      <c r="H661" s="68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68"/>
      <c r="B662" s="68"/>
      <c r="C662" s="68"/>
      <c r="D662" s="3"/>
      <c r="E662" s="68"/>
      <c r="F662" s="3"/>
      <c r="G662" s="68"/>
      <c r="H662" s="68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68"/>
      <c r="B663" s="68"/>
      <c r="C663" s="68"/>
      <c r="D663" s="3"/>
      <c r="E663" s="68"/>
      <c r="F663" s="3"/>
      <c r="G663" s="68"/>
      <c r="H663" s="68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68"/>
      <c r="B664" s="68"/>
      <c r="C664" s="68"/>
      <c r="D664" s="3"/>
      <c r="E664" s="68"/>
      <c r="F664" s="3"/>
      <c r="G664" s="68"/>
      <c r="H664" s="68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68"/>
      <c r="B665" s="68"/>
      <c r="C665" s="68"/>
      <c r="D665" s="3"/>
      <c r="E665" s="68"/>
      <c r="F665" s="3"/>
      <c r="G665" s="68"/>
      <c r="H665" s="68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68"/>
      <c r="B666" s="68"/>
      <c r="C666" s="68"/>
      <c r="D666" s="3"/>
      <c r="E666" s="68"/>
      <c r="F666" s="3"/>
      <c r="G666" s="68"/>
      <c r="H666" s="68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68"/>
      <c r="B667" s="68"/>
      <c r="C667" s="68"/>
      <c r="D667" s="3"/>
      <c r="E667" s="68"/>
      <c r="F667" s="3"/>
      <c r="G667" s="68"/>
      <c r="H667" s="68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68"/>
      <c r="B668" s="68"/>
      <c r="C668" s="68"/>
      <c r="D668" s="3"/>
      <c r="E668" s="68"/>
      <c r="F668" s="3"/>
      <c r="G668" s="68"/>
      <c r="H668" s="68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68"/>
      <c r="B669" s="68"/>
      <c r="C669" s="68"/>
      <c r="D669" s="3"/>
      <c r="E669" s="68"/>
      <c r="F669" s="3"/>
      <c r="G669" s="68"/>
      <c r="H669" s="68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68"/>
      <c r="B670" s="68"/>
      <c r="C670" s="68"/>
      <c r="D670" s="3"/>
      <c r="E670" s="68"/>
      <c r="F670" s="3"/>
      <c r="G670" s="68"/>
      <c r="H670" s="68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68"/>
      <c r="B671" s="68"/>
      <c r="C671" s="68"/>
      <c r="D671" s="3"/>
      <c r="E671" s="68"/>
      <c r="F671" s="3"/>
      <c r="G671" s="68"/>
      <c r="H671" s="68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68"/>
      <c r="B672" s="68"/>
      <c r="C672" s="68"/>
      <c r="D672" s="3"/>
      <c r="E672" s="68"/>
      <c r="F672" s="3"/>
      <c r="G672" s="68"/>
      <c r="H672" s="68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68"/>
      <c r="B673" s="68"/>
      <c r="C673" s="68"/>
      <c r="D673" s="3"/>
      <c r="E673" s="68"/>
      <c r="F673" s="3"/>
      <c r="G673" s="68"/>
      <c r="H673" s="68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68"/>
      <c r="B674" s="68"/>
      <c r="C674" s="68"/>
      <c r="D674" s="3"/>
      <c r="E674" s="68"/>
      <c r="F674" s="3"/>
      <c r="G674" s="68"/>
      <c r="H674" s="68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68"/>
      <c r="B675" s="68"/>
      <c r="C675" s="68"/>
      <c r="D675" s="3"/>
      <c r="E675" s="68"/>
      <c r="F675" s="3"/>
      <c r="G675" s="68"/>
      <c r="H675" s="68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68"/>
      <c r="B676" s="68"/>
      <c r="C676" s="68"/>
      <c r="D676" s="3"/>
      <c r="E676" s="68"/>
      <c r="F676" s="3"/>
      <c r="G676" s="68"/>
      <c r="H676" s="68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68"/>
      <c r="B677" s="68"/>
      <c r="C677" s="68"/>
      <c r="D677" s="3"/>
      <c r="E677" s="68"/>
      <c r="F677" s="3"/>
      <c r="G677" s="68"/>
      <c r="H677" s="68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68"/>
      <c r="B678" s="68"/>
      <c r="C678" s="68"/>
      <c r="D678" s="3"/>
      <c r="E678" s="68"/>
      <c r="F678" s="3"/>
      <c r="G678" s="68"/>
      <c r="H678" s="68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68"/>
      <c r="B679" s="68"/>
      <c r="C679" s="68"/>
      <c r="D679" s="3"/>
      <c r="E679" s="68"/>
      <c r="F679" s="3"/>
      <c r="G679" s="68"/>
      <c r="H679" s="68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68"/>
      <c r="B680" s="68"/>
      <c r="C680" s="68"/>
      <c r="D680" s="3"/>
      <c r="E680" s="68"/>
      <c r="F680" s="3"/>
      <c r="G680" s="68"/>
      <c r="H680" s="68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68"/>
      <c r="B681" s="68"/>
      <c r="C681" s="68"/>
      <c r="D681" s="3"/>
      <c r="E681" s="68"/>
      <c r="F681" s="3"/>
      <c r="G681" s="68"/>
      <c r="H681" s="68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68"/>
      <c r="B682" s="68"/>
      <c r="C682" s="68"/>
      <c r="D682" s="3"/>
      <c r="E682" s="68"/>
      <c r="F682" s="3"/>
      <c r="G682" s="68"/>
      <c r="H682" s="68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68"/>
      <c r="B683" s="68"/>
      <c r="C683" s="68"/>
      <c r="D683" s="3"/>
      <c r="E683" s="68"/>
      <c r="F683" s="3"/>
      <c r="G683" s="68"/>
      <c r="H683" s="68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68"/>
      <c r="B684" s="68"/>
      <c r="C684" s="68"/>
      <c r="D684" s="3"/>
      <c r="E684" s="68"/>
      <c r="F684" s="3"/>
      <c r="G684" s="68"/>
      <c r="H684" s="68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68"/>
      <c r="B685" s="68"/>
      <c r="C685" s="68"/>
      <c r="D685" s="3"/>
      <c r="E685" s="68"/>
      <c r="F685" s="3"/>
      <c r="G685" s="68"/>
      <c r="H685" s="68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68"/>
      <c r="B686" s="68"/>
      <c r="C686" s="68"/>
      <c r="D686" s="3"/>
      <c r="E686" s="68"/>
      <c r="F686" s="3"/>
      <c r="G686" s="68"/>
      <c r="H686" s="68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68"/>
      <c r="B687" s="68"/>
      <c r="C687" s="68"/>
      <c r="D687" s="3"/>
      <c r="E687" s="68"/>
      <c r="F687" s="3"/>
      <c r="G687" s="68"/>
      <c r="H687" s="68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68"/>
      <c r="B688" s="68"/>
      <c r="C688" s="68"/>
      <c r="D688" s="3"/>
      <c r="E688" s="68"/>
      <c r="F688" s="3"/>
      <c r="G688" s="68"/>
      <c r="H688" s="68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68"/>
      <c r="B689" s="68"/>
      <c r="C689" s="68"/>
      <c r="D689" s="3"/>
      <c r="E689" s="68"/>
      <c r="F689" s="3"/>
      <c r="G689" s="68"/>
      <c r="H689" s="68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68"/>
      <c r="B690" s="68"/>
      <c r="C690" s="68"/>
      <c r="D690" s="3"/>
      <c r="E690" s="68"/>
      <c r="F690" s="3"/>
      <c r="G690" s="68"/>
      <c r="H690" s="68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68"/>
      <c r="B691" s="68"/>
      <c r="C691" s="68"/>
      <c r="D691" s="3"/>
      <c r="E691" s="68"/>
      <c r="F691" s="3"/>
      <c r="G691" s="68"/>
      <c r="H691" s="68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68"/>
      <c r="B692" s="68"/>
      <c r="C692" s="68"/>
      <c r="D692" s="3"/>
      <c r="E692" s="68"/>
      <c r="F692" s="3"/>
      <c r="G692" s="68"/>
      <c r="H692" s="68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68"/>
      <c r="B693" s="68"/>
      <c r="C693" s="68"/>
      <c r="D693" s="3"/>
      <c r="E693" s="68"/>
      <c r="F693" s="3"/>
      <c r="G693" s="68"/>
      <c r="H693" s="68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68"/>
      <c r="B694" s="68"/>
      <c r="C694" s="68"/>
      <c r="D694" s="3"/>
      <c r="E694" s="68"/>
      <c r="F694" s="3"/>
      <c r="G694" s="68"/>
      <c r="H694" s="68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68"/>
      <c r="B695" s="68"/>
      <c r="C695" s="68"/>
      <c r="D695" s="3"/>
      <c r="E695" s="68"/>
      <c r="F695" s="3"/>
      <c r="G695" s="68"/>
      <c r="H695" s="68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68"/>
      <c r="B696" s="68"/>
      <c r="C696" s="68"/>
      <c r="D696" s="3"/>
      <c r="E696" s="68"/>
      <c r="F696" s="3"/>
      <c r="G696" s="68"/>
      <c r="H696" s="68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68"/>
      <c r="B697" s="68"/>
      <c r="C697" s="68"/>
      <c r="D697" s="3"/>
      <c r="E697" s="68"/>
      <c r="F697" s="3"/>
      <c r="G697" s="68"/>
      <c r="H697" s="68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68"/>
      <c r="B698" s="68"/>
      <c r="C698" s="68"/>
      <c r="D698" s="3"/>
      <c r="E698" s="68"/>
      <c r="F698" s="3"/>
      <c r="G698" s="68"/>
      <c r="H698" s="68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68"/>
      <c r="B699" s="68"/>
      <c r="C699" s="68"/>
      <c r="D699" s="3"/>
      <c r="E699" s="68"/>
      <c r="F699" s="3"/>
      <c r="G699" s="68"/>
      <c r="H699" s="68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68"/>
      <c r="B700" s="68"/>
      <c r="C700" s="68"/>
      <c r="D700" s="3"/>
      <c r="E700" s="68"/>
      <c r="F700" s="3"/>
      <c r="G700" s="68"/>
      <c r="H700" s="68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68"/>
      <c r="B701" s="68"/>
      <c r="C701" s="68"/>
      <c r="D701" s="3"/>
      <c r="E701" s="68"/>
      <c r="F701" s="3"/>
      <c r="G701" s="68"/>
      <c r="H701" s="68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68"/>
      <c r="B702" s="68"/>
      <c r="C702" s="68"/>
      <c r="D702" s="3"/>
      <c r="E702" s="68"/>
      <c r="F702" s="3"/>
      <c r="G702" s="68"/>
      <c r="H702" s="68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68"/>
      <c r="B703" s="68"/>
      <c r="C703" s="68"/>
      <c r="D703" s="3"/>
      <c r="E703" s="68"/>
      <c r="F703" s="3"/>
      <c r="G703" s="68"/>
      <c r="H703" s="68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68"/>
      <c r="B704" s="68"/>
      <c r="C704" s="68"/>
      <c r="D704" s="3"/>
      <c r="E704" s="68"/>
      <c r="F704" s="3"/>
      <c r="G704" s="68"/>
      <c r="H704" s="68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68"/>
      <c r="B705" s="68"/>
      <c r="C705" s="68"/>
      <c r="D705" s="3"/>
      <c r="E705" s="68"/>
      <c r="F705" s="3"/>
      <c r="G705" s="68"/>
      <c r="H705" s="68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68"/>
      <c r="B706" s="68"/>
      <c r="C706" s="68"/>
      <c r="D706" s="3"/>
      <c r="E706" s="68"/>
      <c r="F706" s="3"/>
      <c r="G706" s="68"/>
      <c r="H706" s="68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68"/>
      <c r="B707" s="68"/>
      <c r="C707" s="68"/>
      <c r="D707" s="3"/>
      <c r="E707" s="68"/>
      <c r="F707" s="3"/>
      <c r="G707" s="68"/>
      <c r="H707" s="68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68"/>
      <c r="B708" s="68"/>
      <c r="C708" s="68"/>
      <c r="D708" s="3"/>
      <c r="E708" s="68"/>
      <c r="F708" s="3"/>
      <c r="G708" s="68"/>
      <c r="H708" s="68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68"/>
      <c r="B709" s="68"/>
      <c r="C709" s="68"/>
      <c r="D709" s="3"/>
      <c r="E709" s="68"/>
      <c r="F709" s="3"/>
      <c r="G709" s="68"/>
      <c r="H709" s="68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68"/>
      <c r="B710" s="68"/>
      <c r="C710" s="68"/>
      <c r="D710" s="3"/>
      <c r="E710" s="68"/>
      <c r="F710" s="3"/>
      <c r="G710" s="68"/>
      <c r="H710" s="68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68"/>
      <c r="B711" s="68"/>
      <c r="C711" s="68"/>
      <c r="D711" s="3"/>
      <c r="E711" s="68"/>
      <c r="F711" s="3"/>
      <c r="G711" s="68"/>
      <c r="H711" s="68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68"/>
      <c r="B712" s="68"/>
      <c r="C712" s="68"/>
      <c r="D712" s="3"/>
      <c r="E712" s="68"/>
      <c r="F712" s="3"/>
      <c r="G712" s="68"/>
      <c r="H712" s="68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68"/>
      <c r="B713" s="68"/>
      <c r="C713" s="68"/>
      <c r="D713" s="3"/>
      <c r="E713" s="68"/>
      <c r="F713" s="3"/>
      <c r="G713" s="68"/>
      <c r="H713" s="68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68"/>
      <c r="B714" s="68"/>
      <c r="C714" s="68"/>
      <c r="D714" s="3"/>
      <c r="E714" s="68"/>
      <c r="F714" s="3"/>
      <c r="G714" s="68"/>
      <c r="H714" s="68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68"/>
      <c r="B715" s="68"/>
      <c r="C715" s="68"/>
      <c r="D715" s="3"/>
      <c r="E715" s="68"/>
      <c r="F715" s="3"/>
      <c r="G715" s="68"/>
      <c r="H715" s="68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68"/>
      <c r="B716" s="68"/>
      <c r="C716" s="68"/>
      <c r="D716" s="3"/>
      <c r="E716" s="68"/>
      <c r="F716" s="3"/>
      <c r="G716" s="68"/>
      <c r="H716" s="68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68"/>
      <c r="B717" s="68"/>
      <c r="C717" s="68"/>
      <c r="D717" s="3"/>
      <c r="E717" s="68"/>
      <c r="F717" s="3"/>
      <c r="G717" s="68"/>
      <c r="H717" s="68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68"/>
      <c r="B718" s="68"/>
      <c r="C718" s="68"/>
      <c r="D718" s="3"/>
      <c r="E718" s="68"/>
      <c r="F718" s="3"/>
      <c r="G718" s="68"/>
      <c r="H718" s="68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68"/>
      <c r="B719" s="68"/>
      <c r="C719" s="68"/>
      <c r="D719" s="3"/>
      <c r="E719" s="68"/>
      <c r="F719" s="3"/>
      <c r="G719" s="68"/>
      <c r="H719" s="68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68"/>
      <c r="B720" s="68"/>
      <c r="C720" s="68"/>
      <c r="D720" s="3"/>
      <c r="E720" s="68"/>
      <c r="F720" s="3"/>
      <c r="G720" s="68"/>
      <c r="H720" s="68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68"/>
      <c r="B721" s="68"/>
      <c r="C721" s="68"/>
      <c r="D721" s="3"/>
      <c r="E721" s="68"/>
      <c r="F721" s="3"/>
      <c r="G721" s="68"/>
      <c r="H721" s="68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68"/>
      <c r="B722" s="68"/>
      <c r="C722" s="68"/>
      <c r="D722" s="3"/>
      <c r="E722" s="68"/>
      <c r="F722" s="3"/>
      <c r="G722" s="68"/>
      <c r="H722" s="68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68"/>
      <c r="B723" s="68"/>
      <c r="C723" s="68"/>
      <c r="D723" s="3"/>
      <c r="E723" s="68"/>
      <c r="F723" s="3"/>
      <c r="G723" s="68"/>
      <c r="H723" s="68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68"/>
      <c r="B724" s="68"/>
      <c r="C724" s="68"/>
      <c r="D724" s="3"/>
      <c r="E724" s="68"/>
      <c r="F724" s="3"/>
      <c r="G724" s="68"/>
      <c r="H724" s="68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68"/>
      <c r="B725" s="68"/>
      <c r="C725" s="68"/>
      <c r="D725" s="3"/>
      <c r="E725" s="68"/>
      <c r="F725" s="3"/>
      <c r="G725" s="68"/>
      <c r="H725" s="68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68"/>
      <c r="B726" s="68"/>
      <c r="C726" s="68"/>
      <c r="D726" s="3"/>
      <c r="E726" s="68"/>
      <c r="F726" s="3"/>
      <c r="G726" s="68"/>
      <c r="H726" s="68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68"/>
      <c r="B727" s="68"/>
      <c r="C727" s="68"/>
      <c r="D727" s="3"/>
      <c r="E727" s="68"/>
      <c r="F727" s="3"/>
      <c r="G727" s="68"/>
      <c r="H727" s="68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68"/>
      <c r="B728" s="68"/>
      <c r="C728" s="68"/>
      <c r="D728" s="3"/>
      <c r="E728" s="68"/>
      <c r="F728" s="3"/>
      <c r="G728" s="68"/>
      <c r="H728" s="68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68"/>
      <c r="B729" s="68"/>
      <c r="C729" s="68"/>
      <c r="D729" s="3"/>
      <c r="E729" s="68"/>
      <c r="F729" s="3"/>
      <c r="G729" s="68"/>
      <c r="H729" s="68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68"/>
      <c r="B730" s="68"/>
      <c r="C730" s="68"/>
      <c r="D730" s="3"/>
      <c r="E730" s="68"/>
      <c r="F730" s="3"/>
      <c r="G730" s="68"/>
      <c r="H730" s="68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68"/>
      <c r="B731" s="68"/>
      <c r="C731" s="68"/>
      <c r="D731" s="3"/>
      <c r="E731" s="68"/>
      <c r="F731" s="3"/>
      <c r="G731" s="68"/>
      <c r="H731" s="68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68"/>
      <c r="B732" s="68"/>
      <c r="C732" s="68"/>
      <c r="D732" s="3"/>
      <c r="E732" s="68"/>
      <c r="F732" s="3"/>
      <c r="G732" s="68"/>
      <c r="H732" s="68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68"/>
      <c r="B733" s="68"/>
      <c r="C733" s="68"/>
      <c r="D733" s="3"/>
      <c r="E733" s="68"/>
      <c r="F733" s="3"/>
      <c r="G733" s="68"/>
      <c r="H733" s="68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68"/>
      <c r="B734" s="68"/>
      <c r="C734" s="68"/>
      <c r="D734" s="3"/>
      <c r="E734" s="68"/>
      <c r="F734" s="3"/>
      <c r="G734" s="68"/>
      <c r="H734" s="68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68"/>
      <c r="B735" s="68"/>
      <c r="C735" s="68"/>
      <c r="D735" s="3"/>
      <c r="E735" s="68"/>
      <c r="F735" s="3"/>
      <c r="G735" s="68"/>
      <c r="H735" s="68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68"/>
      <c r="B736" s="68"/>
      <c r="C736" s="68"/>
      <c r="D736" s="3"/>
      <c r="E736" s="68"/>
      <c r="F736" s="3"/>
      <c r="G736" s="68"/>
      <c r="H736" s="68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68"/>
      <c r="B737" s="68"/>
      <c r="C737" s="68"/>
      <c r="D737" s="3"/>
      <c r="E737" s="68"/>
      <c r="F737" s="3"/>
      <c r="G737" s="68"/>
      <c r="H737" s="68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68"/>
      <c r="B738" s="68"/>
      <c r="C738" s="68"/>
      <c r="D738" s="3"/>
      <c r="E738" s="68"/>
      <c r="F738" s="3"/>
      <c r="G738" s="68"/>
      <c r="H738" s="68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68"/>
      <c r="B739" s="68"/>
      <c r="C739" s="68"/>
      <c r="D739" s="3"/>
      <c r="E739" s="68"/>
      <c r="F739" s="3"/>
      <c r="G739" s="68"/>
      <c r="H739" s="68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68"/>
      <c r="B740" s="68"/>
      <c r="C740" s="68"/>
      <c r="D740" s="3"/>
      <c r="E740" s="68"/>
      <c r="F740" s="3"/>
      <c r="G740" s="68"/>
      <c r="H740" s="68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68"/>
      <c r="B741" s="68"/>
      <c r="C741" s="68"/>
      <c r="D741" s="3"/>
      <c r="E741" s="68"/>
      <c r="F741" s="3"/>
      <c r="G741" s="68"/>
      <c r="H741" s="68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68"/>
      <c r="B742" s="68"/>
      <c r="C742" s="68"/>
      <c r="D742" s="3"/>
      <c r="E742" s="68"/>
      <c r="F742" s="3"/>
      <c r="G742" s="68"/>
      <c r="H742" s="68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68"/>
      <c r="B743" s="68"/>
      <c r="C743" s="68"/>
      <c r="D743" s="3"/>
      <c r="E743" s="68"/>
      <c r="F743" s="3"/>
      <c r="G743" s="68"/>
      <c r="H743" s="68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68"/>
      <c r="B744" s="68"/>
      <c r="C744" s="68"/>
      <c r="D744" s="3"/>
      <c r="E744" s="68"/>
      <c r="F744" s="3"/>
      <c r="G744" s="68"/>
      <c r="H744" s="68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68"/>
      <c r="B745" s="68"/>
      <c r="C745" s="68"/>
      <c r="D745" s="3"/>
      <c r="E745" s="68"/>
      <c r="F745" s="3"/>
      <c r="G745" s="68"/>
      <c r="H745" s="68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68"/>
      <c r="B746" s="68"/>
      <c r="C746" s="68"/>
      <c r="D746" s="3"/>
      <c r="E746" s="68"/>
      <c r="F746" s="3"/>
      <c r="G746" s="68"/>
      <c r="H746" s="68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68"/>
      <c r="B747" s="68"/>
      <c r="C747" s="68"/>
      <c r="D747" s="3"/>
      <c r="E747" s="68"/>
      <c r="F747" s="3"/>
      <c r="G747" s="68"/>
      <c r="H747" s="68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68"/>
      <c r="B748" s="68"/>
      <c r="C748" s="68"/>
      <c r="D748" s="3"/>
      <c r="E748" s="68"/>
      <c r="F748" s="3"/>
      <c r="G748" s="68"/>
      <c r="H748" s="68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68"/>
      <c r="B749" s="68"/>
      <c r="C749" s="68"/>
      <c r="D749" s="3"/>
      <c r="E749" s="68"/>
      <c r="F749" s="3"/>
      <c r="G749" s="68"/>
      <c r="H749" s="68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68"/>
      <c r="B750" s="68"/>
      <c r="C750" s="68"/>
      <c r="D750" s="3"/>
      <c r="E750" s="68"/>
      <c r="F750" s="3"/>
      <c r="G750" s="68"/>
      <c r="H750" s="68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68"/>
      <c r="B751" s="68"/>
      <c r="C751" s="68"/>
      <c r="D751" s="3"/>
      <c r="E751" s="68"/>
      <c r="F751" s="3"/>
      <c r="G751" s="68"/>
      <c r="H751" s="68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68"/>
      <c r="B752" s="68"/>
      <c r="C752" s="68"/>
      <c r="D752" s="3"/>
      <c r="E752" s="68"/>
      <c r="F752" s="3"/>
      <c r="G752" s="68"/>
      <c r="H752" s="68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68"/>
      <c r="B753" s="68"/>
      <c r="C753" s="68"/>
      <c r="D753" s="3"/>
      <c r="E753" s="68"/>
      <c r="F753" s="3"/>
      <c r="G753" s="68"/>
      <c r="H753" s="68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68"/>
      <c r="B754" s="68"/>
      <c r="C754" s="68"/>
      <c r="D754" s="3"/>
      <c r="E754" s="68"/>
      <c r="F754" s="3"/>
      <c r="G754" s="68"/>
      <c r="H754" s="68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68"/>
      <c r="B755" s="68"/>
      <c r="C755" s="68"/>
      <c r="D755" s="3"/>
      <c r="E755" s="68"/>
      <c r="F755" s="3"/>
      <c r="G755" s="68"/>
      <c r="H755" s="68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68"/>
      <c r="B756" s="68"/>
      <c r="C756" s="68"/>
      <c r="D756" s="3"/>
      <c r="E756" s="68"/>
      <c r="F756" s="3"/>
      <c r="G756" s="68"/>
      <c r="H756" s="68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68"/>
      <c r="B757" s="68"/>
      <c r="C757" s="68"/>
      <c r="D757" s="3"/>
      <c r="E757" s="68"/>
      <c r="F757" s="3"/>
      <c r="G757" s="68"/>
      <c r="H757" s="68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68"/>
      <c r="B758" s="68"/>
      <c r="C758" s="68"/>
      <c r="D758" s="3"/>
      <c r="E758" s="68"/>
      <c r="F758" s="3"/>
      <c r="G758" s="68"/>
      <c r="H758" s="68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68"/>
      <c r="B759" s="68"/>
      <c r="C759" s="68"/>
      <c r="D759" s="3"/>
      <c r="E759" s="68"/>
      <c r="F759" s="3"/>
      <c r="G759" s="68"/>
      <c r="H759" s="68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68"/>
      <c r="B760" s="68"/>
      <c r="C760" s="68"/>
      <c r="D760" s="3"/>
      <c r="E760" s="68"/>
      <c r="F760" s="3"/>
      <c r="G760" s="68"/>
      <c r="H760" s="68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68"/>
      <c r="B761" s="68"/>
      <c r="C761" s="68"/>
      <c r="D761" s="3"/>
      <c r="E761" s="68"/>
      <c r="F761" s="3"/>
      <c r="G761" s="68"/>
      <c r="H761" s="68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68"/>
      <c r="B762" s="68"/>
      <c r="C762" s="68"/>
      <c r="D762" s="3"/>
      <c r="E762" s="68"/>
      <c r="F762" s="3"/>
      <c r="G762" s="68"/>
      <c r="H762" s="68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68"/>
      <c r="B763" s="68"/>
      <c r="C763" s="68"/>
      <c r="D763" s="3"/>
      <c r="E763" s="68"/>
      <c r="F763" s="3"/>
      <c r="G763" s="68"/>
      <c r="H763" s="68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68"/>
      <c r="B764" s="68"/>
      <c r="C764" s="68"/>
      <c r="D764" s="3"/>
      <c r="E764" s="68"/>
      <c r="F764" s="3"/>
      <c r="G764" s="68"/>
      <c r="H764" s="68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68"/>
      <c r="B765" s="68"/>
      <c r="C765" s="68"/>
      <c r="D765" s="3"/>
      <c r="E765" s="68"/>
      <c r="F765" s="3"/>
      <c r="G765" s="68"/>
      <c r="H765" s="68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68"/>
      <c r="B766" s="68"/>
      <c r="C766" s="68"/>
      <c r="D766" s="3"/>
      <c r="E766" s="68"/>
      <c r="F766" s="3"/>
      <c r="G766" s="68"/>
      <c r="H766" s="68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68"/>
      <c r="B767" s="68"/>
      <c r="C767" s="68"/>
      <c r="D767" s="3"/>
      <c r="E767" s="68"/>
      <c r="F767" s="3"/>
      <c r="G767" s="68"/>
      <c r="H767" s="68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68"/>
      <c r="B768" s="68"/>
      <c r="C768" s="68"/>
      <c r="D768" s="3"/>
      <c r="E768" s="68"/>
      <c r="F768" s="3"/>
      <c r="G768" s="68"/>
      <c r="H768" s="68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68"/>
      <c r="B769" s="68"/>
      <c r="C769" s="68"/>
      <c r="D769" s="3"/>
      <c r="E769" s="68"/>
      <c r="F769" s="3"/>
      <c r="G769" s="68"/>
      <c r="H769" s="68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68"/>
      <c r="B770" s="68"/>
      <c r="C770" s="68"/>
      <c r="D770" s="3"/>
      <c r="E770" s="68"/>
      <c r="F770" s="3"/>
      <c r="G770" s="68"/>
      <c r="H770" s="68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68"/>
      <c r="B771" s="68"/>
      <c r="C771" s="68"/>
      <c r="D771" s="3"/>
      <c r="E771" s="68"/>
      <c r="F771" s="3"/>
      <c r="G771" s="68"/>
      <c r="H771" s="68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68"/>
      <c r="B772" s="68"/>
      <c r="C772" s="68"/>
      <c r="D772" s="3"/>
      <c r="E772" s="68"/>
      <c r="F772" s="3"/>
      <c r="G772" s="68"/>
      <c r="H772" s="68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68"/>
      <c r="B773" s="68"/>
      <c r="C773" s="68"/>
      <c r="D773" s="3"/>
      <c r="E773" s="68"/>
      <c r="F773" s="3"/>
      <c r="G773" s="68"/>
      <c r="H773" s="68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68"/>
      <c r="B774" s="68"/>
      <c r="C774" s="68"/>
      <c r="D774" s="3"/>
      <c r="E774" s="68"/>
      <c r="F774" s="3"/>
      <c r="G774" s="68"/>
      <c r="H774" s="68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68"/>
      <c r="B775" s="68"/>
      <c r="C775" s="68"/>
      <c r="D775" s="3"/>
      <c r="E775" s="68"/>
      <c r="F775" s="3"/>
      <c r="G775" s="68"/>
      <c r="H775" s="68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68"/>
      <c r="B776" s="68"/>
      <c r="C776" s="68"/>
      <c r="D776" s="3"/>
      <c r="E776" s="68"/>
      <c r="F776" s="3"/>
      <c r="G776" s="68"/>
      <c r="H776" s="68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68"/>
      <c r="B777" s="68"/>
      <c r="C777" s="68"/>
      <c r="D777" s="3"/>
      <c r="E777" s="68"/>
      <c r="F777" s="3"/>
      <c r="G777" s="68"/>
      <c r="H777" s="68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68"/>
      <c r="B778" s="68"/>
      <c r="C778" s="68"/>
      <c r="D778" s="3"/>
      <c r="E778" s="68"/>
      <c r="F778" s="3"/>
      <c r="G778" s="68"/>
      <c r="H778" s="68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68"/>
      <c r="B779" s="68"/>
      <c r="C779" s="68"/>
      <c r="D779" s="3"/>
      <c r="E779" s="68"/>
      <c r="F779" s="3"/>
      <c r="G779" s="68"/>
      <c r="H779" s="68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68"/>
      <c r="B780" s="68"/>
      <c r="C780" s="68"/>
      <c r="D780" s="3"/>
      <c r="E780" s="68"/>
      <c r="F780" s="3"/>
      <c r="G780" s="68"/>
      <c r="H780" s="68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68"/>
      <c r="B781" s="68"/>
      <c r="C781" s="68"/>
      <c r="D781" s="3"/>
      <c r="E781" s="68"/>
      <c r="F781" s="3"/>
      <c r="G781" s="68"/>
      <c r="H781" s="68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68"/>
      <c r="B782" s="68"/>
      <c r="C782" s="68"/>
      <c r="D782" s="3"/>
      <c r="E782" s="68"/>
      <c r="F782" s="3"/>
      <c r="G782" s="68"/>
      <c r="H782" s="68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68"/>
      <c r="B783" s="68"/>
      <c r="C783" s="68"/>
      <c r="D783" s="3"/>
      <c r="E783" s="68"/>
      <c r="F783" s="3"/>
      <c r="G783" s="68"/>
      <c r="H783" s="68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68"/>
      <c r="B784" s="68"/>
      <c r="C784" s="68"/>
      <c r="D784" s="3"/>
      <c r="E784" s="68"/>
      <c r="F784" s="3"/>
      <c r="G784" s="68"/>
      <c r="H784" s="68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68"/>
      <c r="B785" s="68"/>
      <c r="C785" s="68"/>
      <c r="D785" s="3"/>
      <c r="E785" s="68"/>
      <c r="F785" s="3"/>
      <c r="G785" s="68"/>
      <c r="H785" s="68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68"/>
      <c r="B786" s="68"/>
      <c r="C786" s="68"/>
      <c r="D786" s="3"/>
      <c r="E786" s="68"/>
      <c r="F786" s="3"/>
      <c r="G786" s="68"/>
      <c r="H786" s="68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68"/>
      <c r="B787" s="68"/>
      <c r="C787" s="68"/>
      <c r="D787" s="3"/>
      <c r="E787" s="68"/>
      <c r="F787" s="3"/>
      <c r="G787" s="68"/>
      <c r="H787" s="68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68"/>
      <c r="B788" s="68"/>
      <c r="C788" s="68"/>
      <c r="D788" s="3"/>
      <c r="E788" s="68"/>
      <c r="F788" s="3"/>
      <c r="G788" s="68"/>
      <c r="H788" s="68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68"/>
      <c r="B789" s="68"/>
      <c r="C789" s="68"/>
      <c r="D789" s="3"/>
      <c r="E789" s="68"/>
      <c r="F789" s="3"/>
      <c r="G789" s="68"/>
      <c r="H789" s="68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68"/>
      <c r="B790" s="68"/>
      <c r="C790" s="68"/>
      <c r="D790" s="3"/>
      <c r="E790" s="68"/>
      <c r="F790" s="3"/>
      <c r="G790" s="68"/>
      <c r="H790" s="68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68"/>
      <c r="B791" s="68"/>
      <c r="C791" s="68"/>
      <c r="D791" s="3"/>
      <c r="E791" s="68"/>
      <c r="F791" s="3"/>
      <c r="G791" s="68"/>
      <c r="H791" s="68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68"/>
      <c r="B792" s="68"/>
      <c r="C792" s="68"/>
      <c r="D792" s="3"/>
      <c r="E792" s="68"/>
      <c r="F792" s="3"/>
      <c r="G792" s="68"/>
      <c r="H792" s="68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68"/>
      <c r="B793" s="68"/>
      <c r="C793" s="68"/>
      <c r="D793" s="3"/>
      <c r="E793" s="68"/>
      <c r="F793" s="3"/>
      <c r="G793" s="68"/>
      <c r="H793" s="68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68"/>
      <c r="B794" s="68"/>
      <c r="C794" s="68"/>
      <c r="D794" s="3"/>
      <c r="E794" s="68"/>
      <c r="F794" s="3"/>
      <c r="G794" s="68"/>
      <c r="H794" s="68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68"/>
      <c r="B795" s="68"/>
      <c r="C795" s="68"/>
      <c r="D795" s="3"/>
      <c r="E795" s="68"/>
      <c r="F795" s="3"/>
      <c r="G795" s="68"/>
      <c r="H795" s="68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68"/>
      <c r="B796" s="68"/>
      <c r="C796" s="68"/>
      <c r="D796" s="3"/>
      <c r="E796" s="68"/>
      <c r="F796" s="3"/>
      <c r="G796" s="68"/>
      <c r="H796" s="68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68"/>
      <c r="B797" s="68"/>
      <c r="C797" s="68"/>
      <c r="D797" s="3"/>
      <c r="E797" s="68"/>
      <c r="F797" s="3"/>
      <c r="G797" s="68"/>
      <c r="H797" s="68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68"/>
      <c r="B798" s="68"/>
      <c r="C798" s="68"/>
      <c r="D798" s="3"/>
      <c r="E798" s="68"/>
      <c r="F798" s="3"/>
      <c r="G798" s="68"/>
      <c r="H798" s="68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68"/>
      <c r="B799" s="68"/>
      <c r="C799" s="68"/>
      <c r="D799" s="3"/>
      <c r="E799" s="68"/>
      <c r="F799" s="3"/>
      <c r="G799" s="68"/>
      <c r="H799" s="68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68"/>
      <c r="B800" s="68"/>
      <c r="C800" s="68"/>
      <c r="D800" s="3"/>
      <c r="E800" s="68"/>
      <c r="F800" s="3"/>
      <c r="G800" s="68"/>
      <c r="H800" s="68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68"/>
      <c r="B801" s="68"/>
      <c r="C801" s="68"/>
      <c r="D801" s="3"/>
      <c r="E801" s="68"/>
      <c r="F801" s="3"/>
      <c r="G801" s="68"/>
      <c r="H801" s="68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68"/>
      <c r="B802" s="68"/>
      <c r="C802" s="68"/>
      <c r="D802" s="3"/>
      <c r="E802" s="68"/>
      <c r="F802" s="3"/>
      <c r="G802" s="68"/>
      <c r="H802" s="68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68"/>
      <c r="B803" s="68"/>
      <c r="C803" s="68"/>
      <c r="D803" s="3"/>
      <c r="E803" s="68"/>
      <c r="F803" s="3"/>
      <c r="G803" s="68"/>
      <c r="H803" s="68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68"/>
      <c r="B804" s="68"/>
      <c r="C804" s="68"/>
      <c r="D804" s="3"/>
      <c r="E804" s="68"/>
      <c r="F804" s="3"/>
      <c r="G804" s="68"/>
      <c r="H804" s="68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68"/>
      <c r="B805" s="68"/>
      <c r="C805" s="68"/>
      <c r="D805" s="3"/>
      <c r="E805" s="68"/>
      <c r="F805" s="3"/>
      <c r="G805" s="68"/>
      <c r="H805" s="68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68"/>
      <c r="B806" s="68"/>
      <c r="C806" s="68"/>
      <c r="D806" s="3"/>
      <c r="E806" s="68"/>
      <c r="F806" s="3"/>
      <c r="G806" s="68"/>
      <c r="H806" s="68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68"/>
      <c r="B807" s="68"/>
      <c r="C807" s="68"/>
      <c r="D807" s="3"/>
      <c r="E807" s="68"/>
      <c r="F807" s="3"/>
      <c r="G807" s="68"/>
      <c r="H807" s="68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68"/>
      <c r="B808" s="68"/>
      <c r="C808" s="68"/>
      <c r="D808" s="3"/>
      <c r="E808" s="68"/>
      <c r="F808" s="3"/>
      <c r="G808" s="68"/>
      <c r="H808" s="68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68"/>
      <c r="B809" s="68"/>
      <c r="C809" s="68"/>
      <c r="D809" s="3"/>
      <c r="E809" s="68"/>
      <c r="F809" s="3"/>
      <c r="G809" s="68"/>
      <c r="H809" s="68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68"/>
      <c r="B810" s="68"/>
      <c r="C810" s="68"/>
      <c r="D810" s="3"/>
      <c r="E810" s="68"/>
      <c r="F810" s="3"/>
      <c r="G810" s="68"/>
      <c r="H810" s="68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68"/>
      <c r="B811" s="68"/>
      <c r="C811" s="68"/>
      <c r="D811" s="3"/>
      <c r="E811" s="68"/>
      <c r="F811" s="3"/>
      <c r="G811" s="68"/>
      <c r="H811" s="68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68"/>
      <c r="B812" s="68"/>
      <c r="C812" s="68"/>
      <c r="D812" s="3"/>
      <c r="E812" s="68"/>
      <c r="F812" s="3"/>
      <c r="G812" s="68"/>
      <c r="H812" s="68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68"/>
      <c r="B813" s="68"/>
      <c r="C813" s="68"/>
      <c r="D813" s="3"/>
      <c r="E813" s="68"/>
      <c r="F813" s="3"/>
      <c r="G813" s="68"/>
      <c r="H813" s="68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68"/>
      <c r="B814" s="68"/>
      <c r="C814" s="68"/>
      <c r="D814" s="3"/>
      <c r="E814" s="68"/>
      <c r="F814" s="3"/>
      <c r="G814" s="68"/>
      <c r="H814" s="68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68"/>
      <c r="B815" s="68"/>
      <c r="C815" s="68"/>
      <c r="D815" s="3"/>
      <c r="E815" s="68"/>
      <c r="F815" s="3"/>
      <c r="G815" s="68"/>
      <c r="H815" s="68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68"/>
      <c r="B816" s="68"/>
      <c r="C816" s="68"/>
      <c r="D816" s="3"/>
      <c r="E816" s="68"/>
      <c r="F816" s="3"/>
      <c r="G816" s="68"/>
      <c r="H816" s="68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68"/>
      <c r="B817" s="68"/>
      <c r="C817" s="68"/>
      <c r="D817" s="3"/>
      <c r="E817" s="68"/>
      <c r="F817" s="3"/>
      <c r="G817" s="68"/>
      <c r="H817" s="68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68"/>
      <c r="B818" s="68"/>
      <c r="C818" s="68"/>
      <c r="D818" s="3"/>
      <c r="E818" s="68"/>
      <c r="F818" s="3"/>
      <c r="G818" s="68"/>
      <c r="H818" s="68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68"/>
      <c r="B819" s="68"/>
      <c r="C819" s="68"/>
      <c r="D819" s="3"/>
      <c r="E819" s="68"/>
      <c r="F819" s="3"/>
      <c r="G819" s="68"/>
      <c r="H819" s="68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68"/>
      <c r="B820" s="68"/>
      <c r="C820" s="68"/>
      <c r="D820" s="3"/>
      <c r="E820" s="68"/>
      <c r="F820" s="3"/>
      <c r="G820" s="68"/>
      <c r="H820" s="68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68"/>
      <c r="B821" s="68"/>
      <c r="C821" s="68"/>
      <c r="D821" s="3"/>
      <c r="E821" s="68"/>
      <c r="F821" s="3"/>
      <c r="G821" s="68"/>
      <c r="H821" s="68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68"/>
      <c r="B822" s="68"/>
      <c r="C822" s="68"/>
      <c r="D822" s="3"/>
      <c r="E822" s="68"/>
      <c r="F822" s="3"/>
      <c r="G822" s="68"/>
      <c r="H822" s="68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68"/>
      <c r="B823" s="68"/>
      <c r="C823" s="68"/>
      <c r="D823" s="3"/>
      <c r="E823" s="68"/>
      <c r="F823" s="3"/>
      <c r="G823" s="68"/>
      <c r="H823" s="68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68"/>
      <c r="B824" s="68"/>
      <c r="C824" s="68"/>
      <c r="D824" s="3"/>
      <c r="E824" s="68"/>
      <c r="F824" s="3"/>
      <c r="G824" s="68"/>
      <c r="H824" s="68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68"/>
      <c r="B825" s="68"/>
      <c r="C825" s="68"/>
      <c r="D825" s="3"/>
      <c r="E825" s="68"/>
      <c r="F825" s="3"/>
      <c r="G825" s="68"/>
      <c r="H825" s="68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68"/>
      <c r="B826" s="68"/>
      <c r="C826" s="68"/>
      <c r="D826" s="3"/>
      <c r="E826" s="68"/>
      <c r="F826" s="3"/>
      <c r="G826" s="68"/>
      <c r="H826" s="68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68"/>
      <c r="B827" s="68"/>
      <c r="C827" s="68"/>
      <c r="D827" s="3"/>
      <c r="E827" s="68"/>
      <c r="F827" s="3"/>
      <c r="G827" s="68"/>
      <c r="H827" s="68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68"/>
      <c r="B828" s="68"/>
      <c r="C828" s="68"/>
      <c r="D828" s="3"/>
      <c r="E828" s="68"/>
      <c r="F828" s="3"/>
      <c r="G828" s="68"/>
      <c r="H828" s="68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68"/>
      <c r="B829" s="68"/>
      <c r="C829" s="68"/>
      <c r="D829" s="3"/>
      <c r="E829" s="68"/>
      <c r="F829" s="3"/>
      <c r="G829" s="68"/>
      <c r="H829" s="68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68"/>
      <c r="B830" s="68"/>
      <c r="C830" s="68"/>
      <c r="D830" s="3"/>
      <c r="E830" s="68"/>
      <c r="F830" s="3"/>
      <c r="G830" s="68"/>
      <c r="H830" s="68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68"/>
      <c r="B831" s="68"/>
      <c r="C831" s="68"/>
      <c r="D831" s="3"/>
      <c r="E831" s="68"/>
      <c r="F831" s="3"/>
      <c r="G831" s="68"/>
      <c r="H831" s="68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68"/>
      <c r="B832" s="68"/>
      <c r="C832" s="68"/>
      <c r="D832" s="3"/>
      <c r="E832" s="68"/>
      <c r="F832" s="3"/>
      <c r="G832" s="68"/>
      <c r="H832" s="68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68"/>
      <c r="B833" s="68"/>
      <c r="C833" s="68"/>
      <c r="D833" s="3"/>
      <c r="E833" s="68"/>
      <c r="F833" s="3"/>
      <c r="G833" s="68"/>
      <c r="H833" s="68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68"/>
      <c r="B834" s="68"/>
      <c r="C834" s="68"/>
      <c r="D834" s="3"/>
      <c r="E834" s="68"/>
      <c r="F834" s="3"/>
      <c r="G834" s="68"/>
      <c r="H834" s="68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68"/>
      <c r="B835" s="68"/>
      <c r="C835" s="68"/>
      <c r="D835" s="3"/>
      <c r="E835" s="68"/>
      <c r="F835" s="3"/>
      <c r="G835" s="68"/>
      <c r="H835" s="68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68"/>
      <c r="B836" s="68"/>
      <c r="C836" s="68"/>
      <c r="D836" s="3"/>
      <c r="E836" s="68"/>
      <c r="F836" s="3"/>
      <c r="G836" s="68"/>
      <c r="H836" s="68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68"/>
      <c r="B837" s="68"/>
      <c r="C837" s="68"/>
      <c r="D837" s="3"/>
      <c r="E837" s="68"/>
      <c r="F837" s="3"/>
      <c r="G837" s="68"/>
      <c r="H837" s="68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68"/>
      <c r="B838" s="68"/>
      <c r="C838" s="68"/>
      <c r="D838" s="3"/>
      <c r="E838" s="68"/>
      <c r="F838" s="3"/>
      <c r="G838" s="68"/>
      <c r="H838" s="68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68"/>
      <c r="B839" s="68"/>
      <c r="C839" s="68"/>
      <c r="D839" s="3"/>
      <c r="E839" s="68"/>
      <c r="F839" s="3"/>
      <c r="G839" s="68"/>
      <c r="H839" s="68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68"/>
      <c r="B840" s="68"/>
      <c r="C840" s="68"/>
      <c r="D840" s="3"/>
      <c r="E840" s="68"/>
      <c r="F840" s="3"/>
      <c r="G840" s="68"/>
      <c r="H840" s="68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68"/>
      <c r="B841" s="68"/>
      <c r="C841" s="68"/>
      <c r="D841" s="3"/>
      <c r="E841" s="68"/>
      <c r="F841" s="3"/>
      <c r="G841" s="68"/>
      <c r="H841" s="68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68"/>
      <c r="B842" s="68"/>
      <c r="C842" s="68"/>
      <c r="D842" s="3"/>
      <c r="E842" s="68"/>
      <c r="F842" s="3"/>
      <c r="G842" s="68"/>
      <c r="H842" s="68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68"/>
      <c r="B843" s="68"/>
      <c r="C843" s="68"/>
      <c r="D843" s="3"/>
      <c r="E843" s="68"/>
      <c r="F843" s="3"/>
      <c r="G843" s="68"/>
      <c r="H843" s="68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68"/>
      <c r="B844" s="68"/>
      <c r="C844" s="68"/>
      <c r="D844" s="3"/>
      <c r="E844" s="68"/>
      <c r="F844" s="3"/>
      <c r="G844" s="68"/>
      <c r="H844" s="68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68"/>
      <c r="B845" s="68"/>
      <c r="C845" s="68"/>
      <c r="D845" s="3"/>
      <c r="E845" s="68"/>
      <c r="F845" s="3"/>
      <c r="G845" s="68"/>
      <c r="H845" s="68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68"/>
      <c r="B846" s="68"/>
      <c r="C846" s="68"/>
      <c r="D846" s="3"/>
      <c r="E846" s="68"/>
      <c r="F846" s="3"/>
      <c r="G846" s="68"/>
      <c r="H846" s="68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68"/>
      <c r="B847" s="68"/>
      <c r="C847" s="68"/>
      <c r="D847" s="3"/>
      <c r="E847" s="68"/>
      <c r="F847" s="3"/>
      <c r="G847" s="68"/>
      <c r="H847" s="68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68"/>
      <c r="B848" s="68"/>
      <c r="C848" s="68"/>
      <c r="D848" s="3"/>
      <c r="E848" s="68"/>
      <c r="F848" s="3"/>
      <c r="G848" s="68"/>
      <c r="H848" s="68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68"/>
      <c r="B849" s="68"/>
      <c r="C849" s="68"/>
      <c r="D849" s="3"/>
      <c r="E849" s="68"/>
      <c r="F849" s="3"/>
      <c r="G849" s="68"/>
      <c r="H849" s="68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68"/>
      <c r="B850" s="68"/>
      <c r="C850" s="68"/>
      <c r="D850" s="3"/>
      <c r="E850" s="68"/>
      <c r="F850" s="3"/>
      <c r="G850" s="68"/>
      <c r="H850" s="68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68"/>
      <c r="B851" s="68"/>
      <c r="C851" s="68"/>
      <c r="D851" s="3"/>
      <c r="E851" s="68"/>
      <c r="F851" s="3"/>
      <c r="G851" s="68"/>
      <c r="H851" s="68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68"/>
      <c r="B852" s="68"/>
      <c r="C852" s="68"/>
      <c r="D852" s="3"/>
      <c r="E852" s="68"/>
      <c r="F852" s="3"/>
      <c r="G852" s="68"/>
      <c r="H852" s="68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68"/>
      <c r="B853" s="68"/>
      <c r="C853" s="68"/>
      <c r="D853" s="3"/>
      <c r="E853" s="68"/>
      <c r="F853" s="3"/>
      <c r="G853" s="68"/>
      <c r="H853" s="68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68"/>
      <c r="B854" s="68"/>
      <c r="C854" s="68"/>
      <c r="D854" s="3"/>
      <c r="E854" s="68"/>
      <c r="F854" s="3"/>
      <c r="G854" s="68"/>
      <c r="H854" s="68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68"/>
      <c r="B855" s="68"/>
      <c r="C855" s="68"/>
      <c r="D855" s="3"/>
      <c r="E855" s="68"/>
      <c r="F855" s="3"/>
      <c r="G855" s="68"/>
      <c r="H855" s="68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68"/>
      <c r="B856" s="68"/>
      <c r="C856" s="68"/>
      <c r="D856" s="3"/>
      <c r="E856" s="68"/>
      <c r="F856" s="3"/>
      <c r="G856" s="68"/>
      <c r="H856" s="68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68"/>
      <c r="B857" s="68"/>
      <c r="C857" s="68"/>
      <c r="D857" s="3"/>
      <c r="E857" s="68"/>
      <c r="F857" s="3"/>
      <c r="G857" s="68"/>
      <c r="H857" s="68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68"/>
      <c r="B858" s="68"/>
      <c r="C858" s="68"/>
      <c r="D858" s="3"/>
      <c r="E858" s="68"/>
      <c r="F858" s="3"/>
      <c r="G858" s="68"/>
      <c r="H858" s="68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68"/>
      <c r="B859" s="68"/>
      <c r="C859" s="68"/>
      <c r="D859" s="3"/>
      <c r="E859" s="68"/>
      <c r="F859" s="3"/>
      <c r="G859" s="68"/>
      <c r="H859" s="68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68"/>
      <c r="B860" s="68"/>
      <c r="C860" s="68"/>
      <c r="D860" s="3"/>
      <c r="E860" s="68"/>
      <c r="F860" s="3"/>
      <c r="G860" s="68"/>
      <c r="H860" s="68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68"/>
      <c r="B861" s="68"/>
      <c r="C861" s="68"/>
      <c r="D861" s="3"/>
      <c r="E861" s="68"/>
      <c r="F861" s="3"/>
      <c r="G861" s="68"/>
      <c r="H861" s="68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68"/>
      <c r="B862" s="68"/>
      <c r="C862" s="68"/>
      <c r="D862" s="3"/>
      <c r="E862" s="68"/>
      <c r="F862" s="3"/>
      <c r="G862" s="68"/>
      <c r="H862" s="68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68"/>
      <c r="B863" s="68"/>
      <c r="C863" s="68"/>
      <c r="D863" s="3"/>
      <c r="E863" s="68"/>
      <c r="F863" s="3"/>
      <c r="G863" s="68"/>
      <c r="H863" s="68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68"/>
      <c r="B864" s="68"/>
      <c r="C864" s="68"/>
      <c r="D864" s="3"/>
      <c r="E864" s="68"/>
      <c r="F864" s="3"/>
      <c r="G864" s="68"/>
      <c r="H864" s="68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68"/>
      <c r="B865" s="68"/>
      <c r="C865" s="68"/>
      <c r="D865" s="3"/>
      <c r="E865" s="68"/>
      <c r="F865" s="3"/>
      <c r="G865" s="68"/>
      <c r="H865" s="68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68"/>
      <c r="B866" s="68"/>
      <c r="C866" s="68"/>
      <c r="D866" s="3"/>
      <c r="E866" s="68"/>
      <c r="F866" s="3"/>
      <c r="G866" s="68"/>
      <c r="H866" s="68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68"/>
      <c r="B867" s="68"/>
      <c r="C867" s="68"/>
      <c r="D867" s="3"/>
      <c r="E867" s="68"/>
      <c r="F867" s="3"/>
      <c r="G867" s="68"/>
      <c r="H867" s="68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68"/>
      <c r="B868" s="68"/>
      <c r="C868" s="68"/>
      <c r="D868" s="3"/>
      <c r="E868" s="68"/>
      <c r="F868" s="3"/>
      <c r="G868" s="68"/>
      <c r="H868" s="68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68"/>
      <c r="B869" s="68"/>
      <c r="C869" s="68"/>
      <c r="D869" s="3"/>
      <c r="E869" s="68"/>
      <c r="F869" s="3"/>
      <c r="G869" s="68"/>
      <c r="H869" s="68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68"/>
      <c r="B870" s="68"/>
      <c r="C870" s="68"/>
      <c r="D870" s="3"/>
      <c r="E870" s="68"/>
      <c r="F870" s="3"/>
      <c r="G870" s="68"/>
      <c r="H870" s="68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68"/>
      <c r="B871" s="68"/>
      <c r="C871" s="68"/>
      <c r="D871" s="3"/>
      <c r="E871" s="68"/>
      <c r="F871" s="3"/>
      <c r="G871" s="68"/>
      <c r="H871" s="68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68"/>
      <c r="B872" s="68"/>
      <c r="C872" s="68"/>
      <c r="D872" s="3"/>
      <c r="E872" s="68"/>
      <c r="F872" s="3"/>
      <c r="G872" s="68"/>
      <c r="H872" s="68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68"/>
      <c r="B873" s="68"/>
      <c r="C873" s="68"/>
      <c r="D873" s="3"/>
      <c r="E873" s="68"/>
      <c r="F873" s="3"/>
      <c r="G873" s="68"/>
      <c r="H873" s="68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68"/>
      <c r="B874" s="68"/>
      <c r="C874" s="68"/>
      <c r="D874" s="3"/>
      <c r="E874" s="68"/>
      <c r="F874" s="3"/>
      <c r="G874" s="68"/>
      <c r="H874" s="68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68"/>
      <c r="B875" s="68"/>
      <c r="C875" s="68"/>
      <c r="D875" s="3"/>
      <c r="E875" s="68"/>
      <c r="F875" s="3"/>
      <c r="G875" s="68"/>
      <c r="H875" s="68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68"/>
      <c r="B876" s="68"/>
      <c r="C876" s="68"/>
      <c r="D876" s="3"/>
      <c r="E876" s="68"/>
      <c r="F876" s="3"/>
      <c r="G876" s="68"/>
      <c r="H876" s="68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68"/>
      <c r="B877" s="68"/>
      <c r="C877" s="68"/>
      <c r="D877" s="3"/>
      <c r="E877" s="68"/>
      <c r="F877" s="3"/>
      <c r="G877" s="68"/>
      <c r="H877" s="68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68"/>
      <c r="B878" s="68"/>
      <c r="C878" s="68"/>
      <c r="D878" s="3"/>
      <c r="E878" s="68"/>
      <c r="F878" s="3"/>
      <c r="G878" s="68"/>
      <c r="H878" s="68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68"/>
      <c r="B879" s="68"/>
      <c r="C879" s="68"/>
      <c r="D879" s="3"/>
      <c r="E879" s="68"/>
      <c r="F879" s="3"/>
      <c r="G879" s="68"/>
      <c r="H879" s="68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68"/>
      <c r="B880" s="68"/>
      <c r="C880" s="68"/>
      <c r="D880" s="3"/>
      <c r="E880" s="68"/>
      <c r="F880" s="3"/>
      <c r="G880" s="68"/>
      <c r="H880" s="68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68"/>
      <c r="B881" s="68"/>
      <c r="C881" s="68"/>
      <c r="D881" s="3"/>
      <c r="E881" s="68"/>
      <c r="F881" s="3"/>
      <c r="G881" s="68"/>
      <c r="H881" s="68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68"/>
      <c r="B882" s="68"/>
      <c r="C882" s="68"/>
      <c r="D882" s="3"/>
      <c r="E882" s="68"/>
      <c r="F882" s="3"/>
      <c r="G882" s="68"/>
      <c r="H882" s="68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68"/>
      <c r="B883" s="68"/>
      <c r="C883" s="68"/>
      <c r="D883" s="3"/>
      <c r="E883" s="68"/>
      <c r="F883" s="3"/>
      <c r="G883" s="68"/>
      <c r="H883" s="68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68"/>
      <c r="B884" s="68"/>
      <c r="C884" s="68"/>
      <c r="D884" s="3"/>
      <c r="E884" s="68"/>
      <c r="F884" s="3"/>
      <c r="G884" s="68"/>
      <c r="H884" s="68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68"/>
      <c r="B885" s="68"/>
      <c r="C885" s="68"/>
      <c r="D885" s="3"/>
      <c r="E885" s="68"/>
      <c r="F885" s="3"/>
      <c r="G885" s="68"/>
      <c r="H885" s="68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68"/>
      <c r="B886" s="68"/>
      <c r="C886" s="68"/>
      <c r="D886" s="3"/>
      <c r="E886" s="68"/>
      <c r="F886" s="3"/>
      <c r="G886" s="68"/>
      <c r="H886" s="68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68"/>
      <c r="B887" s="68"/>
      <c r="C887" s="68"/>
      <c r="D887" s="3"/>
      <c r="E887" s="68"/>
      <c r="F887" s="3"/>
      <c r="G887" s="68"/>
      <c r="H887" s="68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68"/>
      <c r="B888" s="68"/>
      <c r="C888" s="68"/>
      <c r="D888" s="3"/>
      <c r="E888" s="68"/>
      <c r="F888" s="3"/>
      <c r="G888" s="68"/>
      <c r="H888" s="68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68"/>
      <c r="B889" s="68"/>
      <c r="C889" s="68"/>
      <c r="D889" s="3"/>
      <c r="E889" s="68"/>
      <c r="F889" s="3"/>
      <c r="G889" s="68"/>
      <c r="H889" s="68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68"/>
      <c r="B890" s="68"/>
      <c r="C890" s="68"/>
      <c r="D890" s="3"/>
      <c r="E890" s="68"/>
      <c r="F890" s="3"/>
      <c r="G890" s="68"/>
      <c r="H890" s="68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68"/>
      <c r="B891" s="68"/>
      <c r="C891" s="68"/>
      <c r="D891" s="3"/>
      <c r="E891" s="68"/>
      <c r="F891" s="3"/>
      <c r="G891" s="68"/>
      <c r="H891" s="68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68"/>
      <c r="B892" s="68"/>
      <c r="C892" s="68"/>
      <c r="D892" s="3"/>
      <c r="E892" s="68"/>
      <c r="F892" s="3"/>
      <c r="G892" s="68"/>
      <c r="H892" s="68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68"/>
      <c r="B893" s="68"/>
      <c r="C893" s="68"/>
      <c r="D893" s="3"/>
      <c r="E893" s="68"/>
      <c r="F893" s="3"/>
      <c r="G893" s="68"/>
      <c r="H893" s="68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68"/>
      <c r="B894" s="68"/>
      <c r="C894" s="68"/>
      <c r="D894" s="3"/>
      <c r="E894" s="68"/>
      <c r="F894" s="3"/>
      <c r="G894" s="68"/>
      <c r="H894" s="68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68"/>
      <c r="B895" s="68"/>
      <c r="C895" s="68"/>
      <c r="D895" s="3"/>
      <c r="E895" s="68"/>
      <c r="F895" s="3"/>
      <c r="G895" s="68"/>
      <c r="H895" s="68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68"/>
      <c r="B896" s="68"/>
      <c r="C896" s="68"/>
      <c r="D896" s="3"/>
      <c r="E896" s="68"/>
      <c r="F896" s="3"/>
      <c r="G896" s="68"/>
      <c r="H896" s="68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68"/>
      <c r="B897" s="68"/>
      <c r="C897" s="68"/>
      <c r="D897" s="3"/>
      <c r="E897" s="68"/>
      <c r="F897" s="3"/>
      <c r="G897" s="68"/>
      <c r="H897" s="68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68"/>
      <c r="B898" s="68"/>
      <c r="C898" s="68"/>
      <c r="D898" s="3"/>
      <c r="E898" s="68"/>
      <c r="F898" s="3"/>
      <c r="G898" s="68"/>
      <c r="H898" s="68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68"/>
      <c r="B899" s="68"/>
      <c r="C899" s="68"/>
      <c r="D899" s="3"/>
      <c r="E899" s="68"/>
      <c r="F899" s="3"/>
      <c r="G899" s="68"/>
      <c r="H899" s="68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68"/>
      <c r="B900" s="68"/>
      <c r="C900" s="68"/>
      <c r="D900" s="3"/>
      <c r="E900" s="68"/>
      <c r="F900" s="3"/>
      <c r="G900" s="68"/>
      <c r="H900" s="68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68"/>
      <c r="B901" s="68"/>
      <c r="C901" s="68"/>
      <c r="D901" s="3"/>
      <c r="E901" s="68"/>
      <c r="F901" s="3"/>
      <c r="G901" s="68"/>
      <c r="H901" s="68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68"/>
      <c r="B902" s="68"/>
      <c r="C902" s="68"/>
      <c r="D902" s="3"/>
      <c r="E902" s="68"/>
      <c r="F902" s="3"/>
      <c r="G902" s="68"/>
      <c r="H902" s="68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68"/>
      <c r="B903" s="68"/>
      <c r="C903" s="68"/>
      <c r="D903" s="3"/>
      <c r="E903" s="68"/>
      <c r="F903" s="3"/>
      <c r="G903" s="68"/>
      <c r="H903" s="68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68"/>
      <c r="B904" s="68"/>
      <c r="C904" s="68"/>
      <c r="D904" s="3"/>
      <c r="E904" s="68"/>
      <c r="F904" s="3"/>
      <c r="G904" s="68"/>
      <c r="H904" s="68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68"/>
      <c r="B905" s="68"/>
      <c r="C905" s="68"/>
      <c r="D905" s="3"/>
      <c r="E905" s="68"/>
      <c r="F905" s="3"/>
      <c r="G905" s="68"/>
      <c r="H905" s="68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68"/>
      <c r="B906" s="68"/>
      <c r="C906" s="68"/>
      <c r="D906" s="3"/>
      <c r="E906" s="68"/>
      <c r="F906" s="3"/>
      <c r="G906" s="68"/>
      <c r="H906" s="68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68"/>
      <c r="B907" s="68"/>
      <c r="C907" s="68"/>
      <c r="D907" s="3"/>
      <c r="E907" s="68"/>
      <c r="F907" s="3"/>
      <c r="G907" s="68"/>
      <c r="H907" s="68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68"/>
      <c r="B908" s="68"/>
      <c r="C908" s="68"/>
      <c r="D908" s="3"/>
      <c r="E908" s="68"/>
      <c r="F908" s="3"/>
      <c r="G908" s="68"/>
      <c r="H908" s="68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68"/>
      <c r="B909" s="68"/>
      <c r="C909" s="68"/>
      <c r="D909" s="3"/>
      <c r="E909" s="68"/>
      <c r="F909" s="3"/>
      <c r="G909" s="68"/>
      <c r="H909" s="68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68"/>
      <c r="B910" s="68"/>
      <c r="C910" s="68"/>
      <c r="D910" s="3"/>
      <c r="E910" s="68"/>
      <c r="F910" s="3"/>
      <c r="G910" s="68"/>
      <c r="H910" s="68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68"/>
      <c r="B911" s="68"/>
      <c r="C911" s="68"/>
      <c r="D911" s="3"/>
      <c r="E911" s="68"/>
      <c r="F911" s="3"/>
      <c r="G911" s="68"/>
      <c r="H911" s="68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68"/>
      <c r="B912" s="68"/>
      <c r="C912" s="68"/>
      <c r="D912" s="3"/>
      <c r="E912" s="68"/>
      <c r="F912" s="3"/>
      <c r="G912" s="68"/>
      <c r="H912" s="68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68"/>
      <c r="B913" s="68"/>
      <c r="C913" s="68"/>
      <c r="D913" s="3"/>
      <c r="E913" s="68"/>
      <c r="F913" s="3"/>
      <c r="G913" s="68"/>
      <c r="H913" s="68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68"/>
      <c r="B914" s="68"/>
      <c r="C914" s="68"/>
      <c r="D914" s="3"/>
      <c r="E914" s="68"/>
      <c r="F914" s="3"/>
      <c r="G914" s="68"/>
      <c r="H914" s="68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68"/>
      <c r="B915" s="68"/>
      <c r="C915" s="68"/>
      <c r="D915" s="3"/>
      <c r="E915" s="68"/>
      <c r="F915" s="3"/>
      <c r="G915" s="68"/>
      <c r="H915" s="68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68"/>
      <c r="B916" s="68"/>
      <c r="C916" s="68"/>
      <c r="D916" s="3"/>
      <c r="E916" s="68"/>
      <c r="F916" s="3"/>
      <c r="G916" s="68"/>
      <c r="H916" s="68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68"/>
      <c r="B917" s="68"/>
      <c r="C917" s="68"/>
      <c r="D917" s="3"/>
      <c r="E917" s="68"/>
      <c r="F917" s="3"/>
      <c r="G917" s="68"/>
      <c r="H917" s="68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68"/>
      <c r="B918" s="68"/>
      <c r="C918" s="68"/>
      <c r="D918" s="3"/>
      <c r="E918" s="68"/>
      <c r="F918" s="3"/>
      <c r="G918" s="68"/>
      <c r="H918" s="68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68"/>
      <c r="B919" s="68"/>
      <c r="C919" s="68"/>
      <c r="D919" s="3"/>
      <c r="E919" s="68"/>
      <c r="F919" s="3"/>
      <c r="G919" s="68"/>
      <c r="H919" s="68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68"/>
      <c r="B920" s="68"/>
      <c r="C920" s="68"/>
      <c r="D920" s="3"/>
      <c r="E920" s="68"/>
      <c r="F920" s="3"/>
      <c r="G920" s="68"/>
      <c r="H920" s="68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68"/>
      <c r="B921" s="68"/>
      <c r="C921" s="68"/>
      <c r="D921" s="3"/>
      <c r="E921" s="68"/>
      <c r="F921" s="3"/>
      <c r="G921" s="68"/>
      <c r="H921" s="68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68"/>
      <c r="B922" s="68"/>
      <c r="C922" s="68"/>
      <c r="D922" s="3"/>
      <c r="E922" s="68"/>
      <c r="F922" s="3"/>
      <c r="G922" s="68"/>
      <c r="H922" s="68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68"/>
      <c r="B923" s="68"/>
      <c r="C923" s="68"/>
      <c r="D923" s="3"/>
      <c r="E923" s="68"/>
      <c r="F923" s="3"/>
      <c r="G923" s="68"/>
      <c r="H923" s="68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68"/>
      <c r="B924" s="68"/>
      <c r="C924" s="68"/>
      <c r="D924" s="3"/>
      <c r="E924" s="68"/>
      <c r="F924" s="3"/>
      <c r="G924" s="68"/>
      <c r="H924" s="68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68"/>
      <c r="B925" s="68"/>
      <c r="C925" s="68"/>
      <c r="D925" s="3"/>
      <c r="E925" s="68"/>
      <c r="F925" s="3"/>
      <c r="G925" s="68"/>
      <c r="H925" s="68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68"/>
      <c r="B926" s="68"/>
      <c r="C926" s="68"/>
      <c r="D926" s="3"/>
      <c r="E926" s="68"/>
      <c r="F926" s="3"/>
      <c r="G926" s="68"/>
      <c r="H926" s="68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68"/>
      <c r="B927" s="68"/>
      <c r="C927" s="68"/>
      <c r="D927" s="3"/>
      <c r="E927" s="68"/>
      <c r="F927" s="3"/>
      <c r="G927" s="68"/>
      <c r="H927" s="68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68"/>
      <c r="B928" s="68"/>
      <c r="C928" s="68"/>
      <c r="D928" s="3"/>
      <c r="E928" s="68"/>
      <c r="F928" s="3"/>
      <c r="G928" s="68"/>
      <c r="H928" s="68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68"/>
      <c r="B929" s="68"/>
      <c r="C929" s="68"/>
      <c r="D929" s="3"/>
      <c r="E929" s="68"/>
      <c r="F929" s="3"/>
      <c r="G929" s="68"/>
      <c r="H929" s="68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68"/>
      <c r="B930" s="68"/>
      <c r="C930" s="68"/>
      <c r="D930" s="3"/>
      <c r="E930" s="68"/>
      <c r="F930" s="3"/>
      <c r="G930" s="68"/>
      <c r="H930" s="68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68"/>
      <c r="B931" s="68"/>
      <c r="C931" s="68"/>
      <c r="D931" s="3"/>
      <c r="E931" s="68"/>
      <c r="F931" s="3"/>
      <c r="G931" s="68"/>
      <c r="H931" s="68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68"/>
      <c r="B932" s="68"/>
      <c r="C932" s="68"/>
      <c r="D932" s="3"/>
      <c r="E932" s="68"/>
      <c r="F932" s="3"/>
      <c r="G932" s="68"/>
      <c r="H932" s="68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68"/>
      <c r="B933" s="68"/>
      <c r="C933" s="68"/>
      <c r="D933" s="3"/>
      <c r="E933" s="68"/>
      <c r="F933" s="3"/>
      <c r="G933" s="68"/>
      <c r="H933" s="68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68"/>
      <c r="B934" s="68"/>
      <c r="C934" s="68"/>
      <c r="D934" s="3"/>
      <c r="E934" s="68"/>
      <c r="F934" s="3"/>
      <c r="G934" s="68"/>
      <c r="H934" s="68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68"/>
      <c r="B935" s="68"/>
      <c r="C935" s="68"/>
      <c r="D935" s="3"/>
      <c r="E935" s="68"/>
      <c r="F935" s="3"/>
      <c r="G935" s="68"/>
      <c r="H935" s="68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68"/>
      <c r="B936" s="68"/>
      <c r="C936" s="68"/>
      <c r="D936" s="3"/>
      <c r="E936" s="68"/>
      <c r="F936" s="3"/>
      <c r="G936" s="68"/>
      <c r="H936" s="68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68"/>
      <c r="B937" s="68"/>
      <c r="C937" s="68"/>
      <c r="D937" s="3"/>
      <c r="E937" s="68"/>
      <c r="F937" s="3"/>
      <c r="G937" s="68"/>
      <c r="H937" s="68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68"/>
      <c r="B938" s="68"/>
      <c r="C938" s="68"/>
      <c r="D938" s="3"/>
      <c r="E938" s="68"/>
      <c r="F938" s="3"/>
      <c r="G938" s="68"/>
      <c r="H938" s="68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68"/>
      <c r="B939" s="68"/>
      <c r="C939" s="68"/>
      <c r="D939" s="3"/>
      <c r="E939" s="68"/>
      <c r="F939" s="3"/>
      <c r="G939" s="68"/>
      <c r="H939" s="68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68"/>
      <c r="B940" s="68"/>
      <c r="C940" s="68"/>
      <c r="D940" s="3"/>
      <c r="E940" s="68"/>
      <c r="F940" s="3"/>
      <c r="G940" s="68"/>
      <c r="H940" s="68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68"/>
      <c r="B941" s="68"/>
      <c r="C941" s="68"/>
      <c r="D941" s="3"/>
      <c r="E941" s="68"/>
      <c r="F941" s="3"/>
      <c r="G941" s="68"/>
      <c r="H941" s="68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68"/>
      <c r="B942" s="68"/>
      <c r="C942" s="68"/>
      <c r="D942" s="3"/>
      <c r="E942" s="68"/>
      <c r="F942" s="3"/>
      <c r="G942" s="68"/>
      <c r="H942" s="68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68"/>
      <c r="B943" s="68"/>
      <c r="C943" s="68"/>
      <c r="D943" s="3"/>
      <c r="E943" s="68"/>
      <c r="F943" s="3"/>
      <c r="G943" s="68"/>
      <c r="H943" s="68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68"/>
      <c r="B944" s="68"/>
      <c r="C944" s="68"/>
      <c r="D944" s="3"/>
      <c r="E944" s="68"/>
      <c r="F944" s="3"/>
      <c r="G944" s="68"/>
      <c r="H944" s="68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68"/>
      <c r="B945" s="68"/>
      <c r="C945" s="68"/>
      <c r="D945" s="3"/>
      <c r="E945" s="68"/>
      <c r="F945" s="3"/>
      <c r="G945" s="68"/>
      <c r="H945" s="68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68"/>
      <c r="B946" s="68"/>
      <c r="C946" s="68"/>
      <c r="D946" s="3"/>
      <c r="E946" s="68"/>
      <c r="F946" s="3"/>
      <c r="G946" s="68"/>
      <c r="H946" s="68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68"/>
      <c r="B947" s="68"/>
      <c r="C947" s="68"/>
      <c r="D947" s="3"/>
      <c r="E947" s="68"/>
      <c r="F947" s="3"/>
      <c r="G947" s="68"/>
      <c r="H947" s="68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68"/>
      <c r="B948" s="68"/>
      <c r="C948" s="68"/>
      <c r="D948" s="3"/>
      <c r="E948" s="68"/>
      <c r="F948" s="3"/>
      <c r="G948" s="68"/>
      <c r="H948" s="68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68"/>
      <c r="B949" s="68"/>
      <c r="C949" s="68"/>
      <c r="D949" s="3"/>
      <c r="E949" s="68"/>
      <c r="F949" s="3"/>
      <c r="G949" s="68"/>
      <c r="H949" s="68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68"/>
      <c r="B950" s="68"/>
      <c r="C950" s="68"/>
      <c r="D950" s="3"/>
      <c r="E950" s="68"/>
      <c r="F950" s="3"/>
      <c r="G950" s="68"/>
      <c r="H950" s="68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68"/>
      <c r="B951" s="68"/>
      <c r="C951" s="68"/>
      <c r="D951" s="3"/>
      <c r="E951" s="68"/>
      <c r="F951" s="3"/>
      <c r="G951" s="68"/>
      <c r="H951" s="68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68"/>
      <c r="B952" s="68"/>
      <c r="C952" s="68"/>
      <c r="D952" s="3"/>
      <c r="E952" s="68"/>
      <c r="F952" s="3"/>
      <c r="G952" s="68"/>
      <c r="H952" s="68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68"/>
      <c r="B953" s="68"/>
      <c r="C953" s="68"/>
      <c r="D953" s="3"/>
      <c r="E953" s="68"/>
      <c r="F953" s="3"/>
      <c r="G953" s="68"/>
      <c r="H953" s="68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68"/>
      <c r="B954" s="68"/>
      <c r="C954" s="68"/>
      <c r="D954" s="3"/>
      <c r="E954" s="68"/>
      <c r="F954" s="3"/>
      <c r="G954" s="68"/>
      <c r="H954" s="68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68"/>
      <c r="B955" s="68"/>
      <c r="C955" s="68"/>
      <c r="D955" s="3"/>
      <c r="E955" s="68"/>
      <c r="F955" s="3"/>
      <c r="G955" s="68"/>
      <c r="H955" s="68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68"/>
      <c r="B956" s="68"/>
      <c r="C956" s="68"/>
      <c r="D956" s="3"/>
      <c r="E956" s="68"/>
      <c r="F956" s="3"/>
      <c r="G956" s="68"/>
      <c r="H956" s="68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68"/>
      <c r="B957" s="68"/>
      <c r="C957" s="68"/>
      <c r="D957" s="3"/>
      <c r="E957" s="68"/>
      <c r="F957" s="3"/>
      <c r="G957" s="68"/>
      <c r="H957" s="68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68"/>
      <c r="B958" s="68"/>
      <c r="C958" s="68"/>
      <c r="D958" s="3"/>
      <c r="E958" s="68"/>
      <c r="F958" s="3"/>
      <c r="G958" s="68"/>
      <c r="H958" s="68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68"/>
      <c r="B959" s="68"/>
      <c r="C959" s="68"/>
      <c r="D959" s="3"/>
      <c r="E959" s="68"/>
      <c r="F959" s="3"/>
      <c r="G959" s="68"/>
      <c r="H959" s="68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68"/>
      <c r="B960" s="68"/>
      <c r="C960" s="68"/>
      <c r="D960" s="3"/>
      <c r="E960" s="68"/>
      <c r="F960" s="3"/>
      <c r="G960" s="68"/>
      <c r="H960" s="68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68"/>
      <c r="B961" s="68"/>
      <c r="C961" s="68"/>
      <c r="D961" s="3"/>
      <c r="E961" s="68"/>
      <c r="F961" s="3"/>
      <c r="G961" s="68"/>
      <c r="H961" s="68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68"/>
      <c r="B962" s="68"/>
      <c r="C962" s="68"/>
      <c r="D962" s="3"/>
      <c r="E962" s="68"/>
      <c r="F962" s="3"/>
      <c r="G962" s="68"/>
      <c r="H962" s="68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68"/>
      <c r="B963" s="68"/>
      <c r="C963" s="68"/>
      <c r="D963" s="3"/>
      <c r="E963" s="68"/>
      <c r="F963" s="3"/>
      <c r="G963" s="68"/>
      <c r="H963" s="68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68"/>
      <c r="B964" s="68"/>
      <c r="C964" s="68"/>
      <c r="D964" s="3"/>
      <c r="E964" s="68"/>
      <c r="F964" s="3"/>
      <c r="G964" s="68"/>
      <c r="H964" s="68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68"/>
      <c r="B965" s="68"/>
      <c r="C965" s="68"/>
      <c r="D965" s="3"/>
      <c r="E965" s="68"/>
      <c r="F965" s="3"/>
      <c r="G965" s="68"/>
      <c r="H965" s="68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68"/>
      <c r="B966" s="68"/>
      <c r="C966" s="68"/>
      <c r="D966" s="3"/>
      <c r="E966" s="68"/>
      <c r="F966" s="3"/>
      <c r="G966" s="68"/>
      <c r="H966" s="68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68"/>
      <c r="B967" s="68"/>
      <c r="C967" s="68"/>
      <c r="D967" s="3"/>
      <c r="E967" s="68"/>
      <c r="F967" s="3"/>
      <c r="G967" s="68"/>
      <c r="H967" s="68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68"/>
      <c r="B968" s="68"/>
      <c r="C968" s="68"/>
      <c r="D968" s="3"/>
      <c r="E968" s="68"/>
      <c r="F968" s="3"/>
      <c r="G968" s="68"/>
      <c r="H968" s="68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68"/>
      <c r="B969" s="68"/>
      <c r="C969" s="68"/>
      <c r="D969" s="3"/>
      <c r="E969" s="68"/>
      <c r="F969" s="3"/>
      <c r="G969" s="68"/>
      <c r="H969" s="68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68"/>
      <c r="B970" s="68"/>
      <c r="C970" s="68"/>
      <c r="D970" s="3"/>
      <c r="E970" s="68"/>
      <c r="F970" s="3"/>
      <c r="G970" s="68"/>
      <c r="H970" s="68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68"/>
      <c r="B971" s="68"/>
      <c r="C971" s="68"/>
      <c r="D971" s="3"/>
      <c r="E971" s="68"/>
      <c r="F971" s="3"/>
      <c r="G971" s="68"/>
      <c r="H971" s="68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68"/>
      <c r="B972" s="68"/>
      <c r="C972" s="68"/>
      <c r="D972" s="3"/>
      <c r="E972" s="68"/>
      <c r="F972" s="3"/>
      <c r="G972" s="68"/>
      <c r="H972" s="68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68"/>
      <c r="B973" s="68"/>
      <c r="C973" s="68"/>
      <c r="D973" s="3"/>
      <c r="E973" s="68"/>
      <c r="F973" s="3"/>
      <c r="G973" s="68"/>
      <c r="H973" s="68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68"/>
      <c r="B974" s="68"/>
      <c r="C974" s="68"/>
      <c r="D974" s="3"/>
      <c r="E974" s="68"/>
      <c r="F974" s="3"/>
      <c r="G974" s="68"/>
      <c r="H974" s="68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68"/>
      <c r="B975" s="68"/>
      <c r="C975" s="68"/>
      <c r="D975" s="3"/>
      <c r="E975" s="68"/>
      <c r="F975" s="3"/>
      <c r="G975" s="68"/>
      <c r="H975" s="68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68"/>
      <c r="B976" s="68"/>
      <c r="C976" s="68"/>
      <c r="D976" s="3"/>
      <c r="E976" s="68"/>
      <c r="F976" s="3"/>
      <c r="G976" s="68"/>
      <c r="H976" s="68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68"/>
      <c r="B977" s="68"/>
      <c r="C977" s="68"/>
      <c r="D977" s="3"/>
      <c r="E977" s="68"/>
      <c r="F977" s="3"/>
      <c r="G977" s="68"/>
      <c r="H977" s="68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68"/>
      <c r="B978" s="68"/>
      <c r="C978" s="68"/>
      <c r="D978" s="3"/>
      <c r="E978" s="68"/>
      <c r="F978" s="3"/>
      <c r="G978" s="68"/>
      <c r="H978" s="68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68"/>
      <c r="B979" s="68"/>
      <c r="C979" s="68"/>
      <c r="D979" s="3"/>
      <c r="E979" s="68"/>
      <c r="F979" s="3"/>
      <c r="G979" s="68"/>
      <c r="H979" s="68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68"/>
      <c r="B980" s="68"/>
      <c r="C980" s="68"/>
      <c r="D980" s="3"/>
      <c r="E980" s="68"/>
      <c r="F980" s="3"/>
      <c r="G980" s="68"/>
      <c r="H980" s="68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68"/>
      <c r="B981" s="68"/>
      <c r="C981" s="68"/>
      <c r="D981" s="3"/>
      <c r="E981" s="68"/>
      <c r="F981" s="3"/>
      <c r="G981" s="68"/>
      <c r="H981" s="68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68"/>
      <c r="B982" s="68"/>
      <c r="C982" s="68"/>
      <c r="D982" s="3"/>
      <c r="E982" s="68"/>
      <c r="F982" s="3"/>
      <c r="G982" s="68"/>
      <c r="H982" s="68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68"/>
      <c r="B983" s="68"/>
      <c r="C983" s="68"/>
      <c r="D983" s="3"/>
      <c r="E983" s="68"/>
      <c r="F983" s="3"/>
      <c r="G983" s="68"/>
      <c r="H983" s="68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68"/>
      <c r="B984" s="68"/>
      <c r="C984" s="68"/>
      <c r="D984" s="3"/>
      <c r="E984" s="68"/>
      <c r="F984" s="3"/>
      <c r="G984" s="68"/>
      <c r="H984" s="68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68"/>
      <c r="B985" s="68"/>
      <c r="C985" s="68"/>
      <c r="D985" s="3"/>
      <c r="E985" s="68"/>
      <c r="F985" s="3"/>
      <c r="G985" s="68"/>
      <c r="H985" s="68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68"/>
      <c r="B986" s="68"/>
      <c r="C986" s="68"/>
      <c r="D986" s="3"/>
      <c r="E986" s="68"/>
      <c r="F986" s="3"/>
      <c r="G986" s="68"/>
      <c r="H986" s="68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68"/>
      <c r="B987" s="68"/>
      <c r="C987" s="68"/>
      <c r="D987" s="3"/>
      <c r="E987" s="68"/>
      <c r="F987" s="3"/>
      <c r="G987" s="68"/>
      <c r="H987" s="68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68"/>
      <c r="B988" s="68"/>
      <c r="C988" s="68"/>
      <c r="D988" s="3"/>
      <c r="E988" s="68"/>
      <c r="F988" s="3"/>
      <c r="G988" s="68"/>
      <c r="H988" s="68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68"/>
      <c r="B989" s="68"/>
      <c r="C989" s="68"/>
      <c r="D989" s="3"/>
      <c r="E989" s="68"/>
      <c r="F989" s="3"/>
      <c r="G989" s="68"/>
      <c r="H989" s="68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68"/>
      <c r="B990" s="68"/>
      <c r="C990" s="68"/>
      <c r="D990" s="3"/>
      <c r="E990" s="68"/>
      <c r="F990" s="3"/>
      <c r="G990" s="68"/>
      <c r="H990" s="68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68"/>
      <c r="B991" s="68"/>
      <c r="C991" s="68"/>
      <c r="D991" s="3"/>
      <c r="E991" s="68"/>
      <c r="F991" s="3"/>
      <c r="G991" s="68"/>
      <c r="H991" s="68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68"/>
      <c r="B992" s="68"/>
      <c r="C992" s="68"/>
      <c r="D992" s="3"/>
      <c r="E992" s="68"/>
      <c r="F992" s="3"/>
      <c r="G992" s="68"/>
      <c r="H992" s="68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68"/>
      <c r="B993" s="68"/>
      <c r="C993" s="68"/>
      <c r="D993" s="3"/>
      <c r="E993" s="68"/>
      <c r="F993" s="3"/>
      <c r="G993" s="68"/>
      <c r="H993" s="68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68"/>
      <c r="B994" s="68"/>
      <c r="C994" s="68"/>
      <c r="D994" s="3"/>
      <c r="E994" s="68"/>
      <c r="F994" s="3"/>
      <c r="G994" s="68"/>
      <c r="H994" s="68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68"/>
      <c r="B995" s="68"/>
      <c r="C995" s="68"/>
      <c r="D995" s="3"/>
      <c r="E995" s="68"/>
      <c r="F995" s="3"/>
      <c r="G995" s="68"/>
      <c r="H995" s="68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68"/>
      <c r="B996" s="68"/>
      <c r="C996" s="68"/>
      <c r="D996" s="3"/>
      <c r="E996" s="68"/>
      <c r="F996" s="3"/>
      <c r="G996" s="68"/>
      <c r="H996" s="68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68"/>
      <c r="B997" s="68"/>
      <c r="C997" s="68"/>
      <c r="D997" s="3"/>
      <c r="E997" s="68"/>
      <c r="F997" s="3"/>
      <c r="G997" s="68"/>
      <c r="H997" s="68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68"/>
      <c r="B998" s="68"/>
      <c r="C998" s="68"/>
      <c r="D998" s="3"/>
      <c r="E998" s="68"/>
      <c r="F998" s="3"/>
      <c r="G998" s="68"/>
      <c r="H998" s="68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68"/>
      <c r="B999" s="68"/>
      <c r="C999" s="68"/>
      <c r="D999" s="3"/>
      <c r="E999" s="68"/>
      <c r="F999" s="3"/>
      <c r="G999" s="68"/>
      <c r="H999" s="68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68"/>
      <c r="B1000" s="68"/>
      <c r="C1000" s="68"/>
      <c r="D1000" s="3"/>
      <c r="E1000" s="68"/>
      <c r="F1000" s="3"/>
      <c r="G1000" s="68"/>
      <c r="H1000" s="68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5">
      <c r="A1001" s="68"/>
      <c r="B1001" s="68"/>
      <c r="C1001" s="68"/>
      <c r="D1001" s="3"/>
      <c r="E1001" s="68"/>
      <c r="F1001" s="3"/>
      <c r="G1001" s="68"/>
      <c r="H1001" s="68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5">
      <c r="A1002" s="68"/>
      <c r="B1002" s="68"/>
      <c r="C1002" s="68"/>
      <c r="D1002" s="3"/>
      <c r="E1002" s="68"/>
      <c r="F1002" s="3"/>
      <c r="G1002" s="68"/>
      <c r="H1002" s="68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5">
      <c r="A1003" s="68"/>
      <c r="B1003" s="68"/>
      <c r="C1003" s="68"/>
      <c r="D1003" s="3"/>
      <c r="E1003" s="68"/>
      <c r="F1003" s="3"/>
      <c r="G1003" s="68"/>
      <c r="H1003" s="68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5">
      <c r="A1004" s="68"/>
      <c r="B1004" s="68"/>
      <c r="C1004" s="68"/>
      <c r="D1004" s="3"/>
      <c r="E1004" s="68"/>
      <c r="F1004" s="3"/>
      <c r="G1004" s="68"/>
      <c r="H1004" s="68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25">
      <c r="A1005" s="68"/>
      <c r="B1005" s="68"/>
      <c r="C1005" s="68"/>
      <c r="D1005" s="3"/>
      <c r="E1005" s="68"/>
      <c r="F1005" s="3"/>
      <c r="G1005" s="68"/>
      <c r="H1005" s="68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25">
      <c r="A1006" s="68"/>
      <c r="B1006" s="68"/>
      <c r="C1006" s="68"/>
      <c r="D1006" s="3"/>
      <c r="E1006" s="68"/>
      <c r="F1006" s="3"/>
      <c r="G1006" s="68"/>
      <c r="H1006" s="68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25">
      <c r="A1007" s="68"/>
      <c r="B1007" s="68"/>
      <c r="C1007" s="68"/>
      <c r="D1007" s="3"/>
      <c r="E1007" s="68"/>
      <c r="F1007" s="3"/>
      <c r="G1007" s="68"/>
      <c r="H1007" s="68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25">
      <c r="A1008" s="68"/>
      <c r="B1008" s="68"/>
      <c r="C1008" s="68"/>
      <c r="D1008" s="3"/>
      <c r="E1008" s="68"/>
      <c r="F1008" s="3"/>
      <c r="G1008" s="68"/>
      <c r="H1008" s="68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25">
      <c r="A1009" s="68"/>
      <c r="B1009" s="68"/>
      <c r="C1009" s="68"/>
      <c r="D1009" s="3"/>
      <c r="E1009" s="68"/>
      <c r="F1009" s="3"/>
      <c r="G1009" s="68"/>
      <c r="H1009" s="68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25">
      <c r="A1010" s="68"/>
      <c r="B1010" s="68"/>
      <c r="C1010" s="68"/>
      <c r="D1010" s="3"/>
      <c r="E1010" s="68"/>
      <c r="F1010" s="3"/>
      <c r="G1010" s="68"/>
      <c r="H1010" s="68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25">
      <c r="A1011" s="68"/>
      <c r="B1011" s="68"/>
      <c r="C1011" s="68"/>
      <c r="D1011" s="3"/>
      <c r="E1011" s="68"/>
      <c r="F1011" s="3"/>
      <c r="G1011" s="68"/>
      <c r="H1011" s="68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25">
      <c r="A1012" s="68"/>
      <c r="B1012" s="68"/>
      <c r="C1012" s="68"/>
      <c r="D1012" s="3"/>
      <c r="E1012" s="68"/>
      <c r="F1012" s="3"/>
      <c r="G1012" s="68"/>
      <c r="H1012" s="68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25">
      <c r="A1013" s="68"/>
      <c r="B1013" s="68"/>
      <c r="C1013" s="68"/>
      <c r="D1013" s="3"/>
      <c r="E1013" s="68"/>
      <c r="F1013" s="3"/>
      <c r="G1013" s="68"/>
      <c r="H1013" s="68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25">
      <c r="A1014" s="68"/>
      <c r="B1014" s="68"/>
      <c r="C1014" s="68"/>
      <c r="D1014" s="3"/>
      <c r="E1014" s="68"/>
      <c r="F1014" s="3"/>
      <c r="G1014" s="68"/>
      <c r="H1014" s="68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25">
      <c r="A1015" s="68"/>
      <c r="B1015" s="68"/>
      <c r="C1015" s="68"/>
      <c r="D1015" s="3"/>
      <c r="E1015" s="68"/>
      <c r="F1015" s="3"/>
      <c r="G1015" s="68"/>
      <c r="H1015" s="68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 x14ac:dyDescent="0.25">
      <c r="A1016" s="68"/>
      <c r="B1016" s="68"/>
      <c r="C1016" s="68"/>
      <c r="D1016" s="3"/>
      <c r="E1016" s="68"/>
      <c r="F1016" s="3"/>
      <c r="G1016" s="68"/>
      <c r="H1016" s="68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 x14ac:dyDescent="0.25">
      <c r="A1017" s="68"/>
      <c r="B1017" s="68"/>
      <c r="C1017" s="68"/>
      <c r="D1017" s="3"/>
      <c r="E1017" s="68"/>
      <c r="F1017" s="3"/>
      <c r="G1017" s="68"/>
      <c r="H1017" s="68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 x14ac:dyDescent="0.25">
      <c r="A1018" s="68"/>
      <c r="B1018" s="68"/>
      <c r="C1018" s="68"/>
      <c r="D1018" s="3"/>
      <c r="E1018" s="68"/>
      <c r="F1018" s="3"/>
      <c r="G1018" s="68"/>
      <c r="H1018" s="68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 x14ac:dyDescent="0.25">
      <c r="A1019" s="68"/>
      <c r="B1019" s="68"/>
      <c r="C1019" s="68"/>
      <c r="D1019" s="3"/>
      <c r="E1019" s="68"/>
      <c r="F1019" s="3"/>
      <c r="G1019" s="68"/>
      <c r="H1019" s="68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 x14ac:dyDescent="0.25">
      <c r="A1020" s="68"/>
      <c r="B1020" s="68"/>
      <c r="C1020" s="68"/>
      <c r="D1020" s="3"/>
      <c r="E1020" s="68"/>
      <c r="F1020" s="3"/>
      <c r="G1020" s="68"/>
      <c r="H1020" s="68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 x14ac:dyDescent="0.25">
      <c r="A1021" s="68"/>
      <c r="B1021" s="68"/>
      <c r="C1021" s="68"/>
      <c r="D1021" s="3"/>
      <c r="E1021" s="68"/>
      <c r="F1021" s="3"/>
      <c r="G1021" s="68"/>
      <c r="H1021" s="68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 x14ac:dyDescent="0.25">
      <c r="A1022" s="68"/>
      <c r="B1022" s="68"/>
      <c r="C1022" s="68"/>
      <c r="D1022" s="3"/>
      <c r="E1022" s="68"/>
      <c r="F1022" s="3"/>
      <c r="G1022" s="68"/>
      <c r="H1022" s="68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 x14ac:dyDescent="0.25">
      <c r="A1023" s="68"/>
      <c r="B1023" s="68"/>
      <c r="C1023" s="68"/>
      <c r="D1023" s="3"/>
      <c r="E1023" s="68"/>
      <c r="F1023" s="3"/>
      <c r="G1023" s="68"/>
      <c r="H1023" s="68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 x14ac:dyDescent="0.25">
      <c r="A1024" s="68"/>
      <c r="B1024" s="68"/>
      <c r="C1024" s="68"/>
      <c r="D1024" s="3"/>
      <c r="E1024" s="68"/>
      <c r="F1024" s="3"/>
      <c r="G1024" s="68"/>
      <c r="H1024" s="68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 x14ac:dyDescent="0.25">
      <c r="A1025" s="68"/>
      <c r="B1025" s="68"/>
      <c r="C1025" s="68"/>
      <c r="D1025" s="3"/>
      <c r="E1025" s="68"/>
      <c r="F1025" s="3"/>
      <c r="G1025" s="68"/>
      <c r="H1025" s="68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 x14ac:dyDescent="0.25">
      <c r="A1026" s="68"/>
      <c r="B1026" s="68"/>
      <c r="C1026" s="68"/>
      <c r="D1026" s="3"/>
      <c r="E1026" s="68"/>
      <c r="F1026" s="3"/>
      <c r="G1026" s="68"/>
      <c r="H1026" s="68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 x14ac:dyDescent="0.25">
      <c r="A1027" s="68"/>
      <c r="B1027" s="68"/>
      <c r="C1027" s="68"/>
      <c r="D1027" s="3"/>
      <c r="E1027" s="68"/>
      <c r="F1027" s="3"/>
      <c r="G1027" s="68"/>
      <c r="H1027" s="68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 x14ac:dyDescent="0.25">
      <c r="A1028" s="68"/>
      <c r="B1028" s="68"/>
      <c r="C1028" s="68"/>
      <c r="D1028" s="3"/>
      <c r="E1028" s="68"/>
      <c r="F1028" s="3"/>
      <c r="G1028" s="68"/>
      <c r="H1028" s="68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 x14ac:dyDescent="0.25">
      <c r="A1029" s="68"/>
      <c r="B1029" s="68"/>
      <c r="C1029" s="68"/>
      <c r="D1029" s="3"/>
      <c r="E1029" s="68"/>
      <c r="F1029" s="3"/>
      <c r="G1029" s="68"/>
      <c r="H1029" s="68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5.75" customHeight="1" x14ac:dyDescent="0.25">
      <c r="A1030" s="68"/>
      <c r="B1030" s="68"/>
      <c r="C1030" s="68"/>
      <c r="D1030" s="3"/>
      <c r="E1030" s="68"/>
      <c r="F1030" s="3"/>
      <c r="G1030" s="68"/>
      <c r="H1030" s="68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5.75" customHeight="1" x14ac:dyDescent="0.25">
      <c r="A1031" s="68"/>
      <c r="B1031" s="68"/>
      <c r="C1031" s="68"/>
      <c r="D1031" s="3"/>
      <c r="E1031" s="68"/>
      <c r="F1031" s="3"/>
      <c r="G1031" s="68"/>
      <c r="H1031" s="68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5.75" customHeight="1" x14ac:dyDescent="0.25">
      <c r="A1032" s="68"/>
      <c r="B1032" s="68"/>
      <c r="C1032" s="68"/>
      <c r="D1032" s="3"/>
      <c r="E1032" s="68"/>
      <c r="F1032" s="3"/>
      <c r="G1032" s="68"/>
      <c r="H1032" s="68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5.75" customHeight="1" x14ac:dyDescent="0.25">
      <c r="A1033" s="68"/>
      <c r="B1033" s="68"/>
      <c r="C1033" s="68"/>
      <c r="D1033" s="3"/>
      <c r="E1033" s="68"/>
      <c r="F1033" s="3"/>
      <c r="G1033" s="68"/>
      <c r="H1033" s="68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5.75" customHeight="1" x14ac:dyDescent="0.25">
      <c r="A1034" s="68"/>
      <c r="B1034" s="68"/>
      <c r="C1034" s="68"/>
      <c r="D1034" s="3"/>
      <c r="E1034" s="68"/>
      <c r="F1034" s="3"/>
      <c r="G1034" s="68"/>
      <c r="H1034" s="68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5.75" customHeight="1" x14ac:dyDescent="0.25">
      <c r="A1035" s="68"/>
      <c r="B1035" s="68"/>
      <c r="C1035" s="68"/>
      <c r="D1035" s="3"/>
      <c r="E1035" s="68"/>
      <c r="F1035" s="3"/>
      <c r="G1035" s="68"/>
      <c r="H1035" s="68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5.75" customHeight="1" x14ac:dyDescent="0.25">
      <c r="A1036" s="68"/>
      <c r="B1036" s="68"/>
      <c r="C1036" s="68"/>
      <c r="D1036" s="3"/>
      <c r="E1036" s="68"/>
      <c r="F1036" s="3"/>
      <c r="G1036" s="68"/>
      <c r="H1036" s="68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5.75" customHeight="1" x14ac:dyDescent="0.25">
      <c r="A1037" s="68"/>
      <c r="B1037" s="68"/>
      <c r="C1037" s="68"/>
      <c r="D1037" s="3"/>
      <c r="E1037" s="68"/>
      <c r="F1037" s="3"/>
      <c r="G1037" s="68"/>
      <c r="H1037" s="68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5.75" customHeight="1" x14ac:dyDescent="0.25">
      <c r="A1038" s="68"/>
      <c r="B1038" s="68"/>
      <c r="C1038" s="68"/>
      <c r="D1038" s="3"/>
      <c r="E1038" s="68"/>
      <c r="F1038" s="3"/>
      <c r="G1038" s="68"/>
      <c r="H1038" s="68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5.75" customHeight="1" x14ac:dyDescent="0.25">
      <c r="A1039" s="68"/>
      <c r="B1039" s="68"/>
      <c r="C1039" s="68"/>
      <c r="D1039" s="3"/>
      <c r="E1039" s="68"/>
      <c r="F1039" s="3"/>
      <c r="G1039" s="68"/>
      <c r="H1039" s="68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</sheetData>
  <mergeCells count="14">
    <mergeCell ref="B68:D68"/>
    <mergeCell ref="E68:J68"/>
    <mergeCell ref="B76:C76"/>
    <mergeCell ref="B43:C43"/>
    <mergeCell ref="B45:D45"/>
    <mergeCell ref="E45:J45"/>
    <mergeCell ref="B66:C66"/>
    <mergeCell ref="B7:J7"/>
    <mergeCell ref="B9:D9"/>
    <mergeCell ref="E9:J9"/>
    <mergeCell ref="H2:J2"/>
    <mergeCell ref="B4:J4"/>
    <mergeCell ref="B5:J5"/>
    <mergeCell ref="B6:J6"/>
  </mergeCells>
  <phoneticPr fontId="34" type="noConversion"/>
  <pageMargins left="0.25" right="0.25" top="0.75" bottom="0.75" header="0.3" footer="0.3"/>
  <pageSetup scale="80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</cp:lastModifiedBy>
  <cp:lastPrinted>2020-11-03T07:16:20Z</cp:lastPrinted>
  <dcterms:created xsi:type="dcterms:W3CDTF">2020-10-26T10:29:00Z</dcterms:created>
  <dcterms:modified xsi:type="dcterms:W3CDTF">2020-11-03T07:18:25Z</dcterms:modified>
</cp:coreProperties>
</file>