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00" windowWidth="18880" windowHeight="6490" activeTab="2"/>
  </bookViews>
  <sheets>
    <sheet name="Фінансування" sheetId="1" r:id="rId1"/>
    <sheet name="Витрати" sheetId="2" r:id="rId2"/>
    <sheet name="Реєстр документів" sheetId="4" r:id="rId3"/>
  </sheets>
  <definedNames>
    <definedName name="_xlnm._FilterDatabase" localSheetId="1" hidden="1">Витрати!$A$9:$AF$9</definedName>
  </definedNames>
  <calcPr calcId="124519" refMode="R1C1"/>
</workbook>
</file>

<file path=xl/calcChain.xml><?xml version="1.0" encoding="utf-8"?>
<calcChain xmlns="http://schemas.openxmlformats.org/spreadsheetml/2006/main">
  <c r="J157" i="2"/>
  <c r="J158"/>
  <c r="J159"/>
  <c r="J160"/>
  <c r="AD25" l="1"/>
  <c r="AB24"/>
  <c r="AB25"/>
  <c r="AB26"/>
  <c r="AB27"/>
  <c r="AB28"/>
  <c r="Y24"/>
  <c r="Y25"/>
  <c r="Y26"/>
  <c r="Y27"/>
  <c r="Y28"/>
  <c r="V24"/>
  <c r="V25"/>
  <c r="V26"/>
  <c r="V27"/>
  <c r="V28"/>
  <c r="S24"/>
  <c r="S25"/>
  <c r="S26"/>
  <c r="S27"/>
  <c r="S28"/>
  <c r="P24"/>
  <c r="P25"/>
  <c r="P26"/>
  <c r="P27"/>
  <c r="P28"/>
  <c r="M24"/>
  <c r="M25"/>
  <c r="M26"/>
  <c r="M27"/>
  <c r="M28"/>
  <c r="J24"/>
  <c r="AD24" s="1"/>
  <c r="J25"/>
  <c r="J26"/>
  <c r="AD26" s="1"/>
  <c r="J27"/>
  <c r="AD27" s="1"/>
  <c r="J28"/>
  <c r="AD28" s="1"/>
  <c r="G24"/>
  <c r="AC24" s="1"/>
  <c r="G25"/>
  <c r="AC25" s="1"/>
  <c r="AE25" s="1"/>
  <c r="AF25" s="1"/>
  <c r="G26"/>
  <c r="AC26" s="1"/>
  <c r="G27"/>
  <c r="AC27" s="1"/>
  <c r="G28"/>
  <c r="AC28" s="1"/>
  <c r="AE27" l="1"/>
  <c r="AF27" s="1"/>
  <c r="AE28"/>
  <c r="AF28" s="1"/>
  <c r="AE26"/>
  <c r="AF26" s="1"/>
  <c r="AE24"/>
  <c r="AF24" s="1"/>
  <c r="AB160" l="1"/>
  <c r="Y160"/>
  <c r="V160"/>
  <c r="S160"/>
  <c r="P160"/>
  <c r="AD160" s="1"/>
  <c r="M160"/>
  <c r="G160"/>
  <c r="AC160" s="1"/>
  <c r="AB159"/>
  <c r="Y159"/>
  <c r="V159"/>
  <c r="S159"/>
  <c r="P159"/>
  <c r="M159"/>
  <c r="AD159"/>
  <c r="G159"/>
  <c r="AC159" s="1"/>
  <c r="AB158"/>
  <c r="Y158"/>
  <c r="V158"/>
  <c r="S158"/>
  <c r="P158"/>
  <c r="AD158" s="1"/>
  <c r="M158"/>
  <c r="G158"/>
  <c r="AC158" s="1"/>
  <c r="AB157"/>
  <c r="Y157"/>
  <c r="V157"/>
  <c r="S157"/>
  <c r="P157"/>
  <c r="AD157" s="1"/>
  <c r="M157"/>
  <c r="G157"/>
  <c r="AC157" s="1"/>
  <c r="AB156"/>
  <c r="AB154" s="1"/>
  <c r="AB161" s="1"/>
  <c r="Y156"/>
  <c r="V156"/>
  <c r="V154" s="1"/>
  <c r="V161" s="1"/>
  <c r="S156"/>
  <c r="P156"/>
  <c r="P154" s="1"/>
  <c r="P161" s="1"/>
  <c r="M156"/>
  <c r="J156"/>
  <c r="AD156" s="1"/>
  <c r="G156"/>
  <c r="AC156" s="1"/>
  <c r="AD155"/>
  <c r="AB155"/>
  <c r="Y155"/>
  <c r="V155"/>
  <c r="S155"/>
  <c r="P155"/>
  <c r="M155"/>
  <c r="J155"/>
  <c r="G155"/>
  <c r="AC155" s="1"/>
  <c r="AE155" s="1"/>
  <c r="AF155" s="1"/>
  <c r="AA154"/>
  <c r="AA161" s="1"/>
  <c r="Z154"/>
  <c r="Y154"/>
  <c r="Y161" s="1"/>
  <c r="X154"/>
  <c r="W154"/>
  <c r="W161" s="1"/>
  <c r="U154"/>
  <c r="U161" s="1"/>
  <c r="T154"/>
  <c r="S154"/>
  <c r="S161" s="1"/>
  <c r="R154"/>
  <c r="Q154"/>
  <c r="Q161" s="1"/>
  <c r="O154"/>
  <c r="O161" s="1"/>
  <c r="N154"/>
  <c r="M154"/>
  <c r="M161" s="1"/>
  <c r="L154"/>
  <c r="K154"/>
  <c r="K161" s="1"/>
  <c r="I154"/>
  <c r="H154"/>
  <c r="F154"/>
  <c r="E154"/>
  <c r="AB153"/>
  <c r="Y153"/>
  <c r="V153"/>
  <c r="S153"/>
  <c r="P153"/>
  <c r="M153"/>
  <c r="J153"/>
  <c r="AD153" s="1"/>
  <c r="G153"/>
  <c r="AC153" s="1"/>
  <c r="AB152"/>
  <c r="Y152"/>
  <c r="V152"/>
  <c r="S152"/>
  <c r="P152"/>
  <c r="M152"/>
  <c r="J152"/>
  <c r="AD152" s="1"/>
  <c r="G152"/>
  <c r="AC152" s="1"/>
  <c r="AB151"/>
  <c r="Y151"/>
  <c r="V151"/>
  <c r="S151"/>
  <c r="P151"/>
  <c r="M151"/>
  <c r="J151"/>
  <c r="AD151" s="1"/>
  <c r="G151"/>
  <c r="AC151" s="1"/>
  <c r="AB150"/>
  <c r="Y150"/>
  <c r="V150"/>
  <c r="S150"/>
  <c r="P150"/>
  <c r="M150"/>
  <c r="J150"/>
  <c r="AD150" s="1"/>
  <c r="G150"/>
  <c r="AC150" s="1"/>
  <c r="AB149"/>
  <c r="Y149"/>
  <c r="V149"/>
  <c r="S149"/>
  <c r="P149"/>
  <c r="M149"/>
  <c r="J149"/>
  <c r="AD149" s="1"/>
  <c r="G149"/>
  <c r="AC149" s="1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AD148" s="1"/>
  <c r="I148"/>
  <c r="H148"/>
  <c r="G148"/>
  <c r="AC148" s="1"/>
  <c r="F148"/>
  <c r="E148"/>
  <c r="AB147"/>
  <c r="Y147"/>
  <c r="V147"/>
  <c r="S147"/>
  <c r="P147"/>
  <c r="M147"/>
  <c r="J147"/>
  <c r="AD147" s="1"/>
  <c r="G147"/>
  <c r="AC147" s="1"/>
  <c r="AB146"/>
  <c r="Y146"/>
  <c r="V146"/>
  <c r="S146"/>
  <c r="P146"/>
  <c r="M146"/>
  <c r="J146"/>
  <c r="AD146" s="1"/>
  <c r="G146"/>
  <c r="AC146" s="1"/>
  <c r="AB145"/>
  <c r="Y145"/>
  <c r="V145"/>
  <c r="S145"/>
  <c r="P145"/>
  <c r="M145"/>
  <c r="J145"/>
  <c r="AD145" s="1"/>
  <c r="G145"/>
  <c r="AC145" s="1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AD144" s="1"/>
  <c r="I144"/>
  <c r="H144"/>
  <c r="G144"/>
  <c r="AC144" s="1"/>
  <c r="F144"/>
  <c r="E144"/>
  <c r="AB143"/>
  <c r="Y143"/>
  <c r="V143"/>
  <c r="S143"/>
  <c r="P143"/>
  <c r="M143"/>
  <c r="J143"/>
  <c r="AD143" s="1"/>
  <c r="G143"/>
  <c r="AC143" s="1"/>
  <c r="AB142"/>
  <c r="Y142"/>
  <c r="V142"/>
  <c r="S142"/>
  <c r="P142"/>
  <c r="M142"/>
  <c r="J142"/>
  <c r="AD142" s="1"/>
  <c r="G142"/>
  <c r="AC142" s="1"/>
  <c r="AB141"/>
  <c r="Y141"/>
  <c r="V141"/>
  <c r="S141"/>
  <c r="P141"/>
  <c r="M141"/>
  <c r="J141"/>
  <c r="AD141" s="1"/>
  <c r="G141"/>
  <c r="AC141" s="1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AD140" s="1"/>
  <c r="I140"/>
  <c r="H140"/>
  <c r="G140"/>
  <c r="AC140" s="1"/>
  <c r="F140"/>
  <c r="E140"/>
  <c r="AA138"/>
  <c r="Z138"/>
  <c r="X138"/>
  <c r="W138"/>
  <c r="U138"/>
  <c r="T138"/>
  <c r="R138"/>
  <c r="Q138"/>
  <c r="O138"/>
  <c r="N138"/>
  <c r="L138"/>
  <c r="K138"/>
  <c r="I138"/>
  <c r="H138"/>
  <c r="F138"/>
  <c r="E138"/>
  <c r="AB137"/>
  <c r="Y137"/>
  <c r="V137"/>
  <c r="S137"/>
  <c r="P137"/>
  <c r="M137"/>
  <c r="J137"/>
  <c r="AD137" s="1"/>
  <c r="G137"/>
  <c r="AC137" s="1"/>
  <c r="AB136"/>
  <c r="Y136"/>
  <c r="V136"/>
  <c r="S136"/>
  <c r="P136"/>
  <c r="M136"/>
  <c r="J136"/>
  <c r="AD136" s="1"/>
  <c r="G136"/>
  <c r="AC136" s="1"/>
  <c r="AB135"/>
  <c r="Y135"/>
  <c r="V135"/>
  <c r="S135"/>
  <c r="P135"/>
  <c r="M135"/>
  <c r="J135"/>
  <c r="AD135" s="1"/>
  <c r="G135"/>
  <c r="AC135" s="1"/>
  <c r="AB134"/>
  <c r="AB138" s="1"/>
  <c r="Y134"/>
  <c r="Y138" s="1"/>
  <c r="V134"/>
  <c r="V138" s="1"/>
  <c r="S134"/>
  <c r="S138" s="1"/>
  <c r="P134"/>
  <c r="P138" s="1"/>
  <c r="M134"/>
  <c r="M138" s="1"/>
  <c r="J134"/>
  <c r="J138" s="1"/>
  <c r="AD138" s="1"/>
  <c r="G134"/>
  <c r="G138" s="1"/>
  <c r="AC138" s="1"/>
  <c r="AA132"/>
  <c r="Z132"/>
  <c r="X132"/>
  <c r="W132"/>
  <c r="U132"/>
  <c r="T132"/>
  <c r="R132"/>
  <c r="Q132"/>
  <c r="O132"/>
  <c r="N132"/>
  <c r="L132"/>
  <c r="K132"/>
  <c r="I132"/>
  <c r="H132"/>
  <c r="F132"/>
  <c r="E132"/>
  <c r="AB131"/>
  <c r="Y131"/>
  <c r="V131"/>
  <c r="S131"/>
  <c r="P131"/>
  <c r="M131"/>
  <c r="J131"/>
  <c r="AD131" s="1"/>
  <c r="G131"/>
  <c r="AC131" s="1"/>
  <c r="AB130"/>
  <c r="Y130"/>
  <c r="V130"/>
  <c r="S130"/>
  <c r="P130"/>
  <c r="M130"/>
  <c r="J130"/>
  <c r="AD130" s="1"/>
  <c r="G130"/>
  <c r="AC130" s="1"/>
  <c r="AB129"/>
  <c r="AB132" s="1"/>
  <c r="Y129"/>
  <c r="Y132" s="1"/>
  <c r="V129"/>
  <c r="V132" s="1"/>
  <c r="S129"/>
  <c r="S132" s="1"/>
  <c r="P129"/>
  <c r="P132" s="1"/>
  <c r="M129"/>
  <c r="M132" s="1"/>
  <c r="J129"/>
  <c r="J132" s="1"/>
  <c r="AD132" s="1"/>
  <c r="G129"/>
  <c r="G132" s="1"/>
  <c r="AC132" s="1"/>
  <c r="AA127"/>
  <c r="Z127"/>
  <c r="X127"/>
  <c r="W127"/>
  <c r="U127"/>
  <c r="T127"/>
  <c r="R127"/>
  <c r="Q127"/>
  <c r="O127"/>
  <c r="N127"/>
  <c r="L127"/>
  <c r="K127"/>
  <c r="I127"/>
  <c r="H127"/>
  <c r="F127"/>
  <c r="E127"/>
  <c r="AB126"/>
  <c r="Y126"/>
  <c r="V126"/>
  <c r="S126"/>
  <c r="P126"/>
  <c r="M126"/>
  <c r="J126"/>
  <c r="AD126" s="1"/>
  <c r="G126"/>
  <c r="AC126" s="1"/>
  <c r="AB125"/>
  <c r="AB127" s="1"/>
  <c r="Y125"/>
  <c r="Y127" s="1"/>
  <c r="V125"/>
  <c r="V127" s="1"/>
  <c r="S125"/>
  <c r="S127" s="1"/>
  <c r="P125"/>
  <c r="P127" s="1"/>
  <c r="M125"/>
  <c r="M127" s="1"/>
  <c r="J125"/>
  <c r="J127" s="1"/>
  <c r="AD127" s="1"/>
  <c r="G125"/>
  <c r="G127" s="1"/>
  <c r="AC127" s="1"/>
  <c r="AA123"/>
  <c r="Z123"/>
  <c r="X123"/>
  <c r="W123"/>
  <c r="U123"/>
  <c r="T123"/>
  <c r="R123"/>
  <c r="Q123"/>
  <c r="O123"/>
  <c r="N123"/>
  <c r="L123"/>
  <c r="K123"/>
  <c r="I123"/>
  <c r="H123"/>
  <c r="F123"/>
  <c r="E123"/>
  <c r="AB122"/>
  <c r="Y122"/>
  <c r="V122"/>
  <c r="S122"/>
  <c r="P122"/>
  <c r="M122"/>
  <c r="J122"/>
  <c r="AD122" s="1"/>
  <c r="G122"/>
  <c r="AC122" s="1"/>
  <c r="AB121"/>
  <c r="AB123" s="1"/>
  <c r="Y121"/>
  <c r="Y123" s="1"/>
  <c r="V121"/>
  <c r="V123" s="1"/>
  <c r="S121"/>
  <c r="S123" s="1"/>
  <c r="P121"/>
  <c r="P123" s="1"/>
  <c r="M121"/>
  <c r="M123" s="1"/>
  <c r="J121"/>
  <c r="J123" s="1"/>
  <c r="AD123" s="1"/>
  <c r="G121"/>
  <c r="G123" s="1"/>
  <c r="AC123" s="1"/>
  <c r="AA119"/>
  <c r="Z119"/>
  <c r="X119"/>
  <c r="W119"/>
  <c r="U119"/>
  <c r="T119"/>
  <c r="R119"/>
  <c r="Q119"/>
  <c r="O119"/>
  <c r="N119"/>
  <c r="L119"/>
  <c r="K119"/>
  <c r="I119"/>
  <c r="H119"/>
  <c r="F119"/>
  <c r="E119"/>
  <c r="AB118"/>
  <c r="Y118"/>
  <c r="V118"/>
  <c r="S118"/>
  <c r="P118"/>
  <c r="M118"/>
  <c r="J118"/>
  <c r="AD118" s="1"/>
  <c r="G118"/>
  <c r="AC118" s="1"/>
  <c r="AB117"/>
  <c r="Y117"/>
  <c r="V117"/>
  <c r="S117"/>
  <c r="P117"/>
  <c r="M117"/>
  <c r="J117"/>
  <c r="AD117" s="1"/>
  <c r="G117"/>
  <c r="AC117" s="1"/>
  <c r="AB116"/>
  <c r="Y116"/>
  <c r="V116"/>
  <c r="S116"/>
  <c r="P116"/>
  <c r="M116"/>
  <c r="J116"/>
  <c r="AD116" s="1"/>
  <c r="G116"/>
  <c r="AC116" s="1"/>
  <c r="AB115"/>
  <c r="AB119" s="1"/>
  <c r="Y115"/>
  <c r="Y119" s="1"/>
  <c r="V115"/>
  <c r="V119" s="1"/>
  <c r="S115"/>
  <c r="S119" s="1"/>
  <c r="P115"/>
  <c r="P119" s="1"/>
  <c r="M115"/>
  <c r="M119" s="1"/>
  <c r="J115"/>
  <c r="J119" s="1"/>
  <c r="AD119" s="1"/>
  <c r="G115"/>
  <c r="G119" s="1"/>
  <c r="AC119" s="1"/>
  <c r="AB112"/>
  <c r="Y112"/>
  <c r="V112"/>
  <c r="S112"/>
  <c r="P112"/>
  <c r="M112"/>
  <c r="J112"/>
  <c r="AD112" s="1"/>
  <c r="G112"/>
  <c r="AC112" s="1"/>
  <c r="AB111"/>
  <c r="Y111"/>
  <c r="V111"/>
  <c r="S111"/>
  <c r="P111"/>
  <c r="M111"/>
  <c r="J111"/>
  <c r="AD111" s="1"/>
  <c r="G111"/>
  <c r="AC111" s="1"/>
  <c r="AB110"/>
  <c r="Y110"/>
  <c r="V110"/>
  <c r="S110"/>
  <c r="P110"/>
  <c r="M110"/>
  <c r="J110"/>
  <c r="AD110" s="1"/>
  <c r="G110"/>
  <c r="AC110" s="1"/>
  <c r="AB109"/>
  <c r="Y109"/>
  <c r="V109"/>
  <c r="S109"/>
  <c r="P109"/>
  <c r="M109"/>
  <c r="J109"/>
  <c r="AD109" s="1"/>
  <c r="G109"/>
  <c r="AC109" s="1"/>
  <c r="AB108"/>
  <c r="Y108"/>
  <c r="V108"/>
  <c r="S108"/>
  <c r="P108"/>
  <c r="M108"/>
  <c r="J108"/>
  <c r="AD108" s="1"/>
  <c r="G108"/>
  <c r="AC108" s="1"/>
  <c r="AB107"/>
  <c r="Y107"/>
  <c r="V107"/>
  <c r="S107"/>
  <c r="P107"/>
  <c r="M107"/>
  <c r="J107"/>
  <c r="AD107" s="1"/>
  <c r="G107"/>
  <c r="AC107" s="1"/>
  <c r="AB106"/>
  <c r="Y106"/>
  <c r="V106"/>
  <c r="S106"/>
  <c r="P106"/>
  <c r="M106"/>
  <c r="J106"/>
  <c r="AD106" s="1"/>
  <c r="G106"/>
  <c r="AC106" s="1"/>
  <c r="AB105"/>
  <c r="Y105"/>
  <c r="V105"/>
  <c r="S105"/>
  <c r="P105"/>
  <c r="M105"/>
  <c r="J105"/>
  <c r="AD105" s="1"/>
  <c r="G105"/>
  <c r="AC105" s="1"/>
  <c r="AB104"/>
  <c r="Y104"/>
  <c r="V104"/>
  <c r="S104"/>
  <c r="P104"/>
  <c r="M104"/>
  <c r="J104"/>
  <c r="AD104" s="1"/>
  <c r="G104"/>
  <c r="AC104" s="1"/>
  <c r="AB103"/>
  <c r="Y103"/>
  <c r="V103"/>
  <c r="S103"/>
  <c r="P103"/>
  <c r="M103"/>
  <c r="J103"/>
  <c r="AD103" s="1"/>
  <c r="G103"/>
  <c r="AC103" s="1"/>
  <c r="AB102"/>
  <c r="AB113" s="1"/>
  <c r="AA102"/>
  <c r="AA113" s="1"/>
  <c r="Z102"/>
  <c r="Z113" s="1"/>
  <c r="Y102"/>
  <c r="Y113" s="1"/>
  <c r="X102"/>
  <c r="X113" s="1"/>
  <c r="W102"/>
  <c r="W113" s="1"/>
  <c r="V102"/>
  <c r="V113" s="1"/>
  <c r="U102"/>
  <c r="U113" s="1"/>
  <c r="T102"/>
  <c r="T113" s="1"/>
  <c r="S102"/>
  <c r="S113" s="1"/>
  <c r="R102"/>
  <c r="R113" s="1"/>
  <c r="Q102"/>
  <c r="Q113" s="1"/>
  <c r="P102"/>
  <c r="P113" s="1"/>
  <c r="O102"/>
  <c r="O113" s="1"/>
  <c r="N102"/>
  <c r="N113" s="1"/>
  <c r="M102"/>
  <c r="M113" s="1"/>
  <c r="L102"/>
  <c r="L113" s="1"/>
  <c r="K102"/>
  <c r="K113" s="1"/>
  <c r="J102"/>
  <c r="J113" s="1"/>
  <c r="AD113" s="1"/>
  <c r="I102"/>
  <c r="I113" s="1"/>
  <c r="H102"/>
  <c r="H113" s="1"/>
  <c r="G102"/>
  <c r="G113" s="1"/>
  <c r="AC113" s="1"/>
  <c r="F102"/>
  <c r="F113" s="1"/>
  <c r="E102"/>
  <c r="E113" s="1"/>
  <c r="AB99"/>
  <c r="Y99"/>
  <c r="V99"/>
  <c r="S99"/>
  <c r="P99"/>
  <c r="M99"/>
  <c r="J99"/>
  <c r="AD99" s="1"/>
  <c r="G99"/>
  <c r="AC99" s="1"/>
  <c r="AB98"/>
  <c r="Y98"/>
  <c r="V98"/>
  <c r="S98"/>
  <c r="P98"/>
  <c r="M98"/>
  <c r="J98"/>
  <c r="AD98" s="1"/>
  <c r="G98"/>
  <c r="AC98" s="1"/>
  <c r="AB97"/>
  <c r="Y97"/>
  <c r="V97"/>
  <c r="S97"/>
  <c r="P97"/>
  <c r="M97"/>
  <c r="J97"/>
  <c r="AD97" s="1"/>
  <c r="G97"/>
  <c r="AC97" s="1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AB95"/>
  <c r="Y95"/>
  <c r="V95"/>
  <c r="S95"/>
  <c r="P95"/>
  <c r="M95"/>
  <c r="J95"/>
  <c r="AD95" s="1"/>
  <c r="G95"/>
  <c r="AC95" s="1"/>
  <c r="AB94"/>
  <c r="Y94"/>
  <c r="V94"/>
  <c r="S94"/>
  <c r="P94"/>
  <c r="M94"/>
  <c r="J94"/>
  <c r="AD94" s="1"/>
  <c r="G94"/>
  <c r="AC94" s="1"/>
  <c r="AB93"/>
  <c r="Y93"/>
  <c r="V93"/>
  <c r="S93"/>
  <c r="P93"/>
  <c r="M93"/>
  <c r="J93"/>
  <c r="AD93" s="1"/>
  <c r="G93"/>
  <c r="AC93" s="1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AD92" s="1"/>
  <c r="I92"/>
  <c r="H92"/>
  <c r="G92"/>
  <c r="AC92" s="1"/>
  <c r="F92"/>
  <c r="E92"/>
  <c r="AB91"/>
  <c r="Y91"/>
  <c r="V91"/>
  <c r="S91"/>
  <c r="P91"/>
  <c r="M91"/>
  <c r="J91"/>
  <c r="AD91" s="1"/>
  <c r="G91"/>
  <c r="AC91" s="1"/>
  <c r="AB90"/>
  <c r="Y90"/>
  <c r="V90"/>
  <c r="S90"/>
  <c r="P90"/>
  <c r="M90"/>
  <c r="J90"/>
  <c r="AD90" s="1"/>
  <c r="G90"/>
  <c r="AC90" s="1"/>
  <c r="AB89"/>
  <c r="Y89"/>
  <c r="V89"/>
  <c r="S89"/>
  <c r="P89"/>
  <c r="M89"/>
  <c r="J89"/>
  <c r="AD89" s="1"/>
  <c r="G89"/>
  <c r="AC89" s="1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AD88" s="1"/>
  <c r="I88"/>
  <c r="H88"/>
  <c r="G88"/>
  <c r="AC88" s="1"/>
  <c r="F88"/>
  <c r="E88"/>
  <c r="AB85"/>
  <c r="Y85"/>
  <c r="V85"/>
  <c r="S85"/>
  <c r="P85"/>
  <c r="M85"/>
  <c r="J85"/>
  <c r="AD85" s="1"/>
  <c r="G85"/>
  <c r="AC85" s="1"/>
  <c r="AB84"/>
  <c r="Y84"/>
  <c r="V84"/>
  <c r="S84"/>
  <c r="P84"/>
  <c r="M84"/>
  <c r="J84"/>
  <c r="AD84" s="1"/>
  <c r="G84"/>
  <c r="AC84" s="1"/>
  <c r="AB83"/>
  <c r="Y83"/>
  <c r="V83"/>
  <c r="S83"/>
  <c r="P83"/>
  <c r="M83"/>
  <c r="J83"/>
  <c r="AD83" s="1"/>
  <c r="G83"/>
  <c r="AC83" s="1"/>
  <c r="AB82"/>
  <c r="AB86" s="1"/>
  <c r="AA82"/>
  <c r="AA86" s="1"/>
  <c r="Z82"/>
  <c r="Z86" s="1"/>
  <c r="Y82"/>
  <c r="Y86" s="1"/>
  <c r="X82"/>
  <c r="X86" s="1"/>
  <c r="W82"/>
  <c r="W86" s="1"/>
  <c r="V82"/>
  <c r="V86" s="1"/>
  <c r="U82"/>
  <c r="U86" s="1"/>
  <c r="T82"/>
  <c r="T86" s="1"/>
  <c r="S82"/>
  <c r="S86" s="1"/>
  <c r="R82"/>
  <c r="R86" s="1"/>
  <c r="Q82"/>
  <c r="Q86" s="1"/>
  <c r="P82"/>
  <c r="P86" s="1"/>
  <c r="O82"/>
  <c r="O86" s="1"/>
  <c r="N82"/>
  <c r="N86" s="1"/>
  <c r="M82"/>
  <c r="M86" s="1"/>
  <c r="L82"/>
  <c r="L86" s="1"/>
  <c r="K82"/>
  <c r="K86" s="1"/>
  <c r="J82"/>
  <c r="J86" s="1"/>
  <c r="AD86" s="1"/>
  <c r="I82"/>
  <c r="I86" s="1"/>
  <c r="H82"/>
  <c r="H86" s="1"/>
  <c r="G82"/>
  <c r="G86" s="1"/>
  <c r="AC86" s="1"/>
  <c r="F82"/>
  <c r="F86" s="1"/>
  <c r="E82"/>
  <c r="E86" s="1"/>
  <c r="AF81"/>
  <c r="AE81"/>
  <c r="AB79"/>
  <c r="Y79"/>
  <c r="V79"/>
  <c r="S79"/>
  <c r="P79"/>
  <c r="M79"/>
  <c r="J79"/>
  <c r="AD79" s="1"/>
  <c r="G79"/>
  <c r="AC79" s="1"/>
  <c r="AB78"/>
  <c r="Y78"/>
  <c r="V78"/>
  <c r="S78"/>
  <c r="P78"/>
  <c r="M78"/>
  <c r="J78"/>
  <c r="AD78" s="1"/>
  <c r="G78"/>
  <c r="AC78" s="1"/>
  <c r="AB77"/>
  <c r="Y77"/>
  <c r="V77"/>
  <c r="S77"/>
  <c r="P77"/>
  <c r="M77"/>
  <c r="J77"/>
  <c r="AD77" s="1"/>
  <c r="G77"/>
  <c r="AC77" s="1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AB75"/>
  <c r="Y75"/>
  <c r="V75"/>
  <c r="S75"/>
  <c r="P75"/>
  <c r="M75"/>
  <c r="J75"/>
  <c r="AD75" s="1"/>
  <c r="G75"/>
  <c r="AC75" s="1"/>
  <c r="AB74"/>
  <c r="Y74"/>
  <c r="V74"/>
  <c r="S74"/>
  <c r="P74"/>
  <c r="M74"/>
  <c r="J74"/>
  <c r="AD74" s="1"/>
  <c r="G74"/>
  <c r="AC74" s="1"/>
  <c r="AB73"/>
  <c r="Y73"/>
  <c r="V73"/>
  <c r="S73"/>
  <c r="P73"/>
  <c r="M73"/>
  <c r="J73"/>
  <c r="AD73" s="1"/>
  <c r="G73"/>
  <c r="AC73" s="1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AD72" s="1"/>
  <c r="I72"/>
  <c r="H72"/>
  <c r="G72"/>
  <c r="AC72" s="1"/>
  <c r="F72"/>
  <c r="E72"/>
  <c r="AB71"/>
  <c r="Y71"/>
  <c r="V71"/>
  <c r="S71"/>
  <c r="P71"/>
  <c r="M71"/>
  <c r="J71"/>
  <c r="AD71" s="1"/>
  <c r="G71"/>
  <c r="AC71" s="1"/>
  <c r="AB70"/>
  <c r="Y70"/>
  <c r="V70"/>
  <c r="S70"/>
  <c r="P70"/>
  <c r="M70"/>
  <c r="J70"/>
  <c r="AD70" s="1"/>
  <c r="G70"/>
  <c r="AC70" s="1"/>
  <c r="AB69"/>
  <c r="Y69"/>
  <c r="V69"/>
  <c r="S69"/>
  <c r="P69"/>
  <c r="M69"/>
  <c r="J69"/>
  <c r="AD69" s="1"/>
  <c r="G69"/>
  <c r="AC69" s="1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AD68" s="1"/>
  <c r="I68"/>
  <c r="H68"/>
  <c r="F68"/>
  <c r="E68"/>
  <c r="AB67"/>
  <c r="Y67"/>
  <c r="V67"/>
  <c r="S67"/>
  <c r="P67"/>
  <c r="M67"/>
  <c r="J67"/>
  <c r="AD67" s="1"/>
  <c r="G67"/>
  <c r="AC67" s="1"/>
  <c r="AB66"/>
  <c r="Y66"/>
  <c r="V66"/>
  <c r="S66"/>
  <c r="P66"/>
  <c r="M66"/>
  <c r="J66"/>
  <c r="AD66" s="1"/>
  <c r="G66"/>
  <c r="AC66" s="1"/>
  <c r="AB65"/>
  <c r="Y65"/>
  <c r="V65"/>
  <c r="S65"/>
  <c r="P65"/>
  <c r="M65"/>
  <c r="J65"/>
  <c r="AD65" s="1"/>
  <c r="G65"/>
  <c r="AC65" s="1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AD64" s="1"/>
  <c r="I64"/>
  <c r="H64"/>
  <c r="G64"/>
  <c r="AC64" s="1"/>
  <c r="F64"/>
  <c r="E64"/>
  <c r="AB63"/>
  <c r="Y63"/>
  <c r="V63"/>
  <c r="S63"/>
  <c r="P63"/>
  <c r="M63"/>
  <c r="J63"/>
  <c r="AD63" s="1"/>
  <c r="G63"/>
  <c r="AC63" s="1"/>
  <c r="AB62"/>
  <c r="Y62"/>
  <c r="V62"/>
  <c r="S62"/>
  <c r="P62"/>
  <c r="M62"/>
  <c r="J62"/>
  <c r="AD62" s="1"/>
  <c r="G62"/>
  <c r="AC62" s="1"/>
  <c r="AB61"/>
  <c r="Y61"/>
  <c r="V61"/>
  <c r="S61"/>
  <c r="P61"/>
  <c r="M61"/>
  <c r="J61"/>
  <c r="AD61" s="1"/>
  <c r="G61"/>
  <c r="AC61" s="1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AD60" s="1"/>
  <c r="I60"/>
  <c r="H60"/>
  <c r="G60"/>
  <c r="AC60" s="1"/>
  <c r="F60"/>
  <c r="E60"/>
  <c r="AB57"/>
  <c r="Y57"/>
  <c r="V57"/>
  <c r="S57"/>
  <c r="P57"/>
  <c r="M57"/>
  <c r="J57"/>
  <c r="AD57" s="1"/>
  <c r="G57"/>
  <c r="AC57" s="1"/>
  <c r="AB56"/>
  <c r="Y56"/>
  <c r="V56"/>
  <c r="S56"/>
  <c r="P56"/>
  <c r="M56"/>
  <c r="J56"/>
  <c r="AD56" s="1"/>
  <c r="G56"/>
  <c r="AC56" s="1"/>
  <c r="AB55"/>
  <c r="Y55"/>
  <c r="V55"/>
  <c r="S55"/>
  <c r="P55"/>
  <c r="M55"/>
  <c r="J55"/>
  <c r="AD55" s="1"/>
  <c r="G55"/>
  <c r="AC55" s="1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AB53"/>
  <c r="Y53"/>
  <c r="V53"/>
  <c r="S53"/>
  <c r="P53"/>
  <c r="M53"/>
  <c r="J53"/>
  <c r="AD53" s="1"/>
  <c r="G53"/>
  <c r="AC53" s="1"/>
  <c r="AB52"/>
  <c r="Y52"/>
  <c r="V52"/>
  <c r="S52"/>
  <c r="P52"/>
  <c r="M52"/>
  <c r="J52"/>
  <c r="AD52" s="1"/>
  <c r="G52"/>
  <c r="AC52" s="1"/>
  <c r="AB51"/>
  <c r="Y51"/>
  <c r="V51"/>
  <c r="S51"/>
  <c r="P51"/>
  <c r="M51"/>
  <c r="J51"/>
  <c r="AD51" s="1"/>
  <c r="G51"/>
  <c r="AC51" s="1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AD50" s="1"/>
  <c r="I50"/>
  <c r="H50"/>
  <c r="G50"/>
  <c r="AC50" s="1"/>
  <c r="F50"/>
  <c r="E50"/>
  <c r="P48"/>
  <c r="AB47"/>
  <c r="Y47"/>
  <c r="V47"/>
  <c r="S47"/>
  <c r="P47"/>
  <c r="M47"/>
  <c r="J47"/>
  <c r="AD47" s="1"/>
  <c r="G47"/>
  <c r="AC47" s="1"/>
  <c r="AB46"/>
  <c r="Y46"/>
  <c r="V46"/>
  <c r="S46"/>
  <c r="P46"/>
  <c r="M46"/>
  <c r="J46"/>
  <c r="AD46" s="1"/>
  <c r="G46"/>
  <c r="AC46" s="1"/>
  <c r="AB45"/>
  <c r="Y45"/>
  <c r="V45"/>
  <c r="S45"/>
  <c r="P45"/>
  <c r="M45"/>
  <c r="J45"/>
  <c r="AD45" s="1"/>
  <c r="G45"/>
  <c r="AC45" s="1"/>
  <c r="AB44"/>
  <c r="AB48" s="1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AB43"/>
  <c r="Y43"/>
  <c r="V43"/>
  <c r="S43"/>
  <c r="P43"/>
  <c r="M43"/>
  <c r="J43"/>
  <c r="AD43" s="1"/>
  <c r="G43"/>
  <c r="AC43" s="1"/>
  <c r="AB42"/>
  <c r="Y42"/>
  <c r="V42"/>
  <c r="S42"/>
  <c r="P42"/>
  <c r="M42"/>
  <c r="J42"/>
  <c r="AD42" s="1"/>
  <c r="G42"/>
  <c r="AC42" s="1"/>
  <c r="AB41"/>
  <c r="Y41"/>
  <c r="V41"/>
  <c r="S41"/>
  <c r="P41"/>
  <c r="M41"/>
  <c r="J41"/>
  <c r="AD41" s="1"/>
  <c r="G41"/>
  <c r="AC41" s="1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AD40" s="1"/>
  <c r="I40"/>
  <c r="H40"/>
  <c r="G40"/>
  <c r="AC40" s="1"/>
  <c r="F40"/>
  <c r="E40"/>
  <c r="AB39"/>
  <c r="Y39"/>
  <c r="V39"/>
  <c r="S39"/>
  <c r="P39"/>
  <c r="M39"/>
  <c r="J39"/>
  <c r="AD39" s="1"/>
  <c r="G39"/>
  <c r="AC39" s="1"/>
  <c r="AB38"/>
  <c r="Y38"/>
  <c r="V38"/>
  <c r="S38"/>
  <c r="P38"/>
  <c r="M38"/>
  <c r="J38"/>
  <c r="AD38" s="1"/>
  <c r="G38"/>
  <c r="AC38" s="1"/>
  <c r="AB37"/>
  <c r="Y37"/>
  <c r="V37"/>
  <c r="S37"/>
  <c r="P37"/>
  <c r="M37"/>
  <c r="J37"/>
  <c r="AD37" s="1"/>
  <c r="G37"/>
  <c r="AC37" s="1"/>
  <c r="AB36"/>
  <c r="Y36"/>
  <c r="V36"/>
  <c r="S36"/>
  <c r="P36"/>
  <c r="M36"/>
  <c r="J36"/>
  <c r="AD36" s="1"/>
  <c r="G36"/>
  <c r="AC36" s="1"/>
  <c r="AB29"/>
  <c r="Y29"/>
  <c r="V29"/>
  <c r="S29"/>
  <c r="P29"/>
  <c r="M29"/>
  <c r="J29"/>
  <c r="AD29" s="1"/>
  <c r="G29"/>
  <c r="AC29" s="1"/>
  <c r="AB23"/>
  <c r="Y23"/>
  <c r="V23"/>
  <c r="S23"/>
  <c r="P23"/>
  <c r="M23"/>
  <c r="J23"/>
  <c r="AD23" s="1"/>
  <c r="G23"/>
  <c r="AC23" s="1"/>
  <c r="AB22"/>
  <c r="Y22"/>
  <c r="V22"/>
  <c r="S22"/>
  <c r="P22"/>
  <c r="M22"/>
  <c r="J22"/>
  <c r="AD22" s="1"/>
  <c r="G22"/>
  <c r="AC22" s="1"/>
  <c r="AB21"/>
  <c r="Y21"/>
  <c r="V21"/>
  <c r="S21"/>
  <c r="P21"/>
  <c r="M21"/>
  <c r="J21"/>
  <c r="G21"/>
  <c r="Y20"/>
  <c r="S20"/>
  <c r="AC20" s="1"/>
  <c r="M20"/>
  <c r="J20"/>
  <c r="AD20" s="1"/>
  <c r="G20"/>
  <c r="Y19"/>
  <c r="S19"/>
  <c r="M19"/>
  <c r="J19"/>
  <c r="AD19" s="1"/>
  <c r="G19"/>
  <c r="Y18"/>
  <c r="Y17" s="1"/>
  <c r="S18"/>
  <c r="M18"/>
  <c r="J18"/>
  <c r="AD18" s="1"/>
  <c r="G18"/>
  <c r="G17" s="1"/>
  <c r="M17"/>
  <c r="AB16"/>
  <c r="Y16"/>
  <c r="V16"/>
  <c r="S16"/>
  <c r="P16"/>
  <c r="M16"/>
  <c r="J16"/>
  <c r="AD16" s="1"/>
  <c r="G16"/>
  <c r="AC16" s="1"/>
  <c r="AB15"/>
  <c r="Y15"/>
  <c r="V15"/>
  <c r="S15"/>
  <c r="P15"/>
  <c r="M15"/>
  <c r="J15"/>
  <c r="AD15" s="1"/>
  <c r="G15"/>
  <c r="AC15" s="1"/>
  <c r="AB14"/>
  <c r="Y14"/>
  <c r="V14"/>
  <c r="S14"/>
  <c r="P14"/>
  <c r="M14"/>
  <c r="J14"/>
  <c r="AD14" s="1"/>
  <c r="G14"/>
  <c r="AC14" s="1"/>
  <c r="AB13"/>
  <c r="Y13"/>
  <c r="V13"/>
  <c r="S13"/>
  <c r="P13"/>
  <c r="M13"/>
  <c r="J13"/>
  <c r="AD13" s="1"/>
  <c r="G13"/>
  <c r="AC13" s="1"/>
  <c r="L23" i="1"/>
  <c r="H23"/>
  <c r="G23"/>
  <c r="F23"/>
  <c r="E23"/>
  <c r="D23"/>
  <c r="J23" s="1"/>
  <c r="C23"/>
  <c r="N22"/>
  <c r="J22"/>
  <c r="N21"/>
  <c r="J21"/>
  <c r="N20"/>
  <c r="J20"/>
  <c r="E58" i="2" l="1"/>
  <c r="G58"/>
  <c r="I58"/>
  <c r="K58"/>
  <c r="M58"/>
  <c r="O58"/>
  <c r="Q58"/>
  <c r="S58"/>
  <c r="U58"/>
  <c r="W58"/>
  <c r="Y58"/>
  <c r="AA58"/>
  <c r="F100"/>
  <c r="H100"/>
  <c r="J100"/>
  <c r="L100"/>
  <c r="N100"/>
  <c r="P100"/>
  <c r="R100"/>
  <c r="T100"/>
  <c r="V100"/>
  <c r="X100"/>
  <c r="Z100"/>
  <c r="AB100"/>
  <c r="AE157"/>
  <c r="AF157" s="1"/>
  <c r="AE158"/>
  <c r="AF158" s="1"/>
  <c r="AE160"/>
  <c r="AF160" s="1"/>
  <c r="AE13"/>
  <c r="AF13" s="1"/>
  <c r="AE14"/>
  <c r="AF14" s="1"/>
  <c r="AE15"/>
  <c r="AF15" s="1"/>
  <c r="AE16"/>
  <c r="AF16" s="1"/>
  <c r="S17"/>
  <c r="AC17" s="1"/>
  <c r="AC19"/>
  <c r="AE19" s="1"/>
  <c r="AF19" s="1"/>
  <c r="P30"/>
  <c r="V30"/>
  <c r="AB30"/>
  <c r="J48"/>
  <c r="V48"/>
  <c r="F58"/>
  <c r="H58"/>
  <c r="J58"/>
  <c r="L58"/>
  <c r="N58"/>
  <c r="P58"/>
  <c r="R58"/>
  <c r="T58"/>
  <c r="V58"/>
  <c r="X58"/>
  <c r="Z58"/>
  <c r="AB58"/>
  <c r="E100"/>
  <c r="G100"/>
  <c r="I100"/>
  <c r="K100"/>
  <c r="M100"/>
  <c r="O100"/>
  <c r="Q100"/>
  <c r="S100"/>
  <c r="U100"/>
  <c r="W100"/>
  <c r="Y100"/>
  <c r="AA100"/>
  <c r="J154"/>
  <c r="J161" s="1"/>
  <c r="AD161" s="1"/>
  <c r="L161"/>
  <c r="N161"/>
  <c r="R161"/>
  <c r="T161"/>
  <c r="X161"/>
  <c r="Z161"/>
  <c r="AE156"/>
  <c r="AF156" s="1"/>
  <c r="G30"/>
  <c r="G33" s="1"/>
  <c r="M30"/>
  <c r="M33" s="1"/>
  <c r="M32" s="1"/>
  <c r="M34" s="1"/>
  <c r="Y30"/>
  <c r="AE159"/>
  <c r="AF159" s="1"/>
  <c r="G154"/>
  <c r="G161" s="1"/>
  <c r="AC161" s="1"/>
  <c r="I161"/>
  <c r="H161"/>
  <c r="E161"/>
  <c r="F161"/>
  <c r="G68"/>
  <c r="AC68" s="1"/>
  <c r="P33"/>
  <c r="P32" s="1"/>
  <c r="P34" s="1"/>
  <c r="AB33"/>
  <c r="AB32" s="1"/>
  <c r="AB34" s="1"/>
  <c r="V33"/>
  <c r="V32" s="1"/>
  <c r="V34" s="1"/>
  <c r="Y33"/>
  <c r="Y32" s="1"/>
  <c r="Y34" s="1"/>
  <c r="AE36"/>
  <c r="AF36" s="1"/>
  <c r="N23" i="1"/>
  <c r="AE20" i="2"/>
  <c r="AF20" s="1"/>
  <c r="S30"/>
  <c r="AE22"/>
  <c r="AF22" s="1"/>
  <c r="AE23"/>
  <c r="AF23" s="1"/>
  <c r="AE29"/>
  <c r="AF29" s="1"/>
  <c r="AE37"/>
  <c r="AF37" s="1"/>
  <c r="AE38"/>
  <c r="AF38" s="1"/>
  <c r="AE39"/>
  <c r="AF39" s="1"/>
  <c r="AE40"/>
  <c r="AF40" s="1"/>
  <c r="AE41"/>
  <c r="AF41" s="1"/>
  <c r="AE42"/>
  <c r="AF42" s="1"/>
  <c r="AE43"/>
  <c r="AF43" s="1"/>
  <c r="AE45"/>
  <c r="AF45" s="1"/>
  <c r="AE46"/>
  <c r="AF46" s="1"/>
  <c r="AE47"/>
  <c r="AF47" s="1"/>
  <c r="AC21"/>
  <c r="G48"/>
  <c r="M48"/>
  <c r="S48"/>
  <c r="Y48"/>
  <c r="AC44"/>
  <c r="F80"/>
  <c r="H80"/>
  <c r="J80"/>
  <c r="L80"/>
  <c r="N80"/>
  <c r="P80"/>
  <c r="R80"/>
  <c r="T80"/>
  <c r="V80"/>
  <c r="X80"/>
  <c r="Z80"/>
  <c r="AB80"/>
  <c r="AE50"/>
  <c r="AF50" s="1"/>
  <c r="AC18"/>
  <c r="AE18" s="1"/>
  <c r="AF18" s="1"/>
  <c r="J17"/>
  <c r="AD17" s="1"/>
  <c r="AD21"/>
  <c r="AD44"/>
  <c r="AD48" s="1"/>
  <c r="AE51"/>
  <c r="AF51" s="1"/>
  <c r="AE52"/>
  <c r="AF52" s="1"/>
  <c r="AE53"/>
  <c r="AF53" s="1"/>
  <c r="AD54"/>
  <c r="AD58" s="1"/>
  <c r="AE55"/>
  <c r="AF55" s="1"/>
  <c r="AE56"/>
  <c r="AF56" s="1"/>
  <c r="AE57"/>
  <c r="AF57" s="1"/>
  <c r="AE60"/>
  <c r="AF60" s="1"/>
  <c r="AE61"/>
  <c r="AF61" s="1"/>
  <c r="AE62"/>
  <c r="AF62" s="1"/>
  <c r="AE63"/>
  <c r="AF63" s="1"/>
  <c r="AE64"/>
  <c r="AF64" s="1"/>
  <c r="AE65"/>
  <c r="AF65" s="1"/>
  <c r="AE66"/>
  <c r="AF66" s="1"/>
  <c r="AE67"/>
  <c r="AF67" s="1"/>
  <c r="AE68"/>
  <c r="AF68" s="1"/>
  <c r="AC54"/>
  <c r="AE69"/>
  <c r="AF69" s="1"/>
  <c r="AE70"/>
  <c r="AF70" s="1"/>
  <c r="AE71"/>
  <c r="AF71" s="1"/>
  <c r="AE72"/>
  <c r="AF72" s="1"/>
  <c r="AE73"/>
  <c r="AF73" s="1"/>
  <c r="AE74"/>
  <c r="AF74" s="1"/>
  <c r="AE75"/>
  <c r="AF75" s="1"/>
  <c r="E80"/>
  <c r="G80"/>
  <c r="I80"/>
  <c r="K80"/>
  <c r="M80"/>
  <c r="O80"/>
  <c r="Q80"/>
  <c r="S80"/>
  <c r="U80"/>
  <c r="W80"/>
  <c r="Y80"/>
  <c r="AA80"/>
  <c r="AD76"/>
  <c r="AD80" s="1"/>
  <c r="AE77"/>
  <c r="AF77" s="1"/>
  <c r="AE78"/>
  <c r="AF78" s="1"/>
  <c r="AE79"/>
  <c r="AF79" s="1"/>
  <c r="AE86"/>
  <c r="AF86" s="1"/>
  <c r="AD82"/>
  <c r="AE83"/>
  <c r="AF83" s="1"/>
  <c r="AE84"/>
  <c r="AF84" s="1"/>
  <c r="AE85"/>
  <c r="AF85" s="1"/>
  <c r="AE88"/>
  <c r="AF88" s="1"/>
  <c r="AE89"/>
  <c r="AF89" s="1"/>
  <c r="AE90"/>
  <c r="AF90" s="1"/>
  <c r="AE91"/>
  <c r="AF91" s="1"/>
  <c r="AE92"/>
  <c r="AF92" s="1"/>
  <c r="AE93"/>
  <c r="AF93" s="1"/>
  <c r="AE94"/>
  <c r="AF94" s="1"/>
  <c r="AE95"/>
  <c r="AF95" s="1"/>
  <c r="AD96"/>
  <c r="AE97"/>
  <c r="AF97" s="1"/>
  <c r="AE98"/>
  <c r="AF98" s="1"/>
  <c r="AE99"/>
  <c r="AF99" s="1"/>
  <c r="AE113"/>
  <c r="AF113" s="1"/>
  <c r="AD102"/>
  <c r="AE103"/>
  <c r="AF103" s="1"/>
  <c r="AE104"/>
  <c r="AF104" s="1"/>
  <c r="AE105"/>
  <c r="AF105" s="1"/>
  <c r="AE106"/>
  <c r="AF106" s="1"/>
  <c r="AE107"/>
  <c r="AF107" s="1"/>
  <c r="AE108"/>
  <c r="AF108" s="1"/>
  <c r="AE109"/>
  <c r="AF109" s="1"/>
  <c r="AE110"/>
  <c r="AF110" s="1"/>
  <c r="AE111"/>
  <c r="AF111" s="1"/>
  <c r="AE112"/>
  <c r="AF112" s="1"/>
  <c r="AE119"/>
  <c r="AF119" s="1"/>
  <c r="AD115"/>
  <c r="AE116"/>
  <c r="AF116" s="1"/>
  <c r="AE117"/>
  <c r="AF117" s="1"/>
  <c r="AE118"/>
  <c r="AF118" s="1"/>
  <c r="AE123"/>
  <c r="AF123" s="1"/>
  <c r="AD121"/>
  <c r="AE122"/>
  <c r="AF122" s="1"/>
  <c r="AE127"/>
  <c r="AF127" s="1"/>
  <c r="AD125"/>
  <c r="AE126"/>
  <c r="AF126" s="1"/>
  <c r="AE132"/>
  <c r="AF132" s="1"/>
  <c r="AD129"/>
  <c r="AE130"/>
  <c r="AF130" s="1"/>
  <c r="AE131"/>
  <c r="AF131" s="1"/>
  <c r="AE138"/>
  <c r="AF138" s="1"/>
  <c r="AD134"/>
  <c r="AE135"/>
  <c r="AF135" s="1"/>
  <c r="AE136"/>
  <c r="AF136" s="1"/>
  <c r="AE137"/>
  <c r="AF137" s="1"/>
  <c r="AE140"/>
  <c r="AF140" s="1"/>
  <c r="AE141"/>
  <c r="AF141" s="1"/>
  <c r="AE142"/>
  <c r="AF142" s="1"/>
  <c r="AE143"/>
  <c r="AF143" s="1"/>
  <c r="AE144"/>
  <c r="AF144" s="1"/>
  <c r="AE145"/>
  <c r="AF145" s="1"/>
  <c r="AE146"/>
  <c r="AF146" s="1"/>
  <c r="AE147"/>
  <c r="AF147" s="1"/>
  <c r="AE148"/>
  <c r="AF148" s="1"/>
  <c r="AE149"/>
  <c r="AF149" s="1"/>
  <c r="AE150"/>
  <c r="AF150" s="1"/>
  <c r="AE151"/>
  <c r="AF151" s="1"/>
  <c r="AE152"/>
  <c r="AF152" s="1"/>
  <c r="AE153"/>
  <c r="AF153" s="1"/>
  <c r="AC76"/>
  <c r="AC82"/>
  <c r="AC96"/>
  <c r="AE96" s="1"/>
  <c r="AF96" s="1"/>
  <c r="AC102"/>
  <c r="AC115"/>
  <c r="AC121"/>
  <c r="AC125"/>
  <c r="AE125" s="1"/>
  <c r="AF125" s="1"/>
  <c r="AC129"/>
  <c r="AE129" s="1"/>
  <c r="AF129" s="1"/>
  <c r="AC134"/>
  <c r="AE134" s="1"/>
  <c r="AF134" s="1"/>
  <c r="AE17" l="1"/>
  <c r="AF17" s="1"/>
  <c r="Y162"/>
  <c r="V162"/>
  <c r="AD100"/>
  <c r="AC154"/>
  <c r="AE102"/>
  <c r="AF102" s="1"/>
  <c r="AE82"/>
  <c r="AF82" s="1"/>
  <c r="AD154"/>
  <c r="AE54"/>
  <c r="AF54" s="1"/>
  <c r="AD30"/>
  <c r="P162"/>
  <c r="M162"/>
  <c r="AC100"/>
  <c r="AE161"/>
  <c r="AF161" s="1"/>
  <c r="AE121"/>
  <c r="AF121" s="1"/>
  <c r="AE115"/>
  <c r="AF115" s="1"/>
  <c r="AB162"/>
  <c r="AC80"/>
  <c r="AE80" s="1"/>
  <c r="AF80" s="1"/>
  <c r="AE76"/>
  <c r="AF76" s="1"/>
  <c r="S33"/>
  <c r="S32" s="1"/>
  <c r="S34" s="1"/>
  <c r="S162" s="1"/>
  <c r="G32"/>
  <c r="AE44"/>
  <c r="AF44" s="1"/>
  <c r="AC30"/>
  <c r="AE21"/>
  <c r="AF21" s="1"/>
  <c r="AC58"/>
  <c r="AE58" s="1"/>
  <c r="AF58" s="1"/>
  <c r="J30"/>
  <c r="AC48"/>
  <c r="AE48" s="1"/>
  <c r="AF48" s="1"/>
  <c r="AE100" l="1"/>
  <c r="AF100" s="1"/>
  <c r="AE154"/>
  <c r="AF154" s="1"/>
  <c r="AC33"/>
  <c r="AC34" s="1"/>
  <c r="AC162" s="1"/>
  <c r="AE30"/>
  <c r="AF30" s="1"/>
  <c r="J33"/>
  <c r="G34"/>
  <c r="G162" s="1"/>
  <c r="G164" s="1"/>
  <c r="AC32"/>
  <c r="AC164" l="1"/>
  <c r="AD33"/>
  <c r="J32"/>
  <c r="AD34" l="1"/>
  <c r="AD162" s="1"/>
  <c r="AE33"/>
  <c r="J34"/>
  <c r="J162" s="1"/>
  <c r="J164" s="1"/>
  <c r="AD32"/>
  <c r="AE32" s="1"/>
  <c r="AF32" s="1"/>
  <c r="AD164" l="1"/>
  <c r="AE162"/>
  <c r="AF162" s="1"/>
  <c r="AF33"/>
  <c r="AE34"/>
  <c r="AF34" s="1"/>
</calcChain>
</file>

<file path=xl/sharedStrings.xml><?xml version="1.0" encoding="utf-8"?>
<sst xmlns="http://schemas.openxmlformats.org/spreadsheetml/2006/main" count="1323" uniqueCount="645">
  <si>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</si>
  <si>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</si>
  <si>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</si>
  <si>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</si>
  <si>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</si>
  <si>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</si>
  <si>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</si>
  <si>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</si>
  <si>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</si>
  <si>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</si>
  <si>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</si>
  <si>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</si>
  <si>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</si>
  <si>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</si>
  <si>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</si>
  <si>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</si>
  <si>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</si>
  <si>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</si>
  <si>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</si>
  <si>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</si>
  <si>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</si>
  <si>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</si>
  <si>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</si>
  <si>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</si>
  <si>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</si>
  <si>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</si>
  <si>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</si>
  <si>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</si>
  <si>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</si>
  <si>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</si>
  <si>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</si>
  <si>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</si>
  <si>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</si>
  <si>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</si>
  <si>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</si>
  <si>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</si>
  <si>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</si>
  <si>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</si>
  <si>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</si>
  <si>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</si>
  <si>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</si>
  <si>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</si>
  <si>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</si>
  <si>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</si>
  <si>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</si>
  <si>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</si>
  <si>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</si>
  <si>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</si>
  <si>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</si>
  <si>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</si>
  <si>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</si>
  <si>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</si>
  <si>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</si>
  <si>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</si>
  <si>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</si>
  <si>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</si>
  <si>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</si>
  <si>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</si>
  <si>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</si>
  <si>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</si>
  <si>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</si>
  <si>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</si>
  <si>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</si>
  <si>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</si>
  <si>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</si>
  <si>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</si>
  <si>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</si>
  <si>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</si>
  <si>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</si>
  <si>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</si>
  <si>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</si>
  <si>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</si>
  <si>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</si>
  <si>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</si>
  <si>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</si>
  <si>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</si>
  <si>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</si>
  <si>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</si>
  <si>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</si>
  <si>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</si>
  <si>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</si>
  <si>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</si>
  <si>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</si>
  <si>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</si>
  <si>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</si>
  <si>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</si>
  <si>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</si>
  <si>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</si>
  <si>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</si>
  <si>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</si>
  <si>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</si>
  <si>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</si>
  <si>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</si>
  <si>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</si>
  <si>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</si>
  <si>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</si>
  <si>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</si>
  <si>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</si>
  <si>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</si>
  <si>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</si>
  <si>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</si>
  <si>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</si>
  <si>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</si>
  <si>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</si>
  <si>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</si>
  <si>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</si>
  <si>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</si>
  <si>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</si>
  <si>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</si>
  <si>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</si>
  <si>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</si>
  <si>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</si>
  <si>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</si>
  <si>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</si>
  <si>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</si>
  <si>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</si>
  <si>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</si>
  <si>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</si>
  <si>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</si>
  <si>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</si>
  <si>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</si>
  <si>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</si>
  <si>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</si>
  <si>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</si>
  <si>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</si>
  <si>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</si>
  <si>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</si>
  <si>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</si>
  <si>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</si>
  <si>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</si>
  <si>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</si>
  <si>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</si>
  <si>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</si>
  <si>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</si>
  <si>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</si>
  <si>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</si>
  <si>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</si>
  <si>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</si>
  <si>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</si>
  <si>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</si>
  <si>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</si>
  <si>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</si>
  <si>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</si>
  <si>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</si>
  <si>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</si>
  <si>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</si>
  <si>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</si>
  <si>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</si>
  <si>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</si>
  <si>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</si>
  <si>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</si>
  <si>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</si>
  <si>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</si>
  <si>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</si>
  <si>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</si>
  <si>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</si>
  <si>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</si>
  <si>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</si>
  <si>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</si>
  <si>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</si>
  <si>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</si>
  <si>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</si>
  <si>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</si>
  <si>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</si>
  <si>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</si>
  <si>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</si>
  <si>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</si>
  <si>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</si>
  <si>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</si>
  <si>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</si>
  <si>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</si>
  <si>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</si>
  <si>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</si>
  <si>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</si>
  <si>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</si>
  <si>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</si>
  <si>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</si>
  <si>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</si>
  <si>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</si>
  <si>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</si>
  <si>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</si>
  <si>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</si>
  <si>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</si>
  <si>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</si>
  <si>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</si>
  <si>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</si>
  <si>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</si>
  <si>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</si>
  <si>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</si>
  <si>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</si>
  <si>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</si>
  <si>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</si>
  <si>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</si>
  <si>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</si>
  <si>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</si>
  <si>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</si>
  <si>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</si>
  <si>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</si>
  <si>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</si>
  <si>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</si>
  <si>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</si>
  <si>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</si>
  <si>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SMM, SO (SEO)</t>
  </si>
  <si>
    <t>Всього по підрозділу 9 "Послуги з просування":</t>
  </si>
  <si>
    <t>Створення web-ресурсу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</si>
  <si>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</si>
  <si>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</si>
  <si>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</si>
  <si>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</si>
  <si>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</si>
  <si>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</si>
  <si>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</si>
  <si>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</si>
  <si>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</si>
  <si>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</si>
  <si>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</si>
  <si>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</si>
  <si>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</si>
  <si>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</si>
  <si>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</si>
  <si>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</si>
  <si>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</si>
  <si>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</si>
  <si>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</si>
  <si>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</si>
  <si>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</si>
  <si>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</si>
  <si>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</si>
  <si>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</si>
  <si>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</si>
  <si>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</si>
  <si>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</si>
  <si>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</si>
  <si>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</si>
  <si>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</si>
  <si>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</si>
  <si>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</si>
  <si>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</si>
  <si>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</si>
  <si>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</si>
  <si>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</si>
  <si>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</si>
  <si>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</si>
  <si>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</si>
  <si>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</si>
  <si>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</si>
  <si>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</si>
  <si>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</si>
  <si>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</si>
  <si>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</si>
  <si>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</si>
  <si>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Витрати за даними звіту про використання гранту</t>
  </si>
  <si>
    <t>Документально підтверджено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</si>
  <si>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</si>
  <si>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</si>
  <si>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</si>
  <si>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</si>
  <si>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</si>
  <si>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</si>
  <si>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</si>
  <si>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</si>
  <si>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</si>
  <si>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</si>
  <si>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</si>
  <si>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ґ</t>
  </si>
  <si>
    <t>Забарило Євген Олексійович, керівник проекту</t>
  </si>
  <si>
    <t>Михайленко Марина Валеріївна, проектний менеджер</t>
  </si>
  <si>
    <t>Сирохман Михайло, експерт з написання монографії</t>
  </si>
  <si>
    <t>Стояновський Кирило, SEO, SMM-менеджер</t>
  </si>
  <si>
    <t xml:space="preserve">Владислав Товтин Тіберійович, експерт з гастротуризму </t>
  </si>
  <si>
    <t>Філатова Тетяна Олександрівна, графічний дизайнер</t>
  </si>
  <si>
    <t xml:space="preserve">Олексій Петров, співвласник Архітектурної майстерні "ФОРМА" , експерт зі сталої архітектури </t>
  </si>
  <si>
    <t>онлайн- лекція</t>
  </si>
  <si>
    <t xml:space="preserve">Ірина Мірошникова, головна архітекторка Архітектурної майстерні "ФОРМА", експертка зі сталої архітектури </t>
  </si>
  <si>
    <t>онлайн-лекція</t>
  </si>
  <si>
    <t xml:space="preserve">км </t>
  </si>
  <si>
    <t>Оренда легкового автомобіля (із зазначенням кілометражу або кількості годин) для проведення експедицій в наступні дестинації: Ужгород- Гусний, Ужгород-Колочава, Ужгород-Усть-Чорна, Ужгород-Ясіня</t>
  </si>
  <si>
    <t xml:space="preserve">Виготовлення макетів - створення майстер-файлів для брендованого друку предметів одягу та аксесуарів </t>
  </si>
  <si>
    <t>Витрати зі створення сайту (технічне завдання: сайт має складатись з 
десяти блоків: відео про проект, опис проекту, матеріали проекту, маршрут Шлях Закарпатського живопису,інформація про Школу Закарпатського живопису</t>
  </si>
  <si>
    <t>Монтаж відео (2 відео про проект до 5 хв)</t>
  </si>
  <si>
    <t>Зведення звуку</t>
  </si>
  <si>
    <t>Культура. Туризм. Регіони</t>
  </si>
  <si>
    <t>Громадська організація “Культурна платформа Закарпаття”</t>
  </si>
  <si>
    <t>Інноваційний культурний маршрут “Шлях Закарпатського живопису”</t>
  </si>
  <si>
    <t>за період з 01 червня 2020 р. по 30 жовтня 2020 року</t>
  </si>
  <si>
    <t>відеофіксація</t>
  </si>
  <si>
    <t>фото-фіксація</t>
  </si>
  <si>
    <t>години</t>
  </si>
  <si>
    <t>рекламні витрати (1 раз на місяць)</t>
  </si>
  <si>
    <t>послуги</t>
  </si>
  <si>
    <t>міс</t>
  </si>
  <si>
    <t>Друк книг</t>
  </si>
  <si>
    <t>Друк журналів</t>
  </si>
  <si>
    <t>Дане відхилення виникло у з'язку з непогодженими коригуваннями ,в межах 10% від суми гранту.</t>
  </si>
  <si>
    <t>Забарило Є.О.</t>
  </si>
  <si>
    <t>Голова правління</t>
  </si>
  <si>
    <t>до Договору про надання гранту №  3REG-4468</t>
  </si>
  <si>
    <t>від "01" червня 2020 року</t>
  </si>
  <si>
    <t>Додаток № 2 до Звіту незалежного аудитора від 30.10.2020 року</t>
  </si>
  <si>
    <t xml:space="preserve">                                                                                                                                                до Порядку здійснення контролю за виконанням суб’єктами, які отримують </t>
  </si>
  <si>
    <t xml:space="preserve">                                                                                                                                               фінансування, згідно Договору про надання гранту, зобов’язань Українським </t>
  </si>
  <si>
    <t xml:space="preserve">                                     культурним фондом.</t>
  </si>
  <si>
    <t>Реєстр документів, що підтверджують достовірність витрат та цільове використання коштів</t>
  </si>
  <si>
    <t>за проектом «Інноваційний культурний маршрут «Шлях Закарпатського живопису»</t>
  </si>
  <si>
    <t>у період з «01» червня 2020 року по «30» жовтня 2020 року</t>
  </si>
  <si>
    <t>Документально</t>
  </si>
  <si>
    <t>підтверджено</t>
  </si>
  <si>
    <t>Розділ/</t>
  </si>
  <si>
    <t>Підрозділ/</t>
  </si>
  <si>
    <t>Стаття/</t>
  </si>
  <si>
    <t>Пункт</t>
  </si>
  <si>
    <t>Назва контрагента (код ЄДРПОУ)/</t>
  </si>
  <si>
    <t>Виконавця (ІПН)</t>
  </si>
  <si>
    <t>Договір, додатки до договору (номер та дата)</t>
  </si>
  <si>
    <t>Платіжне доручення (номер п\д, дата списання коштів з рахунку)</t>
  </si>
  <si>
    <t xml:space="preserve">Розділ ІІ </t>
  </si>
  <si>
    <t>Витрати</t>
  </si>
  <si>
    <t>Підрозділ 1</t>
  </si>
  <si>
    <t>Стаття 1.3</t>
  </si>
  <si>
    <t>х</t>
  </si>
  <si>
    <t>Пункт «а»</t>
  </si>
  <si>
    <t>Забарило Євген Олексійович (3109610231)</t>
  </si>
  <si>
    <t>- Наказ №3 від 01.06.20р. «Про затвердження складу проектної групи з метою реалізації проекту №3REG-4468»Інноваційний культурний маршрут «Шлях Закарпатського живопису» за підтримки Українського культурного фонду;</t>
  </si>
  <si>
    <t xml:space="preserve"> - Наказ №4 від 01.07.20р. про внесення змін до складу проектної групи;</t>
  </si>
  <si>
    <t>- Договір про надання послуг з управління проектом №01062021 від 01.06.20р.;</t>
  </si>
  <si>
    <t>- Довіреність №10620 від 01.06.20р., видана члену правління Гасинцю А.А. на укладання договору про управління проекту із фізичною особою – Забарало Є.О.</t>
  </si>
  <si>
    <t>- Розрахунок винагороди за цивільно- правовим договором про надання послуг за період з 01.06.20р. по 31.10.20р.;</t>
  </si>
  <si>
    <t>- Звіт №1 від 30.06.20р. про надання послуги з проектного менеджменту;</t>
  </si>
  <si>
    <t>- Звіт №2 від 30.07.20р. про надання послуги з проектного менеджменту;</t>
  </si>
  <si>
    <t>- Звіт №3 від 31.08.20р. про надання послуги з проектного менеджменту;</t>
  </si>
  <si>
    <t>- Звіт №4 від 30.09.20р. про надання послуги з проектного менеджменту;</t>
  </si>
  <si>
    <t>- Звіт №5 від 30.10.20р. про надання послуги з проектного менеджменту;</t>
  </si>
  <si>
    <t>- Акт прийому- передачі наданих послуг від 30.10.20р.;</t>
  </si>
  <si>
    <t>- Виписки банку за 19.06.20р., 22.06.20р., 21.08.20р., 09.10.20р.;</t>
  </si>
  <si>
    <t>- скрін-шоти 5 шт.</t>
  </si>
  <si>
    <t>13856,55</t>
  </si>
  <si>
    <t>№10, 22.06.20р. – оплата за послуги за червень м-ць 20р.;</t>
  </si>
  <si>
    <t>№1 від 19.06.20р. – ПДФО за червень м-ць 20р.;</t>
  </si>
  <si>
    <t xml:space="preserve">№2 від 19.06.20р. – військовий збір за червень м-ць 20р.;. </t>
  </si>
  <si>
    <t>№15, 21.08.20р. – оплата за послуги, за червень м-ць 20р.;</t>
  </si>
  <si>
    <t>№13, 21.08.20р. – військовий збір за червень м-ць 20р.;</t>
  </si>
  <si>
    <t>№12, 21.08.20р. – ПДФО;</t>
  </si>
  <si>
    <t>№16, 21.08.20р. – оплата за послуги;</t>
  </si>
  <si>
    <t>№17, 21.08.20р. – ПДФО, за липень м-ці 20р.;</t>
  </si>
  <si>
    <t>№18, 21.08.20р. – військовий збір за липень м-ць 20р.;</t>
  </si>
  <si>
    <t>№50, 09.10.20р. – оплата за послуги за серпень м-ць 20р.;</t>
  </si>
  <si>
    <t>№53, від 09.10.20р. – ПДФО, за серпень м-ць  20р.;</t>
  </si>
  <si>
    <t>№51, 09.10.20р. – військовий збір за серпень  м-ць 20р.;</t>
  </si>
  <si>
    <t>Михайленко Марина Валеріївна , проектний менеджер</t>
  </si>
  <si>
    <t>Михайленко Марина Валеріївна (3541103860)</t>
  </si>
  <si>
    <t>- Наказ №4 від 01.07.20р. про внесення змін до складу проектної групи;</t>
  </si>
  <si>
    <t>- Договір про надання послуг з управління проектом №010620 від 01.06.20р.</t>
  </si>
  <si>
    <r>
      <t xml:space="preserve">- </t>
    </r>
    <r>
      <rPr>
        <sz val="10"/>
        <rFont val="Times New Roman"/>
        <family val="1"/>
        <charset val="204"/>
      </rPr>
      <t>Акт прийому –передачі наданих послуг від 30.10.20р.;</t>
    </r>
  </si>
  <si>
    <t>- Звіт №1 від 30.06.20р.  про надання послуг з проектного менеджменту;</t>
  </si>
  <si>
    <t>- Звіт №2 від 31.07.20р.  про надання послуг з проектного менеджменту;</t>
  </si>
  <si>
    <t>- Звіт №3 від 31.08.20р.  про надання послуг з проектного менеджменту;</t>
  </si>
  <si>
    <t>- Звіт №4 від 30.09.20р.  про надання послуг з проектного менеджменту;</t>
  </si>
  <si>
    <t>- Звіт №5 від 30.10.20р.  про надання послуг з проектного менеджменту;</t>
  </si>
  <si>
    <t>- Виписки банку за 04.09.20р., 08.10.20р.</t>
  </si>
  <si>
    <t>13685,00</t>
  </si>
  <si>
    <t>№26, 04.09.20р. – оплата за послуги за  липень м-ць 20р.;</t>
  </si>
  <si>
    <t>№23, 04.09.20р. –ПДФО за липень м-ць 20р.;</t>
  </si>
  <si>
    <t>№24, 04.09.20р. – військовий збір за липень м-ць 20р.;</t>
  </si>
  <si>
    <t>№46, 08.10.20р. – оплата за послуги за  серпень, вересень м-ці 20р.;</t>
  </si>
  <si>
    <t>№49, 08.10.20р. –ПДФО за  серпень, вересень м-ці 20р.;</t>
  </si>
  <si>
    <t>№48, 08.10.20р. – військовий збір за за  серпень, вересень м-ці 20р.;</t>
  </si>
  <si>
    <t>Пункт «б»</t>
  </si>
  <si>
    <t>Сирохман Михайло Васильович</t>
  </si>
  <si>
    <t>- Договір №01072022 про створення за замовленням та передання виключних прав на використання об’єкта авторського права від 01.07.20 року</t>
  </si>
  <si>
    <t>- Розрахунок винагороди за цивільно- правовим договором про надання послуг за період з 01.07.20р. по 31.10.20р.;</t>
  </si>
  <si>
    <t>- Акт прийому – передачі наданих послуг від 30.10.20р.;</t>
  </si>
  <si>
    <t>- Звіт №2 про надані послуги зі створення за замовленням монографії за серпень м-ць 20р.;</t>
  </si>
  <si>
    <t>- Звіт №4 про надані послуги зі створення за замовленням монографії за жовтень  м-ць 20р.;</t>
  </si>
  <si>
    <t>- Наказ №2/Г від 01.06.20р. про створення постійно діючої комісії з прийняття, введення в експлуатацію, передачі та списання  основних засобів, інших необоротних матеріальних активів, нематеріальних активів, запасів, визначення ліквідаційної вартості основних засобів;</t>
  </si>
  <si>
    <t>- Акт ведення в господарський оборот об’єкта права інтелектуальної власності у складі нематеріальних активів №1 від 20.10.20р.;</t>
  </si>
  <si>
    <t>- Виписки банку за 08.09.20р., 08.10.20р.</t>
  </si>
  <si>
    <t>10867,50</t>
  </si>
  <si>
    <t>№31, 08.09.20р. – оплата за виконані роботи;</t>
  </si>
  <si>
    <t>№34, 08.09.20р. – військовий збір;</t>
  </si>
  <si>
    <t>№32, 08.09.20р. – ПДФО;</t>
  </si>
  <si>
    <t>№42, 08.10.20р. – оплата за послуги;</t>
  </si>
  <si>
    <t>№45, 08.10.20р. – військовий збір;</t>
  </si>
  <si>
    <t>№44, 08.10.20р. - ПДФО</t>
  </si>
  <si>
    <t>Пункт «в»</t>
  </si>
  <si>
    <t>Владислав Товтин, експерт з гастротуризму</t>
  </si>
  <si>
    <t>Товтин Владислав Тиберійович</t>
  </si>
  <si>
    <t>- Договір про надання організаційно – інформаційних послуг від 01.09.20р.</t>
  </si>
  <si>
    <t>- Розрахунок винагороди за цивільно- правовим договором про надання послуг за період з 01.09.20р. по 31.10.20р.;</t>
  </si>
  <si>
    <t>- Акт про надання організаційно –інформаційних  послуг від 30.10.20р.;</t>
  </si>
  <si>
    <t>- Рецепти Закарпатської кухні до гастрономічного пікніку «Гостина»</t>
  </si>
  <si>
    <t>Пункт «г»</t>
  </si>
  <si>
    <t>Стояновський Кирило, SEO. SMM- менеджер</t>
  </si>
  <si>
    <t>Стояновський Кирило Петрович</t>
  </si>
  <si>
    <r>
      <t xml:space="preserve">- </t>
    </r>
    <r>
      <rPr>
        <sz val="10"/>
        <rFont val="Times New Roman"/>
        <family val="1"/>
        <charset val="204"/>
      </rPr>
      <t>Договір про надання послуг з SEO</t>
    </r>
    <r>
      <rPr>
        <sz val="10"/>
        <color rgb="FF000000"/>
        <rFont val="Times New Roman"/>
        <family val="1"/>
        <charset val="204"/>
      </rPr>
      <t xml:space="preserve">/ SMM- менеджменту від 01.07.20р. </t>
    </r>
  </si>
  <si>
    <r>
      <t xml:space="preserve">- </t>
    </r>
    <r>
      <rPr>
        <sz val="10"/>
        <rFont val="Times New Roman"/>
        <family val="1"/>
        <charset val="204"/>
      </rPr>
      <t>Акт прийому – передачі наданих послуг від 30.06.20р.;</t>
    </r>
  </si>
  <si>
    <r>
      <t>- Акт прийому – передачі наданих послуг від 30.10.20р</t>
    </r>
    <r>
      <rPr>
        <sz val="10"/>
        <color rgb="FFFF0000"/>
        <rFont val="Times New Roman"/>
        <family val="1"/>
        <charset val="204"/>
      </rPr>
      <t>.;</t>
    </r>
  </si>
  <si>
    <t>- Звіт №1 про надані послуги з SEO/ SMM- менеджменту за липень м-ць 20р..;</t>
  </si>
  <si>
    <t>-  Звіт №2 про надані послуги з SEO/ SMM- менеджменту за серпень м-ць 20р.;</t>
  </si>
  <si>
    <t>- Звіт №3 про надані послуги з SEO/ SMM- менеджменту за вересень м-ць 20р.;</t>
  </si>
  <si>
    <t>- Звіт №4 про надані послуги з SEO/ SMM- менеджменту за жовтень м-ць 20р.;</t>
  </si>
  <si>
    <t>- Виписка банку за 07.09.20р.</t>
  </si>
  <si>
    <t>- Скрін – шоти – 4 стр.</t>
  </si>
  <si>
    <t>12880,00</t>
  </si>
  <si>
    <t>№27, 07.09.20р. – оплата за послуги;</t>
  </si>
  <si>
    <t>№29, 07.09.20р. – військовий збір;</t>
  </si>
  <si>
    <t>№30, 07.09.20р. – ПДФО;</t>
  </si>
  <si>
    <t xml:space="preserve">Пункт </t>
  </si>
  <si>
    <r>
      <t>Філатова Тетяна Олександрівна  (3245212520) -</t>
    </r>
    <r>
      <rPr>
        <sz val="10"/>
        <rFont val="Times New Roman"/>
        <family val="1"/>
        <charset val="204"/>
      </rPr>
      <t>графічний дизайнер</t>
    </r>
    <r>
      <rPr>
        <sz val="10"/>
        <color rgb="FFFF0000"/>
        <rFont val="Times New Roman"/>
        <family val="1"/>
        <charset val="204"/>
      </rPr>
      <t xml:space="preserve"> </t>
    </r>
  </si>
  <si>
    <t>Філатова Тетяна Олександрівна  (3245212520)</t>
  </si>
  <si>
    <t>- Наказ про внесення змін до складу проектної групи №4 від 01.07.20р.;</t>
  </si>
  <si>
    <t>- Договір про надання послуг графічного дизайну від 01.07.20р.;</t>
  </si>
  <si>
    <t xml:space="preserve"> - Лист пояснення щодо заміни учасників команди реалізації гранту ;</t>
  </si>
  <si>
    <t>- Лист УКФ щодо змін у кошторисі та селаді команди №981-02/02-08 від 03.09.20р.</t>
  </si>
  <si>
    <t>-Звіт №1 про надані послуги з графічного дизайну за липень м-ць 20р.;</t>
  </si>
  <si>
    <t>- Звіт №2 про надані послуги з графічного дизайну за серпень м-ць 20р.;</t>
  </si>
  <si>
    <t>- Звіт №3 про надані послуги з графічного дизайну за вересень м-ць 20р.;</t>
  </si>
  <si>
    <t>- Звіт №4 про надані послуги з графічного дизайну за жовтень м-ць 20р.;</t>
  </si>
  <si>
    <t>- Розрахунок винагороди за цивільно- правовим договором про надання послуг вд 01.07.2020р.., Філатова Тетяна Олександрівна.</t>
  </si>
  <si>
    <r>
      <t xml:space="preserve">- </t>
    </r>
    <r>
      <rPr>
        <sz val="10"/>
        <rFont val="Times New Roman"/>
        <family val="1"/>
        <charset val="204"/>
      </rPr>
      <t>Виписка банку за 09.09.20р.;</t>
    </r>
  </si>
  <si>
    <t>- Скрін – шоти на 8 стр.</t>
  </si>
  <si>
    <t>14168,00</t>
  </si>
  <si>
    <t>№36, 09.09.20р.- оплата послуг;</t>
  </si>
  <si>
    <t>№38, 09.09.20р. – війський збір;</t>
  </si>
  <si>
    <t>№39, 09.09.20р. – ПДФО;</t>
  </si>
  <si>
    <t>Олексій Петров, співвласник Архітектурної майстерні «ФОРМА», експерт зі сталої архітектури</t>
  </si>
  <si>
    <t xml:space="preserve">Петров Олексій  </t>
  </si>
  <si>
    <t>Володимирович</t>
  </si>
  <si>
    <t>- Договір №011021 від 01.10.20р. про надання освітніх послуг;</t>
  </si>
  <si>
    <t>- Навчальний план – Додаток №1 від 05.10.20р. до Договору.</t>
  </si>
  <si>
    <t>-Акт про надання освітніх послуг від 23.10.20р.;</t>
  </si>
  <si>
    <t xml:space="preserve">- Презентація на 10 сторінках; </t>
  </si>
  <si>
    <t>-  Розрахунок винагороди за цивільно- правовим договором про надання послуг;</t>
  </si>
  <si>
    <t>1610,00</t>
  </si>
  <si>
    <t>№61, 23.10.20р.- оплата за послуги;</t>
  </si>
  <si>
    <t>№59, 23.10.20р. – ПДФО;</t>
  </si>
  <si>
    <t>№58, 23.10.20р., військовий збір</t>
  </si>
  <si>
    <t>Ірина Мірошникова, головна архітектора Архітектурної майстерні «ФОРМА», експертка зі сталої архітектури</t>
  </si>
  <si>
    <t>Мірошникова Ірина Борисівна (3075416008)</t>
  </si>
  <si>
    <t>- Договір №011020 від 01.10.20р. про надання освітніх послуг;</t>
  </si>
  <si>
    <t>- Акт про надання освітніх послуг від 23.10.20р.;</t>
  </si>
  <si>
    <t xml:space="preserve">-  Розрахунок винагороди за цивільно- правовим договором про надання послуг </t>
  </si>
  <si>
    <t>№63, 23.10.20р. – оплата за послуги;</t>
  </si>
  <si>
    <t>№64, 23.10.20р. – ПДФО;</t>
  </si>
  <si>
    <t>№65, 23.10.20р. – військовий збір.</t>
  </si>
  <si>
    <t>Підрозділ 2</t>
  </si>
  <si>
    <t>Стаття 2.1</t>
  </si>
  <si>
    <t>Єдиний соціальний внесок -22%</t>
  </si>
  <si>
    <t>ГУ ДПС Закарпатської області</t>
  </si>
  <si>
    <t>Договір про надання послуг з управління проектом №01062021 від 01.06.20р.,  Забарило Є.О.;</t>
  </si>
  <si>
    <t>Договір про надання послуг з управління проектом №010620 від 01.06.20р.,  Михайленко М.В.</t>
  </si>
  <si>
    <t>Договір №01072022 про створення за замовленням та передання виключних прав на використання об’єкта авторського права від 01.07.20 року</t>
  </si>
  <si>
    <t>-Договір про надання організаційно – інформаційних послуг від 01.09.20р.,  Товтин В.Т.</t>
  </si>
  <si>
    <r>
      <t>-Договір про надання послуг з SEO</t>
    </r>
    <r>
      <rPr>
        <sz val="10"/>
        <color rgb="FF000000"/>
        <rFont val="Times New Roman"/>
        <family val="1"/>
        <charset val="204"/>
      </rPr>
      <t>/ SMM- менеджменту на волонтерській основі від 01.06.20р., Стояновський К.П.;</t>
    </r>
  </si>
  <si>
    <t>- Договір про надання послуг графічного дизайну від 01.07.20р.,  Філатова Т.О.</t>
  </si>
  <si>
    <t xml:space="preserve">- Договір №011020 від 01.10.20р. про надання освітніх послуг, </t>
  </si>
  <si>
    <t>Мірошнікова І.Б.</t>
  </si>
  <si>
    <t>-Договір №011021 від 01.10.20р. про надання освітніх послуг, Петров О.В.</t>
  </si>
  <si>
    <t xml:space="preserve">- Розрахунок винагороди за цивільно- правовим договором про надання послуг за період з 01.06.20р. по 31.10.20р., </t>
  </si>
  <si>
    <t>Забарило Євген Олексійович;</t>
  </si>
  <si>
    <t>- Розрахунок винагороди за цивільно- правовим договором про надання послуг за період з 01.06.20р. по 31.10.20р., Михайленко Марина Валеріївнв;</t>
  </si>
  <si>
    <t>- Розрахунок винагороди за цивільно- правовим договором про надання послуг за період з 01.07.20р. по 31.10.20р., Сирохман Михайло Васильович;</t>
  </si>
  <si>
    <t>- Розрахунок винагороди за цивільно- правовим договором про надання послуг за період з 01.09.20р. по 31.10.20р., Товтин Владислав Тиберійович;</t>
  </si>
  <si>
    <t>- Розрахунок винагороди за цивільно- правовим договором про надання послуг за період з 01.07.20р. по 31.10.20р., Стояновський Кирило Петрович;</t>
  </si>
  <si>
    <t>- Розрахунок винагороди за цивільно- правовим договором про надання послуг за період з 01.07.20р. по 31.10.20р., Філатова Тетяна Олександрівна.;</t>
  </si>
  <si>
    <t xml:space="preserve">- Розрахунок винагороди за цивільно- правовим договором про надання послуг, Мірошникова І.Б.; </t>
  </si>
  <si>
    <t>- Розрахунок винагороди за цивільно- правовим договором про надання послуг, Петров Олексій Володимирович</t>
  </si>
  <si>
    <t>3786,88</t>
  </si>
  <si>
    <t xml:space="preserve">№3, 19.06.20р., №19, 21.08.20р., №14, 21.08.20р., </t>
  </si>
  <si>
    <t>№52, 09.10.20р.</t>
  </si>
  <si>
    <t>№25, 04.09.20р.;</t>
  </si>
  <si>
    <t>№47, 08.10.20р</t>
  </si>
  <si>
    <t>№33, 08.09.20р.</t>
  </si>
  <si>
    <t>№43, 08.10.20р.</t>
  </si>
  <si>
    <t>№28, 07.09.20р.;</t>
  </si>
  <si>
    <t>№37, 09.09.20р.;</t>
  </si>
  <si>
    <t>№62, 23.10.20р.</t>
  </si>
  <si>
    <t>.</t>
  </si>
  <si>
    <t>№60, 23.10.20р.</t>
  </si>
  <si>
    <t>Підрозділ 5</t>
  </si>
  <si>
    <t>Витрати пов’язані з орендою</t>
  </si>
  <si>
    <t>Стаття 5.3</t>
  </si>
  <si>
    <t>Оренда легкового автомобіля (із зазначенням кілометражу або кількості годин) для проведення експедицій в наступні дистанції: Ужгород-Гусний, Ужгород –Колочава, Ужгород-Усть-Чорна, Ужгород-Ясіня</t>
  </si>
  <si>
    <t>ТОВ «Старлайнер»</t>
  </si>
  <si>
    <t>Договір оренди транспортного засобу від 01.07.2020р.</t>
  </si>
  <si>
    <t>- Акт про надання послуг оренди автомобіля  від 30.09.20р.;</t>
  </si>
  <si>
    <r>
      <t>-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свідоцтво про реєстрацію транспортного засобу, реєстраційний номер: АО0060СМ, дата реєстраційної дії – 20.07.2018р</t>
    </r>
    <r>
      <rPr>
        <sz val="10"/>
        <color rgb="FFFF0000"/>
        <rFont val="Times New Roman"/>
        <family val="1"/>
        <charset val="204"/>
      </rPr>
      <t>.;</t>
    </r>
  </si>
  <si>
    <t>-подорожній лист легкового автомобіля №1 з 01.07.20р. по 30.07.20р.;</t>
  </si>
  <si>
    <t>подорожній лист легкового автомобіля №2 з 01.08.20р. по 31.08.20р.;</t>
  </si>
  <si>
    <t>подорожній лист легкового автомобіля №3 з 01.09.20р. по 30.09.20р.;</t>
  </si>
  <si>
    <t>- Акт прийому – передачі  від 01.07.20р. до Договору оренди транспортного засобу;</t>
  </si>
  <si>
    <t>- Акт прийому – передачі  від 30.09.20р. до Договору оренди транспортного засобу;</t>
  </si>
  <si>
    <t>- Виписка банку за 27.08.20р.</t>
  </si>
  <si>
    <t>7500,00</t>
  </si>
  <si>
    <t>№20, 27.08.20р.</t>
  </si>
  <si>
    <t>Підрозділ 8</t>
  </si>
  <si>
    <t>Стаття 8.1</t>
  </si>
  <si>
    <t>Послуги із виготовлення</t>
  </si>
  <si>
    <t>Виготовлення макетів – створення майстер-файлів для брендового друку предметів одягу та аксесуарів</t>
  </si>
  <si>
    <t>ФОП Спектор Леонід Григорович</t>
  </si>
  <si>
    <t>Договір про надання послуг графічного дизайну від 01.08.2020р.</t>
  </si>
  <si>
    <t>- Акт про надання послуг графічного дизайну від 30.10.20р.;</t>
  </si>
  <si>
    <t>- Накладна на переміщення №1 від 16.10.20р.;</t>
  </si>
  <si>
    <t>- Акт на списання матеріальних цінностей №1 від 16.10.20р.;</t>
  </si>
  <si>
    <t>- скрін – шоти на 5 стр.;</t>
  </si>
  <si>
    <t>- Виписка банку за 27.10.20р</t>
  </si>
  <si>
    <t>6500,00</t>
  </si>
  <si>
    <t>№68, 27.10.20р.</t>
  </si>
  <si>
    <t>Пункт «з»</t>
  </si>
  <si>
    <t>ФОП Горст Одарка Андрієвна (2418114764)</t>
  </si>
  <si>
    <t xml:space="preserve">Договір №01062022 від 01.06.20р. про надання інформаційних послуг </t>
  </si>
  <si>
    <t>- Акт прийому – передачі наданих послуг від 30.09.20р.;</t>
  </si>
  <si>
    <t>-Звіт №1 про надані інформаційні послуги за червень м-ць 20р.;</t>
  </si>
  <si>
    <t>- Звіт №2 про надані інформаційні послуги  за липень м-ць 20р.;</t>
  </si>
  <si>
    <t>- Звіт №3 про надані інформаційні послуги за серпень м-ць 20р.;</t>
  </si>
  <si>
    <r>
      <t xml:space="preserve">- </t>
    </r>
    <r>
      <rPr>
        <sz val="10"/>
        <rFont val="Times New Roman"/>
        <family val="1"/>
        <charset val="204"/>
      </rPr>
      <t>Звіт №4</t>
    </r>
    <r>
      <rPr>
        <sz val="10"/>
        <color rgb="FF000000"/>
        <rFont val="Times New Roman"/>
        <family val="1"/>
        <charset val="204"/>
      </rPr>
      <t xml:space="preserve"> про надані інформаційні послуги за вересень м-ць 20р.;</t>
    </r>
  </si>
  <si>
    <t>- Виписка банку за 09.10.20р.</t>
  </si>
  <si>
    <t>12000,00</t>
  </si>
  <si>
    <t>№57, 09.10.20р.</t>
  </si>
  <si>
    <t>Підрозділ 9</t>
  </si>
  <si>
    <t xml:space="preserve">Пункт «а» </t>
  </si>
  <si>
    <t xml:space="preserve">Фото-фіксація </t>
  </si>
  <si>
    <t>ФОП Карабань Віталій Павлович (3351319975)</t>
  </si>
  <si>
    <t>Договір про надання послуг з фото-супроводження проекту від 10.06.20р.</t>
  </si>
  <si>
    <t>- Акт про надання послуг з фото-супроводження проекту від 23.10.20р.</t>
  </si>
  <si>
    <t xml:space="preserve">Відеофіксація </t>
  </si>
  <si>
    <t>ФОП Рижик Антон Миколайлович (3180519612)</t>
  </si>
  <si>
    <t>Договір про надання послуг з аудіо та відео – супроводження проекту від 01.07.20р.</t>
  </si>
  <si>
    <r>
      <t>- Акт про надання послуг з аудіо та відео – супроводження проекту від 23.10.2020р</t>
    </r>
    <r>
      <rPr>
        <sz val="10"/>
        <color rgb="FFFF000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;</t>
    </r>
  </si>
  <si>
    <t>- Виписка банку за 27.08.20р</t>
  </si>
  <si>
    <t>11200,00</t>
  </si>
  <si>
    <t>№22, 27.08.20р.</t>
  </si>
  <si>
    <t>ФОП  Гиря Євгеній Сергійович (3116619691)</t>
  </si>
  <si>
    <t>- Договір про надання рекламних послуг №161020 від 01.06.20р.;</t>
  </si>
  <si>
    <t>Специфікація – Додаток №1 до Договору;</t>
  </si>
  <si>
    <t>Акт прийому – передачі наданих послуг від 30.10.20р.;</t>
  </si>
  <si>
    <t>-Звіт №1 про надані рекламні послуги за липень м-ць 20р.;</t>
  </si>
  <si>
    <t>- Звіт №2 про надані  рекламні послуги  за серпень м-ць 20р.;</t>
  </si>
  <si>
    <t>- Звіт №3 про надані  рекламні послуги за вересень м-ць 20р.;</t>
  </si>
  <si>
    <r>
      <t xml:space="preserve">- </t>
    </r>
    <r>
      <rPr>
        <sz val="10"/>
        <rFont val="Times New Roman"/>
        <family val="1"/>
        <charset val="204"/>
      </rPr>
      <t>Звіт №4</t>
    </r>
    <r>
      <rPr>
        <sz val="10"/>
        <color rgb="FF000000"/>
        <rFont val="Times New Roman"/>
        <family val="1"/>
        <charset val="204"/>
      </rPr>
      <t xml:space="preserve"> про надані рекламні послуги за жовтень м-ць 20р</t>
    </r>
  </si>
  <si>
    <t>- скрін – шоти 5 стр.. ;</t>
  </si>
  <si>
    <t>5200,00</t>
  </si>
  <si>
    <t>№66, 27.10.20р.</t>
  </si>
  <si>
    <r>
      <t>ФОП  Гиря Євгеній Сергійович (3116619691</t>
    </r>
    <r>
      <rPr>
        <b/>
        <sz val="10"/>
        <color rgb="FF000000"/>
        <rFont val="Times New Roman"/>
        <family val="1"/>
        <charset val="204"/>
      </rPr>
      <t>)</t>
    </r>
  </si>
  <si>
    <t>- Договір про надання інформаційних послуг з пошукового просування сайту та соціальних мереж №060312/1 від 01.06.20р.;</t>
  </si>
  <si>
    <t>- Специфікація – додаток №1 від 01.06.20р. до Договору.</t>
  </si>
  <si>
    <t>-Звіт №1 про надані послуги SMM/ SEO  за липень м-ць 20р.;</t>
  </si>
  <si>
    <t>- Звіт №2 про надані послуги SMM/ SEO за серпень м-ць 20р.;</t>
  </si>
  <si>
    <t>- Звіт №3 про надані послуги SMM/ SEO за вересень м-ць 20р.;</t>
  </si>
  <si>
    <r>
      <t xml:space="preserve">- </t>
    </r>
    <r>
      <rPr>
        <sz val="10"/>
        <rFont val="Times New Roman"/>
        <family val="1"/>
        <charset val="204"/>
      </rPr>
      <t>Звіт №4</t>
    </r>
    <r>
      <rPr>
        <sz val="10"/>
        <color rgb="FF000000"/>
        <rFont val="Times New Roman"/>
        <family val="1"/>
        <charset val="204"/>
      </rPr>
      <t xml:space="preserve"> про надані послуги SMM/ SEO за жовтень м-ць 20р</t>
    </r>
  </si>
  <si>
    <t>- Скрін –шоти на 3 стр. ;</t>
  </si>
  <si>
    <r>
      <t xml:space="preserve">- </t>
    </r>
    <r>
      <rPr>
        <sz val="10"/>
        <rFont val="Times New Roman"/>
        <family val="1"/>
        <charset val="204"/>
      </rPr>
      <t>Виписка банку за 27.10.20р</t>
    </r>
  </si>
  <si>
    <t>4000,00</t>
  </si>
  <si>
    <t>№67, 27.10.20р.</t>
  </si>
  <si>
    <t>Підрозділ 10</t>
  </si>
  <si>
    <t xml:space="preserve">Витрати зі створення сайту (технічне завдання: сайт має складатись з </t>
  </si>
  <si>
    <t>десяти блоків: відео про проект, опис проекту, матеріали проекту, маршрут Шлях Закарпатського живопису, відгуки туристів та бенефіціарів, посилання на статті, партнери та контакти, біографії художників та інформація про Школу Закарпатського живопису)</t>
  </si>
  <si>
    <t>ФОП Зелінський Владислав Олександрович</t>
  </si>
  <si>
    <t>Договір про надання послуг по створення сайту від 01.06.2020р.</t>
  </si>
  <si>
    <t>- Скрін - шоти на 7 стр.;</t>
  </si>
  <si>
    <t>- Технічне завдання про розробку сайтупрожкту на підтримку УКФ «Шлях Закарпатськогоживопису»;</t>
  </si>
  <si>
    <t>17357,69</t>
  </si>
  <si>
    <t>№70, 28.10.20р.</t>
  </si>
  <si>
    <t>Підрозділ 13</t>
  </si>
  <si>
    <t>ФОП Осадчук Мар’яна Михайлівна (3605706789)</t>
  </si>
  <si>
    <t>Договір про надання послуг №1 від 01.06.20р.</t>
  </si>
  <si>
    <r>
      <t xml:space="preserve">- </t>
    </r>
    <r>
      <rPr>
        <sz val="10"/>
        <rFont val="Times New Roman"/>
        <family val="1"/>
        <charset val="204"/>
      </rPr>
      <t>Акт №06 приймання – передачі наданих послуг від 30.06.20р.;</t>
    </r>
  </si>
  <si>
    <t>- Акт №07 приймання – передачі наданих послуг від 31.07.20р.;</t>
  </si>
  <si>
    <t>- Акт №08 приймання – передачі наданих послуг від 30.08.20р.;</t>
  </si>
  <si>
    <t>- Акт №10 приймання – передачі наданих послуг від 30.10.20р.;</t>
  </si>
  <si>
    <t>- Виписки банку за 19.06.20р., 27.08.20р</t>
  </si>
  <si>
    <t>2000,00</t>
  </si>
  <si>
    <t>№8, 19.06.20р.</t>
  </si>
  <si>
    <t>№21, 27.08.20р.</t>
  </si>
  <si>
    <t>ФОП Радь Іван Іванович (3236915110)</t>
  </si>
  <si>
    <t>Договір про надання юридичних послуг від 01.06.20р.</t>
  </si>
  <si>
    <t>6000,00</t>
  </si>
  <si>
    <t>№69, 27.10.20р.</t>
  </si>
  <si>
    <t>Приватне підприємство «Аудиторська фірма «Довіра»</t>
  </si>
  <si>
    <t>Договір про проведення аудиту (аудиторської перевірки) №11 від 24.09.20р.</t>
  </si>
  <si>
    <t>- Акт №11 від 30.10.20р.;</t>
  </si>
  <si>
    <r>
      <t xml:space="preserve">- </t>
    </r>
    <r>
      <rPr>
        <sz val="10"/>
        <rFont val="Times New Roman"/>
        <family val="1"/>
        <charset val="204"/>
      </rPr>
      <t>Виписка банку за 08.10.20р</t>
    </r>
  </si>
  <si>
    <t>5000,00</t>
  </si>
  <si>
    <t>№41, 08.10.20р.</t>
  </si>
  <si>
    <t>Підрозділ 14</t>
  </si>
  <si>
    <t>---</t>
  </si>
  <si>
    <t>Стаття 14.1</t>
  </si>
  <si>
    <t>Послуги комп’ютерної обробки, монтажу, зведення</t>
  </si>
  <si>
    <t>Монтаж відіо (2 відео про проект до 5 хв.)</t>
  </si>
  <si>
    <t>Договір про надання послуг з аудіо та відео – супроводження проекту від 25.06.2020р.</t>
  </si>
  <si>
    <r>
      <t>Акт про надання послуг з аудіо та відео – супроводження проекту від 25.10.2020р</t>
    </r>
    <r>
      <rPr>
        <sz val="10"/>
        <color rgb="FFFF0000"/>
        <rFont val="Times New Roman"/>
        <family val="1"/>
        <charset val="204"/>
      </rPr>
      <t>.</t>
    </r>
  </si>
  <si>
    <t>Стаття 14.3</t>
  </si>
  <si>
    <t>ТОВ «Майстер книг» (37201663)</t>
  </si>
  <si>
    <t>- Договір поставки та надання послуг №110/20 від 05.10.20р.;</t>
  </si>
  <si>
    <t>- Акт здачі – приймання робіт (надання послуг) №53 від 16.10.20р.;</t>
  </si>
  <si>
    <t>- Рахунок на оплату №155 від 06.10.20р.;</t>
  </si>
  <si>
    <t>- Виписка банку за 08.10.20р</t>
  </si>
  <si>
    <t>1500,00</t>
  </si>
  <si>
    <t>№40, 08.10.20р.</t>
  </si>
  <si>
    <t>Друк книг (монографії про методологію Школи Закарпатського живопису)</t>
  </si>
  <si>
    <t>ТОВ «Майстер книг» (37201663</t>
  </si>
  <si>
    <t>- Свідоцтво про внесення суб’єкта видавничої справи до державного реєстру видавців, виготівників і розповсюджувачів видавничої продукції  від 18.08.10р., №3861, Серія ДК</t>
  </si>
  <si>
    <t>- Наказ №6/Г від 28.10.20р. про безоплатну передачу монографії;</t>
  </si>
  <si>
    <t>- Акт прийому – передачі  монографії «Шлях Закарпатського живопису» від 28.10.20р.;</t>
  </si>
  <si>
    <t>- Акт списання матеріальних цінностей №2 від 28.10.20р. ;</t>
  </si>
  <si>
    <t>8000,00</t>
  </si>
  <si>
    <t>№40, 8.10.20р.</t>
  </si>
  <si>
    <t>Стаття 14.4</t>
  </si>
  <si>
    <t>АТ «УКРСИББАНК»</t>
  </si>
  <si>
    <t>- Договір – анкета відкриття та обслуговування банківського рахунку (з Правилами) №03799021101 від 19.03.2020р.;</t>
  </si>
  <si>
    <t>- Додаток №1 до Договору;</t>
  </si>
  <si>
    <t>- Картка з реквізитами.</t>
  </si>
  <si>
    <t>3,00</t>
  </si>
  <si>
    <t>08.10.20р.;</t>
  </si>
  <si>
    <t>09.10.20р.;</t>
  </si>
  <si>
    <t>27.10.20р.;</t>
  </si>
  <si>
    <t>28.10.20р.</t>
  </si>
  <si>
    <t>Розрахунково – касове обслуговування»</t>
  </si>
  <si>
    <t>- Картка з реквізитами</t>
  </si>
  <si>
    <t>- Виписки банку за  09, 10 м-ці 20р.</t>
  </si>
  <si>
    <t>249,00</t>
  </si>
  <si>
    <t>30.09.20р.</t>
  </si>
  <si>
    <t>27,10.20р.</t>
  </si>
  <si>
    <t>Інші матеріали , що підтверджують реалізацію проєкту</t>
  </si>
  <si>
    <t>-Довідка ГО «КПЗ»  про кредиторську заборгованість станом на 30.10.20р. в сумі 97547,00 грн.;</t>
  </si>
  <si>
    <t>- Виписка АТ «Укрсиббанк» за 29.10.20р.;</t>
  </si>
  <si>
    <t>- Виписки АТ «Укрсиббанк» за 06, 07, 08, 09, 10 м-ці 20р.;</t>
  </si>
  <si>
    <t>- Головна книга за 06, 07, 08, 09, 10 м-ці 20р.;</t>
  </si>
  <si>
    <t xml:space="preserve">- Оборотно – сальдові відомості по субрах.311 «Рахунки в банках» за </t>
  </si>
  <si>
    <t xml:space="preserve"> 06, 07, 08, 09, 10 м-ці 20р.;</t>
  </si>
  <si>
    <t xml:space="preserve">- Оборотно – сальдові відомості по субрах.484 «Інші кошти цільового фінансування і цільових надходжень» за </t>
  </si>
  <si>
    <t>06, 07, 08, 09, 10 м-ці 20р.;</t>
  </si>
  <si>
    <t>ЗАГАЛЬНА СУМА</t>
  </si>
  <si>
    <t> -</t>
  </si>
  <si>
    <t>-</t>
  </si>
  <si>
    <t>Директор ПП АФ "Довіра"</t>
  </si>
  <si>
    <t>_________________</t>
  </si>
  <si>
    <t>Одінцова С.В.</t>
  </si>
  <si>
    <t>- Звіт №1 про надані послуги зі створення за замовленням монографії за липень м-ць 20р.;</t>
  </si>
  <si>
    <t>- Звіт №3 про надані послуги зі створення за замовленням монографії за вересень  м-ць 20р.;</t>
  </si>
  <si>
    <r>
      <t xml:space="preserve">- 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Виписка банку за 23.10.20р.</t>
    </r>
  </si>
  <si>
    <t>- Скрін –шоти  на 10 стр.</t>
  </si>
  <si>
    <t xml:space="preserve">- Скрін –шоти  на 10 стр. </t>
  </si>
  <si>
    <t>- Виписки банку за 10 м-ць 20р.</t>
  </si>
  <si>
    <t>23.10.20р..;</t>
  </si>
  <si>
    <t>23.10.20р.;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</si>
</sst>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8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b/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202122"/>
      <name val="Arial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C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sz val="15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D9D9D9"/>
        <bgColor indexed="64"/>
      </patternFill>
    </fill>
    <fill>
      <patternFill patternType="solid">
        <fgColor rgb="FFE2EFD9"/>
        <bgColor indexed="64"/>
      </patternFill>
    </fill>
  </fills>
  <borders count="1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9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/>
    <xf numFmtId="0" fontId="16" fillId="0" borderId="0" xfId="0" applyFont="1"/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19" fillId="5" borderId="48" xfId="0" applyFont="1" applyFill="1" applyBorder="1" applyAlignment="1">
      <alignment horizontal="right" vertical="top" wrapText="1"/>
    </xf>
    <xf numFmtId="4" fontId="16" fillId="0" borderId="0" xfId="0" applyNumberFormat="1" applyFont="1" applyAlignment="1">
      <alignment vertical="top"/>
    </xf>
    <xf numFmtId="0" fontId="19" fillId="6" borderId="56" xfId="0" applyFont="1" applyFill="1" applyBorder="1" applyAlignment="1">
      <alignment horizontal="right" vertical="top" wrapText="1"/>
    </xf>
    <xf numFmtId="4" fontId="20" fillId="0" borderId="0" xfId="0" applyNumberFormat="1" applyFont="1" applyAlignment="1">
      <alignment vertical="top"/>
    </xf>
    <xf numFmtId="0" fontId="21" fillId="0" borderId="22" xfId="0" applyFont="1" applyBorder="1" applyAlignment="1">
      <alignment horizontal="right" vertical="top" wrapText="1"/>
    </xf>
    <xf numFmtId="0" fontId="21" fillId="0" borderId="23" xfId="0" applyFont="1" applyBorder="1" applyAlignment="1">
      <alignment horizontal="right" vertical="top" wrapText="1"/>
    </xf>
    <xf numFmtId="0" fontId="19" fillId="6" borderId="22" xfId="0" applyFont="1" applyFill="1" applyBorder="1" applyAlignment="1">
      <alignment horizontal="right" vertical="top" wrapText="1"/>
    </xf>
    <xf numFmtId="0" fontId="21" fillId="0" borderId="89" xfId="0" applyFont="1" applyBorder="1" applyAlignment="1">
      <alignment horizontal="right" vertical="top" wrapText="1"/>
    </xf>
    <xf numFmtId="0" fontId="21" fillId="0" borderId="72" xfId="0" applyFont="1" applyBorder="1" applyAlignment="1">
      <alignment horizontal="right" vertical="top" wrapText="1"/>
    </xf>
    <xf numFmtId="0" fontId="13" fillId="7" borderId="48" xfId="0" applyFont="1" applyFill="1" applyBorder="1" applyAlignment="1">
      <alignment horizontal="right" vertical="top" wrapText="1"/>
    </xf>
    <xf numFmtId="0" fontId="13" fillId="7" borderId="89" xfId="0" applyFont="1" applyFill="1" applyBorder="1" applyAlignment="1">
      <alignment horizontal="right" vertical="top" wrapText="1"/>
    </xf>
    <xf numFmtId="0" fontId="13" fillId="7" borderId="36" xfId="0" applyFont="1" applyFill="1" applyBorder="1" applyAlignment="1">
      <alignment horizontal="right" vertical="top" wrapText="1"/>
    </xf>
    <xf numFmtId="0" fontId="19" fillId="5" borderId="56" xfId="0" applyFont="1" applyFill="1" applyBorder="1" applyAlignment="1">
      <alignment horizontal="right" vertical="top" wrapText="1"/>
    </xf>
    <xf numFmtId="0" fontId="13" fillId="5" borderId="48" xfId="0" applyFont="1" applyFill="1" applyBorder="1" applyAlignment="1">
      <alignment horizontal="right" vertical="top" wrapText="1"/>
    </xf>
    <xf numFmtId="0" fontId="19" fillId="0" borderId="101" xfId="0" applyFont="1" applyBorder="1" applyAlignment="1">
      <alignment horizontal="right" vertical="top" wrapText="1"/>
    </xf>
    <xf numFmtId="0" fontId="19" fillId="0" borderId="22" xfId="0" applyFont="1" applyBorder="1" applyAlignment="1">
      <alignment horizontal="right" vertical="top" wrapText="1"/>
    </xf>
    <xf numFmtId="0" fontId="13" fillId="8" borderId="22" xfId="0" applyFont="1" applyFill="1" applyBorder="1" applyAlignment="1">
      <alignment horizontal="right" vertical="top" wrapText="1"/>
    </xf>
    <xf numFmtId="0" fontId="13" fillId="5" borderId="36" xfId="0" applyFont="1" applyFill="1" applyBorder="1" applyAlignment="1">
      <alignment horizontal="right" vertical="top" wrapText="1"/>
    </xf>
    <xf numFmtId="0" fontId="19" fillId="0" borderId="23" xfId="0" applyFont="1" applyBorder="1" applyAlignment="1">
      <alignment horizontal="right" vertical="top" wrapText="1"/>
    </xf>
    <xf numFmtId="0" fontId="13" fillId="8" borderId="56" xfId="0" applyFont="1" applyFill="1" applyBorder="1" applyAlignment="1">
      <alignment horizontal="right" vertical="top" wrapText="1"/>
    </xf>
    <xf numFmtId="0" fontId="19" fillId="6" borderId="101" xfId="0" applyFont="1" applyFill="1" applyBorder="1" applyAlignment="1">
      <alignment horizontal="right" vertical="top" wrapText="1"/>
    </xf>
    <xf numFmtId="0" fontId="19" fillId="0" borderId="72" xfId="0" applyFont="1" applyBorder="1" applyAlignment="1">
      <alignment horizontal="right" vertical="top" wrapText="1"/>
    </xf>
    <xf numFmtId="0" fontId="13" fillId="8" borderId="118" xfId="0" applyFont="1" applyFill="1" applyBorder="1" applyAlignment="1">
      <alignment horizontal="right" vertical="top" wrapText="1"/>
    </xf>
    <xf numFmtId="0" fontId="13" fillId="4" borderId="118" xfId="0" applyFont="1" applyFill="1" applyBorder="1" applyAlignment="1">
      <alignment horizontal="right" vertical="top" wrapText="1"/>
    </xf>
    <xf numFmtId="0" fontId="19" fillId="0" borderId="0" xfId="0" applyFont="1" applyAlignment="1">
      <alignment horizontal="right" wrapText="1"/>
    </xf>
    <xf numFmtId="4" fontId="16" fillId="0" borderId="0" xfId="0" applyNumberFormat="1" applyFont="1"/>
    <xf numFmtId="0" fontId="13" fillId="4" borderId="48" xfId="0" applyFont="1" applyFill="1" applyBorder="1" applyAlignment="1">
      <alignment horizontal="right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3" fontId="24" fillId="2" borderId="35" xfId="0" applyNumberFormat="1" applyFont="1" applyFill="1" applyBorder="1" applyAlignment="1">
      <alignment horizontal="center" vertical="center" wrapText="1"/>
    </xf>
    <xf numFmtId="3" fontId="24" fillId="2" borderId="36" xfId="0" applyNumberFormat="1" applyFont="1" applyFill="1" applyBorder="1" applyAlignment="1">
      <alignment horizontal="center" vertical="center" wrapText="1"/>
    </xf>
    <xf numFmtId="3" fontId="24" fillId="2" borderId="37" xfId="0" applyNumberFormat="1" applyFont="1" applyFill="1" applyBorder="1" applyAlignment="1">
      <alignment horizontal="center" vertical="center" wrapText="1"/>
    </xf>
    <xf numFmtId="164" fontId="24" fillId="2" borderId="39" xfId="0" applyNumberFormat="1" applyFont="1" applyFill="1" applyBorder="1" applyAlignment="1">
      <alignment horizontal="center" vertical="center" wrapText="1"/>
    </xf>
    <xf numFmtId="164" fontId="24" fillId="2" borderId="40" xfId="0" applyNumberFormat="1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 wrapText="1"/>
    </xf>
    <xf numFmtId="3" fontId="24" fillId="3" borderId="35" xfId="0" applyNumberFormat="1" applyFont="1" applyFill="1" applyBorder="1" applyAlignment="1">
      <alignment horizontal="center" vertical="center" wrapText="1"/>
    </xf>
    <xf numFmtId="3" fontId="24" fillId="3" borderId="36" xfId="0" applyNumberFormat="1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vertical="center" wrapText="1"/>
    </xf>
    <xf numFmtId="0" fontId="24" fillId="3" borderId="41" xfId="0" applyFont="1" applyFill="1" applyBorder="1" applyAlignment="1">
      <alignment horizontal="center" vertical="center"/>
    </xf>
    <xf numFmtId="3" fontId="24" fillId="3" borderId="41" xfId="0" applyNumberFormat="1" applyFont="1" applyFill="1" applyBorder="1" applyAlignment="1">
      <alignment horizontal="center" vertical="center" wrapText="1"/>
    </xf>
    <xf numFmtId="3" fontId="24" fillId="3" borderId="37" xfId="0" applyNumberFormat="1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vertical="top"/>
    </xf>
    <xf numFmtId="0" fontId="24" fillId="4" borderId="41" xfId="0" applyFont="1" applyFill="1" applyBorder="1" applyAlignment="1">
      <alignment horizontal="center" vertical="top"/>
    </xf>
    <xf numFmtId="0" fontId="24" fillId="4" borderId="41" xfId="0" applyFont="1" applyFill="1" applyBorder="1" applyAlignment="1">
      <alignment vertical="top" wrapText="1"/>
    </xf>
    <xf numFmtId="165" fontId="23" fillId="4" borderId="41" xfId="0" applyNumberFormat="1" applyFont="1" applyFill="1" applyBorder="1" applyAlignment="1">
      <alignment vertical="top"/>
    </xf>
    <xf numFmtId="165" fontId="23" fillId="4" borderId="35" xfId="0" applyNumberFormat="1" applyFont="1" applyFill="1" applyBorder="1" applyAlignment="1">
      <alignment vertical="top"/>
    </xf>
    <xf numFmtId="165" fontId="23" fillId="4" borderId="37" xfId="0" applyNumberFormat="1" applyFont="1" applyFill="1" applyBorder="1" applyAlignment="1">
      <alignment vertical="top"/>
    </xf>
    <xf numFmtId="165" fontId="28" fillId="4" borderId="35" xfId="0" applyNumberFormat="1" applyFont="1" applyFill="1" applyBorder="1" applyAlignment="1">
      <alignment vertical="top"/>
    </xf>
    <xf numFmtId="165" fontId="28" fillId="4" borderId="41" xfId="0" applyNumberFormat="1" applyFont="1" applyFill="1" applyBorder="1" applyAlignment="1">
      <alignment vertical="top"/>
    </xf>
    <xf numFmtId="0" fontId="24" fillId="5" borderId="36" xfId="0" applyFont="1" applyFill="1" applyBorder="1" applyAlignment="1">
      <alignment vertical="top"/>
    </xf>
    <xf numFmtId="0" fontId="24" fillId="5" borderId="35" xfId="0" applyFont="1" applyFill="1" applyBorder="1" applyAlignment="1">
      <alignment horizontal="center" vertical="top"/>
    </xf>
    <xf numFmtId="0" fontId="24" fillId="5" borderId="42" xfId="0" applyFont="1" applyFill="1" applyBorder="1" applyAlignment="1">
      <alignment vertical="top" wrapText="1"/>
    </xf>
    <xf numFmtId="165" fontId="23" fillId="5" borderId="43" xfId="0" applyNumberFormat="1" applyFont="1" applyFill="1" applyBorder="1" applyAlignment="1">
      <alignment vertical="top"/>
    </xf>
    <xf numFmtId="4" fontId="23" fillId="5" borderId="42" xfId="0" applyNumberFormat="1" applyFont="1" applyFill="1" applyBorder="1" applyAlignment="1">
      <alignment horizontal="right" vertical="top"/>
    </xf>
    <xf numFmtId="4" fontId="23" fillId="5" borderId="43" xfId="0" applyNumberFormat="1" applyFont="1" applyFill="1" applyBorder="1" applyAlignment="1">
      <alignment horizontal="right" vertical="top"/>
    </xf>
    <xf numFmtId="4" fontId="23" fillId="5" borderId="44" xfId="0" applyNumberFormat="1" applyFont="1" applyFill="1" applyBorder="1" applyAlignment="1">
      <alignment horizontal="right" vertical="top"/>
    </xf>
    <xf numFmtId="4" fontId="23" fillId="5" borderId="45" xfId="0" applyNumberFormat="1" applyFont="1" applyFill="1" applyBorder="1" applyAlignment="1">
      <alignment horizontal="right" vertical="top"/>
    </xf>
    <xf numFmtId="4" fontId="23" fillId="5" borderId="46" xfId="0" applyNumberFormat="1" applyFont="1" applyFill="1" applyBorder="1" applyAlignment="1">
      <alignment horizontal="right" vertical="top"/>
    </xf>
    <xf numFmtId="4" fontId="23" fillId="5" borderId="47" xfId="0" applyNumberFormat="1" applyFont="1" applyFill="1" applyBorder="1" applyAlignment="1">
      <alignment horizontal="right" vertical="top"/>
    </xf>
    <xf numFmtId="4" fontId="28" fillId="5" borderId="42" xfId="0" applyNumberFormat="1" applyFont="1" applyFill="1" applyBorder="1" applyAlignment="1">
      <alignment horizontal="right" vertical="top"/>
    </xf>
    <xf numFmtId="4" fontId="28" fillId="5" borderId="43" xfId="0" applyNumberFormat="1" applyFont="1" applyFill="1" applyBorder="1" applyAlignment="1">
      <alignment horizontal="right" vertical="top"/>
    </xf>
    <xf numFmtId="10" fontId="28" fillId="5" borderId="43" xfId="0" applyNumberFormat="1" applyFont="1" applyFill="1" applyBorder="1" applyAlignment="1">
      <alignment horizontal="right" vertical="top"/>
    </xf>
    <xf numFmtId="166" fontId="24" fillId="6" borderId="49" xfId="0" applyNumberFormat="1" applyFont="1" applyFill="1" applyBorder="1" applyAlignment="1">
      <alignment vertical="top"/>
    </xf>
    <xf numFmtId="49" fontId="24" fillId="6" borderId="50" xfId="0" applyNumberFormat="1" applyFont="1" applyFill="1" applyBorder="1" applyAlignment="1">
      <alignment horizontal="center" vertical="top"/>
    </xf>
    <xf numFmtId="166" fontId="26" fillId="6" borderId="51" xfId="0" applyNumberFormat="1" applyFont="1" applyFill="1" applyBorder="1" applyAlignment="1">
      <alignment vertical="top" wrapText="1"/>
    </xf>
    <xf numFmtId="166" fontId="24" fillId="6" borderId="52" xfId="0" applyNumberFormat="1" applyFont="1" applyFill="1" applyBorder="1" applyAlignment="1">
      <alignment vertical="top"/>
    </xf>
    <xf numFmtId="4" fontId="24" fillId="6" borderId="49" xfId="0" applyNumberFormat="1" applyFont="1" applyFill="1" applyBorder="1" applyAlignment="1">
      <alignment horizontal="right" vertical="top"/>
    </xf>
    <xf numFmtId="4" fontId="24" fillId="6" borderId="50" xfId="0" applyNumberFormat="1" applyFont="1" applyFill="1" applyBorder="1" applyAlignment="1">
      <alignment horizontal="right" vertical="top"/>
    </xf>
    <xf numFmtId="4" fontId="24" fillId="6" borderId="51" xfId="0" applyNumberFormat="1" applyFont="1" applyFill="1" applyBorder="1" applyAlignment="1">
      <alignment horizontal="right" vertical="top"/>
    </xf>
    <xf numFmtId="4" fontId="28" fillId="6" borderId="53" xfId="0" applyNumberFormat="1" applyFont="1" applyFill="1" applyBorder="1" applyAlignment="1">
      <alignment horizontal="right" vertical="top"/>
    </xf>
    <xf numFmtId="4" fontId="28" fillId="6" borderId="37" xfId="0" applyNumberFormat="1" applyFont="1" applyFill="1" applyBorder="1" applyAlignment="1">
      <alignment horizontal="right" vertical="top"/>
    </xf>
    <xf numFmtId="4" fontId="28" fillId="6" borderId="54" xfId="0" applyNumberFormat="1" applyFont="1" applyFill="1" applyBorder="1" applyAlignment="1">
      <alignment horizontal="right" vertical="top"/>
    </xf>
    <xf numFmtId="10" fontId="28" fillId="6" borderId="55" xfId="0" applyNumberFormat="1" applyFont="1" applyFill="1" applyBorder="1" applyAlignment="1">
      <alignment horizontal="right" vertical="top"/>
    </xf>
    <xf numFmtId="166" fontId="24" fillId="0" borderId="11" xfId="0" applyNumberFormat="1" applyFont="1" applyBorder="1" applyAlignment="1">
      <alignment vertical="top"/>
    </xf>
    <xf numFmtId="49" fontId="24" fillId="0" borderId="12" xfId="0" applyNumberFormat="1" applyFont="1" applyBorder="1" applyAlignment="1">
      <alignment horizontal="center" vertical="top"/>
    </xf>
    <xf numFmtId="166" fontId="23" fillId="0" borderId="13" xfId="0" applyNumberFormat="1" applyFont="1" applyBorder="1" applyAlignment="1">
      <alignment vertical="top" wrapText="1"/>
    </xf>
    <xf numFmtId="166" fontId="23" fillId="0" borderId="57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right" vertical="top"/>
    </xf>
    <xf numFmtId="4" fontId="23" fillId="0" borderId="12" xfId="0" applyNumberFormat="1" applyFont="1" applyBorder="1" applyAlignment="1">
      <alignment horizontal="right" vertical="top"/>
    </xf>
    <xf numFmtId="4" fontId="23" fillId="0" borderId="13" xfId="0" applyNumberFormat="1" applyFont="1" applyBorder="1" applyAlignment="1">
      <alignment horizontal="right" vertical="top"/>
    </xf>
    <xf numFmtId="4" fontId="28" fillId="0" borderId="11" xfId="0" applyNumberFormat="1" applyFont="1" applyBorder="1" applyAlignment="1">
      <alignment horizontal="right" vertical="top"/>
    </xf>
    <xf numFmtId="4" fontId="28" fillId="0" borderId="17" xfId="0" applyNumberFormat="1" applyFont="1" applyBorder="1" applyAlignment="1">
      <alignment horizontal="right" vertical="top"/>
    </xf>
    <xf numFmtId="4" fontId="28" fillId="0" borderId="58" xfId="0" applyNumberFormat="1" applyFont="1" applyBorder="1" applyAlignment="1">
      <alignment horizontal="right" vertical="top"/>
    </xf>
    <xf numFmtId="10" fontId="29" fillId="0" borderId="13" xfId="0" applyNumberFormat="1" applyFont="1" applyBorder="1" applyAlignment="1">
      <alignment horizontal="right" vertical="top"/>
    </xf>
    <xf numFmtId="166" fontId="24" fillId="0" borderId="59" xfId="0" applyNumberFormat="1" applyFont="1" applyBorder="1" applyAlignment="1">
      <alignment vertical="top"/>
    </xf>
    <xf numFmtId="49" fontId="24" fillId="0" borderId="60" xfId="0" applyNumberFormat="1" applyFont="1" applyBorder="1" applyAlignment="1">
      <alignment horizontal="center" vertical="top"/>
    </xf>
    <xf numFmtId="166" fontId="23" fillId="0" borderId="61" xfId="0" applyNumberFormat="1" applyFont="1" applyBorder="1" applyAlignment="1">
      <alignment vertical="top" wrapText="1"/>
    </xf>
    <xf numFmtId="166" fontId="23" fillId="0" borderId="62" xfId="0" applyNumberFormat="1" applyFont="1" applyBorder="1" applyAlignment="1">
      <alignment horizontal="center" vertical="top"/>
    </xf>
    <xf numFmtId="4" fontId="23" fillId="0" borderId="59" xfId="0" applyNumberFormat="1" applyFont="1" applyBorder="1" applyAlignment="1">
      <alignment horizontal="right" vertical="top"/>
    </xf>
    <xf numFmtId="4" fontId="23" fillId="0" borderId="60" xfId="0" applyNumberFormat="1" applyFont="1" applyBorder="1" applyAlignment="1">
      <alignment horizontal="right" vertical="top"/>
    </xf>
    <xf numFmtId="4" fontId="23" fillId="0" borderId="61" xfId="0" applyNumberFormat="1" applyFont="1" applyBorder="1" applyAlignment="1">
      <alignment horizontal="right" vertical="top"/>
    </xf>
    <xf numFmtId="4" fontId="28" fillId="0" borderId="59" xfId="0" applyNumberFormat="1" applyFont="1" applyBorder="1" applyAlignment="1">
      <alignment horizontal="right" vertical="top"/>
    </xf>
    <xf numFmtId="4" fontId="28" fillId="0" borderId="63" xfId="0" applyNumberFormat="1" applyFont="1" applyBorder="1" applyAlignment="1">
      <alignment horizontal="right" vertical="top"/>
    </xf>
    <xf numFmtId="4" fontId="28" fillId="0" borderId="64" xfId="0" applyNumberFormat="1" applyFont="1" applyBorder="1" applyAlignment="1">
      <alignment horizontal="right" vertical="top"/>
    </xf>
    <xf numFmtId="10" fontId="29" fillId="0" borderId="65" xfId="0" applyNumberFormat="1" applyFont="1" applyBorder="1" applyAlignment="1">
      <alignment horizontal="right" vertical="top"/>
    </xf>
    <xf numFmtId="4" fontId="24" fillId="6" borderId="66" xfId="0" applyNumberFormat="1" applyFont="1" applyFill="1" applyBorder="1" applyAlignment="1">
      <alignment horizontal="right" vertical="top"/>
    </xf>
    <xf numFmtId="4" fontId="23" fillId="0" borderId="17" xfId="0" applyNumberFormat="1" applyFont="1" applyBorder="1" applyAlignment="1">
      <alignment horizontal="right" vertical="top"/>
    </xf>
    <xf numFmtId="166" fontId="24" fillId="0" borderId="67" xfId="0" applyNumberFormat="1" applyFont="1" applyBorder="1" applyAlignment="1">
      <alignment vertical="top"/>
    </xf>
    <xf numFmtId="49" fontId="24" fillId="0" borderId="68" xfId="0" applyNumberFormat="1" applyFont="1" applyBorder="1" applyAlignment="1">
      <alignment horizontal="center" vertical="top"/>
    </xf>
    <xf numFmtId="166" fontId="23" fillId="0" borderId="65" xfId="0" applyNumberFormat="1" applyFont="1" applyBorder="1" applyAlignment="1">
      <alignment vertical="top" wrapText="1"/>
    </xf>
    <xf numFmtId="166" fontId="23" fillId="0" borderId="69" xfId="0" applyNumberFormat="1" applyFont="1" applyBorder="1" applyAlignment="1">
      <alignment horizontal="center" vertical="top"/>
    </xf>
    <xf numFmtId="4" fontId="23" fillId="0" borderId="67" xfId="0" applyNumberFormat="1" applyFont="1" applyBorder="1" applyAlignment="1">
      <alignment horizontal="right" vertical="top"/>
    </xf>
    <xf numFmtId="4" fontId="23" fillId="0" borderId="68" xfId="0" applyNumberFormat="1" applyFont="1" applyBorder="1" applyAlignment="1">
      <alignment horizontal="right" vertical="top"/>
    </xf>
    <xf numFmtId="4" fontId="23" fillId="0" borderId="65" xfId="0" applyNumberFormat="1" applyFont="1" applyBorder="1" applyAlignment="1">
      <alignment horizontal="right" vertical="top"/>
    </xf>
    <xf numFmtId="4" fontId="23" fillId="0" borderId="70" xfId="0" applyNumberFormat="1" applyFont="1" applyBorder="1" applyAlignment="1">
      <alignment horizontal="right" vertical="top"/>
    </xf>
    <xf numFmtId="10" fontId="28" fillId="6" borderId="71" xfId="0" applyNumberFormat="1" applyFont="1" applyFill="1" applyBorder="1" applyAlignment="1">
      <alignment horizontal="right" vertical="top"/>
    </xf>
    <xf numFmtId="49" fontId="24" fillId="0" borderId="12" xfId="0" applyNumberFormat="1" applyFont="1" applyBorder="1" applyAlignment="1">
      <alignment horizontal="center"/>
    </xf>
    <xf numFmtId="166" fontId="30" fillId="0" borderId="98" xfId="0" applyNumberFormat="1" applyFont="1" applyBorder="1" applyAlignment="1">
      <alignment vertical="top" wrapText="1"/>
    </xf>
    <xf numFmtId="166" fontId="30" fillId="0" borderId="11" xfId="0" applyNumberFormat="1" applyFont="1" applyBorder="1" applyAlignment="1">
      <alignment horizontal="center" vertical="top"/>
    </xf>
    <xf numFmtId="166" fontId="30" fillId="0" borderId="12" xfId="0" applyNumberFormat="1" applyFont="1" applyBorder="1" applyAlignment="1">
      <alignment horizontal="center" vertical="top"/>
    </xf>
    <xf numFmtId="49" fontId="24" fillId="0" borderId="71" xfId="0" applyNumberFormat="1" applyFont="1" applyBorder="1" applyAlignment="1">
      <alignment horizontal="center"/>
    </xf>
    <xf numFmtId="166" fontId="30" fillId="0" borderId="121" xfId="0" applyNumberFormat="1" applyFont="1" applyBorder="1" applyAlignment="1">
      <alignment vertical="top" wrapText="1"/>
    </xf>
    <xf numFmtId="166" fontId="23" fillId="0" borderId="85" xfId="0" applyNumberFormat="1" applyFont="1" applyBorder="1" applyAlignment="1">
      <alignment horizontal="center" vertical="top"/>
    </xf>
    <xf numFmtId="49" fontId="24" fillId="0" borderId="98" xfId="0" applyNumberFormat="1" applyFont="1" applyBorder="1" applyAlignment="1">
      <alignment horizontal="center"/>
    </xf>
    <xf numFmtId="166" fontId="23" fillId="0" borderId="122" xfId="0" applyNumberFormat="1" applyFont="1" applyBorder="1" applyAlignment="1">
      <alignment horizontal="center" vertical="top"/>
    </xf>
    <xf numFmtId="166" fontId="30" fillId="0" borderId="59" xfId="0" applyNumberFormat="1" applyFont="1" applyBorder="1" applyAlignment="1">
      <alignment horizontal="center" vertical="top"/>
    </xf>
    <xf numFmtId="166" fontId="30" fillId="0" borderId="60" xfId="0" applyNumberFormat="1" applyFont="1" applyBorder="1" applyAlignment="1">
      <alignment horizontal="center" vertical="top"/>
    </xf>
    <xf numFmtId="0" fontId="31" fillId="0" borderId="117" xfId="0" applyFont="1" applyBorder="1" applyAlignment="1">
      <alignment horizontal="center"/>
    </xf>
    <xf numFmtId="166" fontId="30" fillId="0" borderId="121" xfId="0" applyNumberFormat="1" applyFont="1" applyBorder="1" applyAlignment="1">
      <alignment horizontal="center" vertical="top"/>
    </xf>
    <xf numFmtId="4" fontId="23" fillId="0" borderId="85" xfId="0" applyNumberFormat="1" applyFont="1" applyBorder="1" applyAlignment="1">
      <alignment horizontal="right" vertical="top"/>
    </xf>
    <xf numFmtId="166" fontId="30" fillId="0" borderId="122" xfId="0" applyNumberFormat="1" applyFont="1" applyBorder="1" applyAlignment="1">
      <alignment horizontal="center" vertical="top"/>
    </xf>
    <xf numFmtId="49" fontId="24" fillId="0" borderId="114" xfId="0" applyNumberFormat="1" applyFont="1" applyBorder="1" applyAlignment="1">
      <alignment horizontal="center"/>
    </xf>
    <xf numFmtId="4" fontId="23" fillId="0" borderId="122" xfId="0" applyNumberFormat="1" applyFont="1" applyBorder="1" applyAlignment="1">
      <alignment horizontal="right" vertical="top"/>
    </xf>
    <xf numFmtId="10" fontId="29" fillId="0" borderId="61" xfId="0" applyNumberFormat="1" applyFont="1" applyBorder="1" applyAlignment="1">
      <alignment horizontal="right" vertical="top"/>
    </xf>
    <xf numFmtId="166" fontId="26" fillId="7" borderId="48" xfId="0" applyNumberFormat="1" applyFont="1" applyFill="1" applyBorder="1" applyAlignment="1">
      <alignment vertical="top"/>
    </xf>
    <xf numFmtId="166" fontId="24" fillId="7" borderId="73" xfId="0" applyNumberFormat="1" applyFont="1" applyFill="1" applyBorder="1" applyAlignment="1">
      <alignment horizontal="center" vertical="top"/>
    </xf>
    <xf numFmtId="166" fontId="24" fillId="7" borderId="79" xfId="0" applyNumberFormat="1" applyFont="1" applyFill="1" applyBorder="1" applyAlignment="1">
      <alignment vertical="top" wrapText="1"/>
    </xf>
    <xf numFmtId="166" fontId="24" fillId="7" borderId="35" xfId="0" applyNumberFormat="1" applyFont="1" applyFill="1" applyBorder="1" applyAlignment="1">
      <alignment vertical="top"/>
    </xf>
    <xf numFmtId="4" fontId="24" fillId="7" borderId="121" xfId="0" applyNumberFormat="1" applyFont="1" applyFill="1" applyBorder="1" applyAlignment="1">
      <alignment horizontal="right" vertical="top"/>
    </xf>
    <xf numFmtId="4" fontId="24" fillId="7" borderId="43" xfId="0" applyNumberFormat="1" applyFont="1" applyFill="1" applyBorder="1" applyAlignment="1">
      <alignment horizontal="right" vertical="top"/>
    </xf>
    <xf numFmtId="4" fontId="24" fillId="7" borderId="44" xfId="0" applyNumberFormat="1" applyFont="1" applyFill="1" applyBorder="1" applyAlignment="1">
      <alignment horizontal="right" vertical="top"/>
    </xf>
    <xf numFmtId="4" fontId="24" fillId="7" borderId="45" xfId="0" applyNumberFormat="1" applyFont="1" applyFill="1" applyBorder="1" applyAlignment="1">
      <alignment horizontal="right" vertical="top"/>
    </xf>
    <xf numFmtId="4" fontId="24" fillId="7" borderId="48" xfId="0" applyNumberFormat="1" applyFont="1" applyFill="1" applyBorder="1" applyAlignment="1">
      <alignment horizontal="right" vertical="top"/>
    </xf>
    <xf numFmtId="4" fontId="24" fillId="7" borderId="73" xfId="0" applyNumberFormat="1" applyFont="1" applyFill="1" applyBorder="1" applyAlignment="1">
      <alignment horizontal="right" vertical="top"/>
    </xf>
    <xf numFmtId="4" fontId="24" fillId="7" borderId="42" xfId="0" applyNumberFormat="1" applyFont="1" applyFill="1" applyBorder="1" applyAlignment="1">
      <alignment horizontal="right" vertical="top"/>
    </xf>
    <xf numFmtId="10" fontId="24" fillId="7" borderId="75" xfId="0" applyNumberFormat="1" applyFont="1" applyFill="1" applyBorder="1" applyAlignment="1">
      <alignment horizontal="right" vertical="top"/>
    </xf>
    <xf numFmtId="166" fontId="24" fillId="5" borderId="76" xfId="0" applyNumberFormat="1" applyFont="1" applyFill="1" applyBorder="1" applyAlignment="1">
      <alignment vertical="top"/>
    </xf>
    <xf numFmtId="0" fontId="24" fillId="5" borderId="77" xfId="0" applyFont="1" applyFill="1" applyBorder="1" applyAlignment="1">
      <alignment horizontal="center" vertical="top"/>
    </xf>
    <xf numFmtId="166" fontId="24" fillId="5" borderId="42" xfId="0" applyNumberFormat="1" applyFont="1" applyFill="1" applyBorder="1" applyAlignment="1">
      <alignment horizontal="left" vertical="top" wrapText="1"/>
    </xf>
    <xf numFmtId="166" fontId="23" fillId="5" borderId="47" xfId="0" applyNumberFormat="1" applyFont="1" applyFill="1" applyBorder="1" applyAlignment="1">
      <alignment vertical="top"/>
    </xf>
    <xf numFmtId="4" fontId="23" fillId="5" borderId="40" xfId="0" applyNumberFormat="1" applyFont="1" applyFill="1" applyBorder="1" applyAlignment="1">
      <alignment horizontal="right" vertical="top"/>
    </xf>
    <xf numFmtId="4" fontId="23" fillId="5" borderId="77" xfId="0" applyNumberFormat="1" applyFont="1" applyFill="1" applyBorder="1" applyAlignment="1">
      <alignment horizontal="right" vertical="top"/>
    </xf>
    <xf numFmtId="4" fontId="23" fillId="5" borderId="39" xfId="0" applyNumberFormat="1" applyFont="1" applyFill="1" applyBorder="1" applyAlignment="1">
      <alignment horizontal="right" vertical="top"/>
    </xf>
    <xf numFmtId="166" fontId="26" fillId="6" borderId="55" xfId="0" applyNumberFormat="1" applyFont="1" applyFill="1" applyBorder="1" applyAlignment="1">
      <alignment vertical="top" wrapText="1"/>
    </xf>
    <xf numFmtId="166" fontId="24" fillId="6" borderId="78" xfId="0" applyNumberFormat="1" applyFont="1" applyFill="1" applyBorder="1" applyAlignment="1">
      <alignment horizontal="center" vertical="top"/>
    </xf>
    <xf numFmtId="166" fontId="24" fillId="7" borderId="75" xfId="0" applyNumberFormat="1" applyFont="1" applyFill="1" applyBorder="1" applyAlignment="1">
      <alignment vertical="top" wrapText="1"/>
    </xf>
    <xf numFmtId="166" fontId="24" fillId="7" borderId="42" xfId="0" applyNumberFormat="1" applyFont="1" applyFill="1" applyBorder="1" applyAlignment="1">
      <alignment vertical="top"/>
    </xf>
    <xf numFmtId="49" fontId="24" fillId="5" borderId="79" xfId="0" applyNumberFormat="1" applyFont="1" applyFill="1" applyBorder="1" applyAlignment="1">
      <alignment horizontal="center" vertical="top"/>
    </xf>
    <xf numFmtId="166" fontId="24" fillId="5" borderId="80" xfId="0" applyNumberFormat="1" applyFont="1" applyFill="1" applyBorder="1" applyAlignment="1">
      <alignment horizontal="left" vertical="top" wrapText="1"/>
    </xf>
    <xf numFmtId="166" fontId="23" fillId="5" borderId="81" xfId="0" applyNumberFormat="1" applyFont="1" applyFill="1" applyBorder="1" applyAlignment="1">
      <alignment vertical="top"/>
    </xf>
    <xf numFmtId="4" fontId="23" fillId="5" borderId="80" xfId="0" applyNumberFormat="1" applyFont="1" applyFill="1" applyBorder="1" applyAlignment="1">
      <alignment horizontal="right" vertical="top"/>
    </xf>
    <xf numFmtId="4" fontId="23" fillId="5" borderId="81" xfId="0" applyNumberFormat="1" applyFont="1" applyFill="1" applyBorder="1" applyAlignment="1">
      <alignment horizontal="right" vertical="top"/>
    </xf>
    <xf numFmtId="166" fontId="24" fillId="6" borderId="78" xfId="0" applyNumberFormat="1" applyFont="1" applyFill="1" applyBorder="1" applyAlignment="1">
      <alignment vertical="top"/>
    </xf>
    <xf numFmtId="10" fontId="28" fillId="6" borderId="82" xfId="0" applyNumberFormat="1" applyFont="1" applyFill="1" applyBorder="1" applyAlignment="1">
      <alignment horizontal="right" vertical="top"/>
    </xf>
    <xf numFmtId="4" fontId="28" fillId="0" borderId="14" xfId="0" applyNumberFormat="1" applyFont="1" applyBorder="1" applyAlignment="1">
      <alignment horizontal="right" vertical="top"/>
    </xf>
    <xf numFmtId="10" fontId="29" fillId="0" borderId="83" xfId="0" applyNumberFormat="1" applyFont="1" applyBorder="1" applyAlignment="1">
      <alignment horizontal="right" vertical="top"/>
    </xf>
    <xf numFmtId="4" fontId="28" fillId="0" borderId="84" xfId="0" applyNumberFormat="1" applyFont="1" applyBorder="1" applyAlignment="1">
      <alignment horizontal="right" vertical="top"/>
    </xf>
    <xf numFmtId="10" fontId="28" fillId="6" borderId="85" xfId="0" applyNumberFormat="1" applyFont="1" applyFill="1" applyBorder="1" applyAlignment="1">
      <alignment horizontal="right" vertical="top"/>
    </xf>
    <xf numFmtId="166" fontId="26" fillId="7" borderId="44" xfId="0" applyNumberFormat="1" applyFont="1" applyFill="1" applyBorder="1" applyAlignment="1">
      <alignment vertical="top"/>
    </xf>
    <xf numFmtId="166" fontId="24" fillId="7" borderId="45" xfId="0" applyNumberFormat="1" applyFont="1" applyFill="1" applyBorder="1" applyAlignment="1">
      <alignment horizontal="center" vertical="top"/>
    </xf>
    <xf numFmtId="166" fontId="23" fillId="7" borderId="74" xfId="0" applyNumberFormat="1" applyFont="1" applyFill="1" applyBorder="1" applyAlignment="1">
      <alignment vertical="top" wrapText="1"/>
    </xf>
    <xf numFmtId="166" fontId="23" fillId="7" borderId="35" xfId="0" applyNumberFormat="1" applyFont="1" applyFill="1" applyBorder="1" applyAlignment="1">
      <alignment vertical="top"/>
    </xf>
    <xf numFmtId="4" fontId="24" fillId="7" borderId="53" xfId="0" applyNumberFormat="1" applyFont="1" applyFill="1" applyBorder="1" applyAlignment="1">
      <alignment horizontal="right" vertical="top"/>
    </xf>
    <xf numFmtId="4" fontId="24" fillId="7" borderId="86" xfId="0" applyNumberFormat="1" applyFont="1" applyFill="1" applyBorder="1" applyAlignment="1">
      <alignment horizontal="right" vertical="top"/>
    </xf>
    <xf numFmtId="4" fontId="24" fillId="7" borderId="74" xfId="0" applyNumberFormat="1" applyFont="1" applyFill="1" applyBorder="1" applyAlignment="1">
      <alignment horizontal="right" vertical="top"/>
    </xf>
    <xf numFmtId="4" fontId="24" fillId="7" borderId="54" xfId="0" applyNumberFormat="1" applyFont="1" applyFill="1" applyBorder="1" applyAlignment="1">
      <alignment horizontal="right" vertical="top"/>
    </xf>
    <xf numFmtId="4" fontId="24" fillId="7" borderId="87" xfId="0" applyNumberFormat="1" applyFont="1" applyFill="1" applyBorder="1" applyAlignment="1">
      <alignment horizontal="right" vertical="top"/>
    </xf>
    <xf numFmtId="4" fontId="24" fillId="7" borderId="41" xfId="0" applyNumberFormat="1" applyFont="1" applyFill="1" applyBorder="1" applyAlignment="1">
      <alignment horizontal="right" vertical="top"/>
    </xf>
    <xf numFmtId="10" fontId="24" fillId="7" borderId="88" xfId="0" applyNumberFormat="1" applyFont="1" applyFill="1" applyBorder="1" applyAlignment="1">
      <alignment horizontal="right" vertical="top"/>
    </xf>
    <xf numFmtId="166" fontId="24" fillId="5" borderId="90" xfId="0" applyNumberFormat="1" applyFont="1" applyFill="1" applyBorder="1" applyAlignment="1">
      <alignment vertical="top"/>
    </xf>
    <xf numFmtId="49" fontId="24" fillId="5" borderId="77" xfId="0" applyNumberFormat="1" applyFont="1" applyFill="1" applyBorder="1" applyAlignment="1">
      <alignment horizontal="center" vertical="top"/>
    </xf>
    <xf numFmtId="166" fontId="23" fillId="5" borderId="43" xfId="0" applyNumberFormat="1" applyFont="1" applyFill="1" applyBorder="1" applyAlignment="1">
      <alignment vertical="top"/>
    </xf>
    <xf numFmtId="4" fontId="24" fillId="6" borderId="91" xfId="0" applyNumberFormat="1" applyFont="1" applyFill="1" applyBorder="1" applyAlignment="1">
      <alignment horizontal="right" vertical="top"/>
    </xf>
    <xf numFmtId="4" fontId="24" fillId="6" borderId="92" xfId="0" applyNumberFormat="1" applyFont="1" applyFill="1" applyBorder="1" applyAlignment="1">
      <alignment horizontal="right" vertical="top"/>
    </xf>
    <xf numFmtId="4" fontId="24" fillId="6" borderId="55" xfId="0" applyNumberFormat="1" applyFont="1" applyFill="1" applyBorder="1" applyAlignment="1">
      <alignment horizontal="right" vertical="top"/>
    </xf>
    <xf numFmtId="4" fontId="24" fillId="6" borderId="93" xfId="0" applyNumberFormat="1" applyFont="1" applyFill="1" applyBorder="1" applyAlignment="1">
      <alignment horizontal="right" vertical="top"/>
    </xf>
    <xf numFmtId="166" fontId="23" fillId="0" borderId="57" xfId="0" applyNumberFormat="1" applyFont="1" applyBorder="1" applyAlignment="1">
      <alignment vertical="top"/>
    </xf>
    <xf numFmtId="4" fontId="23" fillId="0" borderId="58" xfId="0" applyNumberFormat="1" applyFont="1" applyBorder="1" applyAlignment="1">
      <alignment horizontal="right" vertical="top"/>
    </xf>
    <xf numFmtId="166" fontId="23" fillId="0" borderId="69" xfId="0" applyNumberFormat="1" applyFont="1" applyBorder="1" applyAlignment="1">
      <alignment vertical="top"/>
    </xf>
    <xf numFmtId="4" fontId="23" fillId="0" borderId="94" xfId="0" applyNumberFormat="1" applyFont="1" applyBorder="1" applyAlignment="1">
      <alignment horizontal="right" vertical="top"/>
    </xf>
    <xf numFmtId="4" fontId="24" fillId="7" borderId="46" xfId="0" applyNumberFormat="1" applyFont="1" applyFill="1" applyBorder="1" applyAlignment="1">
      <alignment horizontal="right" vertical="top"/>
    </xf>
    <xf numFmtId="10" fontId="24" fillId="7" borderId="74" xfId="0" applyNumberFormat="1" applyFont="1" applyFill="1" applyBorder="1" applyAlignment="1">
      <alignment horizontal="right" vertical="top"/>
    </xf>
    <xf numFmtId="166" fontId="24" fillId="5" borderId="53" xfId="0" applyNumberFormat="1" applyFont="1" applyFill="1" applyBorder="1" applyAlignment="1">
      <alignment vertical="top"/>
    </xf>
    <xf numFmtId="49" fontId="24" fillId="5" borderId="74" xfId="0" applyNumberFormat="1" applyFont="1" applyFill="1" applyBorder="1" applyAlignment="1">
      <alignment horizontal="center" vertical="top"/>
    </xf>
    <xf numFmtId="4" fontId="24" fillId="6" borderId="95" xfId="0" applyNumberFormat="1" applyFont="1" applyFill="1" applyBorder="1" applyAlignment="1">
      <alignment horizontal="right" vertical="top"/>
    </xf>
    <xf numFmtId="4" fontId="24" fillId="6" borderId="96" xfId="0" applyNumberFormat="1" applyFont="1" applyFill="1" applyBorder="1" applyAlignment="1">
      <alignment horizontal="right" vertical="top"/>
    </xf>
    <xf numFmtId="166" fontId="23" fillId="0" borderId="57" xfId="0" applyNumberFormat="1" applyFont="1" applyBorder="1" applyAlignment="1">
      <alignment vertical="top" wrapText="1"/>
    </xf>
    <xf numFmtId="4" fontId="23" fillId="0" borderId="11" xfId="0" applyNumberFormat="1" applyFont="1" applyBorder="1" applyAlignment="1">
      <alignment horizontal="right" vertical="top" wrapText="1"/>
    </xf>
    <xf numFmtId="4" fontId="23" fillId="0" borderId="12" xfId="0" applyNumberFormat="1" applyFont="1" applyBorder="1" applyAlignment="1">
      <alignment horizontal="right" vertical="top" wrapText="1"/>
    </xf>
    <xf numFmtId="4" fontId="23" fillId="0" borderId="13" xfId="0" applyNumberFormat="1" applyFont="1" applyBorder="1" applyAlignment="1">
      <alignment horizontal="right" vertical="top" wrapText="1"/>
    </xf>
    <xf numFmtId="4" fontId="23" fillId="0" borderId="17" xfId="0" applyNumberFormat="1" applyFont="1" applyBorder="1" applyAlignment="1">
      <alignment horizontal="right" vertical="top" wrapText="1"/>
    </xf>
    <xf numFmtId="166" fontId="23" fillId="0" borderId="62" xfId="0" applyNumberFormat="1" applyFont="1" applyBorder="1" applyAlignment="1">
      <alignment vertical="top" wrapText="1"/>
    </xf>
    <xf numFmtId="4" fontId="23" fillId="0" borderId="59" xfId="0" applyNumberFormat="1" applyFont="1" applyBorder="1" applyAlignment="1">
      <alignment horizontal="right" vertical="top" wrapText="1"/>
    </xf>
    <xf numFmtId="4" fontId="23" fillId="0" borderId="60" xfId="0" applyNumberFormat="1" applyFont="1" applyBorder="1" applyAlignment="1">
      <alignment horizontal="right" vertical="top" wrapText="1"/>
    </xf>
    <xf numFmtId="4" fontId="23" fillId="0" borderId="61" xfId="0" applyNumberFormat="1" applyFont="1" applyBorder="1" applyAlignment="1">
      <alignment horizontal="right" vertical="top" wrapText="1"/>
    </xf>
    <xf numFmtId="4" fontId="23" fillId="0" borderId="67" xfId="0" applyNumberFormat="1" applyFont="1" applyBorder="1" applyAlignment="1">
      <alignment horizontal="right" vertical="top" wrapText="1"/>
    </xf>
    <xf numFmtId="4" fontId="23" fillId="0" borderId="68" xfId="0" applyNumberFormat="1" applyFont="1" applyBorder="1" applyAlignment="1">
      <alignment horizontal="right" vertical="top" wrapText="1"/>
    </xf>
    <xf numFmtId="4" fontId="23" fillId="0" borderId="70" xfId="0" applyNumberFormat="1" applyFont="1" applyBorder="1" applyAlignment="1">
      <alignment horizontal="right" vertical="top" wrapText="1"/>
    </xf>
    <xf numFmtId="4" fontId="23" fillId="0" borderId="64" xfId="0" applyNumberFormat="1" applyFont="1" applyBorder="1" applyAlignment="1">
      <alignment horizontal="right" vertical="top"/>
    </xf>
    <xf numFmtId="4" fontId="23" fillId="0" borderId="63" xfId="0" applyNumberFormat="1" applyFont="1" applyBorder="1" applyAlignment="1">
      <alignment horizontal="right" vertical="top"/>
    </xf>
    <xf numFmtId="166" fontId="23" fillId="0" borderId="13" xfId="0" applyNumberFormat="1" applyFont="1" applyBorder="1" applyAlignment="1">
      <alignment horizontal="left" vertical="top" wrapText="1"/>
    </xf>
    <xf numFmtId="166" fontId="23" fillId="0" borderId="61" xfId="0" applyNumberFormat="1" applyFont="1" applyBorder="1" applyAlignment="1">
      <alignment horizontal="left" vertical="top" wrapText="1"/>
    </xf>
    <xf numFmtId="49" fontId="24" fillId="5" borderId="74" xfId="0" applyNumberFormat="1" applyFont="1" applyFill="1" applyBorder="1" applyAlignment="1">
      <alignment horizontal="center" vertical="top" wrapText="1"/>
    </xf>
    <xf numFmtId="4" fontId="28" fillId="5" borderId="81" xfId="0" applyNumberFormat="1" applyFont="1" applyFill="1" applyBorder="1" applyAlignment="1">
      <alignment horizontal="right" vertical="top"/>
    </xf>
    <xf numFmtId="4" fontId="28" fillId="5" borderId="92" xfId="0" applyNumberFormat="1" applyFont="1" applyFill="1" applyBorder="1" applyAlignment="1">
      <alignment horizontal="right" vertical="top"/>
    </xf>
    <xf numFmtId="10" fontId="28" fillId="5" borderId="55" xfId="0" applyNumberFormat="1" applyFont="1" applyFill="1" applyBorder="1" applyAlignment="1">
      <alignment horizontal="right" vertical="top"/>
    </xf>
    <xf numFmtId="4" fontId="28" fillId="0" borderId="67" xfId="0" applyNumberFormat="1" applyFont="1" applyBorder="1" applyAlignment="1">
      <alignment horizontal="right" vertical="top"/>
    </xf>
    <xf numFmtId="4" fontId="28" fillId="0" borderId="70" xfId="0" applyNumberFormat="1" applyFont="1" applyBorder="1" applyAlignment="1">
      <alignment horizontal="right" vertical="top"/>
    </xf>
    <xf numFmtId="4" fontId="28" fillId="0" borderId="97" xfId="0" applyNumberFormat="1" applyFont="1" applyBorder="1" applyAlignment="1">
      <alignment horizontal="right" vertical="top"/>
    </xf>
    <xf numFmtId="166" fontId="24" fillId="5" borderId="43" xfId="0" applyNumberFormat="1" applyFont="1" applyFill="1" applyBorder="1" applyAlignment="1">
      <alignment vertical="top"/>
    </xf>
    <xf numFmtId="4" fontId="24" fillId="5" borderId="42" xfId="0" applyNumberFormat="1" applyFont="1" applyFill="1" applyBorder="1" applyAlignment="1">
      <alignment horizontal="right" vertical="top"/>
    </xf>
    <xf numFmtId="4" fontId="24" fillId="5" borderId="43" xfId="0" applyNumberFormat="1" applyFont="1" applyFill="1" applyBorder="1" applyAlignment="1">
      <alignment horizontal="right" vertical="top"/>
    </xf>
    <xf numFmtId="4" fontId="24" fillId="5" borderId="47" xfId="0" applyNumberFormat="1" applyFont="1" applyFill="1" applyBorder="1" applyAlignment="1">
      <alignment horizontal="right" vertical="top"/>
    </xf>
    <xf numFmtId="166" fontId="26" fillId="6" borderId="55" xfId="0" applyNumberFormat="1" applyFont="1" applyFill="1" applyBorder="1" applyAlignment="1">
      <alignment horizontal="left" vertical="top" wrapText="1"/>
    </xf>
    <xf numFmtId="166" fontId="26" fillId="6" borderId="51" xfId="0" applyNumberFormat="1" applyFont="1" applyFill="1" applyBorder="1" applyAlignment="1">
      <alignment horizontal="left" vertical="top" wrapText="1"/>
    </xf>
    <xf numFmtId="10" fontId="24" fillId="7" borderId="41" xfId="0" applyNumberFormat="1" applyFont="1" applyFill="1" applyBorder="1" applyAlignment="1">
      <alignment horizontal="right" vertical="top"/>
    </xf>
    <xf numFmtId="166" fontId="24" fillId="5" borderId="36" xfId="0" applyNumberFormat="1" applyFont="1" applyFill="1" applyBorder="1" applyAlignment="1">
      <alignment vertical="top"/>
    </xf>
    <xf numFmtId="49" fontId="24" fillId="5" borderId="35" xfId="0" applyNumberFormat="1" applyFont="1" applyFill="1" applyBorder="1" applyAlignment="1">
      <alignment horizontal="center" vertical="top"/>
    </xf>
    <xf numFmtId="49" fontId="24" fillId="0" borderId="12" xfId="0" quotePrefix="1" applyNumberFormat="1" applyFont="1" applyBorder="1" applyAlignment="1">
      <alignment horizontal="center" vertical="top"/>
    </xf>
    <xf numFmtId="10" fontId="24" fillId="7" borderId="98" xfId="0" applyNumberFormat="1" applyFont="1" applyFill="1" applyBorder="1" applyAlignment="1">
      <alignment horizontal="right" vertical="top"/>
    </xf>
    <xf numFmtId="166" fontId="24" fillId="5" borderId="35" xfId="0" applyNumberFormat="1" applyFont="1" applyFill="1" applyBorder="1" applyAlignment="1">
      <alignment horizontal="left" vertical="top" wrapText="1"/>
    </xf>
    <xf numFmtId="166" fontId="23" fillId="5" borderId="41" xfId="0" applyNumberFormat="1" applyFont="1" applyFill="1" applyBorder="1" applyAlignment="1">
      <alignment horizontal="center" vertical="top"/>
    </xf>
    <xf numFmtId="4" fontId="23" fillId="5" borderId="35" xfId="0" applyNumberFormat="1" applyFont="1" applyFill="1" applyBorder="1" applyAlignment="1">
      <alignment horizontal="right" vertical="top"/>
    </xf>
    <xf numFmtId="4" fontId="23" fillId="5" borderId="41" xfId="0" applyNumberFormat="1" applyFont="1" applyFill="1" applyBorder="1" applyAlignment="1">
      <alignment horizontal="right" vertical="top"/>
    </xf>
    <xf numFmtId="4" fontId="23" fillId="5" borderId="37" xfId="0" applyNumberFormat="1" applyFont="1" applyFill="1" applyBorder="1" applyAlignment="1">
      <alignment horizontal="right" vertical="top"/>
    </xf>
    <xf numFmtId="10" fontId="24" fillId="5" borderId="43" xfId="0" applyNumberFormat="1" applyFont="1" applyFill="1" applyBorder="1" applyAlignment="1">
      <alignment horizontal="right" vertical="top"/>
    </xf>
    <xf numFmtId="166" fontId="24" fillId="0" borderId="49" xfId="0" applyNumberFormat="1" applyFont="1" applyBorder="1" applyAlignment="1">
      <alignment vertical="top"/>
    </xf>
    <xf numFmtId="167" fontId="24" fillId="0" borderId="50" xfId="0" applyNumberFormat="1" applyFont="1" applyBorder="1" applyAlignment="1">
      <alignment horizontal="center" vertical="top"/>
    </xf>
    <xf numFmtId="166" fontId="23" fillId="0" borderId="50" xfId="0" applyNumberFormat="1" applyFont="1" applyBorder="1" applyAlignment="1">
      <alignment vertical="top" wrapText="1"/>
    </xf>
    <xf numFmtId="166" fontId="23" fillId="0" borderId="99" xfId="0" applyNumberFormat="1" applyFont="1" applyBorder="1" applyAlignment="1">
      <alignment horizontal="center" vertical="top"/>
    </xf>
    <xf numFmtId="4" fontId="23" fillId="0" borderId="49" xfId="0" applyNumberFormat="1" applyFont="1" applyBorder="1" applyAlignment="1">
      <alignment horizontal="right" vertical="top"/>
    </xf>
    <xf numFmtId="4" fontId="23" fillId="0" borderId="50" xfId="0" applyNumberFormat="1" applyFont="1" applyBorder="1" applyAlignment="1">
      <alignment horizontal="right" vertical="top"/>
    </xf>
    <xf numFmtId="4" fontId="23" fillId="0" borderId="99" xfId="0" applyNumberFormat="1" applyFont="1" applyBorder="1" applyAlignment="1">
      <alignment horizontal="right" vertical="top"/>
    </xf>
    <xf numFmtId="4" fontId="23" fillId="0" borderId="66" xfId="0" applyNumberFormat="1" applyFont="1" applyBorder="1" applyAlignment="1">
      <alignment horizontal="right" vertical="top"/>
    </xf>
    <xf numFmtId="4" fontId="23" fillId="0" borderId="100" xfId="0" applyNumberFormat="1" applyFont="1" applyBorder="1" applyAlignment="1">
      <alignment horizontal="right" vertical="top"/>
    </xf>
    <xf numFmtId="4" fontId="28" fillId="0" borderId="49" xfId="0" applyNumberFormat="1" applyFont="1" applyBorder="1" applyAlignment="1">
      <alignment horizontal="right" vertical="top"/>
    </xf>
    <xf numFmtId="4" fontId="28" fillId="0" borderId="66" xfId="0" applyNumberFormat="1" applyFont="1" applyBorder="1" applyAlignment="1">
      <alignment horizontal="right" vertical="top"/>
    </xf>
    <xf numFmtId="4" fontId="28" fillId="0" borderId="6" xfId="0" applyNumberFormat="1" applyFont="1" applyBorder="1" applyAlignment="1">
      <alignment horizontal="right" vertical="top"/>
    </xf>
    <xf numFmtId="10" fontId="28" fillId="0" borderId="99" xfId="0" applyNumberFormat="1" applyFont="1" applyBorder="1" applyAlignment="1">
      <alignment horizontal="right" vertical="top"/>
    </xf>
    <xf numFmtId="167" fontId="24" fillId="0" borderId="12" xfId="0" applyNumberFormat="1" applyFont="1" applyBorder="1" applyAlignment="1">
      <alignment horizontal="center" vertical="top"/>
    </xf>
    <xf numFmtId="166" fontId="23" fillId="0" borderId="12" xfId="0" applyNumberFormat="1" applyFont="1" applyBorder="1" applyAlignment="1">
      <alignment vertical="top" wrapText="1"/>
    </xf>
    <xf numFmtId="166" fontId="23" fillId="0" borderId="13" xfId="0" applyNumberFormat="1" applyFont="1" applyBorder="1" applyAlignment="1">
      <alignment horizontal="center" vertical="top"/>
    </xf>
    <xf numFmtId="10" fontId="28" fillId="0" borderId="13" xfId="0" applyNumberFormat="1" applyFont="1" applyBorder="1" applyAlignment="1">
      <alignment horizontal="right" vertical="top"/>
    </xf>
    <xf numFmtId="167" fontId="24" fillId="0" borderId="68" xfId="0" applyNumberFormat="1" applyFont="1" applyBorder="1" applyAlignment="1">
      <alignment horizontal="center" vertical="top"/>
    </xf>
    <xf numFmtId="166" fontId="23" fillId="0" borderId="68" xfId="0" applyNumberFormat="1" applyFont="1" applyBorder="1" applyAlignment="1">
      <alignment vertical="top" wrapText="1"/>
    </xf>
    <xf numFmtId="166" fontId="23" fillId="0" borderId="65" xfId="0" applyNumberFormat="1" applyFont="1" applyBorder="1" applyAlignment="1">
      <alignment horizontal="center" vertical="top"/>
    </xf>
    <xf numFmtId="166" fontId="26" fillId="7" borderId="102" xfId="0" applyNumberFormat="1" applyFont="1" applyFill="1" applyBorder="1" applyAlignment="1">
      <alignment vertical="top"/>
    </xf>
    <xf numFmtId="166" fontId="24" fillId="7" borderId="103" xfId="0" applyNumberFormat="1" applyFont="1" applyFill="1" applyBorder="1" applyAlignment="1">
      <alignment horizontal="center" vertical="top"/>
    </xf>
    <xf numFmtId="166" fontId="23" fillId="7" borderId="79" xfId="0" applyNumberFormat="1" applyFont="1" applyFill="1" applyBorder="1" applyAlignment="1">
      <alignment vertical="top" wrapText="1"/>
    </xf>
    <xf numFmtId="166" fontId="23" fillId="7" borderId="77" xfId="0" applyNumberFormat="1" applyFont="1" applyFill="1" applyBorder="1" applyAlignment="1">
      <alignment vertical="top"/>
    </xf>
    <xf numFmtId="4" fontId="24" fillId="7" borderId="76" xfId="0" applyNumberFormat="1" applyFont="1" applyFill="1" applyBorder="1" applyAlignment="1">
      <alignment horizontal="right" vertical="top"/>
    </xf>
    <xf numFmtId="4" fontId="24" fillId="7" borderId="104" xfId="0" applyNumberFormat="1" applyFont="1" applyFill="1" applyBorder="1" applyAlignment="1">
      <alignment horizontal="right" vertical="top"/>
    </xf>
    <xf numFmtId="4" fontId="24" fillId="7" borderId="79" xfId="0" applyNumberFormat="1" applyFont="1" applyFill="1" applyBorder="1" applyAlignment="1">
      <alignment horizontal="right" vertical="top"/>
    </xf>
    <xf numFmtId="4" fontId="24" fillId="7" borderId="102" xfId="0" applyNumberFormat="1" applyFont="1" applyFill="1" applyBorder="1" applyAlignment="1">
      <alignment horizontal="right" vertical="top"/>
    </xf>
    <xf numFmtId="4" fontId="24" fillId="7" borderId="103" xfId="0" applyNumberFormat="1" applyFont="1" applyFill="1" applyBorder="1" applyAlignment="1">
      <alignment horizontal="right" vertical="top"/>
    </xf>
    <xf numFmtId="4" fontId="24" fillId="7" borderId="105" xfId="0" applyNumberFormat="1" applyFont="1" applyFill="1" applyBorder="1" applyAlignment="1">
      <alignment horizontal="right" vertical="top"/>
    </xf>
    <xf numFmtId="4" fontId="24" fillId="7" borderId="106" xfId="0" applyNumberFormat="1" applyFont="1" applyFill="1" applyBorder="1" applyAlignment="1">
      <alignment horizontal="right" vertical="top"/>
    </xf>
    <xf numFmtId="4" fontId="24" fillId="7" borderId="107" xfId="0" applyNumberFormat="1" applyFont="1" applyFill="1" applyBorder="1" applyAlignment="1">
      <alignment horizontal="right" vertical="top"/>
    </xf>
    <xf numFmtId="49" fontId="24" fillId="5" borderId="52" xfId="0" applyNumberFormat="1" applyFont="1" applyFill="1" applyBorder="1" applyAlignment="1">
      <alignment horizontal="center" vertical="top"/>
    </xf>
    <xf numFmtId="166" fontId="23" fillId="5" borderId="43" xfId="0" applyNumberFormat="1" applyFont="1" applyFill="1" applyBorder="1" applyAlignment="1">
      <alignment horizontal="center" vertical="top"/>
    </xf>
    <xf numFmtId="166" fontId="24" fillId="0" borderId="22" xfId="0" applyNumberFormat="1" applyFont="1" applyBorder="1" applyAlignment="1">
      <alignment vertical="top"/>
    </xf>
    <xf numFmtId="167" fontId="24" fillId="0" borderId="22" xfId="0" applyNumberFormat="1" applyFont="1" applyBorder="1" applyAlignment="1">
      <alignment horizontal="center" vertical="top"/>
    </xf>
    <xf numFmtId="166" fontId="23" fillId="0" borderId="9" xfId="0" applyNumberFormat="1" applyFont="1" applyBorder="1" applyAlignment="1">
      <alignment vertical="top" wrapText="1"/>
    </xf>
    <xf numFmtId="166" fontId="23" fillId="0" borderId="15" xfId="0" applyNumberFormat="1" applyFont="1" applyBorder="1" applyAlignment="1">
      <alignment horizontal="center" vertical="top"/>
    </xf>
    <xf numFmtId="4" fontId="23" fillId="0" borderId="108" xfId="0" applyNumberFormat="1" applyFont="1" applyBorder="1" applyAlignment="1">
      <alignment horizontal="right" vertical="top"/>
    </xf>
    <xf numFmtId="4" fontId="23" fillId="0" borderId="109" xfId="0" applyNumberFormat="1" applyFont="1" applyBorder="1" applyAlignment="1">
      <alignment horizontal="right" vertical="top"/>
    </xf>
    <xf numFmtId="4" fontId="23" fillId="0" borderId="110" xfId="0" applyNumberFormat="1" applyFont="1" applyBorder="1" applyAlignment="1">
      <alignment horizontal="right" vertical="top"/>
    </xf>
    <xf numFmtId="4" fontId="23" fillId="0" borderId="50" xfId="0" applyNumberFormat="1" applyFont="1" applyFill="1" applyBorder="1" applyAlignment="1">
      <alignment horizontal="right" vertical="top"/>
    </xf>
    <xf numFmtId="4" fontId="23" fillId="0" borderId="111" xfId="0" applyNumberFormat="1" applyFont="1" applyBorder="1" applyAlignment="1">
      <alignment horizontal="right" vertical="top"/>
    </xf>
    <xf numFmtId="4" fontId="23" fillId="0" borderId="112" xfId="0" applyNumberFormat="1" applyFont="1" applyBorder="1" applyAlignment="1">
      <alignment horizontal="right" vertical="top"/>
    </xf>
    <xf numFmtId="166" fontId="24" fillId="0" borderId="72" xfId="0" applyNumberFormat="1" applyFont="1" applyBorder="1" applyAlignment="1">
      <alignment vertical="top"/>
    </xf>
    <xf numFmtId="166" fontId="23" fillId="0" borderId="113" xfId="0" applyNumberFormat="1" applyFont="1" applyBorder="1" applyAlignment="1">
      <alignment vertical="top" wrapText="1"/>
    </xf>
    <xf numFmtId="10" fontId="24" fillId="7" borderId="114" xfId="0" applyNumberFormat="1" applyFont="1" applyFill="1" applyBorder="1" applyAlignment="1">
      <alignment horizontal="right" vertical="top"/>
    </xf>
    <xf numFmtId="166" fontId="24" fillId="5" borderId="56" xfId="0" applyNumberFormat="1" applyFont="1" applyFill="1" applyBorder="1" applyAlignment="1">
      <alignment vertical="top"/>
    </xf>
    <xf numFmtId="166" fontId="24" fillId="8" borderId="35" xfId="0" applyNumberFormat="1" applyFont="1" applyFill="1" applyBorder="1" applyAlignment="1">
      <alignment horizontal="center" vertical="top"/>
    </xf>
    <xf numFmtId="4" fontId="24" fillId="8" borderId="36" xfId="0" applyNumberFormat="1" applyFont="1" applyFill="1" applyBorder="1" applyAlignment="1">
      <alignment horizontal="right" vertical="top"/>
    </xf>
    <xf numFmtId="4" fontId="24" fillId="8" borderId="87" xfId="0" applyNumberFormat="1" applyFont="1" applyFill="1" applyBorder="1" applyAlignment="1">
      <alignment horizontal="right" vertical="top"/>
    </xf>
    <xf numFmtId="4" fontId="24" fillId="8" borderId="74" xfId="0" applyNumberFormat="1" applyFont="1" applyFill="1" applyBorder="1" applyAlignment="1">
      <alignment horizontal="right" vertical="top"/>
    </xf>
    <xf numFmtId="4" fontId="24" fillId="8" borderId="48" xfId="0" applyNumberFormat="1" applyFont="1" applyFill="1" applyBorder="1" applyAlignment="1">
      <alignment horizontal="right" vertical="top"/>
    </xf>
    <xf numFmtId="4" fontId="24" fillId="8" borderId="46" xfId="0" applyNumberFormat="1" applyFont="1" applyFill="1" applyBorder="1" applyAlignment="1">
      <alignment horizontal="right" vertical="top"/>
    </xf>
    <xf numFmtId="4" fontId="24" fillId="8" borderId="37" xfId="0" applyNumberFormat="1" applyFont="1" applyFill="1" applyBorder="1" applyAlignment="1">
      <alignment horizontal="right" vertical="top"/>
    </xf>
    <xf numFmtId="10" fontId="24" fillId="8" borderId="71" xfId="0" applyNumberFormat="1" applyFont="1" applyFill="1" applyBorder="1" applyAlignment="1">
      <alignment horizontal="right" vertical="top"/>
    </xf>
    <xf numFmtId="166" fontId="24" fillId="5" borderId="41" xfId="0" applyNumberFormat="1" applyFont="1" applyFill="1" applyBorder="1" applyAlignment="1">
      <alignment horizontal="center" vertical="top"/>
    </xf>
    <xf numFmtId="4" fontId="24" fillId="5" borderId="35" xfId="0" applyNumberFormat="1" applyFont="1" applyFill="1" applyBorder="1" applyAlignment="1">
      <alignment horizontal="right" vertical="top"/>
    </xf>
    <xf numFmtId="4" fontId="24" fillId="5" borderId="41" xfId="0" applyNumberFormat="1" applyFont="1" applyFill="1" applyBorder="1" applyAlignment="1">
      <alignment horizontal="right" vertical="top"/>
    </xf>
    <xf numFmtId="4" fontId="24" fillId="5" borderId="37" xfId="0" applyNumberFormat="1" applyFont="1" applyFill="1" applyBorder="1" applyAlignment="1">
      <alignment horizontal="right" vertical="top"/>
    </xf>
    <xf numFmtId="4" fontId="28" fillId="0" borderId="99" xfId="0" applyNumberFormat="1" applyFont="1" applyBorder="1" applyAlignment="1">
      <alignment horizontal="right" vertical="top"/>
    </xf>
    <xf numFmtId="4" fontId="28" fillId="0" borderId="101" xfId="0" applyNumberFormat="1" applyFont="1" applyBorder="1" applyAlignment="1">
      <alignment horizontal="right" vertical="top"/>
    </xf>
    <xf numFmtId="10" fontId="28" fillId="0" borderId="83" xfId="0" applyNumberFormat="1" applyFont="1" applyBorder="1" applyAlignment="1">
      <alignment horizontal="right" vertical="top"/>
    </xf>
    <xf numFmtId="4" fontId="28" fillId="0" borderId="13" xfId="0" applyNumberFormat="1" applyFont="1" applyBorder="1" applyAlignment="1">
      <alignment horizontal="right" vertical="top"/>
    </xf>
    <xf numFmtId="4" fontId="28" fillId="0" borderId="22" xfId="0" applyNumberFormat="1" applyFont="1" applyBorder="1" applyAlignment="1">
      <alignment horizontal="right" vertical="top"/>
    </xf>
    <xf numFmtId="4" fontId="28" fillId="0" borderId="65" xfId="0" applyNumberFormat="1" applyFont="1" applyBorder="1" applyAlignment="1">
      <alignment horizontal="right" vertical="top"/>
    </xf>
    <xf numFmtId="166" fontId="24" fillId="8" borderId="77" xfId="0" applyNumberFormat="1" applyFont="1" applyFill="1" applyBorder="1" applyAlignment="1">
      <alignment horizontal="center" vertical="top"/>
    </xf>
    <xf numFmtId="4" fontId="24" fillId="8" borderId="90" xfId="0" applyNumberFormat="1" applyFont="1" applyFill="1" applyBorder="1" applyAlignment="1">
      <alignment horizontal="right" vertical="top"/>
    </xf>
    <xf numFmtId="4" fontId="24" fillId="8" borderId="107" xfId="0" applyNumberFormat="1" applyFont="1" applyFill="1" applyBorder="1" applyAlignment="1">
      <alignment horizontal="right" vertical="top"/>
    </xf>
    <xf numFmtId="4" fontId="24" fillId="8" borderId="79" xfId="0" applyNumberFormat="1" applyFont="1" applyFill="1" applyBorder="1" applyAlignment="1">
      <alignment horizontal="right" vertical="top"/>
    </xf>
    <xf numFmtId="4" fontId="24" fillId="8" borderId="118" xfId="0" applyNumberFormat="1" applyFont="1" applyFill="1" applyBorder="1" applyAlignment="1">
      <alignment horizontal="right" vertical="top"/>
    </xf>
    <xf numFmtId="4" fontId="24" fillId="8" borderId="105" xfId="0" applyNumberFormat="1" applyFont="1" applyFill="1" applyBorder="1" applyAlignment="1">
      <alignment horizontal="right" vertical="top"/>
    </xf>
    <xf numFmtId="4" fontId="24" fillId="8" borderId="39" xfId="0" applyNumberFormat="1" applyFont="1" applyFill="1" applyBorder="1" applyAlignment="1">
      <alignment horizontal="right" vertical="top"/>
    </xf>
    <xf numFmtId="4" fontId="24" fillId="7" borderId="81" xfId="0" applyNumberFormat="1" applyFont="1" applyFill="1" applyBorder="1" applyAlignment="1">
      <alignment horizontal="right" vertical="top"/>
    </xf>
    <xf numFmtId="4" fontId="24" fillId="7" borderId="23" xfId="0" applyNumberFormat="1" applyFont="1" applyFill="1" applyBorder="1" applyAlignment="1">
      <alignment horizontal="right" vertical="top"/>
    </xf>
    <xf numFmtId="10" fontId="24" fillId="8" borderId="85" xfId="0" applyNumberFormat="1" applyFont="1" applyFill="1" applyBorder="1" applyAlignment="1">
      <alignment horizontal="right" vertical="top"/>
    </xf>
    <xf numFmtId="4" fontId="24" fillId="5" borderId="40" xfId="0" applyNumberFormat="1" applyFont="1" applyFill="1" applyBorder="1" applyAlignment="1">
      <alignment horizontal="right" vertical="top"/>
    </xf>
    <xf numFmtId="10" fontId="24" fillId="5" borderId="41" xfId="0" applyNumberFormat="1" applyFont="1" applyFill="1" applyBorder="1" applyAlignment="1">
      <alignment horizontal="right" vertical="top"/>
    </xf>
    <xf numFmtId="10" fontId="28" fillId="0" borderId="65" xfId="0" applyNumberFormat="1" applyFont="1" applyBorder="1" applyAlignment="1">
      <alignment horizontal="right" vertical="top"/>
    </xf>
    <xf numFmtId="4" fontId="24" fillId="7" borderId="118" xfId="0" applyNumberFormat="1" applyFont="1" applyFill="1" applyBorder="1" applyAlignment="1">
      <alignment horizontal="right" vertical="top"/>
    </xf>
    <xf numFmtId="10" fontId="24" fillId="8" borderId="55" xfId="0" applyNumberFormat="1" applyFont="1" applyFill="1" applyBorder="1" applyAlignment="1">
      <alignment horizontal="right" vertical="top"/>
    </xf>
    <xf numFmtId="166" fontId="24" fillId="5" borderId="48" xfId="0" applyNumberFormat="1" applyFont="1" applyFill="1" applyBorder="1" applyAlignment="1">
      <alignment vertical="top"/>
    </xf>
    <xf numFmtId="4" fontId="28" fillId="6" borderId="41" xfId="0" applyNumberFormat="1" applyFont="1" applyFill="1" applyBorder="1" applyAlignment="1">
      <alignment horizontal="right" vertical="top"/>
    </xf>
    <xf numFmtId="4" fontId="28" fillId="6" borderId="49" xfId="0" applyNumberFormat="1" applyFont="1" applyFill="1" applyBorder="1" applyAlignment="1">
      <alignment horizontal="right" vertical="top"/>
    </xf>
    <xf numFmtId="10" fontId="28" fillId="6" borderId="51" xfId="0" applyNumberFormat="1" applyFont="1" applyFill="1" applyBorder="1" applyAlignment="1">
      <alignment horizontal="right" vertical="top"/>
    </xf>
    <xf numFmtId="166" fontId="30" fillId="0" borderId="71" xfId="0" applyNumberFormat="1" applyFont="1" applyBorder="1" applyAlignment="1">
      <alignment vertical="top" wrapText="1"/>
    </xf>
    <xf numFmtId="10" fontId="28" fillId="0" borderId="61" xfId="0" applyNumberFormat="1" applyFont="1" applyBorder="1" applyAlignment="1">
      <alignment horizontal="right" vertical="top"/>
    </xf>
    <xf numFmtId="4" fontId="28" fillId="0" borderId="61" xfId="0" applyNumberFormat="1" applyFont="1" applyBorder="1" applyAlignment="1">
      <alignment horizontal="right" vertical="top"/>
    </xf>
    <xf numFmtId="4" fontId="28" fillId="6" borderId="51" xfId="0" applyNumberFormat="1" applyFont="1" applyFill="1" applyBorder="1" applyAlignment="1">
      <alignment horizontal="right" vertical="top"/>
    </xf>
    <xf numFmtId="4" fontId="23" fillId="0" borderId="11" xfId="0" applyNumberFormat="1" applyFont="1" applyFill="1" applyBorder="1" applyAlignment="1">
      <alignment horizontal="right" vertical="top"/>
    </xf>
    <xf numFmtId="4" fontId="23" fillId="0" borderId="12" xfId="0" applyNumberFormat="1" applyFont="1" applyFill="1" applyBorder="1" applyAlignment="1">
      <alignment horizontal="right" vertical="top"/>
    </xf>
    <xf numFmtId="166" fontId="24" fillId="8" borderId="42" xfId="0" applyNumberFormat="1" applyFont="1" applyFill="1" applyBorder="1" applyAlignment="1">
      <alignment horizontal="center" vertical="top"/>
    </xf>
    <xf numFmtId="4" fontId="24" fillId="8" borderId="47" xfId="0" applyNumberFormat="1" applyFont="1" applyFill="1" applyBorder="1" applyAlignment="1">
      <alignment horizontal="right" vertical="top"/>
    </xf>
    <xf numFmtId="10" fontId="24" fillId="8" borderId="80" xfId="0" applyNumberFormat="1" applyFont="1" applyFill="1" applyBorder="1" applyAlignment="1">
      <alignment horizontal="right" vertical="top"/>
    </xf>
    <xf numFmtId="166" fontId="26" fillId="4" borderId="118" xfId="0" applyNumberFormat="1" applyFont="1" applyFill="1" applyBorder="1" applyAlignment="1">
      <alignment vertical="top"/>
    </xf>
    <xf numFmtId="166" fontId="24" fillId="4" borderId="119" xfId="0" applyNumberFormat="1" applyFont="1" applyFill="1" applyBorder="1" applyAlignment="1">
      <alignment horizontal="center" vertical="top"/>
    </xf>
    <xf numFmtId="166" fontId="24" fillId="4" borderId="120" xfId="0" applyNumberFormat="1" applyFont="1" applyFill="1" applyBorder="1" applyAlignment="1">
      <alignment vertical="top" wrapText="1"/>
    </xf>
    <xf numFmtId="166" fontId="24" fillId="4" borderId="80" xfId="0" applyNumberFormat="1" applyFont="1" applyFill="1" applyBorder="1" applyAlignment="1">
      <alignment vertical="top"/>
    </xf>
    <xf numFmtId="4" fontId="24" fillId="4" borderId="102" xfId="0" applyNumberFormat="1" applyFont="1" applyFill="1" applyBorder="1" applyAlignment="1">
      <alignment horizontal="right" vertical="top"/>
    </xf>
    <xf numFmtId="4" fontId="24" fillId="4" borderId="118" xfId="0" applyNumberFormat="1" applyFont="1" applyFill="1" applyBorder="1" applyAlignment="1">
      <alignment horizontal="right" vertical="top"/>
    </xf>
    <xf numFmtId="4" fontId="24" fillId="4" borderId="80" xfId="0" applyNumberFormat="1" applyFont="1" applyFill="1" applyBorder="1" applyAlignment="1">
      <alignment horizontal="right" vertical="top"/>
    </xf>
    <xf numFmtId="10" fontId="24" fillId="4" borderId="80" xfId="0" applyNumberFormat="1" applyFont="1" applyFill="1" applyBorder="1" applyAlignment="1">
      <alignment horizontal="right" vertical="top"/>
    </xf>
    <xf numFmtId="166" fontId="23" fillId="0" borderId="0" xfId="0" applyNumberFormat="1" applyFont="1"/>
    <xf numFmtId="4" fontId="23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10" fontId="28" fillId="0" borderId="0" xfId="0" applyNumberFormat="1" applyFont="1" applyAlignment="1">
      <alignment horizontal="right"/>
    </xf>
    <xf numFmtId="166" fontId="24" fillId="4" borderId="48" xfId="0" applyNumberFormat="1" applyFont="1" applyFill="1" applyBorder="1"/>
    <xf numFmtId="4" fontId="24" fillId="4" borderId="44" xfId="0" applyNumberFormat="1" applyFont="1" applyFill="1" applyBorder="1" applyAlignment="1">
      <alignment horizontal="right"/>
    </xf>
    <xf numFmtId="4" fontId="24" fillId="4" borderId="42" xfId="0" applyNumberFormat="1" applyFont="1" applyFill="1" applyBorder="1" applyAlignment="1">
      <alignment horizontal="right"/>
    </xf>
    <xf numFmtId="10" fontId="24" fillId="4" borderId="42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wrapText="1"/>
    </xf>
    <xf numFmtId="168" fontId="23" fillId="0" borderId="0" xfId="0" applyNumberFormat="1" applyFont="1"/>
    <xf numFmtId="169" fontId="28" fillId="0" borderId="0" xfId="0" applyNumberFormat="1" applyFont="1"/>
    <xf numFmtId="0" fontId="32" fillId="0" borderId="0" xfId="0" applyFont="1"/>
    <xf numFmtId="0" fontId="32" fillId="0" borderId="9" xfId="0" applyFont="1" applyBorder="1"/>
    <xf numFmtId="0" fontId="23" fillId="0" borderId="0" xfId="0" applyFont="1" applyAlignment="1"/>
    <xf numFmtId="0" fontId="33" fillId="0" borderId="0" xfId="0" applyFont="1" applyAlignment="1">
      <alignment horizontal="center"/>
    </xf>
    <xf numFmtId="0" fontId="32" fillId="0" borderId="0" xfId="0" applyFont="1" applyAlignment="1">
      <alignment wrapText="1"/>
    </xf>
    <xf numFmtId="166" fontId="14" fillId="0" borderId="50" xfId="0" applyNumberFormat="1" applyFont="1" applyBorder="1" applyAlignment="1">
      <alignment vertical="top" wrapText="1"/>
    </xf>
    <xf numFmtId="166" fontId="34" fillId="0" borderId="99" xfId="0" applyNumberFormat="1" applyFont="1" applyBorder="1" applyAlignment="1">
      <alignment horizontal="center" vertical="top"/>
    </xf>
    <xf numFmtId="166" fontId="14" fillId="0" borderId="109" xfId="0" applyNumberFormat="1" applyFont="1" applyBorder="1" applyAlignment="1">
      <alignment vertical="top" wrapText="1"/>
    </xf>
    <xf numFmtId="166" fontId="34" fillId="0" borderId="110" xfId="0" applyNumberFormat="1" applyFont="1" applyBorder="1" applyAlignment="1">
      <alignment horizontal="center" vertical="top"/>
    </xf>
    <xf numFmtId="166" fontId="34" fillId="0" borderId="12" xfId="0" applyNumberFormat="1" applyFont="1" applyBorder="1" applyAlignment="1">
      <alignment vertical="top" wrapText="1"/>
    </xf>
    <xf numFmtId="166" fontId="34" fillId="0" borderId="71" xfId="0" applyNumberFormat="1" applyFont="1" applyBorder="1" applyAlignment="1">
      <alignment horizontal="center" vertical="top"/>
    </xf>
    <xf numFmtId="166" fontId="14" fillId="0" borderId="12" xfId="0" applyNumberFormat="1" applyFont="1" applyBorder="1" applyAlignment="1">
      <alignment vertical="top" wrapText="1"/>
    </xf>
    <xf numFmtId="166" fontId="6" fillId="0" borderId="71" xfId="0" applyNumberFormat="1" applyFont="1" applyBorder="1" applyAlignment="1">
      <alignment vertical="top" wrapText="1"/>
    </xf>
    <xf numFmtId="166" fontId="6" fillId="0" borderId="114" xfId="0" applyNumberFormat="1" applyFont="1" applyBorder="1" applyAlignment="1">
      <alignment vertical="top" wrapText="1"/>
    </xf>
    <xf numFmtId="0" fontId="35" fillId="6" borderId="56" xfId="0" applyFont="1" applyFill="1" applyBorder="1" applyAlignment="1">
      <alignment horizontal="right" vertical="top" wrapText="1"/>
    </xf>
    <xf numFmtId="0" fontId="36" fillId="0" borderId="117" xfId="0" applyFont="1" applyBorder="1" applyAlignment="1">
      <alignment horizontal="justify" wrapText="1"/>
    </xf>
    <xf numFmtId="0" fontId="43" fillId="0" borderId="128" xfId="0" applyFont="1" applyBorder="1" applyAlignment="1">
      <alignment horizontal="center" vertical="top" wrapText="1"/>
    </xf>
    <xf numFmtId="0" fontId="37" fillId="0" borderId="133" xfId="0" applyFont="1" applyBorder="1" applyAlignment="1">
      <alignment horizontal="left" wrapText="1"/>
    </xf>
    <xf numFmtId="0" fontId="37" fillId="0" borderId="133" xfId="0" applyFont="1" applyBorder="1" applyAlignment="1">
      <alignment horizontal="left"/>
    </xf>
    <xf numFmtId="0" fontId="46" fillId="0" borderId="133" xfId="0" applyFont="1" applyBorder="1" applyAlignment="1">
      <alignment horizontal="left" wrapText="1"/>
    </xf>
    <xf numFmtId="0" fontId="40" fillId="0" borderId="117" xfId="0" applyFont="1" applyBorder="1" applyAlignment="1">
      <alignment wrapText="1"/>
    </xf>
    <xf numFmtId="0" fontId="40" fillId="0" borderId="117" xfId="0" applyFont="1" applyBorder="1" applyAlignment="1"/>
    <xf numFmtId="0" fontId="46" fillId="0" borderId="133" xfId="0" applyFont="1" applyBorder="1" applyAlignment="1">
      <alignment horizontal="left"/>
    </xf>
    <xf numFmtId="0" fontId="36" fillId="0" borderId="81" xfId="0" applyFont="1" applyBorder="1" applyAlignment="1">
      <alignment horizontal="justify" wrapText="1"/>
    </xf>
    <xf numFmtId="0" fontId="0" fillId="0" borderId="0" xfId="0" applyFont="1" applyAlignment="1"/>
    <xf numFmtId="0" fontId="41" fillId="0" borderId="132" xfId="0" applyFont="1" applyBorder="1" applyAlignment="1">
      <alignment horizontal="center" vertical="top" wrapText="1"/>
    </xf>
    <xf numFmtId="0" fontId="41" fillId="0" borderId="128" xfId="0" applyFont="1" applyBorder="1" applyAlignment="1">
      <alignment horizontal="center" vertical="top" wrapText="1"/>
    </xf>
    <xf numFmtId="0" fontId="42" fillId="0" borderId="132" xfId="0" applyFont="1" applyBorder="1" applyAlignment="1">
      <alignment horizontal="left" vertical="top" wrapText="1"/>
    </xf>
    <xf numFmtId="0" fontId="0" fillId="0" borderId="132" xfId="0" applyFont="1" applyBorder="1" applyAlignment="1">
      <alignment vertical="top" wrapText="1"/>
    </xf>
    <xf numFmtId="0" fontId="42" fillId="0" borderId="128" xfId="0" applyFont="1" applyBorder="1" applyAlignment="1">
      <alignment horizontal="left" vertical="top" wrapText="1"/>
    </xf>
    <xf numFmtId="0" fontId="0" fillId="0" borderId="128" xfId="0" applyFont="1" applyBorder="1" applyAlignment="1">
      <alignment vertical="top" wrapText="1"/>
    </xf>
    <xf numFmtId="0" fontId="44" fillId="0" borderId="132" xfId="0" applyFont="1" applyBorder="1" applyAlignment="1">
      <alignment horizontal="left" vertical="top" wrapText="1"/>
    </xf>
    <xf numFmtId="0" fontId="42" fillId="0" borderId="128" xfId="0" applyFont="1" applyBorder="1" applyAlignment="1">
      <alignment horizontal="center" vertical="top" wrapText="1"/>
    </xf>
    <xf numFmtId="0" fontId="44" fillId="0" borderId="128" xfId="0" applyFont="1" applyBorder="1" applyAlignment="1">
      <alignment horizontal="left" vertical="top" wrapText="1"/>
    </xf>
    <xf numFmtId="0" fontId="41" fillId="0" borderId="128" xfId="0" applyFont="1" applyBorder="1" applyAlignment="1">
      <alignment horizontal="left" vertical="top" wrapText="1"/>
    </xf>
    <xf numFmtId="0" fontId="42" fillId="0" borderId="127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1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24" fillId="2" borderId="26" xfId="0" applyFont="1" applyFill="1" applyBorder="1" applyAlignment="1">
      <alignment horizontal="center" vertical="center"/>
    </xf>
    <xf numFmtId="0" fontId="27" fillId="0" borderId="27" xfId="0" applyFont="1" applyBorder="1"/>
    <xf numFmtId="0" fontId="27" fillId="0" borderId="28" xfId="0" applyFont="1" applyBorder="1"/>
    <xf numFmtId="164" fontId="24" fillId="2" borderId="26" xfId="0" applyNumberFormat="1" applyFont="1" applyFill="1" applyBorder="1" applyAlignment="1">
      <alignment horizontal="center" vertical="center" wrapText="1"/>
    </xf>
    <xf numFmtId="0" fontId="27" fillId="0" borderId="29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18" fillId="0" borderId="8" xfId="0" applyFont="1" applyBorder="1"/>
    <xf numFmtId="0" fontId="18" fillId="0" borderId="38" xfId="0" applyFont="1" applyBorder="1"/>
    <xf numFmtId="0" fontId="24" fillId="2" borderId="26" xfId="0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7" fillId="0" borderId="38" xfId="0" applyFont="1" applyBorder="1"/>
    <xf numFmtId="166" fontId="24" fillId="8" borderId="26" xfId="0" applyNumberFormat="1" applyFont="1" applyFill="1" applyBorder="1" applyAlignment="1">
      <alignment horizontal="left" vertical="top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/>
    <xf numFmtId="166" fontId="24" fillId="4" borderId="26" xfId="0" applyNumberFormat="1" applyFont="1" applyFill="1" applyBorder="1" applyAlignment="1">
      <alignment horizontal="left"/>
    </xf>
    <xf numFmtId="166" fontId="26" fillId="8" borderId="26" xfId="0" applyNumberFormat="1" applyFont="1" applyFill="1" applyBorder="1" applyAlignment="1">
      <alignment horizontal="left" vertical="top" wrapText="1"/>
    </xf>
    <xf numFmtId="166" fontId="24" fillId="8" borderId="115" xfId="0" applyNumberFormat="1" applyFont="1" applyFill="1" applyBorder="1" applyAlignment="1">
      <alignment horizontal="left" vertical="top"/>
    </xf>
    <xf numFmtId="0" fontId="27" fillId="0" borderId="116" xfId="0" applyFont="1" applyBorder="1"/>
    <xf numFmtId="0" fontId="27" fillId="0" borderId="117" xfId="0" applyFont="1" applyBorder="1"/>
    <xf numFmtId="0" fontId="24" fillId="2" borderId="1" xfId="0" applyFont="1" applyFill="1" applyBorder="1" applyAlignment="1">
      <alignment horizontal="center" vertical="center" wrapText="1"/>
    </xf>
    <xf numFmtId="0" fontId="27" fillId="0" borderId="8" xfId="0" applyFont="1" applyBorder="1"/>
    <xf numFmtId="0" fontId="27" fillId="0" borderId="32" xfId="0" applyFont="1" applyBorder="1"/>
    <xf numFmtId="0" fontId="24" fillId="2" borderId="24" xfId="0" applyFont="1" applyFill="1" applyBorder="1" applyAlignment="1">
      <alignment horizontal="center" vertical="center"/>
    </xf>
    <xf numFmtId="0" fontId="27" fillId="0" borderId="30" xfId="0" applyFont="1" applyBorder="1"/>
    <xf numFmtId="0" fontId="27" fillId="0" borderId="33" xfId="0" applyFont="1" applyBorder="1"/>
    <xf numFmtId="0" fontId="24" fillId="2" borderId="25" xfId="0" applyFont="1" applyFill="1" applyBorder="1" applyAlignment="1">
      <alignment horizontal="center" vertical="center" wrapText="1"/>
    </xf>
    <xf numFmtId="0" fontId="27" fillId="0" borderId="31" xfId="0" applyFont="1" applyBorder="1"/>
    <xf numFmtId="0" fontId="27" fillId="0" borderId="34" xfId="0" applyFont="1" applyBorder="1"/>
    <xf numFmtId="3" fontId="24" fillId="2" borderId="25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10" borderId="42" xfId="0" applyFont="1" applyFill="1" applyBorder="1" applyAlignment="1">
      <alignment wrapText="1"/>
    </xf>
    <xf numFmtId="0" fontId="40" fillId="10" borderId="43" xfId="0" applyFont="1" applyFill="1" applyBorder="1" applyAlignment="1">
      <alignment wrapText="1"/>
    </xf>
    <xf numFmtId="0" fontId="40" fillId="10" borderId="47" xfId="0" applyFont="1" applyFill="1" applyBorder="1" applyAlignment="1">
      <alignment wrapText="1"/>
    </xf>
    <xf numFmtId="0" fontId="37" fillId="0" borderId="41" xfId="0" applyFont="1" applyBorder="1" applyAlignment="1">
      <alignment horizontal="left" wrapText="1"/>
    </xf>
    <xf numFmtId="0" fontId="37" fillId="0" borderId="41" xfId="0" applyFont="1" applyBorder="1" applyAlignment="1">
      <alignment horizontal="left"/>
    </xf>
    <xf numFmtId="0" fontId="36" fillId="0" borderId="41" xfId="0" applyFont="1" applyBorder="1" applyAlignment="1">
      <alignment horizontal="justify" wrapText="1"/>
    </xf>
    <xf numFmtId="0" fontId="40" fillId="0" borderId="41" xfId="0" applyFont="1" applyBorder="1" applyAlignment="1">
      <alignment wrapText="1"/>
    </xf>
    <xf numFmtId="0" fontId="40" fillId="0" borderId="41" xfId="0" applyFont="1" applyBorder="1" applyAlignment="1"/>
    <xf numFmtId="0" fontId="47" fillId="0" borderId="81" xfId="0" applyFont="1" applyBorder="1" applyAlignment="1">
      <alignment horizontal="left"/>
    </xf>
    <xf numFmtId="0" fontId="40" fillId="0" borderId="81" xfId="0" applyFont="1" applyBorder="1" applyAlignment="1"/>
    <xf numFmtId="0" fontId="37" fillId="0" borderId="42" xfId="0" applyFont="1" applyBorder="1" applyAlignment="1">
      <alignment horizontal="left"/>
    </xf>
    <xf numFmtId="0" fontId="37" fillId="0" borderId="43" xfId="0" applyFont="1" applyBorder="1" applyAlignment="1">
      <alignment horizontal="left"/>
    </xf>
    <xf numFmtId="0" fontId="37" fillId="0" borderId="47" xfId="0" applyFont="1" applyBorder="1" applyAlignment="1">
      <alignment horizontal="left"/>
    </xf>
    <xf numFmtId="0" fontId="37" fillId="0" borderId="42" xfId="0" applyFont="1" applyBorder="1" applyAlignment="1">
      <alignment horizontal="left" wrapText="1"/>
    </xf>
    <xf numFmtId="0" fontId="37" fillId="0" borderId="43" xfId="0" applyFont="1" applyBorder="1" applyAlignment="1">
      <alignment horizontal="left" wrapText="1"/>
    </xf>
    <xf numFmtId="0" fontId="37" fillId="0" borderId="47" xfId="0" applyFont="1" applyBorder="1" applyAlignment="1">
      <alignment horizontal="left" wrapText="1"/>
    </xf>
    <xf numFmtId="0" fontId="46" fillId="0" borderId="42" xfId="0" applyFont="1" applyBorder="1" applyAlignment="1">
      <alignment horizontal="right" wrapText="1"/>
    </xf>
    <xf numFmtId="0" fontId="46" fillId="0" borderId="43" xfId="0" applyFont="1" applyBorder="1" applyAlignment="1">
      <alignment horizontal="right" wrapText="1"/>
    </xf>
    <xf numFmtId="0" fontId="46" fillId="0" borderId="47" xfId="0" applyFont="1" applyBorder="1" applyAlignment="1">
      <alignment horizontal="right" wrapText="1"/>
    </xf>
    <xf numFmtId="0" fontId="46" fillId="0" borderId="42" xfId="0" applyFont="1" applyBorder="1" applyAlignment="1">
      <alignment horizontal="left" wrapText="1"/>
    </xf>
    <xf numFmtId="0" fontId="46" fillId="0" borderId="43" xfId="0" applyFont="1" applyBorder="1" applyAlignment="1">
      <alignment horizontal="left" wrapText="1"/>
    </xf>
    <xf numFmtId="0" fontId="46" fillId="0" borderId="47" xfId="0" applyFont="1" applyBorder="1" applyAlignment="1">
      <alignment horizontal="left" wrapText="1"/>
    </xf>
    <xf numFmtId="0" fontId="46" fillId="0" borderId="36" xfId="0" applyFont="1" applyBorder="1" applyAlignment="1">
      <alignment horizontal="center" wrapText="1"/>
    </xf>
    <xf numFmtId="0" fontId="46" fillId="0" borderId="90" xfId="0" applyFont="1" applyBorder="1" applyAlignment="1">
      <alignment horizontal="center" wrapText="1"/>
    </xf>
    <xf numFmtId="0" fontId="46" fillId="0" borderId="118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115" xfId="0" applyFont="1" applyBorder="1" applyAlignment="1">
      <alignment horizontal="center" wrapText="1"/>
    </xf>
    <xf numFmtId="0" fontId="46" fillId="0" borderId="117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6" fillId="0" borderId="80" xfId="0" applyFont="1" applyBorder="1" applyAlignment="1">
      <alignment horizontal="center" wrapText="1"/>
    </xf>
    <xf numFmtId="0" fontId="46" fillId="0" borderId="81" xfId="0" applyFont="1" applyBorder="1" applyAlignment="1">
      <alignment horizontal="center" wrapText="1"/>
    </xf>
    <xf numFmtId="0" fontId="46" fillId="0" borderId="133" xfId="0" applyFont="1" applyBorder="1" applyAlignment="1">
      <alignment horizontal="center" wrapText="1"/>
    </xf>
    <xf numFmtId="0" fontId="36" fillId="0" borderId="115" xfId="0" applyFont="1" applyBorder="1" applyAlignment="1">
      <alignment horizontal="justify" wrapText="1"/>
    </xf>
    <xf numFmtId="0" fontId="46" fillId="10" borderId="42" xfId="0" applyFont="1" applyFill="1" applyBorder="1" applyAlignment="1">
      <alignment horizontal="center" wrapText="1"/>
    </xf>
    <xf numFmtId="0" fontId="46" fillId="10" borderId="43" xfId="0" applyFont="1" applyFill="1" applyBorder="1" applyAlignment="1">
      <alignment horizontal="center" wrapText="1"/>
    </xf>
    <xf numFmtId="0" fontId="46" fillId="10" borderId="47" xfId="0" applyFont="1" applyFill="1" applyBorder="1" applyAlignment="1">
      <alignment horizontal="center" wrapText="1"/>
    </xf>
    <xf numFmtId="0" fontId="46" fillId="0" borderId="42" xfId="0" applyFont="1" applyBorder="1" applyAlignment="1">
      <alignment horizontal="left"/>
    </xf>
    <xf numFmtId="0" fontId="46" fillId="0" borderId="47" xfId="0" applyFont="1" applyBorder="1" applyAlignment="1">
      <alignment horizontal="left"/>
    </xf>
    <xf numFmtId="0" fontId="40" fillId="0" borderId="43" xfId="0" applyFont="1" applyBorder="1" applyAlignment="1">
      <alignment wrapText="1"/>
    </xf>
    <xf numFmtId="0" fontId="40" fillId="0" borderId="43" xfId="0" applyFont="1" applyBorder="1" applyAlignment="1"/>
    <xf numFmtId="0" fontId="46" fillId="10" borderId="80" xfId="0" applyFont="1" applyFill="1" applyBorder="1" applyAlignment="1">
      <alignment horizontal="center" wrapText="1"/>
    </xf>
    <xf numFmtId="0" fontId="46" fillId="10" borderId="81" xfId="0" applyFont="1" applyFill="1" applyBorder="1" applyAlignment="1">
      <alignment horizontal="center" wrapText="1"/>
    </xf>
    <xf numFmtId="0" fontId="46" fillId="10" borderId="133" xfId="0" applyFont="1" applyFill="1" applyBorder="1" applyAlignment="1">
      <alignment horizontal="center" wrapText="1"/>
    </xf>
    <xf numFmtId="0" fontId="46" fillId="10" borderId="138" xfId="0" applyFont="1" applyFill="1" applyBorder="1" applyAlignment="1">
      <alignment horizontal="center" wrapText="1"/>
    </xf>
    <xf numFmtId="0" fontId="46" fillId="10" borderId="124" xfId="0" applyFont="1" applyFill="1" applyBorder="1" applyAlignment="1">
      <alignment horizontal="center" wrapText="1"/>
    </xf>
    <xf numFmtId="0" fontId="46" fillId="10" borderId="139" xfId="0" applyFont="1" applyFill="1" applyBorder="1" applyAlignment="1">
      <alignment horizontal="center" wrapText="1"/>
    </xf>
    <xf numFmtId="0" fontId="41" fillId="0" borderId="136" xfId="0" applyFont="1" applyBorder="1" applyAlignment="1">
      <alignment horizontal="left" vertical="top" wrapText="1"/>
    </xf>
    <xf numFmtId="0" fontId="41" fillId="0" borderId="137" xfId="0" applyFont="1" applyBorder="1" applyAlignment="1">
      <alignment horizontal="left" vertical="top" wrapText="1"/>
    </xf>
    <xf numFmtId="0" fontId="41" fillId="0" borderId="136" xfId="0" applyFont="1" applyBorder="1" applyAlignment="1">
      <alignment horizontal="center" vertical="top" wrapText="1"/>
    </xf>
    <xf numFmtId="0" fontId="41" fillId="0" borderId="137" xfId="0" applyFont="1" applyBorder="1" applyAlignment="1">
      <alignment horizontal="center" vertical="top" wrapText="1"/>
    </xf>
    <xf numFmtId="0" fontId="41" fillId="0" borderId="129" xfId="0" applyFont="1" applyBorder="1" applyAlignment="1">
      <alignment horizontal="center" vertical="top" wrapText="1"/>
    </xf>
    <xf numFmtId="0" fontId="41" fillId="0" borderId="129" xfId="0" applyFont="1" applyBorder="1" applyAlignment="1">
      <alignment horizontal="left" vertical="top" wrapText="1"/>
    </xf>
    <xf numFmtId="0" fontId="42" fillId="0" borderId="131" xfId="0" applyFont="1" applyBorder="1" applyAlignment="1">
      <alignment horizontal="left" vertical="top" wrapText="1"/>
    </xf>
    <xf numFmtId="0" fontId="42" fillId="0" borderId="117" xfId="0" applyFont="1" applyBorder="1" applyAlignment="1">
      <alignment horizontal="left" vertical="top" wrapText="1"/>
    </xf>
    <xf numFmtId="0" fontId="42" fillId="0" borderId="132" xfId="0" applyFont="1" applyBorder="1" applyAlignment="1">
      <alignment horizontal="left" vertical="top" wrapText="1"/>
    </xf>
    <xf numFmtId="0" fontId="42" fillId="0" borderId="126" xfId="0" applyFont="1" applyBorder="1" applyAlignment="1">
      <alignment horizontal="left" vertical="top" wrapText="1"/>
    </xf>
    <xf numFmtId="0" fontId="42" fillId="0" borderId="127" xfId="0" applyFont="1" applyBorder="1" applyAlignment="1">
      <alignment horizontal="left" vertical="top" wrapText="1"/>
    </xf>
    <xf numFmtId="0" fontId="42" fillId="0" borderId="128" xfId="0" applyFont="1" applyBorder="1" applyAlignment="1">
      <alignment horizontal="left" vertical="top" wrapText="1"/>
    </xf>
    <xf numFmtId="0" fontId="41" fillId="0" borderId="123" xfId="0" applyFont="1" applyBorder="1" applyAlignment="1">
      <alignment horizontal="center" vertical="top" wrapText="1"/>
    </xf>
    <xf numFmtId="0" fontId="41" fillId="0" borderId="125" xfId="0" applyFont="1" applyBorder="1" applyAlignment="1">
      <alignment horizontal="center" vertical="top" wrapText="1"/>
    </xf>
    <xf numFmtId="0" fontId="41" fillId="0" borderId="131" xfId="0" applyFont="1" applyBorder="1" applyAlignment="1">
      <alignment horizontal="center" vertical="top" wrapText="1"/>
    </xf>
    <xf numFmtId="0" fontId="41" fillId="0" borderId="132" xfId="0" applyFont="1" applyBorder="1" applyAlignment="1">
      <alignment horizontal="center" vertical="top" wrapText="1"/>
    </xf>
    <xf numFmtId="0" fontId="41" fillId="0" borderId="126" xfId="0" applyFont="1" applyBorder="1" applyAlignment="1">
      <alignment horizontal="center" vertical="top" wrapText="1"/>
    </xf>
    <xf numFmtId="0" fontId="41" fillId="0" borderId="128" xfId="0" applyFont="1" applyBorder="1" applyAlignment="1">
      <alignment horizontal="center" vertical="top" wrapText="1"/>
    </xf>
    <xf numFmtId="0" fontId="41" fillId="0" borderId="134" xfId="0" applyFont="1" applyBorder="1" applyAlignment="1">
      <alignment horizontal="center" vertical="top" wrapText="1"/>
    </xf>
    <xf numFmtId="0" fontId="41" fillId="0" borderId="135" xfId="0" applyFont="1" applyBorder="1" applyAlignment="1">
      <alignment horizontal="center" vertical="top" wrapText="1"/>
    </xf>
    <xf numFmtId="0" fontId="41" fillId="0" borderId="130" xfId="0" applyFont="1" applyBorder="1" applyAlignment="1">
      <alignment horizontal="center" vertical="top" wrapText="1"/>
    </xf>
    <xf numFmtId="0" fontId="36" fillId="0" borderId="131" xfId="0" applyFont="1" applyBorder="1" applyAlignment="1">
      <alignment horizontal="justify" wrapText="1"/>
    </xf>
    <xf numFmtId="0" fontId="42" fillId="0" borderId="123" xfId="0" applyFont="1" applyBorder="1" applyAlignment="1">
      <alignment horizontal="left" vertical="top" wrapText="1"/>
    </xf>
    <xf numFmtId="0" fontId="42" fillId="0" borderId="124" xfId="0" applyFont="1" applyBorder="1" applyAlignment="1">
      <alignment horizontal="left" vertical="top" wrapText="1"/>
    </xf>
    <xf numFmtId="0" fontId="42" fillId="0" borderId="125" xfId="0" applyFont="1" applyBorder="1" applyAlignment="1">
      <alignment horizontal="left" vertical="top" wrapText="1"/>
    </xf>
    <xf numFmtId="0" fontId="41" fillId="0" borderId="124" xfId="0" applyFont="1" applyBorder="1" applyAlignment="1">
      <alignment horizontal="center" vertical="top" wrapText="1"/>
    </xf>
    <xf numFmtId="0" fontId="41" fillId="0" borderId="117" xfId="0" applyFont="1" applyBorder="1" applyAlignment="1">
      <alignment horizontal="center" vertical="top" wrapText="1"/>
    </xf>
    <xf numFmtId="0" fontId="41" fillId="0" borderId="127" xfId="0" applyFont="1" applyBorder="1" applyAlignment="1">
      <alignment horizontal="center" vertical="top" wrapText="1"/>
    </xf>
    <xf numFmtId="0" fontId="42" fillId="0" borderId="123" xfId="0" applyFont="1" applyBorder="1" applyAlignment="1">
      <alignment horizontal="center" vertical="top" wrapText="1"/>
    </xf>
    <xf numFmtId="0" fontId="42" fillId="0" borderId="125" xfId="0" applyFont="1" applyBorder="1" applyAlignment="1">
      <alignment horizontal="center" vertical="top" wrapText="1"/>
    </xf>
    <xf numFmtId="0" fontId="42" fillId="0" borderId="131" xfId="0" applyFont="1" applyBorder="1" applyAlignment="1">
      <alignment horizontal="center" vertical="top" wrapText="1"/>
    </xf>
    <xf numFmtId="0" fontId="42" fillId="0" borderId="132" xfId="0" applyFont="1" applyBorder="1" applyAlignment="1">
      <alignment horizontal="center" vertical="top" wrapText="1"/>
    </xf>
    <xf numFmtId="0" fontId="0" fillId="0" borderId="131" xfId="0" applyFont="1" applyBorder="1" applyAlignment="1">
      <alignment vertical="top" wrapText="1"/>
    </xf>
    <xf numFmtId="0" fontId="0" fillId="0" borderId="132" xfId="0" applyFont="1" applyBorder="1" applyAlignment="1">
      <alignment vertical="top" wrapText="1"/>
    </xf>
    <xf numFmtId="0" fontId="0" fillId="0" borderId="126" xfId="0" applyFont="1" applyBorder="1" applyAlignment="1">
      <alignment vertical="top" wrapText="1"/>
    </xf>
    <xf numFmtId="0" fontId="0" fillId="0" borderId="128" xfId="0" applyFont="1" applyBorder="1" applyAlignment="1">
      <alignment vertical="top" wrapText="1"/>
    </xf>
    <xf numFmtId="0" fontId="42" fillId="0" borderId="134" xfId="0" applyFont="1" applyBorder="1" applyAlignment="1">
      <alignment horizontal="left" vertical="top" wrapText="1"/>
    </xf>
    <xf numFmtId="0" fontId="42" fillId="0" borderId="135" xfId="0" applyFont="1" applyBorder="1" applyAlignment="1">
      <alignment horizontal="left" vertical="top" wrapText="1"/>
    </xf>
    <xf numFmtId="0" fontId="42" fillId="0" borderId="130" xfId="0" applyFont="1" applyBorder="1" applyAlignment="1">
      <alignment horizontal="left" vertical="top" wrapText="1"/>
    </xf>
    <xf numFmtId="0" fontId="42" fillId="0" borderId="124" xfId="0" applyFont="1" applyBorder="1" applyAlignment="1">
      <alignment horizontal="center" vertical="top" wrapText="1"/>
    </xf>
    <xf numFmtId="0" fontId="42" fillId="0" borderId="117" xfId="0" applyFont="1" applyBorder="1" applyAlignment="1">
      <alignment horizontal="center" vertical="top" wrapText="1"/>
    </xf>
    <xf numFmtId="0" fontId="42" fillId="0" borderId="126" xfId="0" applyFont="1" applyBorder="1" applyAlignment="1">
      <alignment horizontal="center" vertical="top" wrapText="1"/>
    </xf>
    <xf numFmtId="0" fontId="42" fillId="0" borderId="127" xfId="0" applyFont="1" applyBorder="1" applyAlignment="1">
      <alignment horizontal="center" vertical="top" wrapText="1"/>
    </xf>
    <xf numFmtId="0" fontId="42" fillId="0" borderId="128" xfId="0" applyFont="1" applyBorder="1" applyAlignment="1">
      <alignment horizontal="center" vertical="top" wrapText="1"/>
    </xf>
    <xf numFmtId="0" fontId="44" fillId="0" borderId="134" xfId="0" applyFont="1" applyBorder="1" applyAlignment="1">
      <alignment horizontal="center" vertical="top" wrapText="1"/>
    </xf>
    <xf numFmtId="0" fontId="44" fillId="0" borderId="135" xfId="0" applyFont="1" applyBorder="1" applyAlignment="1">
      <alignment horizontal="center" vertical="top" wrapText="1"/>
    </xf>
    <xf numFmtId="0" fontId="44" fillId="0" borderId="130" xfId="0" applyFont="1" applyBorder="1" applyAlignment="1">
      <alignment horizontal="center" vertical="top" wrapText="1"/>
    </xf>
    <xf numFmtId="0" fontId="44" fillId="0" borderId="123" xfId="0" applyFont="1" applyBorder="1" applyAlignment="1">
      <alignment horizontal="left" vertical="top" wrapText="1"/>
    </xf>
    <xf numFmtId="0" fontId="44" fillId="0" borderId="124" xfId="0" applyFont="1" applyBorder="1" applyAlignment="1">
      <alignment horizontal="left" vertical="top" wrapText="1"/>
    </xf>
    <xf numFmtId="0" fontId="44" fillId="0" borderId="125" xfId="0" applyFont="1" applyBorder="1" applyAlignment="1">
      <alignment horizontal="left" vertical="top" wrapText="1"/>
    </xf>
    <xf numFmtId="0" fontId="44" fillId="0" borderId="131" xfId="0" applyFont="1" applyBorder="1" applyAlignment="1">
      <alignment horizontal="left" vertical="top" wrapText="1"/>
    </xf>
    <xf numFmtId="0" fontId="44" fillId="0" borderId="117" xfId="0" applyFont="1" applyBorder="1" applyAlignment="1">
      <alignment horizontal="left" vertical="top" wrapText="1"/>
    </xf>
    <xf numFmtId="0" fontId="44" fillId="0" borderId="132" xfId="0" applyFont="1" applyBorder="1" applyAlignment="1">
      <alignment horizontal="left" vertical="top" wrapText="1"/>
    </xf>
    <xf numFmtId="0" fontId="0" fillId="0" borderId="127" xfId="0" applyFont="1" applyBorder="1" applyAlignment="1">
      <alignment vertical="top" wrapText="1"/>
    </xf>
    <xf numFmtId="0" fontId="0" fillId="0" borderId="117" xfId="0" applyFont="1" applyBorder="1" applyAlignment="1">
      <alignment vertical="top" wrapText="1"/>
    </xf>
    <xf numFmtId="0" fontId="42" fillId="0" borderId="136" xfId="0" applyFont="1" applyBorder="1" applyAlignment="1">
      <alignment horizontal="left" vertical="top" wrapText="1"/>
    </xf>
    <xf numFmtId="0" fontId="42" fillId="0" borderId="137" xfId="0" applyFont="1" applyBorder="1" applyAlignment="1">
      <alignment horizontal="left" vertical="top" wrapText="1"/>
    </xf>
    <xf numFmtId="0" fontId="42" fillId="0" borderId="129" xfId="0" applyFont="1" applyBorder="1" applyAlignment="1">
      <alignment horizontal="left" vertical="top" wrapText="1"/>
    </xf>
    <xf numFmtId="0" fontId="44" fillId="0" borderId="126" xfId="0" applyFont="1" applyBorder="1" applyAlignment="1">
      <alignment horizontal="left" vertical="top" wrapText="1"/>
    </xf>
    <xf numFmtId="0" fontId="44" fillId="0" borderId="127" xfId="0" applyFont="1" applyBorder="1" applyAlignment="1">
      <alignment horizontal="left" vertical="top" wrapText="1"/>
    </xf>
    <xf numFmtId="0" fontId="44" fillId="0" borderId="128" xfId="0" applyFont="1" applyBorder="1" applyAlignment="1">
      <alignment horizontal="left" vertical="top" wrapText="1"/>
    </xf>
    <xf numFmtId="0" fontId="42" fillId="0" borderId="134" xfId="0" applyFont="1" applyBorder="1" applyAlignment="1">
      <alignment horizontal="center" vertical="top" wrapText="1"/>
    </xf>
    <xf numFmtId="0" fontId="42" fillId="0" borderId="135" xfId="0" applyFont="1" applyBorder="1" applyAlignment="1">
      <alignment horizontal="center" vertical="top" wrapText="1"/>
    </xf>
    <xf numFmtId="0" fontId="42" fillId="0" borderId="130" xfId="0" applyFont="1" applyBorder="1" applyAlignment="1">
      <alignment horizontal="center" vertical="top" wrapText="1"/>
    </xf>
    <xf numFmtId="0" fontId="42" fillId="0" borderId="136" xfId="0" applyFont="1" applyBorder="1" applyAlignment="1">
      <alignment horizontal="center" vertical="top" wrapText="1"/>
    </xf>
    <xf numFmtId="0" fontId="42" fillId="0" borderId="129" xfId="0" applyFont="1" applyBorder="1" applyAlignment="1">
      <alignment horizontal="center" vertical="top" wrapText="1"/>
    </xf>
    <xf numFmtId="0" fontId="45" fillId="0" borderId="123" xfId="0" applyFont="1" applyBorder="1" applyAlignment="1">
      <alignment horizontal="left" vertical="top" wrapText="1"/>
    </xf>
    <xf numFmtId="0" fontId="45" fillId="0" borderId="124" xfId="0" applyFont="1" applyBorder="1" applyAlignment="1">
      <alignment horizontal="left" vertical="top" wrapText="1"/>
    </xf>
    <xf numFmtId="0" fontId="45" fillId="0" borderId="125" xfId="0" applyFont="1" applyBorder="1" applyAlignment="1">
      <alignment horizontal="left" vertical="top" wrapText="1"/>
    </xf>
    <xf numFmtId="0" fontId="45" fillId="0" borderId="126" xfId="0" applyFont="1" applyBorder="1" applyAlignment="1">
      <alignment horizontal="left" vertical="top" wrapText="1"/>
    </xf>
    <xf numFmtId="0" fontId="45" fillId="0" borderId="127" xfId="0" applyFont="1" applyBorder="1" applyAlignment="1">
      <alignment horizontal="left" vertical="top" wrapText="1"/>
    </xf>
    <xf numFmtId="0" fontId="45" fillId="0" borderId="128" xfId="0" applyFont="1" applyBorder="1" applyAlignment="1">
      <alignment horizontal="left" vertical="top" wrapText="1"/>
    </xf>
    <xf numFmtId="0" fontId="44" fillId="0" borderId="134" xfId="0" applyFont="1" applyBorder="1" applyAlignment="1">
      <alignment horizontal="left" vertical="top" wrapText="1"/>
    </xf>
    <xf numFmtId="0" fontId="44" fillId="0" borderId="130" xfId="0" applyFont="1" applyBorder="1" applyAlignment="1">
      <alignment horizontal="left" vertical="top" wrapText="1"/>
    </xf>
    <xf numFmtId="0" fontId="44" fillId="0" borderId="123" xfId="0" applyFont="1" applyBorder="1" applyAlignment="1">
      <alignment horizontal="center" vertical="top" wrapText="1"/>
    </xf>
    <xf numFmtId="0" fontId="44" fillId="0" borderId="124" xfId="0" applyFont="1" applyBorder="1" applyAlignment="1">
      <alignment horizontal="center" vertical="top" wrapText="1"/>
    </xf>
    <xf numFmtId="0" fontId="44" fillId="0" borderId="125" xfId="0" applyFont="1" applyBorder="1" applyAlignment="1">
      <alignment horizontal="center" vertical="top" wrapText="1"/>
    </xf>
    <xf numFmtId="0" fontId="44" fillId="0" borderId="131" xfId="0" applyFont="1" applyBorder="1" applyAlignment="1">
      <alignment horizontal="center" vertical="top" wrapText="1"/>
    </xf>
    <xf numFmtId="0" fontId="44" fillId="0" borderId="117" xfId="0" applyFont="1" applyBorder="1" applyAlignment="1">
      <alignment horizontal="center" vertical="top" wrapText="1"/>
    </xf>
    <xf numFmtId="0" fontId="44" fillId="0" borderId="132" xfId="0" applyFont="1" applyBorder="1" applyAlignment="1">
      <alignment horizontal="center" vertical="top" wrapText="1"/>
    </xf>
    <xf numFmtId="0" fontId="44" fillId="0" borderId="126" xfId="0" applyFont="1" applyBorder="1" applyAlignment="1">
      <alignment horizontal="center" vertical="top" wrapText="1"/>
    </xf>
    <xf numFmtId="0" fontId="44" fillId="0" borderId="127" xfId="0" applyFont="1" applyBorder="1" applyAlignment="1">
      <alignment horizontal="center" vertical="top" wrapText="1"/>
    </xf>
    <xf numFmtId="0" fontId="44" fillId="0" borderId="128" xfId="0" applyFont="1" applyBorder="1" applyAlignment="1">
      <alignment horizontal="center" vertical="top" wrapText="1"/>
    </xf>
    <xf numFmtId="0" fontId="43" fillId="0" borderId="136" xfId="0" applyFont="1" applyBorder="1" applyAlignment="1">
      <alignment horizontal="center" vertical="top" wrapText="1"/>
    </xf>
    <xf numFmtId="0" fontId="43" fillId="0" borderId="129" xfId="0" applyFont="1" applyBorder="1" applyAlignment="1">
      <alignment horizontal="center" vertical="top" wrapText="1"/>
    </xf>
    <xf numFmtId="0" fontId="41" fillId="0" borderId="123" xfId="0" applyFont="1" applyBorder="1" applyAlignment="1">
      <alignment horizontal="left" vertical="top" wrapText="1"/>
    </xf>
    <xf numFmtId="0" fontId="41" fillId="0" borderId="124" xfId="0" applyFont="1" applyBorder="1" applyAlignment="1">
      <alignment horizontal="left" vertical="top" wrapText="1"/>
    </xf>
    <xf numFmtId="0" fontId="41" fillId="0" borderId="125" xfId="0" applyFont="1" applyBorder="1" applyAlignment="1">
      <alignment horizontal="left" vertical="top" wrapText="1"/>
    </xf>
    <xf numFmtId="0" fontId="41" fillId="0" borderId="126" xfId="0" applyFont="1" applyBorder="1" applyAlignment="1">
      <alignment horizontal="left" vertical="top" wrapText="1"/>
    </xf>
    <xf numFmtId="0" fontId="41" fillId="0" borderId="127" xfId="0" applyFont="1" applyBorder="1" applyAlignment="1">
      <alignment horizontal="left" vertical="top" wrapText="1"/>
    </xf>
    <xf numFmtId="0" fontId="41" fillId="0" borderId="128" xfId="0" applyFont="1" applyBorder="1" applyAlignment="1">
      <alignment horizontal="left" vertical="top" wrapText="1"/>
    </xf>
    <xf numFmtId="0" fontId="44" fillId="0" borderId="123" xfId="0" applyFont="1" applyBorder="1" applyAlignment="1">
      <alignment horizontal="justify" vertical="top" wrapText="1"/>
    </xf>
    <xf numFmtId="0" fontId="44" fillId="0" borderId="124" xfId="0" applyFont="1" applyBorder="1" applyAlignment="1">
      <alignment horizontal="justify" vertical="top" wrapText="1"/>
    </xf>
    <xf numFmtId="0" fontId="44" fillId="0" borderId="125" xfId="0" applyFont="1" applyBorder="1" applyAlignment="1">
      <alignment horizontal="justify" vertical="top" wrapText="1"/>
    </xf>
    <xf numFmtId="0" fontId="44" fillId="0" borderId="131" xfId="0" applyFont="1" applyBorder="1" applyAlignment="1">
      <alignment horizontal="justify" vertical="top" wrapText="1"/>
    </xf>
    <xf numFmtId="0" fontId="44" fillId="0" borderId="117" xfId="0" applyFont="1" applyBorder="1" applyAlignment="1">
      <alignment horizontal="justify" vertical="top" wrapText="1"/>
    </xf>
    <xf numFmtId="0" fontId="44" fillId="0" borderId="132" xfId="0" applyFont="1" applyBorder="1" applyAlignment="1">
      <alignment horizontal="justify" vertical="top" wrapText="1"/>
    </xf>
    <xf numFmtId="0" fontId="44" fillId="0" borderId="126" xfId="0" applyFont="1" applyBorder="1" applyAlignment="1">
      <alignment horizontal="justify" vertical="top" wrapText="1"/>
    </xf>
    <xf numFmtId="0" fontId="44" fillId="0" borderId="127" xfId="0" applyFont="1" applyBorder="1" applyAlignment="1">
      <alignment horizontal="justify" vertical="top" wrapText="1"/>
    </xf>
    <xf numFmtId="0" fontId="44" fillId="0" borderId="128" xfId="0" applyFont="1" applyBorder="1" applyAlignment="1">
      <alignment horizontal="justify" vertical="top" wrapText="1"/>
    </xf>
    <xf numFmtId="0" fontId="43" fillId="0" borderId="136" xfId="0" applyFont="1" applyBorder="1" applyAlignment="1">
      <alignment horizontal="left" vertical="top" wrapText="1"/>
    </xf>
    <xf numFmtId="0" fontId="43" fillId="0" borderId="129" xfId="0" applyFont="1" applyBorder="1" applyAlignment="1">
      <alignment horizontal="left" vertical="top" wrapText="1"/>
    </xf>
    <xf numFmtId="0" fontId="41" fillId="0" borderId="136" xfId="0" applyFont="1" applyBorder="1" applyAlignment="1">
      <alignment horizontal="justify" vertical="top" wrapText="1"/>
    </xf>
    <xf numFmtId="0" fontId="41" fillId="0" borderId="137" xfId="0" applyFont="1" applyBorder="1" applyAlignment="1">
      <alignment horizontal="justify" vertical="top" wrapText="1"/>
    </xf>
    <xf numFmtId="0" fontId="41" fillId="0" borderId="129" xfId="0" applyFont="1" applyBorder="1" applyAlignment="1">
      <alignment horizontal="justify" vertical="top" wrapText="1"/>
    </xf>
    <xf numFmtId="0" fontId="43" fillId="0" borderId="123" xfId="0" applyFont="1" applyBorder="1" applyAlignment="1">
      <alignment horizontal="left" vertical="top" wrapText="1"/>
    </xf>
    <xf numFmtId="0" fontId="43" fillId="0" borderId="125" xfId="0" applyFont="1" applyBorder="1" applyAlignment="1">
      <alignment horizontal="left" vertical="top" wrapText="1"/>
    </xf>
    <xf numFmtId="0" fontId="43" fillId="0" borderId="126" xfId="0" applyFont="1" applyBorder="1" applyAlignment="1">
      <alignment horizontal="left" vertical="top" wrapText="1"/>
    </xf>
    <xf numFmtId="0" fontId="43" fillId="0" borderId="128" xfId="0" applyFont="1" applyBorder="1" applyAlignment="1">
      <alignment horizontal="left" vertical="top" wrapText="1"/>
    </xf>
    <xf numFmtId="0" fontId="41" fillId="0" borderId="134" xfId="0" applyFont="1" applyBorder="1" applyAlignment="1">
      <alignment horizontal="left" vertical="top" wrapText="1"/>
    </xf>
    <xf numFmtId="0" fontId="41" fillId="0" borderId="130" xfId="0" applyFont="1" applyBorder="1" applyAlignment="1">
      <alignment horizontal="left" vertical="top" wrapText="1"/>
    </xf>
    <xf numFmtId="0" fontId="41" fillId="0" borderId="123" xfId="0" applyFont="1" applyBorder="1" applyAlignment="1">
      <alignment horizontal="justify" vertical="top" wrapText="1"/>
    </xf>
    <xf numFmtId="0" fontId="41" fillId="0" borderId="124" xfId="0" applyFont="1" applyBorder="1" applyAlignment="1">
      <alignment horizontal="justify" vertical="top" wrapText="1"/>
    </xf>
    <xf numFmtId="0" fontId="41" fillId="0" borderId="125" xfId="0" applyFont="1" applyBorder="1" applyAlignment="1">
      <alignment horizontal="justify" vertical="top" wrapText="1"/>
    </xf>
    <xf numFmtId="0" fontId="41" fillId="0" borderId="126" xfId="0" applyFont="1" applyBorder="1" applyAlignment="1">
      <alignment horizontal="justify" vertical="top" wrapText="1"/>
    </xf>
    <xf numFmtId="0" fontId="41" fillId="0" borderId="127" xfId="0" applyFont="1" applyBorder="1" applyAlignment="1">
      <alignment horizontal="justify" vertical="top" wrapText="1"/>
    </xf>
    <xf numFmtId="0" fontId="41" fillId="0" borderId="128" xfId="0" applyFont="1" applyBorder="1" applyAlignment="1">
      <alignment horizontal="justify" vertical="top" wrapText="1"/>
    </xf>
    <xf numFmtId="0" fontId="42" fillId="0" borderId="123" xfId="0" applyFont="1" applyBorder="1" applyAlignment="1">
      <alignment horizontal="justify" vertical="top" wrapText="1"/>
    </xf>
    <xf numFmtId="0" fontId="42" fillId="0" borderId="124" xfId="0" applyFont="1" applyBorder="1" applyAlignment="1">
      <alignment horizontal="justify" vertical="top" wrapText="1"/>
    </xf>
    <xf numFmtId="0" fontId="42" fillId="0" borderId="125" xfId="0" applyFont="1" applyBorder="1" applyAlignment="1">
      <alignment horizontal="justify" vertical="top" wrapText="1"/>
    </xf>
    <xf numFmtId="0" fontId="42" fillId="0" borderId="131" xfId="0" applyFont="1" applyBorder="1" applyAlignment="1">
      <alignment horizontal="justify" vertical="top" wrapText="1"/>
    </xf>
    <xf numFmtId="0" fontId="42" fillId="0" borderId="117" xfId="0" applyFont="1" applyBorder="1" applyAlignment="1">
      <alignment horizontal="justify" vertical="top" wrapText="1"/>
    </xf>
    <xf numFmtId="0" fontId="42" fillId="0" borderId="132" xfId="0" applyFont="1" applyBorder="1" applyAlignment="1">
      <alignment horizontal="justify" vertical="top" wrapText="1"/>
    </xf>
    <xf numFmtId="0" fontId="42" fillId="0" borderId="126" xfId="0" applyFont="1" applyBorder="1" applyAlignment="1">
      <alignment horizontal="justify" vertical="top" wrapText="1"/>
    </xf>
    <xf numFmtId="0" fontId="42" fillId="0" borderId="127" xfId="0" applyFont="1" applyBorder="1" applyAlignment="1">
      <alignment horizontal="justify" vertical="top" wrapText="1"/>
    </xf>
    <xf numFmtId="0" fontId="42" fillId="0" borderId="128" xfId="0" applyFont="1" applyBorder="1" applyAlignment="1">
      <alignment horizontal="justify" vertical="top" wrapText="1"/>
    </xf>
    <xf numFmtId="0" fontId="45" fillId="0" borderId="131" xfId="0" applyFont="1" applyBorder="1" applyAlignment="1">
      <alignment horizontal="left" vertical="top" wrapText="1"/>
    </xf>
    <xf numFmtId="0" fontId="45" fillId="0" borderId="117" xfId="0" applyFont="1" applyBorder="1" applyAlignment="1">
      <alignment horizontal="left" vertical="top" wrapText="1"/>
    </xf>
    <xf numFmtId="0" fontId="45" fillId="0" borderId="132" xfId="0" applyFont="1" applyBorder="1" applyAlignment="1">
      <alignment horizontal="left" vertical="top" wrapText="1"/>
    </xf>
    <xf numFmtId="0" fontId="43" fillId="0" borderId="134" xfId="0" applyFont="1" applyBorder="1" applyAlignment="1">
      <alignment horizontal="center" vertical="top" wrapText="1"/>
    </xf>
    <xf numFmtId="0" fontId="43" fillId="0" borderId="130" xfId="0" applyFont="1" applyBorder="1" applyAlignment="1">
      <alignment horizontal="center" vertical="top" wrapText="1"/>
    </xf>
    <xf numFmtId="0" fontId="42" fillId="0" borderId="137" xfId="0" applyFont="1" applyBorder="1" applyAlignment="1">
      <alignment horizontal="center" vertical="top" wrapText="1"/>
    </xf>
    <xf numFmtId="0" fontId="41" fillId="9" borderId="123" xfId="0" applyFont="1" applyFill="1" applyBorder="1" applyAlignment="1">
      <alignment horizontal="center" vertical="top" wrapText="1"/>
    </xf>
    <xf numFmtId="0" fontId="41" fillId="9" borderId="124" xfId="0" applyFont="1" applyFill="1" applyBorder="1" applyAlignment="1">
      <alignment horizontal="center" vertical="top" wrapText="1"/>
    </xf>
    <xf numFmtId="0" fontId="41" fillId="9" borderId="125" xfId="0" applyFont="1" applyFill="1" applyBorder="1" applyAlignment="1">
      <alignment horizontal="center" vertical="top" wrapText="1"/>
    </xf>
    <xf numFmtId="0" fontId="41" fillId="9" borderId="126" xfId="0" applyFont="1" applyFill="1" applyBorder="1" applyAlignment="1">
      <alignment horizontal="center" vertical="top" wrapText="1"/>
    </xf>
    <xf numFmtId="0" fontId="41" fillId="9" borderId="127" xfId="0" applyFont="1" applyFill="1" applyBorder="1" applyAlignment="1">
      <alignment horizontal="center" vertical="top" wrapText="1"/>
    </xf>
    <xf numFmtId="0" fontId="41" fillId="9" borderId="128" xfId="0" applyFont="1" applyFill="1" applyBorder="1" applyAlignment="1">
      <alignment horizontal="center" vertical="top" wrapText="1"/>
    </xf>
    <xf numFmtId="0" fontId="39" fillId="0" borderId="0" xfId="0" applyFont="1" applyAlignment="1"/>
    <xf numFmtId="49" fontId="40" fillId="0" borderId="12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workbookViewId="0">
      <selection activeCell="K9" sqref="K9"/>
    </sheetView>
  </sheetViews>
  <sheetFormatPr defaultColWidth="12.6640625" defaultRowHeight="15" customHeight="1"/>
  <cols>
    <col min="1" max="1" width="14.25" customWidth="1"/>
    <col min="2" max="16" width="13.75" customWidth="1"/>
    <col min="17" max="26" width="7.6640625" customWidth="1"/>
  </cols>
  <sheetData>
    <row r="1" spans="1:26" ht="14.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5">
      <c r="D2" s="2"/>
      <c r="E2" s="2"/>
      <c r="F2" s="2"/>
      <c r="G2" s="2"/>
      <c r="H2" s="2"/>
      <c r="I2" s="2"/>
      <c r="J2" s="3"/>
      <c r="K2" s="3" t="s">
        <v>296</v>
      </c>
      <c r="L2" s="3"/>
      <c r="M2" s="2"/>
      <c r="N2" s="3"/>
      <c r="O2" s="2"/>
      <c r="P2" s="3"/>
    </row>
    <row r="3" spans="1:26" ht="15.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297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1</v>
      </c>
      <c r="E5" s="4"/>
      <c r="F5" s="47" t="s">
        <v>281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5">
      <c r="A6" s="4"/>
      <c r="B6" s="11"/>
      <c r="C6" s="4"/>
      <c r="D6" s="11" t="s">
        <v>2</v>
      </c>
      <c r="E6" s="11"/>
      <c r="F6" s="48" t="s">
        <v>282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>
      <c r="A7" s="4"/>
      <c r="B7" s="4"/>
      <c r="C7" s="4"/>
      <c r="D7" s="11" t="s">
        <v>3</v>
      </c>
      <c r="E7" s="11"/>
      <c r="F7" s="48" t="s">
        <v>282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5">
      <c r="A8" s="4"/>
      <c r="B8" s="4"/>
      <c r="C8" s="4"/>
      <c r="D8" s="11" t="s">
        <v>4</v>
      </c>
      <c r="E8" s="11"/>
      <c r="F8" s="48" t="s">
        <v>283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5">
      <c r="A9" s="4"/>
      <c r="B9" s="4"/>
      <c r="C9" s="4"/>
      <c r="D9" s="10"/>
      <c r="E9" s="10"/>
      <c r="F9" s="48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5">
      <c r="A11" s="4"/>
      <c r="B11" s="455" t="s">
        <v>5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5">
      <c r="A12" s="4"/>
      <c r="B12" s="455" t="s">
        <v>6</v>
      </c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5">
      <c r="A13" s="4"/>
      <c r="B13" s="457" t="s">
        <v>284</v>
      </c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58"/>
      <c r="B16" s="461" t="s">
        <v>7</v>
      </c>
      <c r="C16" s="462"/>
      <c r="D16" s="465" t="s">
        <v>8</v>
      </c>
      <c r="E16" s="466"/>
      <c r="F16" s="466"/>
      <c r="G16" s="466"/>
      <c r="H16" s="466"/>
      <c r="I16" s="466"/>
      <c r="J16" s="467"/>
      <c r="K16" s="468" t="s">
        <v>9</v>
      </c>
      <c r="L16" s="462"/>
      <c r="M16" s="468" t="s">
        <v>10</v>
      </c>
      <c r="N16" s="46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459"/>
      <c r="B17" s="463"/>
      <c r="C17" s="464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70" t="s">
        <v>16</v>
      </c>
      <c r="J17" s="471"/>
      <c r="K17" s="469"/>
      <c r="L17" s="464"/>
      <c r="M17" s="469"/>
      <c r="N17" s="464"/>
    </row>
    <row r="18" spans="1:26" ht="47.25" customHeight="1">
      <c r="A18" s="460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34</v>
      </c>
      <c r="B20" s="32">
        <v>1</v>
      </c>
      <c r="C20" s="33">
        <v>443392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443392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35</v>
      </c>
      <c r="B21" s="32">
        <v>1</v>
      </c>
      <c r="C21" s="33">
        <v>443392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443392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36</v>
      </c>
      <c r="B22" s="32">
        <v>0.78</v>
      </c>
      <c r="C22" s="33">
        <v>345845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345845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37</v>
      </c>
      <c r="B23" s="32">
        <v>0.22</v>
      </c>
      <c r="C23" s="33">
        <f t="shared" ref="C23:H23" si="2">C21-C22</f>
        <v>97547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97547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38</v>
      </c>
      <c r="C26" s="43" t="s">
        <v>295</v>
      </c>
      <c r="D26" s="43"/>
      <c r="E26" s="43"/>
      <c r="F26" s="42"/>
      <c r="G26" s="43"/>
      <c r="H26" s="43"/>
      <c r="I26" s="44"/>
      <c r="J26" s="43" t="s">
        <v>294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05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A4" sqref="AA4"/>
    </sheetView>
  </sheetViews>
  <sheetFormatPr defaultColWidth="12.6640625" defaultRowHeight="15" customHeight="1" outlineLevelCol="1"/>
  <cols>
    <col min="1" max="1" width="10" style="51" customWidth="1"/>
    <col min="2" max="2" width="5.9140625" style="51" customWidth="1"/>
    <col min="3" max="3" width="23.4140625" style="51" customWidth="1"/>
    <col min="4" max="4" width="7.58203125" style="51" customWidth="1"/>
    <col min="5" max="5" width="8.1640625" style="51" customWidth="1"/>
    <col min="6" max="6" width="9.9140625" style="51" customWidth="1"/>
    <col min="7" max="7" width="13.08203125" style="51" customWidth="1"/>
    <col min="8" max="8" width="7.6640625" style="51" customWidth="1"/>
    <col min="9" max="9" width="11.25" style="51" customWidth="1"/>
    <col min="10" max="10" width="10.6640625" style="51" customWidth="1"/>
    <col min="11" max="11" width="9.4140625" style="51" customWidth="1" outlineLevel="1"/>
    <col min="12" max="12" width="11.1640625" style="51" customWidth="1" outlineLevel="1"/>
    <col min="13" max="13" width="16.4140625" style="51" customWidth="1" outlineLevel="1"/>
    <col min="14" max="14" width="9.4140625" style="51" customWidth="1" outlineLevel="1"/>
    <col min="15" max="15" width="11.1640625" style="51" customWidth="1" outlineLevel="1"/>
    <col min="16" max="16" width="16.4140625" style="51" customWidth="1" outlineLevel="1"/>
    <col min="17" max="17" width="9.4140625" style="51" customWidth="1" outlineLevel="1"/>
    <col min="18" max="18" width="11.1640625" style="51" customWidth="1" outlineLevel="1"/>
    <col min="19" max="19" width="16.4140625" style="51" customWidth="1" outlineLevel="1"/>
    <col min="20" max="20" width="9.4140625" style="51" customWidth="1" outlineLevel="1"/>
    <col min="21" max="21" width="11.1640625" style="51" customWidth="1" outlineLevel="1"/>
    <col min="22" max="22" width="16.4140625" style="51" customWidth="1" outlineLevel="1"/>
    <col min="23" max="23" width="9.4140625" style="51" customWidth="1" outlineLevel="1"/>
    <col min="24" max="24" width="11.1640625" style="51" customWidth="1" outlineLevel="1"/>
    <col min="25" max="25" width="16.4140625" style="51" customWidth="1" outlineLevel="1"/>
    <col min="26" max="26" width="9.4140625" style="51" customWidth="1" outlineLevel="1"/>
    <col min="27" max="27" width="11.1640625" style="51" customWidth="1" outlineLevel="1"/>
    <col min="28" max="28" width="16.4140625" style="51" customWidth="1" outlineLevel="1"/>
    <col min="29" max="29" width="10.6640625" style="51" customWidth="1"/>
    <col min="30" max="30" width="11.9140625" style="51" customWidth="1"/>
    <col min="31" max="31" width="10.75" style="51" customWidth="1"/>
    <col min="32" max="32" width="11.58203125" style="51" customWidth="1"/>
    <col min="33" max="33" width="10.5" style="51" customWidth="1"/>
    <col min="34" max="35" width="7.75" style="51" customWidth="1"/>
    <col min="36" max="16384" width="12.6640625" style="51"/>
  </cols>
  <sheetData>
    <row r="1" spans="1:35" ht="15.5" customHeight="1">
      <c r="A1" s="89" t="s">
        <v>42</v>
      </c>
      <c r="B1" s="89"/>
      <c r="C1" s="89"/>
      <c r="D1" s="89"/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1"/>
      <c r="AD1" s="91"/>
      <c r="AE1" s="91"/>
      <c r="AF1" s="91"/>
      <c r="AG1" s="50"/>
    </row>
    <row r="2" spans="1:35" ht="15.5" customHeight="1">
      <c r="A2" s="92" t="s">
        <v>1</v>
      </c>
      <c r="B2" s="89"/>
      <c r="C2" s="89" t="s">
        <v>281</v>
      </c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1"/>
      <c r="AD2" s="91"/>
      <c r="AE2" s="91"/>
      <c r="AF2" s="91"/>
      <c r="AG2" s="49"/>
      <c r="AH2" s="52"/>
      <c r="AI2" s="52"/>
    </row>
    <row r="3" spans="1:35" ht="13">
      <c r="A3" s="92" t="s">
        <v>43</v>
      </c>
      <c r="B3" s="93"/>
      <c r="C3" s="92" t="s">
        <v>282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5"/>
      <c r="AD3" s="95"/>
      <c r="AE3" s="95"/>
      <c r="AF3" s="95"/>
      <c r="AG3" s="53"/>
      <c r="AH3" s="52"/>
      <c r="AI3" s="52"/>
    </row>
    <row r="4" spans="1:35" ht="15.75" customHeight="1">
      <c r="A4" s="91" t="s">
        <v>4</v>
      </c>
      <c r="B4" s="93"/>
      <c r="C4" s="92" t="s">
        <v>283</v>
      </c>
      <c r="D4" s="94"/>
      <c r="E4" s="94"/>
      <c r="F4" s="94"/>
      <c r="G4" s="94"/>
      <c r="H4" s="94"/>
      <c r="I4" s="94"/>
      <c r="J4" s="94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7"/>
      <c r="AD4" s="97"/>
      <c r="AE4" s="97"/>
      <c r="AF4" s="97"/>
      <c r="AG4" s="54"/>
      <c r="AH4" s="52"/>
      <c r="AI4" s="52"/>
    </row>
    <row r="5" spans="1:35" ht="13.5" thickBot="1">
      <c r="A5" s="91"/>
      <c r="B5" s="93"/>
      <c r="C5" s="98"/>
      <c r="D5" s="94"/>
      <c r="E5" s="94"/>
      <c r="F5" s="94"/>
      <c r="G5" s="94"/>
      <c r="H5" s="94"/>
      <c r="I5" s="94"/>
      <c r="J5" s="94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100"/>
      <c r="AD5" s="100"/>
      <c r="AE5" s="100"/>
      <c r="AF5" s="100"/>
      <c r="AG5" s="55"/>
    </row>
    <row r="6" spans="1:35" ht="26.25" customHeight="1" thickBot="1">
      <c r="A6" s="491" t="s">
        <v>44</v>
      </c>
      <c r="B6" s="494" t="s">
        <v>45</v>
      </c>
      <c r="C6" s="497" t="s">
        <v>46</v>
      </c>
      <c r="D6" s="500" t="s">
        <v>47</v>
      </c>
      <c r="E6" s="472" t="s">
        <v>48</v>
      </c>
      <c r="F6" s="473"/>
      <c r="G6" s="473"/>
      <c r="H6" s="473"/>
      <c r="I6" s="473"/>
      <c r="J6" s="474"/>
      <c r="K6" s="472" t="s">
        <v>49</v>
      </c>
      <c r="L6" s="473"/>
      <c r="M6" s="473"/>
      <c r="N6" s="473"/>
      <c r="O6" s="473"/>
      <c r="P6" s="474"/>
      <c r="Q6" s="472" t="s">
        <v>49</v>
      </c>
      <c r="R6" s="473"/>
      <c r="S6" s="473"/>
      <c r="T6" s="473"/>
      <c r="U6" s="473"/>
      <c r="V6" s="474"/>
      <c r="W6" s="472" t="s">
        <v>49</v>
      </c>
      <c r="X6" s="473"/>
      <c r="Y6" s="473"/>
      <c r="Z6" s="473"/>
      <c r="AA6" s="473"/>
      <c r="AB6" s="474"/>
      <c r="AC6" s="475" t="s">
        <v>50</v>
      </c>
      <c r="AD6" s="473"/>
      <c r="AE6" s="473"/>
      <c r="AF6" s="476"/>
      <c r="AG6" s="477" t="s">
        <v>51</v>
      </c>
    </row>
    <row r="7" spans="1:35" ht="71.25" customHeight="1" thickBot="1">
      <c r="A7" s="492"/>
      <c r="B7" s="495"/>
      <c r="C7" s="498"/>
      <c r="D7" s="498"/>
      <c r="E7" s="480" t="s">
        <v>52</v>
      </c>
      <c r="F7" s="473"/>
      <c r="G7" s="474"/>
      <c r="H7" s="480" t="s">
        <v>53</v>
      </c>
      <c r="I7" s="473"/>
      <c r="J7" s="474"/>
      <c r="K7" s="480" t="s">
        <v>52</v>
      </c>
      <c r="L7" s="473"/>
      <c r="M7" s="474"/>
      <c r="N7" s="480" t="s">
        <v>53</v>
      </c>
      <c r="O7" s="473"/>
      <c r="P7" s="474"/>
      <c r="Q7" s="480" t="s">
        <v>52</v>
      </c>
      <c r="R7" s="473"/>
      <c r="S7" s="474"/>
      <c r="T7" s="480" t="s">
        <v>53</v>
      </c>
      <c r="U7" s="473"/>
      <c r="V7" s="474"/>
      <c r="W7" s="480" t="s">
        <v>52</v>
      </c>
      <c r="X7" s="473"/>
      <c r="Y7" s="474"/>
      <c r="Z7" s="480" t="s">
        <v>53</v>
      </c>
      <c r="AA7" s="473"/>
      <c r="AB7" s="474"/>
      <c r="AC7" s="481" t="s">
        <v>54</v>
      </c>
      <c r="AD7" s="481" t="s">
        <v>55</v>
      </c>
      <c r="AE7" s="475" t="s">
        <v>56</v>
      </c>
      <c r="AF7" s="476"/>
      <c r="AG7" s="478"/>
    </row>
    <row r="8" spans="1:35" ht="41.25" customHeight="1" thickBot="1">
      <c r="A8" s="493"/>
      <c r="B8" s="496"/>
      <c r="C8" s="499"/>
      <c r="D8" s="499"/>
      <c r="E8" s="101" t="s">
        <v>57</v>
      </c>
      <c r="F8" s="102" t="s">
        <v>58</v>
      </c>
      <c r="G8" s="103" t="s">
        <v>59</v>
      </c>
      <c r="H8" s="101" t="s">
        <v>57</v>
      </c>
      <c r="I8" s="102" t="s">
        <v>58</v>
      </c>
      <c r="J8" s="103" t="s">
        <v>60</v>
      </c>
      <c r="K8" s="101" t="s">
        <v>57</v>
      </c>
      <c r="L8" s="102" t="s">
        <v>61</v>
      </c>
      <c r="M8" s="103" t="s">
        <v>62</v>
      </c>
      <c r="N8" s="101" t="s">
        <v>57</v>
      </c>
      <c r="O8" s="102" t="s">
        <v>61</v>
      </c>
      <c r="P8" s="103" t="s">
        <v>63</v>
      </c>
      <c r="Q8" s="101" t="s">
        <v>57</v>
      </c>
      <c r="R8" s="102" t="s">
        <v>61</v>
      </c>
      <c r="S8" s="103" t="s">
        <v>64</v>
      </c>
      <c r="T8" s="101" t="s">
        <v>57</v>
      </c>
      <c r="U8" s="102" t="s">
        <v>61</v>
      </c>
      <c r="V8" s="103" t="s">
        <v>65</v>
      </c>
      <c r="W8" s="101" t="s">
        <v>57</v>
      </c>
      <c r="X8" s="102" t="s">
        <v>61</v>
      </c>
      <c r="Y8" s="103" t="s">
        <v>66</v>
      </c>
      <c r="Z8" s="101" t="s">
        <v>57</v>
      </c>
      <c r="AA8" s="102" t="s">
        <v>61</v>
      </c>
      <c r="AB8" s="103" t="s">
        <v>67</v>
      </c>
      <c r="AC8" s="482"/>
      <c r="AD8" s="482"/>
      <c r="AE8" s="104" t="s">
        <v>68</v>
      </c>
      <c r="AF8" s="105" t="s">
        <v>17</v>
      </c>
      <c r="AG8" s="479"/>
    </row>
    <row r="9" spans="1:35" ht="13.5" thickBot="1">
      <c r="A9" s="106" t="s">
        <v>69</v>
      </c>
      <c r="B9" s="107">
        <v>1</v>
      </c>
      <c r="C9" s="108">
        <v>2</v>
      </c>
      <c r="D9" s="109">
        <v>3</v>
      </c>
      <c r="E9" s="110">
        <v>4</v>
      </c>
      <c r="F9" s="110">
        <v>5</v>
      </c>
      <c r="G9" s="110">
        <v>6</v>
      </c>
      <c r="H9" s="110">
        <v>7</v>
      </c>
      <c r="I9" s="110">
        <v>8</v>
      </c>
      <c r="J9" s="110">
        <v>9</v>
      </c>
      <c r="K9" s="111">
        <v>10</v>
      </c>
      <c r="L9" s="111">
        <v>11</v>
      </c>
      <c r="M9" s="111">
        <v>12</v>
      </c>
      <c r="N9" s="111">
        <v>13</v>
      </c>
      <c r="O9" s="111">
        <v>14</v>
      </c>
      <c r="P9" s="111">
        <v>15</v>
      </c>
      <c r="Q9" s="111">
        <v>16</v>
      </c>
      <c r="R9" s="111">
        <v>17</v>
      </c>
      <c r="S9" s="111">
        <v>18</v>
      </c>
      <c r="T9" s="111">
        <v>19</v>
      </c>
      <c r="U9" s="111">
        <v>20</v>
      </c>
      <c r="V9" s="111">
        <v>21</v>
      </c>
      <c r="W9" s="111">
        <v>22</v>
      </c>
      <c r="X9" s="111">
        <v>23</v>
      </c>
      <c r="Y9" s="111">
        <v>24</v>
      </c>
      <c r="Z9" s="111">
        <v>25</v>
      </c>
      <c r="AA9" s="111">
        <v>26</v>
      </c>
      <c r="AB9" s="111">
        <v>27</v>
      </c>
      <c r="AC9" s="112">
        <v>28</v>
      </c>
      <c r="AD9" s="112">
        <v>29</v>
      </c>
      <c r="AE9" s="112">
        <v>30</v>
      </c>
      <c r="AF9" s="113">
        <v>31</v>
      </c>
      <c r="AG9" s="56">
        <v>32</v>
      </c>
    </row>
    <row r="10" spans="1:35" ht="23.5" thickBot="1">
      <c r="A10" s="114"/>
      <c r="B10" s="115"/>
      <c r="C10" s="113" t="s">
        <v>70</v>
      </c>
      <c r="D10" s="116"/>
      <c r="E10" s="109" t="s">
        <v>71</v>
      </c>
      <c r="F10" s="116" t="s">
        <v>72</v>
      </c>
      <c r="G10" s="117" t="s">
        <v>73</v>
      </c>
      <c r="H10" s="116" t="s">
        <v>74</v>
      </c>
      <c r="I10" s="116" t="s">
        <v>75</v>
      </c>
      <c r="J10" s="116" t="s">
        <v>76</v>
      </c>
      <c r="K10" s="108" t="s">
        <v>77</v>
      </c>
      <c r="L10" s="113" t="s">
        <v>78</v>
      </c>
      <c r="M10" s="112" t="s">
        <v>79</v>
      </c>
      <c r="N10" s="108" t="s">
        <v>80</v>
      </c>
      <c r="O10" s="113" t="s">
        <v>81</v>
      </c>
      <c r="P10" s="112" t="s">
        <v>82</v>
      </c>
      <c r="Q10" s="108" t="s">
        <v>83</v>
      </c>
      <c r="R10" s="113" t="s">
        <v>84</v>
      </c>
      <c r="S10" s="112" t="s">
        <v>85</v>
      </c>
      <c r="T10" s="108" t="s">
        <v>86</v>
      </c>
      <c r="U10" s="113" t="s">
        <v>87</v>
      </c>
      <c r="V10" s="112" t="s">
        <v>88</v>
      </c>
      <c r="W10" s="108" t="s">
        <v>89</v>
      </c>
      <c r="X10" s="113" t="s">
        <v>90</v>
      </c>
      <c r="Y10" s="112" t="s">
        <v>91</v>
      </c>
      <c r="Z10" s="108" t="s">
        <v>92</v>
      </c>
      <c r="AA10" s="113" t="s">
        <v>93</v>
      </c>
      <c r="AB10" s="112" t="s">
        <v>94</v>
      </c>
      <c r="AC10" s="113" t="s">
        <v>95</v>
      </c>
      <c r="AD10" s="113" t="s">
        <v>96</v>
      </c>
      <c r="AE10" s="113" t="s">
        <v>97</v>
      </c>
      <c r="AF10" s="113" t="s">
        <v>98</v>
      </c>
      <c r="AG10" s="56"/>
    </row>
    <row r="11" spans="1:35" ht="19.5" customHeight="1" thickBot="1">
      <c r="A11" s="118"/>
      <c r="B11" s="119"/>
      <c r="C11" s="120" t="s">
        <v>99</v>
      </c>
      <c r="D11" s="121"/>
      <c r="E11" s="122"/>
      <c r="F11" s="121"/>
      <c r="G11" s="123"/>
      <c r="H11" s="121"/>
      <c r="I11" s="121"/>
      <c r="J11" s="121"/>
      <c r="K11" s="122"/>
      <c r="L11" s="121"/>
      <c r="M11" s="123"/>
      <c r="N11" s="122"/>
      <c r="O11" s="121"/>
      <c r="P11" s="123"/>
      <c r="Q11" s="122"/>
      <c r="R11" s="121"/>
      <c r="S11" s="123"/>
      <c r="T11" s="122"/>
      <c r="U11" s="121"/>
      <c r="V11" s="123"/>
      <c r="W11" s="122"/>
      <c r="X11" s="121"/>
      <c r="Y11" s="123"/>
      <c r="Z11" s="122"/>
      <c r="AA11" s="121"/>
      <c r="AB11" s="123"/>
      <c r="AC11" s="124"/>
      <c r="AD11" s="125"/>
      <c r="AE11" s="125"/>
      <c r="AF11" s="125"/>
      <c r="AG11" s="57"/>
      <c r="AH11" s="58"/>
      <c r="AI11" s="58"/>
    </row>
    <row r="12" spans="1:35" ht="22.5" customHeight="1" thickBot="1">
      <c r="A12" s="126" t="s">
        <v>100</v>
      </c>
      <c r="B12" s="127">
        <v>1</v>
      </c>
      <c r="C12" s="128" t="s">
        <v>101</v>
      </c>
      <c r="D12" s="129"/>
      <c r="E12" s="130"/>
      <c r="F12" s="131"/>
      <c r="G12" s="131"/>
      <c r="H12" s="132"/>
      <c r="I12" s="133"/>
      <c r="J12" s="134"/>
      <c r="K12" s="131"/>
      <c r="L12" s="131"/>
      <c r="M12" s="135"/>
      <c r="N12" s="130"/>
      <c r="O12" s="131"/>
      <c r="P12" s="135"/>
      <c r="Q12" s="131"/>
      <c r="R12" s="131"/>
      <c r="S12" s="135"/>
      <c r="T12" s="130"/>
      <c r="U12" s="131"/>
      <c r="V12" s="135"/>
      <c r="W12" s="131"/>
      <c r="X12" s="131"/>
      <c r="Y12" s="135"/>
      <c r="Z12" s="130"/>
      <c r="AA12" s="131"/>
      <c r="AB12" s="131"/>
      <c r="AC12" s="136"/>
      <c r="AD12" s="137"/>
      <c r="AE12" s="137"/>
      <c r="AF12" s="138"/>
      <c r="AG12" s="59"/>
      <c r="AH12" s="60"/>
      <c r="AI12" s="60"/>
    </row>
    <row r="13" spans="1:35" ht="30" customHeight="1">
      <c r="A13" s="139" t="s">
        <v>102</v>
      </c>
      <c r="B13" s="140" t="s">
        <v>103</v>
      </c>
      <c r="C13" s="141" t="s">
        <v>104</v>
      </c>
      <c r="D13" s="142"/>
      <c r="E13" s="143"/>
      <c r="F13" s="144"/>
      <c r="G13" s="145">
        <f>SUM(G14:G16)</f>
        <v>0</v>
      </c>
      <c r="H13" s="143"/>
      <c r="I13" s="144"/>
      <c r="J13" s="145">
        <f>SUM(J14:J16)</f>
        <v>0</v>
      </c>
      <c r="K13" s="143"/>
      <c r="L13" s="144"/>
      <c r="M13" s="145">
        <f>SUM(M14:M16)</f>
        <v>0</v>
      </c>
      <c r="N13" s="143"/>
      <c r="O13" s="144"/>
      <c r="P13" s="145">
        <f>SUM(P14:P16)</f>
        <v>0</v>
      </c>
      <c r="Q13" s="143"/>
      <c r="R13" s="144"/>
      <c r="S13" s="145">
        <f>SUM(S14:S16)</f>
        <v>0</v>
      </c>
      <c r="T13" s="143"/>
      <c r="U13" s="144"/>
      <c r="V13" s="145">
        <f>SUM(V14:V16)</f>
        <v>0</v>
      </c>
      <c r="W13" s="143"/>
      <c r="X13" s="144"/>
      <c r="Y13" s="145">
        <f>SUM(Y14:Y16)</f>
        <v>0</v>
      </c>
      <c r="Z13" s="143"/>
      <c r="AA13" s="144"/>
      <c r="AB13" s="145">
        <f>SUM(AB14:AB16)</f>
        <v>0</v>
      </c>
      <c r="AC13" s="146">
        <f t="shared" ref="AC13:AC29" si="0">G13+M13+S13+Y13</f>
        <v>0</v>
      </c>
      <c r="AD13" s="147">
        <f t="shared" ref="AD13:AD29" si="1">J13+P13+V13+AB13</f>
        <v>0</v>
      </c>
      <c r="AE13" s="148">
        <f t="shared" ref="AE13:AE30" si="2">AC13-AD13</f>
        <v>0</v>
      </c>
      <c r="AF13" s="149" t="e">
        <f t="shared" ref="AF13:AF30" si="3">AE13/AC13</f>
        <v>#DIV/0!</v>
      </c>
      <c r="AG13" s="61"/>
      <c r="AH13" s="62"/>
      <c r="AI13" s="62"/>
    </row>
    <row r="14" spans="1:35" ht="30" customHeight="1">
      <c r="A14" s="150" t="s">
        <v>105</v>
      </c>
      <c r="B14" s="151" t="s">
        <v>106</v>
      </c>
      <c r="C14" s="152" t="s">
        <v>107</v>
      </c>
      <c r="D14" s="153" t="s">
        <v>108</v>
      </c>
      <c r="E14" s="154"/>
      <c r="F14" s="155"/>
      <c r="G14" s="156">
        <f t="shared" ref="G14:G16" si="4">E14*F14</f>
        <v>0</v>
      </c>
      <c r="H14" s="154"/>
      <c r="I14" s="155"/>
      <c r="J14" s="156">
        <f t="shared" ref="J14:J16" si="5">H14*I14</f>
        <v>0</v>
      </c>
      <c r="K14" s="154"/>
      <c r="L14" s="155"/>
      <c r="M14" s="156">
        <f t="shared" ref="M14:M16" si="6">K14*L14</f>
        <v>0</v>
      </c>
      <c r="N14" s="154"/>
      <c r="O14" s="155"/>
      <c r="P14" s="156">
        <f t="shared" ref="P14:P16" si="7">N14*O14</f>
        <v>0</v>
      </c>
      <c r="Q14" s="154"/>
      <c r="R14" s="155"/>
      <c r="S14" s="156">
        <f t="shared" ref="S14:S16" si="8">Q14*R14</f>
        <v>0</v>
      </c>
      <c r="T14" s="154"/>
      <c r="U14" s="155"/>
      <c r="V14" s="156">
        <f t="shared" ref="V14:V16" si="9">T14*U14</f>
        <v>0</v>
      </c>
      <c r="W14" s="154"/>
      <c r="X14" s="155"/>
      <c r="Y14" s="156">
        <f t="shared" ref="Y14:Y16" si="10">W14*X14</f>
        <v>0</v>
      </c>
      <c r="Z14" s="154"/>
      <c r="AA14" s="155"/>
      <c r="AB14" s="156">
        <f t="shared" ref="AB14:AB16" si="11">Z14*AA14</f>
        <v>0</v>
      </c>
      <c r="AC14" s="157">
        <f t="shared" si="0"/>
        <v>0</v>
      </c>
      <c r="AD14" s="158">
        <f t="shared" si="1"/>
        <v>0</v>
      </c>
      <c r="AE14" s="159">
        <f t="shared" si="2"/>
        <v>0</v>
      </c>
      <c r="AF14" s="160" t="e">
        <f t="shared" si="3"/>
        <v>#DIV/0!</v>
      </c>
      <c r="AG14" s="63"/>
      <c r="AH14" s="60"/>
      <c r="AI14" s="60"/>
    </row>
    <row r="15" spans="1:35" ht="30" customHeight="1">
      <c r="A15" s="150" t="s">
        <v>105</v>
      </c>
      <c r="B15" s="151" t="s">
        <v>109</v>
      </c>
      <c r="C15" s="152" t="s">
        <v>107</v>
      </c>
      <c r="D15" s="153" t="s">
        <v>108</v>
      </c>
      <c r="E15" s="154"/>
      <c r="F15" s="155"/>
      <c r="G15" s="156">
        <f t="shared" si="4"/>
        <v>0</v>
      </c>
      <c r="H15" s="154"/>
      <c r="I15" s="155"/>
      <c r="J15" s="156">
        <f t="shared" si="5"/>
        <v>0</v>
      </c>
      <c r="K15" s="154"/>
      <c r="L15" s="155"/>
      <c r="M15" s="156">
        <f t="shared" si="6"/>
        <v>0</v>
      </c>
      <c r="N15" s="154"/>
      <c r="O15" s="155"/>
      <c r="P15" s="156">
        <f t="shared" si="7"/>
        <v>0</v>
      </c>
      <c r="Q15" s="154"/>
      <c r="R15" s="155"/>
      <c r="S15" s="156">
        <f t="shared" si="8"/>
        <v>0</v>
      </c>
      <c r="T15" s="154"/>
      <c r="U15" s="155"/>
      <c r="V15" s="156">
        <f t="shared" si="9"/>
        <v>0</v>
      </c>
      <c r="W15" s="154"/>
      <c r="X15" s="155"/>
      <c r="Y15" s="156">
        <f t="shared" si="10"/>
        <v>0</v>
      </c>
      <c r="Z15" s="154"/>
      <c r="AA15" s="155"/>
      <c r="AB15" s="156">
        <f t="shared" si="11"/>
        <v>0</v>
      </c>
      <c r="AC15" s="157">
        <f t="shared" si="0"/>
        <v>0</v>
      </c>
      <c r="AD15" s="158">
        <f t="shared" si="1"/>
        <v>0</v>
      </c>
      <c r="AE15" s="159">
        <f t="shared" si="2"/>
        <v>0</v>
      </c>
      <c r="AF15" s="160" t="e">
        <f t="shared" si="3"/>
        <v>#DIV/0!</v>
      </c>
      <c r="AG15" s="63"/>
      <c r="AH15" s="60"/>
      <c r="AI15" s="60"/>
    </row>
    <row r="16" spans="1:35" ht="30" customHeight="1" thickBot="1">
      <c r="A16" s="161" t="s">
        <v>105</v>
      </c>
      <c r="B16" s="162" t="s">
        <v>110</v>
      </c>
      <c r="C16" s="163" t="s">
        <v>107</v>
      </c>
      <c r="D16" s="164" t="s">
        <v>108</v>
      </c>
      <c r="E16" s="165"/>
      <c r="F16" s="166"/>
      <c r="G16" s="167">
        <f t="shared" si="4"/>
        <v>0</v>
      </c>
      <c r="H16" s="165"/>
      <c r="I16" s="166"/>
      <c r="J16" s="167">
        <f t="shared" si="5"/>
        <v>0</v>
      </c>
      <c r="K16" s="165"/>
      <c r="L16" s="166"/>
      <c r="M16" s="167">
        <f t="shared" si="6"/>
        <v>0</v>
      </c>
      <c r="N16" s="165"/>
      <c r="O16" s="166"/>
      <c r="P16" s="167">
        <f t="shared" si="7"/>
        <v>0</v>
      </c>
      <c r="Q16" s="165"/>
      <c r="R16" s="166"/>
      <c r="S16" s="167">
        <f t="shared" si="8"/>
        <v>0</v>
      </c>
      <c r="T16" s="165"/>
      <c r="U16" s="166"/>
      <c r="V16" s="167">
        <f t="shared" si="9"/>
        <v>0</v>
      </c>
      <c r="W16" s="165"/>
      <c r="X16" s="166"/>
      <c r="Y16" s="167">
        <f t="shared" si="10"/>
        <v>0</v>
      </c>
      <c r="Z16" s="165"/>
      <c r="AA16" s="166"/>
      <c r="AB16" s="167">
        <f t="shared" si="11"/>
        <v>0</v>
      </c>
      <c r="AC16" s="168">
        <f t="shared" si="0"/>
        <v>0</v>
      </c>
      <c r="AD16" s="169">
        <f t="shared" si="1"/>
        <v>0</v>
      </c>
      <c r="AE16" s="170">
        <f t="shared" si="2"/>
        <v>0</v>
      </c>
      <c r="AF16" s="171" t="e">
        <f t="shared" si="3"/>
        <v>#DIV/0!</v>
      </c>
      <c r="AG16" s="64"/>
      <c r="AH16" s="60"/>
      <c r="AI16" s="60"/>
    </row>
    <row r="17" spans="1:35" ht="30" customHeight="1">
      <c r="A17" s="139" t="s">
        <v>102</v>
      </c>
      <c r="B17" s="140" t="s">
        <v>111</v>
      </c>
      <c r="C17" s="141" t="s">
        <v>112</v>
      </c>
      <c r="D17" s="142"/>
      <c r="E17" s="143"/>
      <c r="F17" s="144"/>
      <c r="G17" s="145">
        <f>SUM(G18:G20)</f>
        <v>0</v>
      </c>
      <c r="H17" s="143"/>
      <c r="I17" s="144"/>
      <c r="J17" s="145">
        <f>SUM(J18:J20)</f>
        <v>0</v>
      </c>
      <c r="K17" s="143"/>
      <c r="L17" s="144"/>
      <c r="M17" s="145">
        <f>SUM(M18:M20)</f>
        <v>0</v>
      </c>
      <c r="N17" s="143"/>
      <c r="O17" s="144"/>
      <c r="P17" s="172">
        <v>0</v>
      </c>
      <c r="Q17" s="143"/>
      <c r="R17" s="144"/>
      <c r="S17" s="145">
        <f>SUM(S18:S20)</f>
        <v>0</v>
      </c>
      <c r="T17" s="143"/>
      <c r="U17" s="144"/>
      <c r="V17" s="172">
        <v>0</v>
      </c>
      <c r="W17" s="143"/>
      <c r="X17" s="144"/>
      <c r="Y17" s="145">
        <f>SUM(Y18:Y20)</f>
        <v>0</v>
      </c>
      <c r="Z17" s="143"/>
      <c r="AA17" s="144"/>
      <c r="AB17" s="172">
        <v>0</v>
      </c>
      <c r="AC17" s="146">
        <f t="shared" si="0"/>
        <v>0</v>
      </c>
      <c r="AD17" s="147">
        <f t="shared" si="1"/>
        <v>0</v>
      </c>
      <c r="AE17" s="148">
        <f t="shared" si="2"/>
        <v>0</v>
      </c>
      <c r="AF17" s="149" t="e">
        <f t="shared" si="3"/>
        <v>#DIV/0!</v>
      </c>
      <c r="AG17" s="61"/>
      <c r="AH17" s="62"/>
      <c r="AI17" s="62"/>
    </row>
    <row r="18" spans="1:35" ht="30" customHeight="1">
      <c r="A18" s="150" t="s">
        <v>105</v>
      </c>
      <c r="B18" s="151" t="s">
        <v>106</v>
      </c>
      <c r="C18" s="152" t="s">
        <v>107</v>
      </c>
      <c r="D18" s="153" t="s">
        <v>108</v>
      </c>
      <c r="E18" s="154"/>
      <c r="F18" s="155"/>
      <c r="G18" s="156">
        <f t="shared" ref="G18:G20" si="12">E18*F18</f>
        <v>0</v>
      </c>
      <c r="H18" s="154"/>
      <c r="I18" s="155"/>
      <c r="J18" s="156">
        <f t="shared" ref="J18:J20" si="13">H18*I18</f>
        <v>0</v>
      </c>
      <c r="K18" s="154"/>
      <c r="L18" s="155"/>
      <c r="M18" s="156">
        <f t="shared" ref="M18:M20" si="14">K18*L18</f>
        <v>0</v>
      </c>
      <c r="N18" s="154"/>
      <c r="O18" s="155"/>
      <c r="P18" s="173">
        <v>0</v>
      </c>
      <c r="Q18" s="154"/>
      <c r="R18" s="155"/>
      <c r="S18" s="156">
        <f t="shared" ref="S18:S20" si="15">Q18*R18</f>
        <v>0</v>
      </c>
      <c r="T18" s="154"/>
      <c r="U18" s="155"/>
      <c r="V18" s="173">
        <v>0</v>
      </c>
      <c r="W18" s="154"/>
      <c r="X18" s="155"/>
      <c r="Y18" s="156">
        <f t="shared" ref="Y18:Y20" si="16">W18*X18</f>
        <v>0</v>
      </c>
      <c r="Z18" s="154"/>
      <c r="AA18" s="155"/>
      <c r="AB18" s="173">
        <v>0</v>
      </c>
      <c r="AC18" s="157">
        <f t="shared" si="0"/>
        <v>0</v>
      </c>
      <c r="AD18" s="158">
        <f t="shared" si="1"/>
        <v>0</v>
      </c>
      <c r="AE18" s="159">
        <f t="shared" si="2"/>
        <v>0</v>
      </c>
      <c r="AF18" s="160" t="e">
        <f t="shared" si="3"/>
        <v>#DIV/0!</v>
      </c>
      <c r="AG18" s="63"/>
      <c r="AH18" s="60"/>
      <c r="AI18" s="60"/>
    </row>
    <row r="19" spans="1:35" ht="30" customHeight="1">
      <c r="A19" s="150" t="s">
        <v>105</v>
      </c>
      <c r="B19" s="151" t="s">
        <v>109</v>
      </c>
      <c r="C19" s="152" t="s">
        <v>107</v>
      </c>
      <c r="D19" s="153" t="s">
        <v>108</v>
      </c>
      <c r="E19" s="154"/>
      <c r="F19" s="155"/>
      <c r="G19" s="156">
        <f t="shared" si="12"/>
        <v>0</v>
      </c>
      <c r="H19" s="154"/>
      <c r="I19" s="155"/>
      <c r="J19" s="156">
        <f t="shared" si="13"/>
        <v>0</v>
      </c>
      <c r="K19" s="154"/>
      <c r="L19" s="155"/>
      <c r="M19" s="156">
        <f t="shared" si="14"/>
        <v>0</v>
      </c>
      <c r="N19" s="154"/>
      <c r="O19" s="155"/>
      <c r="P19" s="173">
        <v>0</v>
      </c>
      <c r="Q19" s="154"/>
      <c r="R19" s="155"/>
      <c r="S19" s="156">
        <f t="shared" si="15"/>
        <v>0</v>
      </c>
      <c r="T19" s="154"/>
      <c r="U19" s="155"/>
      <c r="V19" s="173">
        <v>0</v>
      </c>
      <c r="W19" s="154"/>
      <c r="X19" s="155"/>
      <c r="Y19" s="156">
        <f t="shared" si="16"/>
        <v>0</v>
      </c>
      <c r="Z19" s="154"/>
      <c r="AA19" s="155"/>
      <c r="AB19" s="173">
        <v>0</v>
      </c>
      <c r="AC19" s="157">
        <f t="shared" si="0"/>
        <v>0</v>
      </c>
      <c r="AD19" s="158">
        <f t="shared" si="1"/>
        <v>0</v>
      </c>
      <c r="AE19" s="159">
        <f t="shared" si="2"/>
        <v>0</v>
      </c>
      <c r="AF19" s="160" t="e">
        <f t="shared" si="3"/>
        <v>#DIV/0!</v>
      </c>
      <c r="AG19" s="63"/>
      <c r="AH19" s="60"/>
      <c r="AI19" s="60"/>
    </row>
    <row r="20" spans="1:35" ht="30" customHeight="1" thickBot="1">
      <c r="A20" s="174" t="s">
        <v>105</v>
      </c>
      <c r="B20" s="175" t="s">
        <v>110</v>
      </c>
      <c r="C20" s="176" t="s">
        <v>107</v>
      </c>
      <c r="D20" s="177" t="s">
        <v>108</v>
      </c>
      <c r="E20" s="178"/>
      <c r="F20" s="179"/>
      <c r="G20" s="180">
        <f t="shared" si="12"/>
        <v>0</v>
      </c>
      <c r="H20" s="178"/>
      <c r="I20" s="179"/>
      <c r="J20" s="180">
        <f t="shared" si="13"/>
        <v>0</v>
      </c>
      <c r="K20" s="178"/>
      <c r="L20" s="179"/>
      <c r="M20" s="180">
        <f t="shared" si="14"/>
        <v>0</v>
      </c>
      <c r="N20" s="178"/>
      <c r="O20" s="179"/>
      <c r="P20" s="181">
        <v>0</v>
      </c>
      <c r="Q20" s="178"/>
      <c r="R20" s="179"/>
      <c r="S20" s="180">
        <f t="shared" si="15"/>
        <v>0</v>
      </c>
      <c r="T20" s="178"/>
      <c r="U20" s="179"/>
      <c r="V20" s="181">
        <v>0</v>
      </c>
      <c r="W20" s="178"/>
      <c r="X20" s="179"/>
      <c r="Y20" s="180">
        <f t="shared" si="16"/>
        <v>0</v>
      </c>
      <c r="Z20" s="178"/>
      <c r="AA20" s="179"/>
      <c r="AB20" s="181">
        <v>0</v>
      </c>
      <c r="AC20" s="168">
        <f t="shared" si="0"/>
        <v>0</v>
      </c>
      <c r="AD20" s="169">
        <f t="shared" si="1"/>
        <v>0</v>
      </c>
      <c r="AE20" s="170">
        <f t="shared" si="2"/>
        <v>0</v>
      </c>
      <c r="AF20" s="160" t="e">
        <f t="shared" si="3"/>
        <v>#DIV/0!</v>
      </c>
      <c r="AG20" s="63"/>
      <c r="AH20" s="60"/>
      <c r="AI20" s="60"/>
    </row>
    <row r="21" spans="1:35" ht="30" customHeight="1">
      <c r="A21" s="139" t="s">
        <v>102</v>
      </c>
      <c r="B21" s="140" t="s">
        <v>113</v>
      </c>
      <c r="C21" s="141" t="s">
        <v>114</v>
      </c>
      <c r="D21" s="142"/>
      <c r="E21" s="143"/>
      <c r="F21" s="144"/>
      <c r="G21" s="145">
        <f>SUM(G22:G29)</f>
        <v>248600</v>
      </c>
      <c r="H21" s="143"/>
      <c r="I21" s="144"/>
      <c r="J21" s="145">
        <f>SUM(J22:J29)</f>
        <v>248600</v>
      </c>
      <c r="K21" s="143"/>
      <c r="L21" s="144"/>
      <c r="M21" s="145">
        <f>SUM(M22:M29)</f>
        <v>0</v>
      </c>
      <c r="N21" s="143"/>
      <c r="O21" s="144"/>
      <c r="P21" s="172">
        <f>SUM(P22:P29)</f>
        <v>0</v>
      </c>
      <c r="Q21" s="143"/>
      <c r="R21" s="144"/>
      <c r="S21" s="145">
        <f>SUM(S22:S29)</f>
        <v>0</v>
      </c>
      <c r="T21" s="143"/>
      <c r="U21" s="144"/>
      <c r="V21" s="172">
        <f>SUM(V22:V29)</f>
        <v>0</v>
      </c>
      <c r="W21" s="143"/>
      <c r="X21" s="144"/>
      <c r="Y21" s="145">
        <f>SUM(Y22:Y29)</f>
        <v>0</v>
      </c>
      <c r="Z21" s="143"/>
      <c r="AA21" s="144"/>
      <c r="AB21" s="172">
        <f>SUM(AB22:AB29)</f>
        <v>0</v>
      </c>
      <c r="AC21" s="146">
        <f t="shared" si="0"/>
        <v>248600</v>
      </c>
      <c r="AD21" s="147">
        <f t="shared" si="1"/>
        <v>248600</v>
      </c>
      <c r="AE21" s="148">
        <f t="shared" si="2"/>
        <v>0</v>
      </c>
      <c r="AF21" s="182">
        <f t="shared" si="3"/>
        <v>0</v>
      </c>
      <c r="AG21" s="65"/>
      <c r="AH21" s="62"/>
      <c r="AI21" s="62"/>
    </row>
    <row r="22" spans="1:35" ht="30" customHeight="1">
      <c r="A22" s="150" t="s">
        <v>105</v>
      </c>
      <c r="B22" s="183" t="s">
        <v>106</v>
      </c>
      <c r="C22" s="184" t="s">
        <v>265</v>
      </c>
      <c r="D22" s="153" t="s">
        <v>108</v>
      </c>
      <c r="E22" s="185">
        <v>4</v>
      </c>
      <c r="F22" s="186">
        <v>21000</v>
      </c>
      <c r="G22" s="156">
        <f t="shared" ref="G22:G29" si="17">E22*F22</f>
        <v>84000</v>
      </c>
      <c r="H22" s="185">
        <v>4</v>
      </c>
      <c r="I22" s="186">
        <v>21000</v>
      </c>
      <c r="J22" s="156">
        <f t="shared" ref="J22:J29" si="18">H22*I22</f>
        <v>84000</v>
      </c>
      <c r="K22" s="154"/>
      <c r="L22" s="155"/>
      <c r="M22" s="156">
        <f t="shared" ref="M22:M29" si="19">K22*L22</f>
        <v>0</v>
      </c>
      <c r="N22" s="154"/>
      <c r="O22" s="155"/>
      <c r="P22" s="173">
        <f t="shared" ref="P22:P29" si="20">N22*O22</f>
        <v>0</v>
      </c>
      <c r="Q22" s="154"/>
      <c r="R22" s="155"/>
      <c r="S22" s="156">
        <f t="shared" ref="S22:S29" si="21">Q22*R22</f>
        <v>0</v>
      </c>
      <c r="T22" s="154"/>
      <c r="U22" s="155"/>
      <c r="V22" s="173">
        <f t="shared" ref="V22:V29" si="22">T22*U22</f>
        <v>0</v>
      </c>
      <c r="W22" s="154"/>
      <c r="X22" s="155"/>
      <c r="Y22" s="156">
        <f t="shared" ref="Y22:Y29" si="23">W22*X22</f>
        <v>0</v>
      </c>
      <c r="Z22" s="154"/>
      <c r="AA22" s="155"/>
      <c r="AB22" s="173">
        <f t="shared" ref="AB22:AB29" si="24">Z22*AA22</f>
        <v>0</v>
      </c>
      <c r="AC22" s="157">
        <f t="shared" si="0"/>
        <v>84000</v>
      </c>
      <c r="AD22" s="158">
        <f t="shared" si="1"/>
        <v>84000</v>
      </c>
      <c r="AE22" s="159">
        <f t="shared" si="2"/>
        <v>0</v>
      </c>
      <c r="AF22" s="160">
        <f t="shared" si="3"/>
        <v>0</v>
      </c>
      <c r="AG22" s="63"/>
      <c r="AH22" s="60"/>
      <c r="AI22" s="60"/>
    </row>
    <row r="23" spans="1:35" ht="30" customHeight="1">
      <c r="A23" s="150" t="s">
        <v>105</v>
      </c>
      <c r="B23" s="187" t="s">
        <v>109</v>
      </c>
      <c r="C23" s="188" t="s">
        <v>266</v>
      </c>
      <c r="D23" s="189" t="s">
        <v>108</v>
      </c>
      <c r="E23" s="185">
        <v>4</v>
      </c>
      <c r="F23" s="186">
        <v>17000</v>
      </c>
      <c r="G23" s="156">
        <f t="shared" si="17"/>
        <v>68000</v>
      </c>
      <c r="H23" s="185">
        <v>4</v>
      </c>
      <c r="I23" s="186">
        <v>17000</v>
      </c>
      <c r="J23" s="156">
        <f t="shared" si="18"/>
        <v>68000</v>
      </c>
      <c r="K23" s="154"/>
      <c r="L23" s="155"/>
      <c r="M23" s="156">
        <f t="shared" si="19"/>
        <v>0</v>
      </c>
      <c r="N23" s="154"/>
      <c r="O23" s="155"/>
      <c r="P23" s="173">
        <f t="shared" si="20"/>
        <v>0</v>
      </c>
      <c r="Q23" s="154"/>
      <c r="R23" s="155"/>
      <c r="S23" s="156">
        <f t="shared" si="21"/>
        <v>0</v>
      </c>
      <c r="T23" s="154"/>
      <c r="U23" s="155"/>
      <c r="V23" s="173">
        <f t="shared" si="22"/>
        <v>0</v>
      </c>
      <c r="W23" s="154"/>
      <c r="X23" s="155"/>
      <c r="Y23" s="156">
        <f t="shared" si="23"/>
        <v>0</v>
      </c>
      <c r="Z23" s="154"/>
      <c r="AA23" s="155"/>
      <c r="AB23" s="173">
        <f t="shared" si="24"/>
        <v>0</v>
      </c>
      <c r="AC23" s="157">
        <f t="shared" si="0"/>
        <v>68000</v>
      </c>
      <c r="AD23" s="158">
        <f t="shared" si="1"/>
        <v>68000</v>
      </c>
      <c r="AE23" s="159">
        <f t="shared" si="2"/>
        <v>0</v>
      </c>
      <c r="AF23" s="160">
        <f t="shared" si="3"/>
        <v>0</v>
      </c>
      <c r="AG23" s="63"/>
      <c r="AH23" s="60"/>
      <c r="AI23" s="60"/>
    </row>
    <row r="24" spans="1:35" ht="30" customHeight="1">
      <c r="A24" s="150" t="s">
        <v>105</v>
      </c>
      <c r="B24" s="190" t="s">
        <v>110</v>
      </c>
      <c r="C24" s="188" t="s">
        <v>267</v>
      </c>
      <c r="D24" s="189" t="s">
        <v>108</v>
      </c>
      <c r="E24" s="185">
        <v>4</v>
      </c>
      <c r="F24" s="186">
        <v>13500</v>
      </c>
      <c r="G24" s="156">
        <f t="shared" si="17"/>
        <v>54000</v>
      </c>
      <c r="H24" s="185">
        <v>4</v>
      </c>
      <c r="I24" s="186">
        <v>13500</v>
      </c>
      <c r="J24" s="156">
        <f t="shared" si="18"/>
        <v>54000</v>
      </c>
      <c r="K24" s="165"/>
      <c r="L24" s="166"/>
      <c r="M24" s="156">
        <f t="shared" si="19"/>
        <v>0</v>
      </c>
      <c r="N24" s="165"/>
      <c r="O24" s="166"/>
      <c r="P24" s="173">
        <f t="shared" si="20"/>
        <v>0</v>
      </c>
      <c r="Q24" s="165"/>
      <c r="R24" s="166"/>
      <c r="S24" s="156">
        <f t="shared" si="21"/>
        <v>0</v>
      </c>
      <c r="T24" s="165"/>
      <c r="U24" s="166"/>
      <c r="V24" s="173">
        <f t="shared" si="22"/>
        <v>0</v>
      </c>
      <c r="W24" s="165"/>
      <c r="X24" s="166"/>
      <c r="Y24" s="156">
        <f t="shared" si="23"/>
        <v>0</v>
      </c>
      <c r="Z24" s="165"/>
      <c r="AA24" s="166"/>
      <c r="AB24" s="173">
        <f t="shared" si="24"/>
        <v>0</v>
      </c>
      <c r="AC24" s="157">
        <f t="shared" si="0"/>
        <v>54000</v>
      </c>
      <c r="AD24" s="158">
        <f t="shared" si="1"/>
        <v>54000</v>
      </c>
      <c r="AE24" s="159">
        <f t="shared" si="2"/>
        <v>0</v>
      </c>
      <c r="AF24" s="160">
        <f t="shared" si="3"/>
        <v>0</v>
      </c>
      <c r="AG24" s="66"/>
      <c r="AH24" s="60"/>
      <c r="AI24" s="60"/>
    </row>
    <row r="25" spans="1:35" ht="30" customHeight="1" thickBot="1">
      <c r="A25" s="150" t="s">
        <v>105</v>
      </c>
      <c r="B25" s="190" t="s">
        <v>186</v>
      </c>
      <c r="C25" s="188" t="s">
        <v>269</v>
      </c>
      <c r="D25" s="191" t="s">
        <v>108</v>
      </c>
      <c r="E25" s="192">
        <v>2</v>
      </c>
      <c r="F25" s="193">
        <v>2500</v>
      </c>
      <c r="G25" s="156">
        <f t="shared" si="17"/>
        <v>5000</v>
      </c>
      <c r="H25" s="192">
        <v>2</v>
      </c>
      <c r="I25" s="193">
        <v>2500</v>
      </c>
      <c r="J25" s="156">
        <f t="shared" si="18"/>
        <v>5000</v>
      </c>
      <c r="K25" s="165"/>
      <c r="L25" s="166"/>
      <c r="M25" s="156">
        <f t="shared" si="19"/>
        <v>0</v>
      </c>
      <c r="N25" s="165"/>
      <c r="O25" s="166"/>
      <c r="P25" s="173">
        <f t="shared" si="20"/>
        <v>0</v>
      </c>
      <c r="Q25" s="165"/>
      <c r="R25" s="166"/>
      <c r="S25" s="156">
        <f t="shared" si="21"/>
        <v>0</v>
      </c>
      <c r="T25" s="165"/>
      <c r="U25" s="166"/>
      <c r="V25" s="173">
        <f t="shared" si="22"/>
        <v>0</v>
      </c>
      <c r="W25" s="165"/>
      <c r="X25" s="166"/>
      <c r="Y25" s="156">
        <f t="shared" si="23"/>
        <v>0</v>
      </c>
      <c r="Z25" s="165"/>
      <c r="AA25" s="166"/>
      <c r="AB25" s="173">
        <f t="shared" si="24"/>
        <v>0</v>
      </c>
      <c r="AC25" s="157">
        <f t="shared" si="0"/>
        <v>5000</v>
      </c>
      <c r="AD25" s="158">
        <f t="shared" si="1"/>
        <v>5000</v>
      </c>
      <c r="AE25" s="159">
        <f t="shared" si="2"/>
        <v>0</v>
      </c>
      <c r="AF25" s="160">
        <f t="shared" si="3"/>
        <v>0</v>
      </c>
      <c r="AG25" s="66"/>
      <c r="AH25" s="60"/>
      <c r="AI25" s="60"/>
    </row>
    <row r="26" spans="1:35" ht="30" customHeight="1" thickBot="1">
      <c r="A26" s="150" t="s">
        <v>105</v>
      </c>
      <c r="B26" s="194" t="s">
        <v>264</v>
      </c>
      <c r="C26" s="188" t="s">
        <v>268</v>
      </c>
      <c r="D26" s="191" t="s">
        <v>108</v>
      </c>
      <c r="E26" s="195">
        <v>4</v>
      </c>
      <c r="F26" s="195">
        <v>4000</v>
      </c>
      <c r="G26" s="196">
        <f t="shared" si="17"/>
        <v>16000</v>
      </c>
      <c r="H26" s="195">
        <v>4</v>
      </c>
      <c r="I26" s="195">
        <v>4000</v>
      </c>
      <c r="J26" s="156">
        <f t="shared" si="18"/>
        <v>16000</v>
      </c>
      <c r="K26" s="165"/>
      <c r="L26" s="166"/>
      <c r="M26" s="156">
        <f t="shared" si="19"/>
        <v>0</v>
      </c>
      <c r="N26" s="165"/>
      <c r="O26" s="166"/>
      <c r="P26" s="173">
        <f t="shared" si="20"/>
        <v>0</v>
      </c>
      <c r="Q26" s="165"/>
      <c r="R26" s="166"/>
      <c r="S26" s="156">
        <f t="shared" si="21"/>
        <v>0</v>
      </c>
      <c r="T26" s="165"/>
      <c r="U26" s="166"/>
      <c r="V26" s="173">
        <f t="shared" si="22"/>
        <v>0</v>
      </c>
      <c r="W26" s="165"/>
      <c r="X26" s="166"/>
      <c r="Y26" s="156">
        <f t="shared" si="23"/>
        <v>0</v>
      </c>
      <c r="Z26" s="165"/>
      <c r="AA26" s="166"/>
      <c r="AB26" s="173">
        <f t="shared" si="24"/>
        <v>0</v>
      </c>
      <c r="AC26" s="157">
        <f t="shared" si="0"/>
        <v>16000</v>
      </c>
      <c r="AD26" s="158">
        <f t="shared" si="1"/>
        <v>16000</v>
      </c>
      <c r="AE26" s="159">
        <f t="shared" si="2"/>
        <v>0</v>
      </c>
      <c r="AF26" s="160">
        <f t="shared" si="3"/>
        <v>0</v>
      </c>
      <c r="AG26" s="66"/>
      <c r="AH26" s="60"/>
      <c r="AI26" s="60"/>
    </row>
    <row r="27" spans="1:35" ht="30" customHeight="1" thickBot="1">
      <c r="A27" s="150" t="s">
        <v>105</v>
      </c>
      <c r="B27" s="190" t="s">
        <v>188</v>
      </c>
      <c r="C27" s="188" t="s">
        <v>270</v>
      </c>
      <c r="D27" s="191" t="s">
        <v>108</v>
      </c>
      <c r="E27" s="195">
        <v>4</v>
      </c>
      <c r="F27" s="195">
        <v>4400</v>
      </c>
      <c r="G27" s="196">
        <f t="shared" si="17"/>
        <v>17600</v>
      </c>
      <c r="H27" s="195">
        <v>4</v>
      </c>
      <c r="I27" s="195">
        <v>4400</v>
      </c>
      <c r="J27" s="156">
        <f t="shared" si="18"/>
        <v>17600</v>
      </c>
      <c r="K27" s="165"/>
      <c r="L27" s="166"/>
      <c r="M27" s="156">
        <f t="shared" si="19"/>
        <v>0</v>
      </c>
      <c r="N27" s="165"/>
      <c r="O27" s="166"/>
      <c r="P27" s="173">
        <f t="shared" si="20"/>
        <v>0</v>
      </c>
      <c r="Q27" s="165"/>
      <c r="R27" s="166"/>
      <c r="S27" s="156">
        <f t="shared" si="21"/>
        <v>0</v>
      </c>
      <c r="T27" s="165"/>
      <c r="U27" s="166"/>
      <c r="V27" s="173">
        <f t="shared" si="22"/>
        <v>0</v>
      </c>
      <c r="W27" s="165"/>
      <c r="X27" s="166"/>
      <c r="Y27" s="156">
        <f t="shared" si="23"/>
        <v>0</v>
      </c>
      <c r="Z27" s="165"/>
      <c r="AA27" s="166"/>
      <c r="AB27" s="173">
        <f t="shared" si="24"/>
        <v>0</v>
      </c>
      <c r="AC27" s="157">
        <f t="shared" si="0"/>
        <v>17600</v>
      </c>
      <c r="AD27" s="158">
        <f t="shared" si="1"/>
        <v>17600</v>
      </c>
      <c r="AE27" s="159">
        <f t="shared" si="2"/>
        <v>0</v>
      </c>
      <c r="AF27" s="160">
        <f t="shared" si="3"/>
        <v>0</v>
      </c>
      <c r="AG27" s="66"/>
      <c r="AH27" s="60"/>
      <c r="AI27" s="60"/>
    </row>
    <row r="28" spans="1:35" ht="42" customHeight="1" thickBot="1">
      <c r="A28" s="150" t="s">
        <v>105</v>
      </c>
      <c r="B28" s="194" t="s">
        <v>190</v>
      </c>
      <c r="C28" s="188" t="s">
        <v>271</v>
      </c>
      <c r="D28" s="197" t="s">
        <v>272</v>
      </c>
      <c r="E28" s="195">
        <v>1</v>
      </c>
      <c r="F28" s="195">
        <v>2000</v>
      </c>
      <c r="G28" s="196">
        <f t="shared" si="17"/>
        <v>2000</v>
      </c>
      <c r="H28" s="195">
        <v>1</v>
      </c>
      <c r="I28" s="195">
        <v>2000</v>
      </c>
      <c r="J28" s="156">
        <f t="shared" si="18"/>
        <v>2000</v>
      </c>
      <c r="K28" s="165"/>
      <c r="L28" s="166"/>
      <c r="M28" s="156">
        <f t="shared" si="19"/>
        <v>0</v>
      </c>
      <c r="N28" s="165"/>
      <c r="O28" s="166"/>
      <c r="P28" s="173">
        <f t="shared" si="20"/>
        <v>0</v>
      </c>
      <c r="Q28" s="165"/>
      <c r="R28" s="166"/>
      <c r="S28" s="156">
        <f t="shared" si="21"/>
        <v>0</v>
      </c>
      <c r="T28" s="165"/>
      <c r="U28" s="166"/>
      <c r="V28" s="173">
        <f t="shared" si="22"/>
        <v>0</v>
      </c>
      <c r="W28" s="165"/>
      <c r="X28" s="166"/>
      <c r="Y28" s="156">
        <f t="shared" si="23"/>
        <v>0</v>
      </c>
      <c r="Z28" s="165"/>
      <c r="AA28" s="166"/>
      <c r="AB28" s="173">
        <f t="shared" si="24"/>
        <v>0</v>
      </c>
      <c r="AC28" s="157">
        <f t="shared" si="0"/>
        <v>2000</v>
      </c>
      <c r="AD28" s="158">
        <f t="shared" si="1"/>
        <v>2000</v>
      </c>
      <c r="AE28" s="159">
        <f t="shared" si="2"/>
        <v>0</v>
      </c>
      <c r="AF28" s="160">
        <f t="shared" si="3"/>
        <v>0</v>
      </c>
      <c r="AG28" s="66"/>
      <c r="AH28" s="60"/>
      <c r="AI28" s="60"/>
    </row>
    <row r="29" spans="1:35" ht="38" customHeight="1" thickBot="1">
      <c r="A29" s="150" t="s">
        <v>105</v>
      </c>
      <c r="B29" s="198" t="s">
        <v>192</v>
      </c>
      <c r="C29" s="188" t="s">
        <v>273</v>
      </c>
      <c r="D29" s="197" t="s">
        <v>274</v>
      </c>
      <c r="E29" s="195">
        <v>1</v>
      </c>
      <c r="F29" s="195">
        <v>2000</v>
      </c>
      <c r="G29" s="199">
        <f t="shared" si="17"/>
        <v>2000</v>
      </c>
      <c r="H29" s="195">
        <v>1</v>
      </c>
      <c r="I29" s="195">
        <v>2000</v>
      </c>
      <c r="J29" s="180">
        <f t="shared" si="18"/>
        <v>2000</v>
      </c>
      <c r="K29" s="178"/>
      <c r="L29" s="179"/>
      <c r="M29" s="180">
        <f t="shared" si="19"/>
        <v>0</v>
      </c>
      <c r="N29" s="178"/>
      <c r="O29" s="179"/>
      <c r="P29" s="181">
        <f t="shared" si="20"/>
        <v>0</v>
      </c>
      <c r="Q29" s="178"/>
      <c r="R29" s="179"/>
      <c r="S29" s="180">
        <f t="shared" si="21"/>
        <v>0</v>
      </c>
      <c r="T29" s="178"/>
      <c r="U29" s="179"/>
      <c r="V29" s="181">
        <f t="shared" si="22"/>
        <v>0</v>
      </c>
      <c r="W29" s="178"/>
      <c r="X29" s="179"/>
      <c r="Y29" s="180">
        <f t="shared" si="23"/>
        <v>0</v>
      </c>
      <c r="Z29" s="178"/>
      <c r="AA29" s="179"/>
      <c r="AB29" s="181">
        <f t="shared" si="24"/>
        <v>0</v>
      </c>
      <c r="AC29" s="168">
        <f t="shared" si="0"/>
        <v>2000</v>
      </c>
      <c r="AD29" s="169">
        <f t="shared" si="1"/>
        <v>2000</v>
      </c>
      <c r="AE29" s="170">
        <f t="shared" si="2"/>
        <v>0</v>
      </c>
      <c r="AF29" s="200">
        <f t="shared" si="3"/>
        <v>0</v>
      </c>
      <c r="AG29" s="67"/>
      <c r="AH29" s="60"/>
      <c r="AI29" s="60"/>
    </row>
    <row r="30" spans="1:35" ht="15.75" customHeight="1" thickBot="1">
      <c r="A30" s="201" t="s">
        <v>115</v>
      </c>
      <c r="B30" s="202"/>
      <c r="C30" s="203"/>
      <c r="D30" s="204"/>
      <c r="E30" s="205"/>
      <c r="F30" s="205"/>
      <c r="G30" s="206">
        <f>G21+G17+G13</f>
        <v>248600</v>
      </c>
      <c r="H30" s="207"/>
      <c r="I30" s="208"/>
      <c r="J30" s="209">
        <f>J21+J17+J13</f>
        <v>248600</v>
      </c>
      <c r="K30" s="210"/>
      <c r="L30" s="207"/>
      <c r="M30" s="211">
        <f>M21+M17+M13</f>
        <v>0</v>
      </c>
      <c r="N30" s="207"/>
      <c r="O30" s="207"/>
      <c r="P30" s="209">
        <f>P21+P17+P13</f>
        <v>0</v>
      </c>
      <c r="Q30" s="210"/>
      <c r="R30" s="207"/>
      <c r="S30" s="211">
        <f>S21+S17+S13</f>
        <v>0</v>
      </c>
      <c r="T30" s="207"/>
      <c r="U30" s="207"/>
      <c r="V30" s="209">
        <f>V21+V17+V13</f>
        <v>0</v>
      </c>
      <c r="W30" s="210"/>
      <c r="X30" s="207"/>
      <c r="Y30" s="211">
        <f>Y21+Y17+Y13</f>
        <v>0</v>
      </c>
      <c r="Z30" s="207"/>
      <c r="AA30" s="207"/>
      <c r="AB30" s="209">
        <f t="shared" ref="AB30:AD30" si="25">AB21+AB17+AB13</f>
        <v>0</v>
      </c>
      <c r="AC30" s="209">
        <f t="shared" si="25"/>
        <v>248600</v>
      </c>
      <c r="AD30" s="206">
        <f t="shared" si="25"/>
        <v>248600</v>
      </c>
      <c r="AE30" s="208">
        <f t="shared" si="2"/>
        <v>0</v>
      </c>
      <c r="AF30" s="212">
        <f t="shared" si="3"/>
        <v>0</v>
      </c>
      <c r="AG30" s="68"/>
      <c r="AH30" s="60"/>
      <c r="AI30" s="60"/>
    </row>
    <row r="31" spans="1:35" ht="30" customHeight="1" thickBot="1">
      <c r="A31" s="213" t="s">
        <v>100</v>
      </c>
      <c r="B31" s="214">
        <v>2</v>
      </c>
      <c r="C31" s="215" t="s">
        <v>116</v>
      </c>
      <c r="D31" s="216"/>
      <c r="E31" s="217"/>
      <c r="F31" s="217"/>
      <c r="G31" s="217"/>
      <c r="H31" s="218"/>
      <c r="I31" s="217"/>
      <c r="J31" s="217"/>
      <c r="K31" s="217"/>
      <c r="L31" s="217"/>
      <c r="M31" s="219"/>
      <c r="N31" s="218"/>
      <c r="O31" s="217"/>
      <c r="P31" s="219"/>
      <c r="Q31" s="217"/>
      <c r="R31" s="217"/>
      <c r="S31" s="219"/>
      <c r="T31" s="218"/>
      <c r="U31" s="217"/>
      <c r="V31" s="219"/>
      <c r="W31" s="217"/>
      <c r="X31" s="217"/>
      <c r="Y31" s="219"/>
      <c r="Z31" s="218"/>
      <c r="AA31" s="217"/>
      <c r="AB31" s="217"/>
      <c r="AC31" s="136"/>
      <c r="AD31" s="137"/>
      <c r="AE31" s="137"/>
      <c r="AF31" s="138"/>
      <c r="AG31" s="59"/>
      <c r="AH31" s="60"/>
      <c r="AI31" s="60"/>
    </row>
    <row r="32" spans="1:35" ht="30" customHeight="1">
      <c r="A32" s="139" t="s">
        <v>102</v>
      </c>
      <c r="B32" s="140" t="s">
        <v>117</v>
      </c>
      <c r="C32" s="220" t="s">
        <v>118</v>
      </c>
      <c r="D32" s="221"/>
      <c r="E32" s="143"/>
      <c r="F32" s="144"/>
      <c r="G32" s="145">
        <f>G33</f>
        <v>54692</v>
      </c>
      <c r="H32" s="143"/>
      <c r="I32" s="144"/>
      <c r="J32" s="145">
        <f>J33</f>
        <v>54692</v>
      </c>
      <c r="K32" s="143"/>
      <c r="L32" s="144"/>
      <c r="M32" s="145">
        <f>M33</f>
        <v>0</v>
      </c>
      <c r="N32" s="143"/>
      <c r="O32" s="144"/>
      <c r="P32" s="172">
        <f>P33</f>
        <v>0</v>
      </c>
      <c r="Q32" s="143"/>
      <c r="R32" s="144"/>
      <c r="S32" s="145">
        <f>S33</f>
        <v>0</v>
      </c>
      <c r="T32" s="143"/>
      <c r="U32" s="144"/>
      <c r="V32" s="172">
        <f>V33</f>
        <v>0</v>
      </c>
      <c r="W32" s="143"/>
      <c r="X32" s="144"/>
      <c r="Y32" s="145">
        <f>Y33</f>
        <v>0</v>
      </c>
      <c r="Z32" s="143"/>
      <c r="AA32" s="144"/>
      <c r="AB32" s="172">
        <f>AB33</f>
        <v>0</v>
      </c>
      <c r="AC32" s="146">
        <f t="shared" ref="AC32:AC33" si="26">G32+M32+S32+Y32</f>
        <v>54692</v>
      </c>
      <c r="AD32" s="147">
        <f t="shared" ref="AD32:AD33" si="27">J32+P32+V32+AB32</f>
        <v>54692</v>
      </c>
      <c r="AE32" s="148">
        <f t="shared" ref="AE32:AE33" si="28">AC32-AD32</f>
        <v>0</v>
      </c>
      <c r="AF32" s="149">
        <f t="shared" ref="AF32:AF34" si="29">AE32/AC32</f>
        <v>0</v>
      </c>
      <c r="AG32" s="61"/>
      <c r="AH32" s="62"/>
      <c r="AI32" s="62"/>
    </row>
    <row r="33" spans="1:35" ht="30" customHeight="1" thickBot="1">
      <c r="A33" s="161" t="s">
        <v>105</v>
      </c>
      <c r="B33" s="162" t="s">
        <v>106</v>
      </c>
      <c r="C33" s="163"/>
      <c r="D33" s="164"/>
      <c r="E33" s="178"/>
      <c r="F33" s="179"/>
      <c r="G33" s="180">
        <f>G30*22%</f>
        <v>54692</v>
      </c>
      <c r="H33" s="178"/>
      <c r="I33" s="179"/>
      <c r="J33" s="180">
        <f>J30*22%</f>
        <v>54692</v>
      </c>
      <c r="K33" s="178"/>
      <c r="L33" s="179"/>
      <c r="M33" s="180">
        <f>M30*22%</f>
        <v>0</v>
      </c>
      <c r="N33" s="178"/>
      <c r="O33" s="179"/>
      <c r="P33" s="181">
        <f>P30*22%</f>
        <v>0</v>
      </c>
      <c r="Q33" s="178"/>
      <c r="R33" s="179"/>
      <c r="S33" s="180">
        <f>S30*22%</f>
        <v>0</v>
      </c>
      <c r="T33" s="178"/>
      <c r="U33" s="179"/>
      <c r="V33" s="181">
        <f>V30*22%</f>
        <v>0</v>
      </c>
      <c r="W33" s="178"/>
      <c r="X33" s="179"/>
      <c r="Y33" s="180">
        <f>Y30*22%</f>
        <v>0</v>
      </c>
      <c r="Z33" s="178"/>
      <c r="AA33" s="179"/>
      <c r="AB33" s="181">
        <f>AB30*22%</f>
        <v>0</v>
      </c>
      <c r="AC33" s="168">
        <f t="shared" si="26"/>
        <v>54692</v>
      </c>
      <c r="AD33" s="169">
        <f t="shared" si="27"/>
        <v>54692</v>
      </c>
      <c r="AE33" s="170">
        <f t="shared" si="28"/>
        <v>0</v>
      </c>
      <c r="AF33" s="200">
        <f t="shared" si="29"/>
        <v>0</v>
      </c>
      <c r="AG33" s="67"/>
      <c r="AH33" s="60"/>
      <c r="AI33" s="60"/>
    </row>
    <row r="34" spans="1:35" ht="15.75" customHeight="1" thickBot="1">
      <c r="A34" s="201" t="s">
        <v>119</v>
      </c>
      <c r="B34" s="202"/>
      <c r="C34" s="222"/>
      <c r="D34" s="223"/>
      <c r="E34" s="207"/>
      <c r="F34" s="207"/>
      <c r="G34" s="209">
        <f>G32</f>
        <v>54692</v>
      </c>
      <c r="H34" s="207"/>
      <c r="I34" s="208"/>
      <c r="J34" s="209">
        <f>J32</f>
        <v>54692</v>
      </c>
      <c r="K34" s="210"/>
      <c r="L34" s="207"/>
      <c r="M34" s="211">
        <f>M32</f>
        <v>0</v>
      </c>
      <c r="N34" s="207"/>
      <c r="O34" s="207"/>
      <c r="P34" s="209">
        <f>P32</f>
        <v>0</v>
      </c>
      <c r="Q34" s="210"/>
      <c r="R34" s="207"/>
      <c r="S34" s="211">
        <f>S32</f>
        <v>0</v>
      </c>
      <c r="T34" s="207"/>
      <c r="U34" s="207"/>
      <c r="V34" s="209">
        <f>V32</f>
        <v>0</v>
      </c>
      <c r="W34" s="210"/>
      <c r="X34" s="207"/>
      <c r="Y34" s="211">
        <f>Y32</f>
        <v>0</v>
      </c>
      <c r="Z34" s="207"/>
      <c r="AA34" s="207"/>
      <c r="AB34" s="209">
        <f>AB32</f>
        <v>0</v>
      </c>
      <c r="AC34" s="209">
        <f t="shared" ref="AC34:AE34" si="30">AC33</f>
        <v>54692</v>
      </c>
      <c r="AD34" s="206">
        <f t="shared" si="30"/>
        <v>54692</v>
      </c>
      <c r="AE34" s="208">
        <f t="shared" si="30"/>
        <v>0</v>
      </c>
      <c r="AF34" s="212">
        <f t="shared" si="29"/>
        <v>0</v>
      </c>
      <c r="AG34" s="68"/>
      <c r="AH34" s="60"/>
      <c r="AI34" s="60"/>
    </row>
    <row r="35" spans="1:35" ht="33" customHeight="1" thickBot="1">
      <c r="A35" s="213" t="s">
        <v>120</v>
      </c>
      <c r="B35" s="224" t="s">
        <v>23</v>
      </c>
      <c r="C35" s="225" t="s">
        <v>121</v>
      </c>
      <c r="D35" s="226"/>
      <c r="E35" s="227"/>
      <c r="F35" s="228"/>
      <c r="G35" s="228"/>
      <c r="H35" s="130"/>
      <c r="I35" s="131"/>
      <c r="J35" s="135"/>
      <c r="K35" s="131"/>
      <c r="L35" s="131"/>
      <c r="M35" s="135"/>
      <c r="N35" s="130"/>
      <c r="O35" s="131"/>
      <c r="P35" s="135"/>
      <c r="Q35" s="131"/>
      <c r="R35" s="131"/>
      <c r="S35" s="135"/>
      <c r="T35" s="130"/>
      <c r="U35" s="131"/>
      <c r="V35" s="135"/>
      <c r="W35" s="131"/>
      <c r="X35" s="131"/>
      <c r="Y35" s="135"/>
      <c r="Z35" s="130"/>
      <c r="AA35" s="131"/>
      <c r="AB35" s="131"/>
      <c r="AC35" s="136"/>
      <c r="AD35" s="137"/>
      <c r="AE35" s="137"/>
      <c r="AF35" s="138"/>
      <c r="AG35" s="59"/>
      <c r="AH35" s="60"/>
      <c r="AI35" s="60"/>
    </row>
    <row r="36" spans="1:35" ht="29.25" customHeight="1">
      <c r="A36" s="139" t="s">
        <v>102</v>
      </c>
      <c r="B36" s="140" t="s">
        <v>122</v>
      </c>
      <c r="C36" s="220" t="s">
        <v>123</v>
      </c>
      <c r="D36" s="229"/>
      <c r="E36" s="143"/>
      <c r="F36" s="144"/>
      <c r="G36" s="172">
        <f>SUM(G37:G39)</f>
        <v>0</v>
      </c>
      <c r="H36" s="143"/>
      <c r="I36" s="144"/>
      <c r="J36" s="145">
        <f>SUM(J37:J39)</f>
        <v>0</v>
      </c>
      <c r="K36" s="143"/>
      <c r="L36" s="144"/>
      <c r="M36" s="145">
        <f>SUM(M37:M39)</f>
        <v>0</v>
      </c>
      <c r="N36" s="143"/>
      <c r="O36" s="144"/>
      <c r="P36" s="172">
        <f>SUM(P37:P39)</f>
        <v>0</v>
      </c>
      <c r="Q36" s="143"/>
      <c r="R36" s="144"/>
      <c r="S36" s="145">
        <f>SUM(S37:S39)</f>
        <v>0</v>
      </c>
      <c r="T36" s="143"/>
      <c r="U36" s="144"/>
      <c r="V36" s="172">
        <f>SUM(V37:V39)</f>
        <v>0</v>
      </c>
      <c r="W36" s="143"/>
      <c r="X36" s="144"/>
      <c r="Y36" s="145">
        <f>SUM(Y37:Y39)</f>
        <v>0</v>
      </c>
      <c r="Z36" s="143"/>
      <c r="AA36" s="144"/>
      <c r="AB36" s="172">
        <f>SUM(AB37:AB39)</f>
        <v>0</v>
      </c>
      <c r="AC36" s="146">
        <f t="shared" ref="AC36:AC47" si="31">G36+M36+S36+Y36</f>
        <v>0</v>
      </c>
      <c r="AD36" s="147">
        <f t="shared" ref="AD36:AD47" si="32">J36+P36+V36+AB36</f>
        <v>0</v>
      </c>
      <c r="AE36" s="147">
        <f t="shared" ref="AE36:AE48" si="33">AC36-AD36</f>
        <v>0</v>
      </c>
      <c r="AF36" s="230" t="e">
        <f t="shared" ref="AF36:AF48" si="34">AE36/AC36</f>
        <v>#DIV/0!</v>
      </c>
      <c r="AG36" s="61"/>
      <c r="AH36" s="62"/>
      <c r="AI36" s="62"/>
    </row>
    <row r="37" spans="1:35" ht="39.75" customHeight="1">
      <c r="A37" s="150" t="s">
        <v>105</v>
      </c>
      <c r="B37" s="151" t="s">
        <v>106</v>
      </c>
      <c r="C37" s="152" t="s">
        <v>124</v>
      </c>
      <c r="D37" s="153" t="s">
        <v>125</v>
      </c>
      <c r="E37" s="154"/>
      <c r="F37" s="155"/>
      <c r="G37" s="173">
        <f t="shared" ref="G37:G39" si="35">E37*F37</f>
        <v>0</v>
      </c>
      <c r="H37" s="154"/>
      <c r="I37" s="155"/>
      <c r="J37" s="156">
        <f t="shared" ref="J37:J39" si="36">H37*I37</f>
        <v>0</v>
      </c>
      <c r="K37" s="154"/>
      <c r="L37" s="155"/>
      <c r="M37" s="156">
        <f t="shared" ref="M37:M39" si="37">K37*L37</f>
        <v>0</v>
      </c>
      <c r="N37" s="154"/>
      <c r="O37" s="155"/>
      <c r="P37" s="173">
        <f t="shared" ref="P37:P39" si="38">N37*O37</f>
        <v>0</v>
      </c>
      <c r="Q37" s="154"/>
      <c r="R37" s="155"/>
      <c r="S37" s="156">
        <f t="shared" ref="S37:S39" si="39">Q37*R37</f>
        <v>0</v>
      </c>
      <c r="T37" s="154"/>
      <c r="U37" s="155"/>
      <c r="V37" s="173">
        <f t="shared" ref="V37:V39" si="40">T37*U37</f>
        <v>0</v>
      </c>
      <c r="W37" s="154"/>
      <c r="X37" s="155"/>
      <c r="Y37" s="156">
        <f t="shared" ref="Y37:Y39" si="41">W37*X37</f>
        <v>0</v>
      </c>
      <c r="Z37" s="154"/>
      <c r="AA37" s="155"/>
      <c r="AB37" s="173">
        <f t="shared" ref="AB37:AB39" si="42">Z37*AA37</f>
        <v>0</v>
      </c>
      <c r="AC37" s="157">
        <f t="shared" si="31"/>
        <v>0</v>
      </c>
      <c r="AD37" s="158">
        <f t="shared" si="32"/>
        <v>0</v>
      </c>
      <c r="AE37" s="231">
        <f t="shared" si="33"/>
        <v>0</v>
      </c>
      <c r="AF37" s="232" t="e">
        <f t="shared" si="34"/>
        <v>#DIV/0!</v>
      </c>
      <c r="AG37" s="63"/>
      <c r="AH37" s="60"/>
      <c r="AI37" s="60"/>
    </row>
    <row r="38" spans="1:35" ht="39.75" customHeight="1">
      <c r="A38" s="150" t="s">
        <v>105</v>
      </c>
      <c r="B38" s="151" t="s">
        <v>109</v>
      </c>
      <c r="C38" s="152" t="s">
        <v>124</v>
      </c>
      <c r="D38" s="153" t="s">
        <v>125</v>
      </c>
      <c r="E38" s="154"/>
      <c r="F38" s="155"/>
      <c r="G38" s="173">
        <f t="shared" si="35"/>
        <v>0</v>
      </c>
      <c r="H38" s="154"/>
      <c r="I38" s="155"/>
      <c r="J38" s="156">
        <f t="shared" si="36"/>
        <v>0</v>
      </c>
      <c r="K38" s="154"/>
      <c r="L38" s="155"/>
      <c r="M38" s="156">
        <f t="shared" si="37"/>
        <v>0</v>
      </c>
      <c r="N38" s="154"/>
      <c r="O38" s="155"/>
      <c r="P38" s="173">
        <f t="shared" si="38"/>
        <v>0</v>
      </c>
      <c r="Q38" s="154"/>
      <c r="R38" s="155"/>
      <c r="S38" s="156">
        <f t="shared" si="39"/>
        <v>0</v>
      </c>
      <c r="T38" s="154"/>
      <c r="U38" s="155"/>
      <c r="V38" s="173">
        <f t="shared" si="40"/>
        <v>0</v>
      </c>
      <c r="W38" s="154"/>
      <c r="X38" s="155"/>
      <c r="Y38" s="156">
        <f t="shared" si="41"/>
        <v>0</v>
      </c>
      <c r="Z38" s="154"/>
      <c r="AA38" s="155"/>
      <c r="AB38" s="173">
        <f t="shared" si="42"/>
        <v>0</v>
      </c>
      <c r="AC38" s="157">
        <f t="shared" si="31"/>
        <v>0</v>
      </c>
      <c r="AD38" s="158">
        <f t="shared" si="32"/>
        <v>0</v>
      </c>
      <c r="AE38" s="231">
        <f t="shared" si="33"/>
        <v>0</v>
      </c>
      <c r="AF38" s="232" t="e">
        <f t="shared" si="34"/>
        <v>#DIV/0!</v>
      </c>
      <c r="AG38" s="63"/>
      <c r="AH38" s="60"/>
      <c r="AI38" s="60"/>
    </row>
    <row r="39" spans="1:35" ht="39.75" customHeight="1" thickBot="1">
      <c r="A39" s="174" t="s">
        <v>105</v>
      </c>
      <c r="B39" s="175" t="s">
        <v>110</v>
      </c>
      <c r="C39" s="176" t="s">
        <v>124</v>
      </c>
      <c r="D39" s="177" t="s">
        <v>125</v>
      </c>
      <c r="E39" s="178"/>
      <c r="F39" s="179"/>
      <c r="G39" s="181">
        <f t="shared" si="35"/>
        <v>0</v>
      </c>
      <c r="H39" s="178"/>
      <c r="I39" s="179"/>
      <c r="J39" s="180">
        <f t="shared" si="36"/>
        <v>0</v>
      </c>
      <c r="K39" s="178"/>
      <c r="L39" s="179"/>
      <c r="M39" s="180">
        <f t="shared" si="37"/>
        <v>0</v>
      </c>
      <c r="N39" s="178"/>
      <c r="O39" s="179"/>
      <c r="P39" s="181">
        <f t="shared" si="38"/>
        <v>0</v>
      </c>
      <c r="Q39" s="178"/>
      <c r="R39" s="179"/>
      <c r="S39" s="180">
        <f t="shared" si="39"/>
        <v>0</v>
      </c>
      <c r="T39" s="178"/>
      <c r="U39" s="179"/>
      <c r="V39" s="181">
        <f t="shared" si="40"/>
        <v>0</v>
      </c>
      <c r="W39" s="178"/>
      <c r="X39" s="179"/>
      <c r="Y39" s="180">
        <f t="shared" si="41"/>
        <v>0</v>
      </c>
      <c r="Z39" s="178"/>
      <c r="AA39" s="179"/>
      <c r="AB39" s="181">
        <f t="shared" si="42"/>
        <v>0</v>
      </c>
      <c r="AC39" s="168">
        <f t="shared" si="31"/>
        <v>0</v>
      </c>
      <c r="AD39" s="169">
        <f t="shared" si="32"/>
        <v>0</v>
      </c>
      <c r="AE39" s="233">
        <f t="shared" si="33"/>
        <v>0</v>
      </c>
      <c r="AF39" s="232" t="e">
        <f t="shared" si="34"/>
        <v>#DIV/0!</v>
      </c>
      <c r="AG39" s="63"/>
      <c r="AH39" s="60"/>
      <c r="AI39" s="60"/>
    </row>
    <row r="40" spans="1:35" ht="30" customHeight="1">
      <c r="A40" s="139" t="s">
        <v>102</v>
      </c>
      <c r="B40" s="140" t="s">
        <v>126</v>
      </c>
      <c r="C40" s="141" t="s">
        <v>127</v>
      </c>
      <c r="D40" s="142"/>
      <c r="E40" s="143">
        <f t="shared" ref="E40:AB40" si="43">SUM(E41:E43)</f>
        <v>0</v>
      </c>
      <c r="F40" s="144">
        <f t="shared" si="43"/>
        <v>0</v>
      </c>
      <c r="G40" s="145">
        <f t="shared" si="43"/>
        <v>0</v>
      </c>
      <c r="H40" s="143">
        <f t="shared" si="43"/>
        <v>0</v>
      </c>
      <c r="I40" s="144">
        <f t="shared" si="43"/>
        <v>0</v>
      </c>
      <c r="J40" s="145">
        <f t="shared" si="43"/>
        <v>0</v>
      </c>
      <c r="K40" s="143">
        <f t="shared" si="43"/>
        <v>0</v>
      </c>
      <c r="L40" s="144">
        <f t="shared" si="43"/>
        <v>0</v>
      </c>
      <c r="M40" s="145">
        <f t="shared" si="43"/>
        <v>0</v>
      </c>
      <c r="N40" s="143">
        <f t="shared" si="43"/>
        <v>0</v>
      </c>
      <c r="O40" s="144">
        <f t="shared" si="43"/>
        <v>0</v>
      </c>
      <c r="P40" s="172">
        <f t="shared" si="43"/>
        <v>0</v>
      </c>
      <c r="Q40" s="143">
        <f t="shared" si="43"/>
        <v>0</v>
      </c>
      <c r="R40" s="144">
        <f t="shared" si="43"/>
        <v>0</v>
      </c>
      <c r="S40" s="145">
        <f t="shared" si="43"/>
        <v>0</v>
      </c>
      <c r="T40" s="143">
        <f t="shared" si="43"/>
        <v>0</v>
      </c>
      <c r="U40" s="144">
        <f t="shared" si="43"/>
        <v>0</v>
      </c>
      <c r="V40" s="172">
        <f t="shared" si="43"/>
        <v>0</v>
      </c>
      <c r="W40" s="143">
        <f t="shared" si="43"/>
        <v>0</v>
      </c>
      <c r="X40" s="144">
        <f t="shared" si="43"/>
        <v>0</v>
      </c>
      <c r="Y40" s="145">
        <f t="shared" si="43"/>
        <v>0</v>
      </c>
      <c r="Z40" s="143">
        <f t="shared" si="43"/>
        <v>0</v>
      </c>
      <c r="AA40" s="144">
        <f t="shared" si="43"/>
        <v>0</v>
      </c>
      <c r="AB40" s="172">
        <f t="shared" si="43"/>
        <v>0</v>
      </c>
      <c r="AC40" s="146">
        <f t="shared" si="31"/>
        <v>0</v>
      </c>
      <c r="AD40" s="147">
        <f t="shared" si="32"/>
        <v>0</v>
      </c>
      <c r="AE40" s="147">
        <f t="shared" si="33"/>
        <v>0</v>
      </c>
      <c r="AF40" s="234" t="e">
        <f t="shared" si="34"/>
        <v>#DIV/0!</v>
      </c>
      <c r="AG40" s="65"/>
      <c r="AH40" s="62"/>
      <c r="AI40" s="62"/>
    </row>
    <row r="41" spans="1:35" ht="39.75" customHeight="1">
      <c r="A41" s="150" t="s">
        <v>105</v>
      </c>
      <c r="B41" s="151" t="s">
        <v>106</v>
      </c>
      <c r="C41" s="152" t="s">
        <v>128</v>
      </c>
      <c r="D41" s="153" t="s">
        <v>129</v>
      </c>
      <c r="E41" s="154"/>
      <c r="F41" s="155"/>
      <c r="G41" s="156">
        <f t="shared" ref="G41:G43" si="44">E41*F41</f>
        <v>0</v>
      </c>
      <c r="H41" s="154"/>
      <c r="I41" s="155"/>
      <c r="J41" s="156">
        <f t="shared" ref="J41:J43" si="45">H41*I41</f>
        <v>0</v>
      </c>
      <c r="K41" s="154"/>
      <c r="L41" s="155"/>
      <c r="M41" s="156">
        <f t="shared" ref="M41:M43" si="46">K41*L41</f>
        <v>0</v>
      </c>
      <c r="N41" s="154"/>
      <c r="O41" s="155"/>
      <c r="P41" s="173">
        <f t="shared" ref="P41:P43" si="47">N41*O41</f>
        <v>0</v>
      </c>
      <c r="Q41" s="154"/>
      <c r="R41" s="155"/>
      <c r="S41" s="156">
        <f t="shared" ref="S41:S43" si="48">Q41*R41</f>
        <v>0</v>
      </c>
      <c r="T41" s="154"/>
      <c r="U41" s="155"/>
      <c r="V41" s="173">
        <f t="shared" ref="V41:V43" si="49">T41*U41</f>
        <v>0</v>
      </c>
      <c r="W41" s="154"/>
      <c r="X41" s="155"/>
      <c r="Y41" s="156">
        <f t="shared" ref="Y41:Y43" si="50">W41*X41</f>
        <v>0</v>
      </c>
      <c r="Z41" s="154"/>
      <c r="AA41" s="155"/>
      <c r="AB41" s="173">
        <f t="shared" ref="AB41:AB43" si="51">Z41*AA41</f>
        <v>0</v>
      </c>
      <c r="AC41" s="157">
        <f t="shared" si="31"/>
        <v>0</v>
      </c>
      <c r="AD41" s="158">
        <f t="shared" si="32"/>
        <v>0</v>
      </c>
      <c r="AE41" s="231">
        <f t="shared" si="33"/>
        <v>0</v>
      </c>
      <c r="AF41" s="232" t="e">
        <f t="shared" si="34"/>
        <v>#DIV/0!</v>
      </c>
      <c r="AG41" s="63"/>
      <c r="AH41" s="60"/>
      <c r="AI41" s="60"/>
    </row>
    <row r="42" spans="1:35" ht="39.75" customHeight="1">
      <c r="A42" s="150" t="s">
        <v>105</v>
      </c>
      <c r="B42" s="151" t="s">
        <v>109</v>
      </c>
      <c r="C42" s="152" t="s">
        <v>128</v>
      </c>
      <c r="D42" s="153" t="s">
        <v>129</v>
      </c>
      <c r="E42" s="154"/>
      <c r="F42" s="155"/>
      <c r="G42" s="156">
        <f t="shared" si="44"/>
        <v>0</v>
      </c>
      <c r="H42" s="154"/>
      <c r="I42" s="155"/>
      <c r="J42" s="156">
        <f t="shared" si="45"/>
        <v>0</v>
      </c>
      <c r="K42" s="154"/>
      <c r="L42" s="155"/>
      <c r="M42" s="156">
        <f t="shared" si="46"/>
        <v>0</v>
      </c>
      <c r="N42" s="154"/>
      <c r="O42" s="155"/>
      <c r="P42" s="173">
        <f t="shared" si="47"/>
        <v>0</v>
      </c>
      <c r="Q42" s="154"/>
      <c r="R42" s="155"/>
      <c r="S42" s="156">
        <f t="shared" si="48"/>
        <v>0</v>
      </c>
      <c r="T42" s="154"/>
      <c r="U42" s="155"/>
      <c r="V42" s="173">
        <f t="shared" si="49"/>
        <v>0</v>
      </c>
      <c r="W42" s="154"/>
      <c r="X42" s="155"/>
      <c r="Y42" s="156">
        <f t="shared" si="50"/>
        <v>0</v>
      </c>
      <c r="Z42" s="154"/>
      <c r="AA42" s="155"/>
      <c r="AB42" s="173">
        <f t="shared" si="51"/>
        <v>0</v>
      </c>
      <c r="AC42" s="157">
        <f t="shared" si="31"/>
        <v>0</v>
      </c>
      <c r="AD42" s="158">
        <f t="shared" si="32"/>
        <v>0</v>
      </c>
      <c r="AE42" s="231">
        <f t="shared" si="33"/>
        <v>0</v>
      </c>
      <c r="AF42" s="232" t="e">
        <f t="shared" si="34"/>
        <v>#DIV/0!</v>
      </c>
      <c r="AG42" s="63"/>
      <c r="AH42" s="60"/>
      <c r="AI42" s="60"/>
    </row>
    <row r="43" spans="1:35" ht="39.75" customHeight="1" thickBot="1">
      <c r="A43" s="174" t="s">
        <v>105</v>
      </c>
      <c r="B43" s="175" t="s">
        <v>110</v>
      </c>
      <c r="C43" s="176" t="s">
        <v>128</v>
      </c>
      <c r="D43" s="177" t="s">
        <v>129</v>
      </c>
      <c r="E43" s="178"/>
      <c r="F43" s="179"/>
      <c r="G43" s="180">
        <f t="shared" si="44"/>
        <v>0</v>
      </c>
      <c r="H43" s="178"/>
      <c r="I43" s="179"/>
      <c r="J43" s="180">
        <f t="shared" si="45"/>
        <v>0</v>
      </c>
      <c r="K43" s="178"/>
      <c r="L43" s="179"/>
      <c r="M43" s="180">
        <f t="shared" si="46"/>
        <v>0</v>
      </c>
      <c r="N43" s="178"/>
      <c r="O43" s="179"/>
      <c r="P43" s="181">
        <f t="shared" si="47"/>
        <v>0</v>
      </c>
      <c r="Q43" s="178"/>
      <c r="R43" s="179"/>
      <c r="S43" s="180">
        <f t="shared" si="48"/>
        <v>0</v>
      </c>
      <c r="T43" s="178"/>
      <c r="U43" s="179"/>
      <c r="V43" s="181">
        <f t="shared" si="49"/>
        <v>0</v>
      </c>
      <c r="W43" s="178"/>
      <c r="X43" s="179"/>
      <c r="Y43" s="180">
        <f t="shared" si="50"/>
        <v>0</v>
      </c>
      <c r="Z43" s="178"/>
      <c r="AA43" s="179"/>
      <c r="AB43" s="181">
        <f t="shared" si="51"/>
        <v>0</v>
      </c>
      <c r="AC43" s="168">
        <f t="shared" si="31"/>
        <v>0</v>
      </c>
      <c r="AD43" s="169">
        <f t="shared" si="32"/>
        <v>0</v>
      </c>
      <c r="AE43" s="233">
        <f t="shared" si="33"/>
        <v>0</v>
      </c>
      <c r="AF43" s="232" t="e">
        <f t="shared" si="34"/>
        <v>#DIV/0!</v>
      </c>
      <c r="AG43" s="63"/>
      <c r="AH43" s="60"/>
      <c r="AI43" s="60"/>
    </row>
    <row r="44" spans="1:35" ht="30" customHeight="1">
      <c r="A44" s="139" t="s">
        <v>102</v>
      </c>
      <c r="B44" s="140" t="s">
        <v>130</v>
      </c>
      <c r="C44" s="141" t="s">
        <v>131</v>
      </c>
      <c r="D44" s="142"/>
      <c r="E44" s="143">
        <f t="shared" ref="E44:AB44" si="52">SUM(E45:E47)</f>
        <v>0</v>
      </c>
      <c r="F44" s="144">
        <f t="shared" si="52"/>
        <v>0</v>
      </c>
      <c r="G44" s="145">
        <f t="shared" si="52"/>
        <v>0</v>
      </c>
      <c r="H44" s="143">
        <f t="shared" si="52"/>
        <v>0</v>
      </c>
      <c r="I44" s="144">
        <f t="shared" si="52"/>
        <v>0</v>
      </c>
      <c r="J44" s="172">
        <f t="shared" si="52"/>
        <v>0</v>
      </c>
      <c r="K44" s="143">
        <f t="shared" si="52"/>
        <v>0</v>
      </c>
      <c r="L44" s="144">
        <f t="shared" si="52"/>
        <v>0</v>
      </c>
      <c r="M44" s="145">
        <f t="shared" si="52"/>
        <v>0</v>
      </c>
      <c r="N44" s="143">
        <f t="shared" si="52"/>
        <v>0</v>
      </c>
      <c r="O44" s="144">
        <f t="shared" si="52"/>
        <v>0</v>
      </c>
      <c r="P44" s="172">
        <f t="shared" si="52"/>
        <v>0</v>
      </c>
      <c r="Q44" s="143">
        <f t="shared" si="52"/>
        <v>0</v>
      </c>
      <c r="R44" s="144">
        <f t="shared" si="52"/>
        <v>0</v>
      </c>
      <c r="S44" s="145">
        <f t="shared" si="52"/>
        <v>0</v>
      </c>
      <c r="T44" s="143">
        <f t="shared" si="52"/>
        <v>0</v>
      </c>
      <c r="U44" s="144">
        <f t="shared" si="52"/>
        <v>0</v>
      </c>
      <c r="V44" s="172">
        <f t="shared" si="52"/>
        <v>0</v>
      </c>
      <c r="W44" s="143">
        <f t="shared" si="52"/>
        <v>0</v>
      </c>
      <c r="X44" s="144">
        <f t="shared" si="52"/>
        <v>0</v>
      </c>
      <c r="Y44" s="145">
        <f t="shared" si="52"/>
        <v>0</v>
      </c>
      <c r="Z44" s="143">
        <f t="shared" si="52"/>
        <v>0</v>
      </c>
      <c r="AA44" s="144">
        <f t="shared" si="52"/>
        <v>0</v>
      </c>
      <c r="AB44" s="172">
        <f t="shared" si="52"/>
        <v>0</v>
      </c>
      <c r="AC44" s="146">
        <f t="shared" si="31"/>
        <v>0</v>
      </c>
      <c r="AD44" s="147">
        <f t="shared" si="32"/>
        <v>0</v>
      </c>
      <c r="AE44" s="147">
        <f t="shared" si="33"/>
        <v>0</v>
      </c>
      <c r="AF44" s="234" t="e">
        <f t="shared" si="34"/>
        <v>#DIV/0!</v>
      </c>
      <c r="AG44" s="65"/>
      <c r="AH44" s="62"/>
      <c r="AI44" s="62"/>
    </row>
    <row r="45" spans="1:35" ht="34.5" customHeight="1">
      <c r="A45" s="150" t="s">
        <v>105</v>
      </c>
      <c r="B45" s="151" t="s">
        <v>106</v>
      </c>
      <c r="C45" s="152" t="s">
        <v>132</v>
      </c>
      <c r="D45" s="153" t="s">
        <v>129</v>
      </c>
      <c r="E45" s="154"/>
      <c r="F45" s="155"/>
      <c r="G45" s="156">
        <f t="shared" ref="G45:G47" si="53">E45*F45</f>
        <v>0</v>
      </c>
      <c r="H45" s="154"/>
      <c r="I45" s="155"/>
      <c r="J45" s="173">
        <f t="shared" ref="J45:J47" si="54">H45*I45</f>
        <v>0</v>
      </c>
      <c r="K45" s="154"/>
      <c r="L45" s="155"/>
      <c r="M45" s="156">
        <f t="shared" ref="M45:M47" si="55">K45*L45</f>
        <v>0</v>
      </c>
      <c r="N45" s="154"/>
      <c r="O45" s="155"/>
      <c r="P45" s="173">
        <f t="shared" ref="P45:P47" si="56">N45*O45</f>
        <v>0</v>
      </c>
      <c r="Q45" s="154"/>
      <c r="R45" s="155"/>
      <c r="S45" s="156">
        <f t="shared" ref="S45:S47" si="57">Q45*R45</f>
        <v>0</v>
      </c>
      <c r="T45" s="154"/>
      <c r="U45" s="155"/>
      <c r="V45" s="173">
        <f t="shared" ref="V45:V47" si="58">T45*U45</f>
        <v>0</v>
      </c>
      <c r="W45" s="154"/>
      <c r="X45" s="155"/>
      <c r="Y45" s="156">
        <f t="shared" ref="Y45:Y47" si="59">W45*X45</f>
        <v>0</v>
      </c>
      <c r="Z45" s="154"/>
      <c r="AA45" s="155"/>
      <c r="AB45" s="173">
        <f t="shared" ref="AB45:AB47" si="60">Z45*AA45</f>
        <v>0</v>
      </c>
      <c r="AC45" s="157">
        <f t="shared" si="31"/>
        <v>0</v>
      </c>
      <c r="AD45" s="158">
        <f t="shared" si="32"/>
        <v>0</v>
      </c>
      <c r="AE45" s="231">
        <f t="shared" si="33"/>
        <v>0</v>
      </c>
      <c r="AF45" s="232" t="e">
        <f t="shared" si="34"/>
        <v>#DIV/0!</v>
      </c>
      <c r="AG45" s="63"/>
      <c r="AH45" s="60"/>
      <c r="AI45" s="60"/>
    </row>
    <row r="46" spans="1:35" ht="34.5" customHeight="1">
      <c r="A46" s="150" t="s">
        <v>105</v>
      </c>
      <c r="B46" s="151" t="s">
        <v>109</v>
      </c>
      <c r="C46" s="152" t="s">
        <v>132</v>
      </c>
      <c r="D46" s="153" t="s">
        <v>129</v>
      </c>
      <c r="E46" s="154"/>
      <c r="F46" s="155"/>
      <c r="G46" s="156">
        <f t="shared" si="53"/>
        <v>0</v>
      </c>
      <c r="H46" s="154"/>
      <c r="I46" s="155"/>
      <c r="J46" s="173">
        <f t="shared" si="54"/>
        <v>0</v>
      </c>
      <c r="K46" s="154"/>
      <c r="L46" s="155"/>
      <c r="M46" s="156">
        <f t="shared" si="55"/>
        <v>0</v>
      </c>
      <c r="N46" s="154"/>
      <c r="O46" s="155"/>
      <c r="P46" s="173">
        <f t="shared" si="56"/>
        <v>0</v>
      </c>
      <c r="Q46" s="154"/>
      <c r="R46" s="155"/>
      <c r="S46" s="156">
        <f t="shared" si="57"/>
        <v>0</v>
      </c>
      <c r="T46" s="154"/>
      <c r="U46" s="155"/>
      <c r="V46" s="173">
        <f t="shared" si="58"/>
        <v>0</v>
      </c>
      <c r="W46" s="154"/>
      <c r="X46" s="155"/>
      <c r="Y46" s="156">
        <f t="shared" si="59"/>
        <v>0</v>
      </c>
      <c r="Z46" s="154"/>
      <c r="AA46" s="155"/>
      <c r="AB46" s="173">
        <f t="shared" si="60"/>
        <v>0</v>
      </c>
      <c r="AC46" s="157">
        <f t="shared" si="31"/>
        <v>0</v>
      </c>
      <c r="AD46" s="158">
        <f t="shared" si="32"/>
        <v>0</v>
      </c>
      <c r="AE46" s="231">
        <f t="shared" si="33"/>
        <v>0</v>
      </c>
      <c r="AF46" s="232" t="e">
        <f t="shared" si="34"/>
        <v>#DIV/0!</v>
      </c>
      <c r="AG46" s="63"/>
      <c r="AH46" s="60"/>
      <c r="AI46" s="60"/>
    </row>
    <row r="47" spans="1:35" ht="34.5" customHeight="1" thickBot="1">
      <c r="A47" s="174" t="s">
        <v>105</v>
      </c>
      <c r="B47" s="175" t="s">
        <v>110</v>
      </c>
      <c r="C47" s="176" t="s">
        <v>132</v>
      </c>
      <c r="D47" s="177" t="s">
        <v>129</v>
      </c>
      <c r="E47" s="178"/>
      <c r="F47" s="179"/>
      <c r="G47" s="180">
        <f t="shared" si="53"/>
        <v>0</v>
      </c>
      <c r="H47" s="178"/>
      <c r="I47" s="179"/>
      <c r="J47" s="181">
        <f t="shared" si="54"/>
        <v>0</v>
      </c>
      <c r="K47" s="178"/>
      <c r="L47" s="179"/>
      <c r="M47" s="180">
        <f t="shared" si="55"/>
        <v>0</v>
      </c>
      <c r="N47" s="178"/>
      <c r="O47" s="179"/>
      <c r="P47" s="181">
        <f t="shared" si="56"/>
        <v>0</v>
      </c>
      <c r="Q47" s="178"/>
      <c r="R47" s="179"/>
      <c r="S47" s="180">
        <f t="shared" si="57"/>
        <v>0</v>
      </c>
      <c r="T47" s="178"/>
      <c r="U47" s="179"/>
      <c r="V47" s="181">
        <f t="shared" si="58"/>
        <v>0</v>
      </c>
      <c r="W47" s="178"/>
      <c r="X47" s="179"/>
      <c r="Y47" s="180">
        <f t="shared" si="59"/>
        <v>0</v>
      </c>
      <c r="Z47" s="178"/>
      <c r="AA47" s="179"/>
      <c r="AB47" s="181">
        <f t="shared" si="60"/>
        <v>0</v>
      </c>
      <c r="AC47" s="168">
        <f t="shared" si="31"/>
        <v>0</v>
      </c>
      <c r="AD47" s="169">
        <f t="shared" si="32"/>
        <v>0</v>
      </c>
      <c r="AE47" s="233">
        <f t="shared" si="33"/>
        <v>0</v>
      </c>
      <c r="AF47" s="232" t="e">
        <f t="shared" si="34"/>
        <v>#DIV/0!</v>
      </c>
      <c r="AG47" s="63"/>
      <c r="AH47" s="60"/>
      <c r="AI47" s="60"/>
    </row>
    <row r="48" spans="1:35" ht="15" customHeight="1" thickBot="1">
      <c r="A48" s="235" t="s">
        <v>133</v>
      </c>
      <c r="B48" s="236"/>
      <c r="C48" s="237"/>
      <c r="D48" s="238"/>
      <c r="E48" s="239"/>
      <c r="F48" s="240"/>
      <c r="G48" s="241">
        <f>G44+G40+G36</f>
        <v>0</v>
      </c>
      <c r="H48" s="207"/>
      <c r="I48" s="208"/>
      <c r="J48" s="241">
        <f>J44+J40+J36</f>
        <v>0</v>
      </c>
      <c r="K48" s="242"/>
      <c r="L48" s="240"/>
      <c r="M48" s="243">
        <f>M44+M40+M36</f>
        <v>0</v>
      </c>
      <c r="N48" s="239"/>
      <c r="O48" s="240"/>
      <c r="P48" s="243">
        <f>P44+P40+P36</f>
        <v>0</v>
      </c>
      <c r="Q48" s="242"/>
      <c r="R48" s="240"/>
      <c r="S48" s="243">
        <f>S44+S40+S36</f>
        <v>0</v>
      </c>
      <c r="T48" s="239"/>
      <c r="U48" s="240"/>
      <c r="V48" s="243">
        <f>V44+V40+V36</f>
        <v>0</v>
      </c>
      <c r="W48" s="242"/>
      <c r="X48" s="240"/>
      <c r="Y48" s="243">
        <f>Y44+Y40+Y36</f>
        <v>0</v>
      </c>
      <c r="Z48" s="239"/>
      <c r="AA48" s="240"/>
      <c r="AB48" s="243">
        <f>AB44+AB40+AB36</f>
        <v>0</v>
      </c>
      <c r="AC48" s="239">
        <f t="shared" ref="AC48:AD48" si="61">AC36+AC40+AC44</f>
        <v>0</v>
      </c>
      <c r="AD48" s="244">
        <f t="shared" si="61"/>
        <v>0</v>
      </c>
      <c r="AE48" s="243">
        <f t="shared" si="33"/>
        <v>0</v>
      </c>
      <c r="AF48" s="245" t="e">
        <f t="shared" si="34"/>
        <v>#DIV/0!</v>
      </c>
      <c r="AG48" s="69"/>
      <c r="AH48" s="60"/>
      <c r="AI48" s="60"/>
    </row>
    <row r="49" spans="1:35" ht="15.75" customHeight="1" thickBot="1">
      <c r="A49" s="246" t="s">
        <v>100</v>
      </c>
      <c r="B49" s="247" t="s">
        <v>24</v>
      </c>
      <c r="C49" s="215" t="s">
        <v>134</v>
      </c>
      <c r="D49" s="248"/>
      <c r="E49" s="130"/>
      <c r="F49" s="131"/>
      <c r="G49" s="131"/>
      <c r="H49" s="130"/>
      <c r="I49" s="131"/>
      <c r="J49" s="135"/>
      <c r="K49" s="131"/>
      <c r="L49" s="131"/>
      <c r="M49" s="135"/>
      <c r="N49" s="130"/>
      <c r="O49" s="131"/>
      <c r="P49" s="135"/>
      <c r="Q49" s="131"/>
      <c r="R49" s="131"/>
      <c r="S49" s="135"/>
      <c r="T49" s="130"/>
      <c r="U49" s="131"/>
      <c r="V49" s="135"/>
      <c r="W49" s="131"/>
      <c r="X49" s="131"/>
      <c r="Y49" s="135"/>
      <c r="Z49" s="130"/>
      <c r="AA49" s="131"/>
      <c r="AB49" s="131"/>
      <c r="AC49" s="136"/>
      <c r="AD49" s="137"/>
      <c r="AE49" s="137"/>
      <c r="AF49" s="138"/>
      <c r="AG49" s="59"/>
      <c r="AH49" s="60"/>
      <c r="AI49" s="60"/>
    </row>
    <row r="50" spans="1:35" ht="57.75" customHeight="1">
      <c r="A50" s="139" t="s">
        <v>102</v>
      </c>
      <c r="B50" s="140" t="s">
        <v>135</v>
      </c>
      <c r="C50" s="220" t="s">
        <v>136</v>
      </c>
      <c r="D50" s="229"/>
      <c r="E50" s="249">
        <f t="shared" ref="E50:AB50" si="62">SUM(E51:E53)</f>
        <v>0</v>
      </c>
      <c r="F50" s="250">
        <f t="shared" si="62"/>
        <v>0</v>
      </c>
      <c r="G50" s="251">
        <f t="shared" si="62"/>
        <v>0</v>
      </c>
      <c r="H50" s="143">
        <f t="shared" si="62"/>
        <v>0</v>
      </c>
      <c r="I50" s="144">
        <f t="shared" si="62"/>
        <v>0</v>
      </c>
      <c r="J50" s="172">
        <f t="shared" si="62"/>
        <v>0</v>
      </c>
      <c r="K50" s="249">
        <f t="shared" si="62"/>
        <v>0</v>
      </c>
      <c r="L50" s="250">
        <f t="shared" si="62"/>
        <v>0</v>
      </c>
      <c r="M50" s="251">
        <f t="shared" si="62"/>
        <v>0</v>
      </c>
      <c r="N50" s="143">
        <f t="shared" si="62"/>
        <v>0</v>
      </c>
      <c r="O50" s="144">
        <f t="shared" si="62"/>
        <v>0</v>
      </c>
      <c r="P50" s="172">
        <f t="shared" si="62"/>
        <v>0</v>
      </c>
      <c r="Q50" s="249">
        <f t="shared" si="62"/>
        <v>0</v>
      </c>
      <c r="R50" s="250">
        <f t="shared" si="62"/>
        <v>0</v>
      </c>
      <c r="S50" s="251">
        <f t="shared" si="62"/>
        <v>0</v>
      </c>
      <c r="T50" s="143">
        <f t="shared" si="62"/>
        <v>0</v>
      </c>
      <c r="U50" s="144">
        <f t="shared" si="62"/>
        <v>0</v>
      </c>
      <c r="V50" s="172">
        <f t="shared" si="62"/>
        <v>0</v>
      </c>
      <c r="W50" s="249">
        <f t="shared" si="62"/>
        <v>0</v>
      </c>
      <c r="X50" s="250">
        <f t="shared" si="62"/>
        <v>0</v>
      </c>
      <c r="Y50" s="251">
        <f t="shared" si="62"/>
        <v>0</v>
      </c>
      <c r="Z50" s="143">
        <f t="shared" si="62"/>
        <v>0</v>
      </c>
      <c r="AA50" s="144">
        <f t="shared" si="62"/>
        <v>0</v>
      </c>
      <c r="AB50" s="172">
        <f t="shared" si="62"/>
        <v>0</v>
      </c>
      <c r="AC50" s="146">
        <f t="shared" ref="AC50:AC57" si="63">G50+M50+S50+Y50</f>
        <v>0</v>
      </c>
      <c r="AD50" s="147">
        <f t="shared" ref="AD50:AD57" si="64">J50+P50+V50+AB50</f>
        <v>0</v>
      </c>
      <c r="AE50" s="147">
        <f t="shared" ref="AE50:AE58" si="65">AC50-AD50</f>
        <v>0</v>
      </c>
      <c r="AF50" s="149" t="e">
        <f t="shared" ref="AF50:AF58" si="66">AE50/AC50</f>
        <v>#DIV/0!</v>
      </c>
      <c r="AG50" s="61"/>
      <c r="AH50" s="62"/>
      <c r="AI50" s="62"/>
    </row>
    <row r="51" spans="1:35" ht="34.5" customHeight="1">
      <c r="A51" s="150" t="s">
        <v>105</v>
      </c>
      <c r="B51" s="151" t="s">
        <v>106</v>
      </c>
      <c r="C51" s="152" t="s">
        <v>137</v>
      </c>
      <c r="D51" s="153" t="s">
        <v>125</v>
      </c>
      <c r="E51" s="154"/>
      <c r="F51" s="155"/>
      <c r="G51" s="156">
        <f t="shared" ref="G51:G53" si="67">E51*F51</f>
        <v>0</v>
      </c>
      <c r="H51" s="154"/>
      <c r="I51" s="155"/>
      <c r="J51" s="173">
        <f t="shared" ref="J51:J53" si="68">H51*I51</f>
        <v>0</v>
      </c>
      <c r="K51" s="154"/>
      <c r="L51" s="155"/>
      <c r="M51" s="156">
        <f t="shared" ref="M51:M53" si="69">K51*L51</f>
        <v>0</v>
      </c>
      <c r="N51" s="154"/>
      <c r="O51" s="155"/>
      <c r="P51" s="173">
        <f t="shared" ref="P51:P53" si="70">N51*O51</f>
        <v>0</v>
      </c>
      <c r="Q51" s="154"/>
      <c r="R51" s="155"/>
      <c r="S51" s="156">
        <f t="shared" ref="S51:S53" si="71">Q51*R51</f>
        <v>0</v>
      </c>
      <c r="T51" s="154"/>
      <c r="U51" s="155"/>
      <c r="V51" s="173">
        <f t="shared" ref="V51:V53" si="72">T51*U51</f>
        <v>0</v>
      </c>
      <c r="W51" s="154"/>
      <c r="X51" s="155"/>
      <c r="Y51" s="156">
        <f t="shared" ref="Y51:Y53" si="73">W51*X51</f>
        <v>0</v>
      </c>
      <c r="Z51" s="154"/>
      <c r="AA51" s="155"/>
      <c r="AB51" s="173">
        <f t="shared" ref="AB51:AB53" si="74">Z51*AA51</f>
        <v>0</v>
      </c>
      <c r="AC51" s="157">
        <f t="shared" si="63"/>
        <v>0</v>
      </c>
      <c r="AD51" s="158">
        <f t="shared" si="64"/>
        <v>0</v>
      </c>
      <c r="AE51" s="231">
        <f t="shared" si="65"/>
        <v>0</v>
      </c>
      <c r="AF51" s="160" t="e">
        <f t="shared" si="66"/>
        <v>#DIV/0!</v>
      </c>
      <c r="AG51" s="63"/>
      <c r="AH51" s="60"/>
      <c r="AI51" s="60"/>
    </row>
    <row r="52" spans="1:35" ht="34.5" customHeight="1">
      <c r="A52" s="150" t="s">
        <v>105</v>
      </c>
      <c r="B52" s="151" t="s">
        <v>109</v>
      </c>
      <c r="C52" s="152" t="s">
        <v>138</v>
      </c>
      <c r="D52" s="153" t="s">
        <v>125</v>
      </c>
      <c r="E52" s="154"/>
      <c r="F52" s="155"/>
      <c r="G52" s="156">
        <f t="shared" si="67"/>
        <v>0</v>
      </c>
      <c r="H52" s="154"/>
      <c r="I52" s="155"/>
      <c r="J52" s="173">
        <f t="shared" si="68"/>
        <v>0</v>
      </c>
      <c r="K52" s="154"/>
      <c r="L52" s="155"/>
      <c r="M52" s="156">
        <f t="shared" si="69"/>
        <v>0</v>
      </c>
      <c r="N52" s="154"/>
      <c r="O52" s="155"/>
      <c r="P52" s="173">
        <f t="shared" si="70"/>
        <v>0</v>
      </c>
      <c r="Q52" s="154"/>
      <c r="R52" s="155"/>
      <c r="S52" s="156">
        <f t="shared" si="71"/>
        <v>0</v>
      </c>
      <c r="T52" s="154"/>
      <c r="U52" s="155"/>
      <c r="V52" s="173">
        <f t="shared" si="72"/>
        <v>0</v>
      </c>
      <c r="W52" s="154"/>
      <c r="X52" s="155"/>
      <c r="Y52" s="156">
        <f t="shared" si="73"/>
        <v>0</v>
      </c>
      <c r="Z52" s="154"/>
      <c r="AA52" s="155"/>
      <c r="AB52" s="173">
        <f t="shared" si="74"/>
        <v>0</v>
      </c>
      <c r="AC52" s="157">
        <f t="shared" si="63"/>
        <v>0</v>
      </c>
      <c r="AD52" s="158">
        <f t="shared" si="64"/>
        <v>0</v>
      </c>
      <c r="AE52" s="231">
        <f t="shared" si="65"/>
        <v>0</v>
      </c>
      <c r="AF52" s="160" t="e">
        <f t="shared" si="66"/>
        <v>#DIV/0!</v>
      </c>
      <c r="AG52" s="63"/>
      <c r="AH52" s="60"/>
      <c r="AI52" s="60"/>
    </row>
    <row r="53" spans="1:35" ht="34.5" customHeight="1" thickBot="1">
      <c r="A53" s="161" t="s">
        <v>105</v>
      </c>
      <c r="B53" s="162" t="s">
        <v>110</v>
      </c>
      <c r="C53" s="163" t="s">
        <v>139</v>
      </c>
      <c r="D53" s="164" t="s">
        <v>125</v>
      </c>
      <c r="E53" s="165"/>
      <c r="F53" s="166"/>
      <c r="G53" s="167">
        <f t="shared" si="67"/>
        <v>0</v>
      </c>
      <c r="H53" s="178"/>
      <c r="I53" s="179"/>
      <c r="J53" s="181">
        <f t="shared" si="68"/>
        <v>0</v>
      </c>
      <c r="K53" s="165"/>
      <c r="L53" s="166"/>
      <c r="M53" s="167">
        <f t="shared" si="69"/>
        <v>0</v>
      </c>
      <c r="N53" s="178"/>
      <c r="O53" s="179"/>
      <c r="P53" s="181">
        <f t="shared" si="70"/>
        <v>0</v>
      </c>
      <c r="Q53" s="165"/>
      <c r="R53" s="166"/>
      <c r="S53" s="167">
        <f t="shared" si="71"/>
        <v>0</v>
      </c>
      <c r="T53" s="178"/>
      <c r="U53" s="179"/>
      <c r="V53" s="181">
        <f t="shared" si="72"/>
        <v>0</v>
      </c>
      <c r="W53" s="165"/>
      <c r="X53" s="166"/>
      <c r="Y53" s="167">
        <f t="shared" si="73"/>
        <v>0</v>
      </c>
      <c r="Z53" s="178"/>
      <c r="AA53" s="179"/>
      <c r="AB53" s="181">
        <f t="shared" si="74"/>
        <v>0</v>
      </c>
      <c r="AC53" s="168">
        <f t="shared" si="63"/>
        <v>0</v>
      </c>
      <c r="AD53" s="169">
        <f t="shared" si="64"/>
        <v>0</v>
      </c>
      <c r="AE53" s="233">
        <f t="shared" si="65"/>
        <v>0</v>
      </c>
      <c r="AF53" s="160" t="e">
        <f t="shared" si="66"/>
        <v>#DIV/0!</v>
      </c>
      <c r="AG53" s="63"/>
      <c r="AH53" s="60"/>
      <c r="AI53" s="60"/>
    </row>
    <row r="54" spans="1:35" ht="56.25" customHeight="1">
      <c r="A54" s="139" t="s">
        <v>102</v>
      </c>
      <c r="B54" s="140" t="s">
        <v>140</v>
      </c>
      <c r="C54" s="141" t="s">
        <v>141</v>
      </c>
      <c r="D54" s="142"/>
      <c r="E54" s="143">
        <f t="shared" ref="E54:AB54" si="75">SUM(E55:E57)</f>
        <v>0</v>
      </c>
      <c r="F54" s="144">
        <f t="shared" si="75"/>
        <v>0</v>
      </c>
      <c r="G54" s="145">
        <f t="shared" si="75"/>
        <v>0</v>
      </c>
      <c r="H54" s="143">
        <f t="shared" si="75"/>
        <v>0</v>
      </c>
      <c r="I54" s="144">
        <f t="shared" si="75"/>
        <v>0</v>
      </c>
      <c r="J54" s="172">
        <f t="shared" si="75"/>
        <v>0</v>
      </c>
      <c r="K54" s="252">
        <f t="shared" si="75"/>
        <v>0</v>
      </c>
      <c r="L54" s="144">
        <f t="shared" si="75"/>
        <v>0</v>
      </c>
      <c r="M54" s="172">
        <f t="shared" si="75"/>
        <v>0</v>
      </c>
      <c r="N54" s="143">
        <f t="shared" si="75"/>
        <v>0</v>
      </c>
      <c r="O54" s="144">
        <f t="shared" si="75"/>
        <v>0</v>
      </c>
      <c r="P54" s="172">
        <f t="shared" si="75"/>
        <v>0</v>
      </c>
      <c r="Q54" s="252">
        <f t="shared" si="75"/>
        <v>0</v>
      </c>
      <c r="R54" s="144">
        <f t="shared" si="75"/>
        <v>0</v>
      </c>
      <c r="S54" s="172">
        <f t="shared" si="75"/>
        <v>0</v>
      </c>
      <c r="T54" s="143">
        <f t="shared" si="75"/>
        <v>0</v>
      </c>
      <c r="U54" s="144">
        <f t="shared" si="75"/>
        <v>0</v>
      </c>
      <c r="V54" s="172">
        <f t="shared" si="75"/>
        <v>0</v>
      </c>
      <c r="W54" s="252">
        <f t="shared" si="75"/>
        <v>0</v>
      </c>
      <c r="X54" s="144">
        <f t="shared" si="75"/>
        <v>0</v>
      </c>
      <c r="Y54" s="172">
        <f t="shared" si="75"/>
        <v>0</v>
      </c>
      <c r="Z54" s="143">
        <f t="shared" si="75"/>
        <v>0</v>
      </c>
      <c r="AA54" s="144">
        <f t="shared" si="75"/>
        <v>0</v>
      </c>
      <c r="AB54" s="172">
        <f t="shared" si="75"/>
        <v>0</v>
      </c>
      <c r="AC54" s="146">
        <f t="shared" si="63"/>
        <v>0</v>
      </c>
      <c r="AD54" s="147">
        <f t="shared" si="64"/>
        <v>0</v>
      </c>
      <c r="AE54" s="147">
        <f t="shared" si="65"/>
        <v>0</v>
      </c>
      <c r="AF54" s="182" t="e">
        <f t="shared" si="66"/>
        <v>#DIV/0!</v>
      </c>
      <c r="AG54" s="65"/>
      <c r="AH54" s="62"/>
      <c r="AI54" s="62"/>
    </row>
    <row r="55" spans="1:35" ht="45" customHeight="1">
      <c r="A55" s="150" t="s">
        <v>105</v>
      </c>
      <c r="B55" s="151" t="s">
        <v>106</v>
      </c>
      <c r="C55" s="152" t="s">
        <v>142</v>
      </c>
      <c r="D55" s="253"/>
      <c r="E55" s="154"/>
      <c r="F55" s="155"/>
      <c r="G55" s="156">
        <f t="shared" ref="G55:G57" si="76">E55*F55</f>
        <v>0</v>
      </c>
      <c r="H55" s="154"/>
      <c r="I55" s="155"/>
      <c r="J55" s="173">
        <f t="shared" ref="J55:J57" si="77">H55*I55</f>
        <v>0</v>
      </c>
      <c r="K55" s="254"/>
      <c r="L55" s="155"/>
      <c r="M55" s="173">
        <f t="shared" ref="M55:M57" si="78">K55*L55</f>
        <v>0</v>
      </c>
      <c r="N55" s="154"/>
      <c r="O55" s="155"/>
      <c r="P55" s="173">
        <f t="shared" ref="P55:P57" si="79">N55*O55</f>
        <v>0</v>
      </c>
      <c r="Q55" s="254"/>
      <c r="R55" s="155"/>
      <c r="S55" s="173">
        <f t="shared" ref="S55:S57" si="80">Q55*R55</f>
        <v>0</v>
      </c>
      <c r="T55" s="154"/>
      <c r="U55" s="155"/>
      <c r="V55" s="173">
        <f t="shared" ref="V55:V57" si="81">T55*U55</f>
        <v>0</v>
      </c>
      <c r="W55" s="254"/>
      <c r="X55" s="155"/>
      <c r="Y55" s="173">
        <f t="shared" ref="Y55:Y57" si="82">W55*X55</f>
        <v>0</v>
      </c>
      <c r="Z55" s="154"/>
      <c r="AA55" s="155"/>
      <c r="AB55" s="173">
        <f t="shared" ref="AB55:AB57" si="83">Z55*AA55</f>
        <v>0</v>
      </c>
      <c r="AC55" s="157">
        <f t="shared" si="63"/>
        <v>0</v>
      </c>
      <c r="AD55" s="158">
        <f t="shared" si="64"/>
        <v>0</v>
      </c>
      <c r="AE55" s="231">
        <f t="shared" si="65"/>
        <v>0</v>
      </c>
      <c r="AF55" s="160" t="e">
        <f t="shared" si="66"/>
        <v>#DIV/0!</v>
      </c>
      <c r="AG55" s="63"/>
      <c r="AH55" s="60"/>
      <c r="AI55" s="60"/>
    </row>
    <row r="56" spans="1:35" ht="24.75" customHeight="1">
      <c r="A56" s="150" t="s">
        <v>105</v>
      </c>
      <c r="B56" s="151" t="s">
        <v>109</v>
      </c>
      <c r="C56" s="152" t="s">
        <v>143</v>
      </c>
      <c r="D56" s="253"/>
      <c r="E56" s="154"/>
      <c r="F56" s="155"/>
      <c r="G56" s="156">
        <f t="shared" si="76"/>
        <v>0</v>
      </c>
      <c r="H56" s="154"/>
      <c r="I56" s="155"/>
      <c r="J56" s="173">
        <f t="shared" si="77"/>
        <v>0</v>
      </c>
      <c r="K56" s="254"/>
      <c r="L56" s="155"/>
      <c r="M56" s="173">
        <f t="shared" si="78"/>
        <v>0</v>
      </c>
      <c r="N56" s="154"/>
      <c r="O56" s="155"/>
      <c r="P56" s="173">
        <f t="shared" si="79"/>
        <v>0</v>
      </c>
      <c r="Q56" s="254"/>
      <c r="R56" s="155"/>
      <c r="S56" s="173">
        <f t="shared" si="80"/>
        <v>0</v>
      </c>
      <c r="T56" s="154"/>
      <c r="U56" s="155"/>
      <c r="V56" s="173">
        <f t="shared" si="81"/>
        <v>0</v>
      </c>
      <c r="W56" s="254"/>
      <c r="X56" s="155"/>
      <c r="Y56" s="173">
        <f t="shared" si="82"/>
        <v>0</v>
      </c>
      <c r="Z56" s="154"/>
      <c r="AA56" s="155"/>
      <c r="AB56" s="173">
        <f t="shared" si="83"/>
        <v>0</v>
      </c>
      <c r="AC56" s="157">
        <f t="shared" si="63"/>
        <v>0</v>
      </c>
      <c r="AD56" s="158">
        <f t="shared" si="64"/>
        <v>0</v>
      </c>
      <c r="AE56" s="231">
        <f t="shared" si="65"/>
        <v>0</v>
      </c>
      <c r="AF56" s="160" t="e">
        <f t="shared" si="66"/>
        <v>#DIV/0!</v>
      </c>
      <c r="AG56" s="63"/>
      <c r="AH56" s="60"/>
      <c r="AI56" s="60"/>
    </row>
    <row r="57" spans="1:35" ht="21" customHeight="1" thickBot="1">
      <c r="A57" s="174" t="s">
        <v>105</v>
      </c>
      <c r="B57" s="175" t="s">
        <v>110</v>
      </c>
      <c r="C57" s="176" t="s">
        <v>144</v>
      </c>
      <c r="D57" s="255"/>
      <c r="E57" s="178"/>
      <c r="F57" s="179"/>
      <c r="G57" s="180">
        <f t="shared" si="76"/>
        <v>0</v>
      </c>
      <c r="H57" s="178"/>
      <c r="I57" s="179"/>
      <c r="J57" s="181">
        <f t="shared" si="77"/>
        <v>0</v>
      </c>
      <c r="K57" s="256"/>
      <c r="L57" s="179"/>
      <c r="M57" s="181">
        <f t="shared" si="78"/>
        <v>0</v>
      </c>
      <c r="N57" s="178"/>
      <c r="O57" s="179"/>
      <c r="P57" s="181">
        <f t="shared" si="79"/>
        <v>0</v>
      </c>
      <c r="Q57" s="256"/>
      <c r="R57" s="179"/>
      <c r="S57" s="181">
        <f t="shared" si="80"/>
        <v>0</v>
      </c>
      <c r="T57" s="178"/>
      <c r="U57" s="179"/>
      <c r="V57" s="181">
        <f t="shared" si="81"/>
        <v>0</v>
      </c>
      <c r="W57" s="256"/>
      <c r="X57" s="179"/>
      <c r="Y57" s="181">
        <f t="shared" si="82"/>
        <v>0</v>
      </c>
      <c r="Z57" s="178"/>
      <c r="AA57" s="179"/>
      <c r="AB57" s="181">
        <f t="shared" si="83"/>
        <v>0</v>
      </c>
      <c r="AC57" s="168">
        <f t="shared" si="63"/>
        <v>0</v>
      </c>
      <c r="AD57" s="169">
        <f t="shared" si="64"/>
        <v>0</v>
      </c>
      <c r="AE57" s="233">
        <f t="shared" si="65"/>
        <v>0</v>
      </c>
      <c r="AF57" s="200" t="e">
        <f t="shared" si="66"/>
        <v>#DIV/0!</v>
      </c>
      <c r="AG57" s="67"/>
      <c r="AH57" s="60"/>
      <c r="AI57" s="60"/>
    </row>
    <row r="58" spans="1:35" ht="15" customHeight="1" thickBot="1">
      <c r="A58" s="235" t="s">
        <v>145</v>
      </c>
      <c r="B58" s="236"/>
      <c r="C58" s="237"/>
      <c r="D58" s="238"/>
      <c r="E58" s="239">
        <f t="shared" ref="E58:AB58" si="84">E54+E50</f>
        <v>0</v>
      </c>
      <c r="F58" s="240">
        <f t="shared" si="84"/>
        <v>0</v>
      </c>
      <c r="G58" s="241">
        <f t="shared" si="84"/>
        <v>0</v>
      </c>
      <c r="H58" s="207">
        <f t="shared" si="84"/>
        <v>0</v>
      </c>
      <c r="I58" s="208">
        <f t="shared" si="84"/>
        <v>0</v>
      </c>
      <c r="J58" s="257">
        <f t="shared" si="84"/>
        <v>0</v>
      </c>
      <c r="K58" s="242">
        <f t="shared" si="84"/>
        <v>0</v>
      </c>
      <c r="L58" s="240">
        <f t="shared" si="84"/>
        <v>0</v>
      </c>
      <c r="M58" s="243">
        <f t="shared" si="84"/>
        <v>0</v>
      </c>
      <c r="N58" s="239">
        <f t="shared" si="84"/>
        <v>0</v>
      </c>
      <c r="O58" s="240">
        <f t="shared" si="84"/>
        <v>0</v>
      </c>
      <c r="P58" s="243">
        <f t="shared" si="84"/>
        <v>0</v>
      </c>
      <c r="Q58" s="242">
        <f t="shared" si="84"/>
        <v>0</v>
      </c>
      <c r="R58" s="240">
        <f t="shared" si="84"/>
        <v>0</v>
      </c>
      <c r="S58" s="243">
        <f t="shared" si="84"/>
        <v>0</v>
      </c>
      <c r="T58" s="239">
        <f t="shared" si="84"/>
        <v>0</v>
      </c>
      <c r="U58" s="240">
        <f t="shared" si="84"/>
        <v>0</v>
      </c>
      <c r="V58" s="243">
        <f t="shared" si="84"/>
        <v>0</v>
      </c>
      <c r="W58" s="242">
        <f t="shared" si="84"/>
        <v>0</v>
      </c>
      <c r="X58" s="240">
        <f t="shared" si="84"/>
        <v>0</v>
      </c>
      <c r="Y58" s="243">
        <f t="shared" si="84"/>
        <v>0</v>
      </c>
      <c r="Z58" s="239">
        <f t="shared" si="84"/>
        <v>0</v>
      </c>
      <c r="AA58" s="240">
        <f t="shared" si="84"/>
        <v>0</v>
      </c>
      <c r="AB58" s="243">
        <f t="shared" si="84"/>
        <v>0</v>
      </c>
      <c r="AC58" s="242">
        <f t="shared" ref="AC58:AD58" si="85">AC50+AC54</f>
        <v>0</v>
      </c>
      <c r="AD58" s="244">
        <f t="shared" si="85"/>
        <v>0</v>
      </c>
      <c r="AE58" s="239">
        <f t="shared" si="65"/>
        <v>0</v>
      </c>
      <c r="AF58" s="258" t="e">
        <f t="shared" si="66"/>
        <v>#DIV/0!</v>
      </c>
      <c r="AG58" s="70"/>
      <c r="AH58" s="60"/>
      <c r="AI58" s="60"/>
    </row>
    <row r="59" spans="1:35" ht="15" customHeight="1" thickBot="1">
      <c r="A59" s="259" t="s">
        <v>100</v>
      </c>
      <c r="B59" s="260" t="s">
        <v>25</v>
      </c>
      <c r="C59" s="215" t="s">
        <v>146</v>
      </c>
      <c r="D59" s="248"/>
      <c r="E59" s="130"/>
      <c r="F59" s="131"/>
      <c r="G59" s="131"/>
      <c r="H59" s="130"/>
      <c r="I59" s="131"/>
      <c r="J59" s="135"/>
      <c r="K59" s="131"/>
      <c r="L59" s="131"/>
      <c r="M59" s="135"/>
      <c r="N59" s="130"/>
      <c r="O59" s="131"/>
      <c r="P59" s="135"/>
      <c r="Q59" s="131"/>
      <c r="R59" s="131"/>
      <c r="S59" s="135"/>
      <c r="T59" s="130"/>
      <c r="U59" s="131"/>
      <c r="V59" s="135"/>
      <c r="W59" s="131"/>
      <c r="X59" s="131"/>
      <c r="Y59" s="135"/>
      <c r="Z59" s="130"/>
      <c r="AA59" s="131"/>
      <c r="AB59" s="131"/>
      <c r="AC59" s="136"/>
      <c r="AD59" s="137"/>
      <c r="AE59" s="137"/>
      <c r="AF59" s="138"/>
      <c r="AG59" s="59"/>
      <c r="AH59" s="60"/>
      <c r="AI59" s="60"/>
    </row>
    <row r="60" spans="1:35" ht="15" customHeight="1">
      <c r="A60" s="139" t="s">
        <v>102</v>
      </c>
      <c r="B60" s="140" t="s">
        <v>147</v>
      </c>
      <c r="C60" s="220" t="s">
        <v>148</v>
      </c>
      <c r="D60" s="229"/>
      <c r="E60" s="249">
        <f t="shared" ref="E60:AB60" si="86">SUM(E61:E63)</f>
        <v>0</v>
      </c>
      <c r="F60" s="250">
        <f t="shared" si="86"/>
        <v>0</v>
      </c>
      <c r="G60" s="251">
        <f t="shared" si="86"/>
        <v>0</v>
      </c>
      <c r="H60" s="143">
        <f t="shared" si="86"/>
        <v>0</v>
      </c>
      <c r="I60" s="144">
        <f t="shared" si="86"/>
        <v>0</v>
      </c>
      <c r="J60" s="172">
        <f t="shared" si="86"/>
        <v>0</v>
      </c>
      <c r="K60" s="261">
        <f t="shared" si="86"/>
        <v>0</v>
      </c>
      <c r="L60" s="250">
        <f t="shared" si="86"/>
        <v>0</v>
      </c>
      <c r="M60" s="262">
        <f t="shared" si="86"/>
        <v>0</v>
      </c>
      <c r="N60" s="249">
        <f t="shared" si="86"/>
        <v>0</v>
      </c>
      <c r="O60" s="250">
        <f t="shared" si="86"/>
        <v>0</v>
      </c>
      <c r="P60" s="262">
        <f t="shared" si="86"/>
        <v>0</v>
      </c>
      <c r="Q60" s="261">
        <f t="shared" si="86"/>
        <v>0</v>
      </c>
      <c r="R60" s="250">
        <f t="shared" si="86"/>
        <v>0</v>
      </c>
      <c r="S60" s="262">
        <f t="shared" si="86"/>
        <v>0</v>
      </c>
      <c r="T60" s="249">
        <f t="shared" si="86"/>
        <v>0</v>
      </c>
      <c r="U60" s="250">
        <f t="shared" si="86"/>
        <v>0</v>
      </c>
      <c r="V60" s="262">
        <f t="shared" si="86"/>
        <v>0</v>
      </c>
      <c r="W60" s="261">
        <f t="shared" si="86"/>
        <v>0</v>
      </c>
      <c r="X60" s="250">
        <f t="shared" si="86"/>
        <v>0</v>
      </c>
      <c r="Y60" s="262">
        <f t="shared" si="86"/>
        <v>0</v>
      </c>
      <c r="Z60" s="249">
        <f t="shared" si="86"/>
        <v>0</v>
      </c>
      <c r="AA60" s="250">
        <f t="shared" si="86"/>
        <v>0</v>
      </c>
      <c r="AB60" s="262">
        <f t="shared" si="86"/>
        <v>0</v>
      </c>
      <c r="AC60" s="146">
        <f t="shared" ref="AC60:AC79" si="87">G60+M60+S60+Y60</f>
        <v>0</v>
      </c>
      <c r="AD60" s="147">
        <f t="shared" ref="AD60:AD79" si="88">J60+P60+V60+AB60</f>
        <v>0</v>
      </c>
      <c r="AE60" s="147">
        <f t="shared" ref="AE60:AE86" si="89">AC60-AD60</f>
        <v>0</v>
      </c>
      <c r="AF60" s="149" t="e">
        <f t="shared" ref="AF60:AF86" si="90">AE60/AC60</f>
        <v>#DIV/0!</v>
      </c>
      <c r="AG60" s="61"/>
      <c r="AH60" s="62"/>
      <c r="AI60" s="62"/>
    </row>
    <row r="61" spans="1:35" ht="34.5" customHeight="1">
      <c r="A61" s="150" t="s">
        <v>105</v>
      </c>
      <c r="B61" s="151" t="s">
        <v>106</v>
      </c>
      <c r="C61" s="152" t="s">
        <v>149</v>
      </c>
      <c r="D61" s="263" t="s">
        <v>150</v>
      </c>
      <c r="E61" s="264"/>
      <c r="F61" s="265"/>
      <c r="G61" s="266">
        <f t="shared" ref="G61:G63" si="91">E61*F61</f>
        <v>0</v>
      </c>
      <c r="H61" s="264"/>
      <c r="I61" s="265"/>
      <c r="J61" s="267">
        <f t="shared" ref="J61:J63" si="92">H61*I61</f>
        <v>0</v>
      </c>
      <c r="K61" s="254"/>
      <c r="L61" s="265"/>
      <c r="M61" s="173">
        <f t="shared" ref="M61:M63" si="93">K61*L61</f>
        <v>0</v>
      </c>
      <c r="N61" s="154"/>
      <c r="O61" s="265"/>
      <c r="P61" s="173">
        <f t="shared" ref="P61:P63" si="94">N61*O61</f>
        <v>0</v>
      </c>
      <c r="Q61" s="254"/>
      <c r="R61" s="265"/>
      <c r="S61" s="173">
        <f t="shared" ref="S61:S63" si="95">Q61*R61</f>
        <v>0</v>
      </c>
      <c r="T61" s="154"/>
      <c r="U61" s="265"/>
      <c r="V61" s="173">
        <f t="shared" ref="V61:V63" si="96">T61*U61</f>
        <v>0</v>
      </c>
      <c r="W61" s="254"/>
      <c r="X61" s="265"/>
      <c r="Y61" s="173">
        <f t="shared" ref="Y61:Y63" si="97">W61*X61</f>
        <v>0</v>
      </c>
      <c r="Z61" s="154"/>
      <c r="AA61" s="265"/>
      <c r="AB61" s="173">
        <f t="shared" ref="AB61:AB63" si="98">Z61*AA61</f>
        <v>0</v>
      </c>
      <c r="AC61" s="157">
        <f t="shared" si="87"/>
        <v>0</v>
      </c>
      <c r="AD61" s="158">
        <f t="shared" si="88"/>
        <v>0</v>
      </c>
      <c r="AE61" s="231">
        <f t="shared" si="89"/>
        <v>0</v>
      </c>
      <c r="AF61" s="160" t="e">
        <f t="shared" si="90"/>
        <v>#DIV/0!</v>
      </c>
      <c r="AG61" s="63"/>
      <c r="AH61" s="60"/>
      <c r="AI61" s="60"/>
    </row>
    <row r="62" spans="1:35" ht="34.5" customHeight="1">
      <c r="A62" s="150" t="s">
        <v>105</v>
      </c>
      <c r="B62" s="151" t="s">
        <v>109</v>
      </c>
      <c r="C62" s="152" t="s">
        <v>149</v>
      </c>
      <c r="D62" s="263" t="s">
        <v>150</v>
      </c>
      <c r="E62" s="264"/>
      <c r="F62" s="265"/>
      <c r="G62" s="266">
        <f t="shared" si="91"/>
        <v>0</v>
      </c>
      <c r="H62" s="264"/>
      <c r="I62" s="265"/>
      <c r="J62" s="267">
        <f t="shared" si="92"/>
        <v>0</v>
      </c>
      <c r="K62" s="254"/>
      <c r="L62" s="265"/>
      <c r="M62" s="173">
        <f t="shared" si="93"/>
        <v>0</v>
      </c>
      <c r="N62" s="154"/>
      <c r="O62" s="265"/>
      <c r="P62" s="173">
        <f t="shared" si="94"/>
        <v>0</v>
      </c>
      <c r="Q62" s="254"/>
      <c r="R62" s="265"/>
      <c r="S62" s="173">
        <f t="shared" si="95"/>
        <v>0</v>
      </c>
      <c r="T62" s="154"/>
      <c r="U62" s="265"/>
      <c r="V62" s="173">
        <f t="shared" si="96"/>
        <v>0</v>
      </c>
      <c r="W62" s="254"/>
      <c r="X62" s="265"/>
      <c r="Y62" s="173">
        <f t="shared" si="97"/>
        <v>0</v>
      </c>
      <c r="Z62" s="154"/>
      <c r="AA62" s="265"/>
      <c r="AB62" s="173">
        <f t="shared" si="98"/>
        <v>0</v>
      </c>
      <c r="AC62" s="157">
        <f t="shared" si="87"/>
        <v>0</v>
      </c>
      <c r="AD62" s="158">
        <f t="shared" si="88"/>
        <v>0</v>
      </c>
      <c r="AE62" s="231">
        <f t="shared" si="89"/>
        <v>0</v>
      </c>
      <c r="AF62" s="160" t="e">
        <f t="shared" si="90"/>
        <v>#DIV/0!</v>
      </c>
      <c r="AG62" s="63"/>
      <c r="AH62" s="60"/>
      <c r="AI62" s="60"/>
    </row>
    <row r="63" spans="1:35" ht="34.5" customHeight="1" thickBot="1">
      <c r="A63" s="174" t="s">
        <v>105</v>
      </c>
      <c r="B63" s="162" t="s">
        <v>110</v>
      </c>
      <c r="C63" s="163" t="s">
        <v>149</v>
      </c>
      <c r="D63" s="268" t="s">
        <v>150</v>
      </c>
      <c r="E63" s="269"/>
      <c r="F63" s="270"/>
      <c r="G63" s="271">
        <f t="shared" si="91"/>
        <v>0</v>
      </c>
      <c r="H63" s="272"/>
      <c r="I63" s="273"/>
      <c r="J63" s="274">
        <f t="shared" si="92"/>
        <v>0</v>
      </c>
      <c r="K63" s="275"/>
      <c r="L63" s="270"/>
      <c r="M63" s="276">
        <f t="shared" si="93"/>
        <v>0</v>
      </c>
      <c r="N63" s="165"/>
      <c r="O63" s="270"/>
      <c r="P63" s="276">
        <f t="shared" si="94"/>
        <v>0</v>
      </c>
      <c r="Q63" s="275"/>
      <c r="R63" s="270"/>
      <c r="S63" s="276">
        <f t="shared" si="95"/>
        <v>0</v>
      </c>
      <c r="T63" s="165"/>
      <c r="U63" s="270"/>
      <c r="V63" s="276">
        <f t="shared" si="96"/>
        <v>0</v>
      </c>
      <c r="W63" s="275"/>
      <c r="X63" s="270"/>
      <c r="Y63" s="276">
        <f t="shared" si="97"/>
        <v>0</v>
      </c>
      <c r="Z63" s="165"/>
      <c r="AA63" s="270"/>
      <c r="AB63" s="276">
        <f t="shared" si="98"/>
        <v>0</v>
      </c>
      <c r="AC63" s="168">
        <f t="shared" si="87"/>
        <v>0</v>
      </c>
      <c r="AD63" s="169">
        <f t="shared" si="88"/>
        <v>0</v>
      </c>
      <c r="AE63" s="233">
        <f t="shared" si="89"/>
        <v>0</v>
      </c>
      <c r="AF63" s="160" t="e">
        <f t="shared" si="90"/>
        <v>#DIV/0!</v>
      </c>
      <c r="AG63" s="63"/>
      <c r="AH63" s="60"/>
      <c r="AI63" s="60"/>
    </row>
    <row r="64" spans="1:35" ht="27.75" customHeight="1">
      <c r="A64" s="139" t="s">
        <v>102</v>
      </c>
      <c r="B64" s="140" t="s">
        <v>151</v>
      </c>
      <c r="C64" s="141" t="s">
        <v>152</v>
      </c>
      <c r="D64" s="142"/>
      <c r="E64" s="143">
        <f t="shared" ref="E64:AB64" si="99">SUM(E65:E67)</f>
        <v>0</v>
      </c>
      <c r="F64" s="144">
        <f t="shared" si="99"/>
        <v>0</v>
      </c>
      <c r="G64" s="145">
        <f t="shared" si="99"/>
        <v>0</v>
      </c>
      <c r="H64" s="143">
        <f t="shared" si="99"/>
        <v>0</v>
      </c>
      <c r="I64" s="144">
        <f t="shared" si="99"/>
        <v>0</v>
      </c>
      <c r="J64" s="172">
        <f t="shared" si="99"/>
        <v>0</v>
      </c>
      <c r="K64" s="252">
        <f t="shared" si="99"/>
        <v>0</v>
      </c>
      <c r="L64" s="144">
        <f t="shared" si="99"/>
        <v>0</v>
      </c>
      <c r="M64" s="172">
        <f t="shared" si="99"/>
        <v>0</v>
      </c>
      <c r="N64" s="143">
        <f t="shared" si="99"/>
        <v>0</v>
      </c>
      <c r="O64" s="144">
        <f t="shared" si="99"/>
        <v>0</v>
      </c>
      <c r="P64" s="172">
        <f t="shared" si="99"/>
        <v>0</v>
      </c>
      <c r="Q64" s="252">
        <f t="shared" si="99"/>
        <v>0</v>
      </c>
      <c r="R64" s="144">
        <f t="shared" si="99"/>
        <v>0</v>
      </c>
      <c r="S64" s="172">
        <f t="shared" si="99"/>
        <v>0</v>
      </c>
      <c r="T64" s="143">
        <f t="shared" si="99"/>
        <v>0</v>
      </c>
      <c r="U64" s="144">
        <f t="shared" si="99"/>
        <v>0</v>
      </c>
      <c r="V64" s="172">
        <f t="shared" si="99"/>
        <v>0</v>
      </c>
      <c r="W64" s="252">
        <f t="shared" si="99"/>
        <v>0</v>
      </c>
      <c r="X64" s="144">
        <f t="shared" si="99"/>
        <v>0</v>
      </c>
      <c r="Y64" s="172">
        <f t="shared" si="99"/>
        <v>0</v>
      </c>
      <c r="Z64" s="143">
        <f t="shared" si="99"/>
        <v>0</v>
      </c>
      <c r="AA64" s="144">
        <f t="shared" si="99"/>
        <v>0</v>
      </c>
      <c r="AB64" s="172">
        <f t="shared" si="99"/>
        <v>0</v>
      </c>
      <c r="AC64" s="146">
        <f t="shared" si="87"/>
        <v>0</v>
      </c>
      <c r="AD64" s="147">
        <f t="shared" si="88"/>
        <v>0</v>
      </c>
      <c r="AE64" s="147">
        <f t="shared" si="89"/>
        <v>0</v>
      </c>
      <c r="AF64" s="182" t="e">
        <f t="shared" si="90"/>
        <v>#DIV/0!</v>
      </c>
      <c r="AG64" s="65"/>
      <c r="AH64" s="62"/>
      <c r="AI64" s="62"/>
    </row>
    <row r="65" spans="1:35" ht="30" customHeight="1">
      <c r="A65" s="150" t="s">
        <v>105</v>
      </c>
      <c r="B65" s="151" t="s">
        <v>106</v>
      </c>
      <c r="C65" s="277" t="s">
        <v>153</v>
      </c>
      <c r="D65" s="153" t="s">
        <v>154</v>
      </c>
      <c r="E65" s="154"/>
      <c r="F65" s="155"/>
      <c r="G65" s="156">
        <f t="shared" ref="G65:G67" si="100">E65*F65</f>
        <v>0</v>
      </c>
      <c r="H65" s="154"/>
      <c r="I65" s="155"/>
      <c r="J65" s="173">
        <f t="shared" ref="J65:J67" si="101">H65*I65</f>
        <v>0</v>
      </c>
      <c r="K65" s="254"/>
      <c r="L65" s="155"/>
      <c r="M65" s="173">
        <f t="shared" ref="M65:M67" si="102">K65*L65</f>
        <v>0</v>
      </c>
      <c r="N65" s="154"/>
      <c r="O65" s="155"/>
      <c r="P65" s="173">
        <f t="shared" ref="P65:P67" si="103">N65*O65</f>
        <v>0</v>
      </c>
      <c r="Q65" s="254"/>
      <c r="R65" s="155"/>
      <c r="S65" s="173">
        <f t="shared" ref="S65:S67" si="104">Q65*R65</f>
        <v>0</v>
      </c>
      <c r="T65" s="154"/>
      <c r="U65" s="155"/>
      <c r="V65" s="173">
        <f t="shared" ref="V65:V67" si="105">T65*U65</f>
        <v>0</v>
      </c>
      <c r="W65" s="254"/>
      <c r="X65" s="155"/>
      <c r="Y65" s="173">
        <f t="shared" ref="Y65:Y67" si="106">W65*X65</f>
        <v>0</v>
      </c>
      <c r="Z65" s="154"/>
      <c r="AA65" s="155"/>
      <c r="AB65" s="173">
        <f t="shared" ref="AB65:AB67" si="107">Z65*AA65</f>
        <v>0</v>
      </c>
      <c r="AC65" s="157">
        <f t="shared" si="87"/>
        <v>0</v>
      </c>
      <c r="AD65" s="158">
        <f t="shared" si="88"/>
        <v>0</v>
      </c>
      <c r="AE65" s="231">
        <f t="shared" si="89"/>
        <v>0</v>
      </c>
      <c r="AF65" s="160" t="e">
        <f t="shared" si="90"/>
        <v>#DIV/0!</v>
      </c>
      <c r="AG65" s="63"/>
      <c r="AH65" s="60"/>
      <c r="AI65" s="60"/>
    </row>
    <row r="66" spans="1:35" ht="30" customHeight="1">
      <c r="A66" s="150" t="s">
        <v>105</v>
      </c>
      <c r="B66" s="151" t="s">
        <v>109</v>
      </c>
      <c r="C66" s="277" t="s">
        <v>137</v>
      </c>
      <c r="D66" s="153" t="s">
        <v>154</v>
      </c>
      <c r="E66" s="154"/>
      <c r="F66" s="155"/>
      <c r="G66" s="156">
        <f t="shared" si="100"/>
        <v>0</v>
      </c>
      <c r="H66" s="154"/>
      <c r="I66" s="155"/>
      <c r="J66" s="173">
        <f t="shared" si="101"/>
        <v>0</v>
      </c>
      <c r="K66" s="254"/>
      <c r="L66" s="155"/>
      <c r="M66" s="173">
        <f t="shared" si="102"/>
        <v>0</v>
      </c>
      <c r="N66" s="154"/>
      <c r="O66" s="155"/>
      <c r="P66" s="173">
        <f t="shared" si="103"/>
        <v>0</v>
      </c>
      <c r="Q66" s="254"/>
      <c r="R66" s="155"/>
      <c r="S66" s="173">
        <f t="shared" si="104"/>
        <v>0</v>
      </c>
      <c r="T66" s="154"/>
      <c r="U66" s="155"/>
      <c r="V66" s="173">
        <f t="shared" si="105"/>
        <v>0</v>
      </c>
      <c r="W66" s="254"/>
      <c r="X66" s="155"/>
      <c r="Y66" s="173">
        <f t="shared" si="106"/>
        <v>0</v>
      </c>
      <c r="Z66" s="154"/>
      <c r="AA66" s="155"/>
      <c r="AB66" s="173">
        <f t="shared" si="107"/>
        <v>0</v>
      </c>
      <c r="AC66" s="157">
        <f t="shared" si="87"/>
        <v>0</v>
      </c>
      <c r="AD66" s="158">
        <f t="shared" si="88"/>
        <v>0</v>
      </c>
      <c r="AE66" s="231">
        <f t="shared" si="89"/>
        <v>0</v>
      </c>
      <c r="AF66" s="160" t="e">
        <f t="shared" si="90"/>
        <v>#DIV/0!</v>
      </c>
      <c r="AG66" s="63"/>
      <c r="AH66" s="60"/>
      <c r="AI66" s="60"/>
    </row>
    <row r="67" spans="1:35" ht="30" customHeight="1" thickBot="1">
      <c r="A67" s="161" t="s">
        <v>105</v>
      </c>
      <c r="B67" s="175" t="s">
        <v>110</v>
      </c>
      <c r="C67" s="278" t="s">
        <v>138</v>
      </c>
      <c r="D67" s="164" t="s">
        <v>154</v>
      </c>
      <c r="E67" s="165"/>
      <c r="F67" s="166"/>
      <c r="G67" s="167">
        <f t="shared" si="100"/>
        <v>0</v>
      </c>
      <c r="H67" s="178"/>
      <c r="I67" s="179"/>
      <c r="J67" s="181">
        <f t="shared" si="101"/>
        <v>0</v>
      </c>
      <c r="K67" s="275"/>
      <c r="L67" s="166"/>
      <c r="M67" s="276">
        <f t="shared" si="102"/>
        <v>0</v>
      </c>
      <c r="N67" s="165"/>
      <c r="O67" s="166"/>
      <c r="P67" s="276">
        <f t="shared" si="103"/>
        <v>0</v>
      </c>
      <c r="Q67" s="275"/>
      <c r="R67" s="166"/>
      <c r="S67" s="276">
        <f t="shared" si="104"/>
        <v>0</v>
      </c>
      <c r="T67" s="165"/>
      <c r="U67" s="166"/>
      <c r="V67" s="276">
        <f t="shared" si="105"/>
        <v>0</v>
      </c>
      <c r="W67" s="275"/>
      <c r="X67" s="166"/>
      <c r="Y67" s="276">
        <f t="shared" si="106"/>
        <v>0</v>
      </c>
      <c r="Z67" s="165"/>
      <c r="AA67" s="166"/>
      <c r="AB67" s="276">
        <f t="shared" si="107"/>
        <v>0</v>
      </c>
      <c r="AC67" s="168">
        <f t="shared" si="87"/>
        <v>0</v>
      </c>
      <c r="AD67" s="169">
        <f t="shared" si="88"/>
        <v>0</v>
      </c>
      <c r="AE67" s="233">
        <f t="shared" si="89"/>
        <v>0</v>
      </c>
      <c r="AF67" s="160" t="e">
        <f t="shared" si="90"/>
        <v>#DIV/0!</v>
      </c>
      <c r="AG67" s="63"/>
      <c r="AH67" s="60"/>
      <c r="AI67" s="60"/>
    </row>
    <row r="68" spans="1:35" ht="15" customHeight="1">
      <c r="A68" s="139" t="s">
        <v>102</v>
      </c>
      <c r="B68" s="140" t="s">
        <v>155</v>
      </c>
      <c r="C68" s="141" t="s">
        <v>156</v>
      </c>
      <c r="D68" s="142"/>
      <c r="E68" s="143">
        <f t="shared" ref="E68:AB68" si="108">SUM(E69:E71)</f>
        <v>1500</v>
      </c>
      <c r="F68" s="144">
        <f t="shared" si="108"/>
        <v>5</v>
      </c>
      <c r="G68" s="145">
        <f t="shared" si="108"/>
        <v>7500</v>
      </c>
      <c r="H68" s="143">
        <f t="shared" si="108"/>
        <v>1500</v>
      </c>
      <c r="I68" s="144">
        <f t="shared" si="108"/>
        <v>5</v>
      </c>
      <c r="J68" s="172">
        <f t="shared" si="108"/>
        <v>7500</v>
      </c>
      <c r="K68" s="252">
        <f t="shared" si="108"/>
        <v>0</v>
      </c>
      <c r="L68" s="144">
        <f t="shared" si="108"/>
        <v>0</v>
      </c>
      <c r="M68" s="172">
        <f t="shared" si="108"/>
        <v>0</v>
      </c>
      <c r="N68" s="143">
        <f t="shared" si="108"/>
        <v>0</v>
      </c>
      <c r="O68" s="144">
        <f t="shared" si="108"/>
        <v>0</v>
      </c>
      <c r="P68" s="172">
        <f t="shared" si="108"/>
        <v>0</v>
      </c>
      <c r="Q68" s="252">
        <f t="shared" si="108"/>
        <v>0</v>
      </c>
      <c r="R68" s="144">
        <f t="shared" si="108"/>
        <v>0</v>
      </c>
      <c r="S68" s="172">
        <f t="shared" si="108"/>
        <v>0</v>
      </c>
      <c r="T68" s="143">
        <f t="shared" si="108"/>
        <v>0</v>
      </c>
      <c r="U68" s="144">
        <f t="shared" si="108"/>
        <v>0</v>
      </c>
      <c r="V68" s="172">
        <f t="shared" si="108"/>
        <v>0</v>
      </c>
      <c r="W68" s="252">
        <f t="shared" si="108"/>
        <v>0</v>
      </c>
      <c r="X68" s="144">
        <f t="shared" si="108"/>
        <v>0</v>
      </c>
      <c r="Y68" s="172">
        <f t="shared" si="108"/>
        <v>0</v>
      </c>
      <c r="Z68" s="143">
        <f t="shared" si="108"/>
        <v>0</v>
      </c>
      <c r="AA68" s="144">
        <f t="shared" si="108"/>
        <v>0</v>
      </c>
      <c r="AB68" s="172">
        <f t="shared" si="108"/>
        <v>0</v>
      </c>
      <c r="AC68" s="146">
        <f t="shared" si="87"/>
        <v>7500</v>
      </c>
      <c r="AD68" s="147">
        <f t="shared" si="88"/>
        <v>7500</v>
      </c>
      <c r="AE68" s="147">
        <f t="shared" si="89"/>
        <v>0</v>
      </c>
      <c r="AF68" s="182">
        <f t="shared" si="90"/>
        <v>0</v>
      </c>
      <c r="AG68" s="65"/>
      <c r="AH68" s="62"/>
      <c r="AI68" s="62"/>
    </row>
    <row r="69" spans="1:35" ht="82" customHeight="1">
      <c r="A69" s="150" t="s">
        <v>105</v>
      </c>
      <c r="B69" s="151" t="s">
        <v>106</v>
      </c>
      <c r="C69" s="277" t="s">
        <v>276</v>
      </c>
      <c r="D69" s="153" t="s">
        <v>275</v>
      </c>
      <c r="E69" s="154">
        <v>1500</v>
      </c>
      <c r="F69" s="155">
        <v>5</v>
      </c>
      <c r="G69" s="156">
        <f t="shared" ref="G69:G71" si="109">E69*F69</f>
        <v>7500</v>
      </c>
      <c r="H69" s="154">
        <v>1500</v>
      </c>
      <c r="I69" s="155">
        <v>5</v>
      </c>
      <c r="J69" s="173">
        <f t="shared" ref="J69:J71" si="110">H69*I69</f>
        <v>7500</v>
      </c>
      <c r="K69" s="254"/>
      <c r="L69" s="155"/>
      <c r="M69" s="173">
        <f t="shared" ref="M69:M71" si="111">K69*L69</f>
        <v>0</v>
      </c>
      <c r="N69" s="154"/>
      <c r="O69" s="155"/>
      <c r="P69" s="173">
        <f t="shared" ref="P69:P71" si="112">N69*O69</f>
        <v>0</v>
      </c>
      <c r="Q69" s="254"/>
      <c r="R69" s="155"/>
      <c r="S69" s="173">
        <f t="shared" ref="S69:S71" si="113">Q69*R69</f>
        <v>0</v>
      </c>
      <c r="T69" s="154"/>
      <c r="U69" s="155"/>
      <c r="V69" s="173">
        <f t="shared" ref="V69:V71" si="114">T69*U69</f>
        <v>0</v>
      </c>
      <c r="W69" s="254"/>
      <c r="X69" s="155"/>
      <c r="Y69" s="173">
        <f t="shared" ref="Y69:Y71" si="115">W69*X69</f>
        <v>0</v>
      </c>
      <c r="Z69" s="154"/>
      <c r="AA69" s="155"/>
      <c r="AB69" s="173">
        <f t="shared" ref="AB69:AB71" si="116">Z69*AA69</f>
        <v>0</v>
      </c>
      <c r="AC69" s="157">
        <f t="shared" si="87"/>
        <v>7500</v>
      </c>
      <c r="AD69" s="158">
        <f t="shared" si="88"/>
        <v>7500</v>
      </c>
      <c r="AE69" s="231">
        <f t="shared" si="89"/>
        <v>0</v>
      </c>
      <c r="AF69" s="160">
        <f t="shared" si="90"/>
        <v>0</v>
      </c>
      <c r="AG69" s="63"/>
      <c r="AH69" s="60"/>
      <c r="AI69" s="60"/>
    </row>
    <row r="70" spans="1:35" ht="41.25" customHeight="1">
      <c r="A70" s="150" t="s">
        <v>105</v>
      </c>
      <c r="B70" s="151" t="s">
        <v>109</v>
      </c>
      <c r="C70" s="277" t="s">
        <v>158</v>
      </c>
      <c r="D70" s="153" t="s">
        <v>157</v>
      </c>
      <c r="E70" s="154"/>
      <c r="F70" s="155"/>
      <c r="G70" s="156">
        <f t="shared" si="109"/>
        <v>0</v>
      </c>
      <c r="H70" s="154"/>
      <c r="I70" s="155"/>
      <c r="J70" s="173">
        <f t="shared" si="110"/>
        <v>0</v>
      </c>
      <c r="K70" s="254"/>
      <c r="L70" s="155"/>
      <c r="M70" s="173">
        <f t="shared" si="111"/>
        <v>0</v>
      </c>
      <c r="N70" s="154"/>
      <c r="O70" s="155"/>
      <c r="P70" s="173">
        <f t="shared" si="112"/>
        <v>0</v>
      </c>
      <c r="Q70" s="254"/>
      <c r="R70" s="155"/>
      <c r="S70" s="173">
        <f t="shared" si="113"/>
        <v>0</v>
      </c>
      <c r="T70" s="154"/>
      <c r="U70" s="155"/>
      <c r="V70" s="173">
        <f t="shared" si="114"/>
        <v>0</v>
      </c>
      <c r="W70" s="254"/>
      <c r="X70" s="155"/>
      <c r="Y70" s="173">
        <f t="shared" si="115"/>
        <v>0</v>
      </c>
      <c r="Z70" s="154"/>
      <c r="AA70" s="155"/>
      <c r="AB70" s="173">
        <f t="shared" si="116"/>
        <v>0</v>
      </c>
      <c r="AC70" s="157">
        <f t="shared" si="87"/>
        <v>0</v>
      </c>
      <c r="AD70" s="158">
        <f t="shared" si="88"/>
        <v>0</v>
      </c>
      <c r="AE70" s="231">
        <f t="shared" si="89"/>
        <v>0</v>
      </c>
      <c r="AF70" s="160" t="e">
        <f t="shared" si="90"/>
        <v>#DIV/0!</v>
      </c>
      <c r="AG70" s="63"/>
      <c r="AH70" s="60"/>
      <c r="AI70" s="60"/>
    </row>
    <row r="71" spans="1:35" ht="40.5" customHeight="1" thickBot="1">
      <c r="A71" s="161" t="s">
        <v>105</v>
      </c>
      <c r="B71" s="175" t="s">
        <v>110</v>
      </c>
      <c r="C71" s="278" t="s">
        <v>159</v>
      </c>
      <c r="D71" s="164" t="s">
        <v>157</v>
      </c>
      <c r="E71" s="165"/>
      <c r="F71" s="166"/>
      <c r="G71" s="167">
        <f t="shared" si="109"/>
        <v>0</v>
      </c>
      <c r="H71" s="178"/>
      <c r="I71" s="179"/>
      <c r="J71" s="181">
        <f t="shared" si="110"/>
        <v>0</v>
      </c>
      <c r="K71" s="275"/>
      <c r="L71" s="166"/>
      <c r="M71" s="276">
        <f t="shared" si="111"/>
        <v>0</v>
      </c>
      <c r="N71" s="165"/>
      <c r="O71" s="166"/>
      <c r="P71" s="276">
        <f t="shared" si="112"/>
        <v>0</v>
      </c>
      <c r="Q71" s="275"/>
      <c r="R71" s="166"/>
      <c r="S71" s="276">
        <f t="shared" si="113"/>
        <v>0</v>
      </c>
      <c r="T71" s="165"/>
      <c r="U71" s="166"/>
      <c r="V71" s="276">
        <f t="shared" si="114"/>
        <v>0</v>
      </c>
      <c r="W71" s="275"/>
      <c r="X71" s="166"/>
      <c r="Y71" s="276">
        <f t="shared" si="115"/>
        <v>0</v>
      </c>
      <c r="Z71" s="165"/>
      <c r="AA71" s="166"/>
      <c r="AB71" s="276">
        <f t="shared" si="116"/>
        <v>0</v>
      </c>
      <c r="AC71" s="168">
        <f t="shared" si="87"/>
        <v>0</v>
      </c>
      <c r="AD71" s="169">
        <f t="shared" si="88"/>
        <v>0</v>
      </c>
      <c r="AE71" s="233">
        <f t="shared" si="89"/>
        <v>0</v>
      </c>
      <c r="AF71" s="160" t="e">
        <f t="shared" si="90"/>
        <v>#DIV/0!</v>
      </c>
      <c r="AG71" s="63"/>
      <c r="AH71" s="60"/>
      <c r="AI71" s="60"/>
    </row>
    <row r="72" spans="1:35" ht="15.75" customHeight="1">
      <c r="A72" s="139" t="s">
        <v>102</v>
      </c>
      <c r="B72" s="140" t="s">
        <v>160</v>
      </c>
      <c r="C72" s="141" t="s">
        <v>161</v>
      </c>
      <c r="D72" s="142"/>
      <c r="E72" s="143">
        <f t="shared" ref="E72:AB72" si="117">SUM(E73:E75)</f>
        <v>0</v>
      </c>
      <c r="F72" s="144">
        <f t="shared" si="117"/>
        <v>0</v>
      </c>
      <c r="G72" s="145">
        <f t="shared" si="117"/>
        <v>0</v>
      </c>
      <c r="H72" s="143">
        <f t="shared" si="117"/>
        <v>0</v>
      </c>
      <c r="I72" s="144">
        <f t="shared" si="117"/>
        <v>0</v>
      </c>
      <c r="J72" s="172">
        <f t="shared" si="117"/>
        <v>0</v>
      </c>
      <c r="K72" s="252">
        <f t="shared" si="117"/>
        <v>0</v>
      </c>
      <c r="L72" s="144">
        <f t="shared" si="117"/>
        <v>0</v>
      </c>
      <c r="M72" s="172">
        <f t="shared" si="117"/>
        <v>0</v>
      </c>
      <c r="N72" s="143">
        <f t="shared" si="117"/>
        <v>0</v>
      </c>
      <c r="O72" s="144">
        <f t="shared" si="117"/>
        <v>0</v>
      </c>
      <c r="P72" s="172">
        <f t="shared" si="117"/>
        <v>0</v>
      </c>
      <c r="Q72" s="252">
        <f t="shared" si="117"/>
        <v>0</v>
      </c>
      <c r="R72" s="144">
        <f t="shared" si="117"/>
        <v>0</v>
      </c>
      <c r="S72" s="172">
        <f t="shared" si="117"/>
        <v>0</v>
      </c>
      <c r="T72" s="143">
        <f t="shared" si="117"/>
        <v>0</v>
      </c>
      <c r="U72" s="144">
        <f t="shared" si="117"/>
        <v>0</v>
      </c>
      <c r="V72" s="172">
        <f t="shared" si="117"/>
        <v>0</v>
      </c>
      <c r="W72" s="252">
        <f t="shared" si="117"/>
        <v>0</v>
      </c>
      <c r="X72" s="144">
        <f t="shared" si="117"/>
        <v>0</v>
      </c>
      <c r="Y72" s="172">
        <f t="shared" si="117"/>
        <v>0</v>
      </c>
      <c r="Z72" s="143">
        <f t="shared" si="117"/>
        <v>0</v>
      </c>
      <c r="AA72" s="144">
        <f t="shared" si="117"/>
        <v>0</v>
      </c>
      <c r="AB72" s="172">
        <f t="shared" si="117"/>
        <v>0</v>
      </c>
      <c r="AC72" s="146">
        <f t="shared" si="87"/>
        <v>0</v>
      </c>
      <c r="AD72" s="147">
        <f t="shared" si="88"/>
        <v>0</v>
      </c>
      <c r="AE72" s="147">
        <f t="shared" si="89"/>
        <v>0</v>
      </c>
      <c r="AF72" s="182" t="e">
        <f t="shared" si="90"/>
        <v>#DIV/0!</v>
      </c>
      <c r="AG72" s="65"/>
      <c r="AH72" s="62"/>
      <c r="AI72" s="62"/>
    </row>
    <row r="73" spans="1:35" ht="30" customHeight="1">
      <c r="A73" s="150" t="s">
        <v>105</v>
      </c>
      <c r="B73" s="151" t="s">
        <v>106</v>
      </c>
      <c r="C73" s="152" t="s">
        <v>162</v>
      </c>
      <c r="D73" s="153" t="s">
        <v>154</v>
      </c>
      <c r="E73" s="154"/>
      <c r="F73" s="155"/>
      <c r="G73" s="156">
        <f t="shared" ref="G73:G75" si="118">E73*F73</f>
        <v>0</v>
      </c>
      <c r="H73" s="154"/>
      <c r="I73" s="155"/>
      <c r="J73" s="173">
        <f t="shared" ref="J73:J75" si="119">H73*I73</f>
        <v>0</v>
      </c>
      <c r="K73" s="254"/>
      <c r="L73" s="155"/>
      <c r="M73" s="173">
        <f t="shared" ref="M73:M75" si="120">K73*L73</f>
        <v>0</v>
      </c>
      <c r="N73" s="154"/>
      <c r="O73" s="155"/>
      <c r="P73" s="173">
        <f t="shared" ref="P73:P75" si="121">N73*O73</f>
        <v>0</v>
      </c>
      <c r="Q73" s="254"/>
      <c r="R73" s="155"/>
      <c r="S73" s="173">
        <f t="shared" ref="S73:S75" si="122">Q73*R73</f>
        <v>0</v>
      </c>
      <c r="T73" s="154"/>
      <c r="U73" s="155"/>
      <c r="V73" s="173">
        <f t="shared" ref="V73:V75" si="123">T73*U73</f>
        <v>0</v>
      </c>
      <c r="W73" s="254"/>
      <c r="X73" s="155"/>
      <c r="Y73" s="173">
        <f t="shared" ref="Y73:Y75" si="124">W73*X73</f>
        <v>0</v>
      </c>
      <c r="Z73" s="154"/>
      <c r="AA73" s="155"/>
      <c r="AB73" s="173">
        <f t="shared" ref="AB73:AB75" si="125">Z73*AA73</f>
        <v>0</v>
      </c>
      <c r="AC73" s="157">
        <f t="shared" si="87"/>
        <v>0</v>
      </c>
      <c r="AD73" s="158">
        <f t="shared" si="88"/>
        <v>0</v>
      </c>
      <c r="AE73" s="231">
        <f t="shared" si="89"/>
        <v>0</v>
      </c>
      <c r="AF73" s="160" t="e">
        <f t="shared" si="90"/>
        <v>#DIV/0!</v>
      </c>
      <c r="AG73" s="63"/>
      <c r="AH73" s="60"/>
      <c r="AI73" s="60"/>
    </row>
    <row r="74" spans="1:35" ht="30" customHeight="1">
      <c r="A74" s="150" t="s">
        <v>105</v>
      </c>
      <c r="B74" s="151" t="s">
        <v>109</v>
      </c>
      <c r="C74" s="152" t="s">
        <v>162</v>
      </c>
      <c r="D74" s="153" t="s">
        <v>154</v>
      </c>
      <c r="E74" s="154"/>
      <c r="F74" s="155"/>
      <c r="G74" s="156">
        <f t="shared" si="118"/>
        <v>0</v>
      </c>
      <c r="H74" s="154"/>
      <c r="I74" s="155"/>
      <c r="J74" s="173">
        <f t="shared" si="119"/>
        <v>0</v>
      </c>
      <c r="K74" s="254"/>
      <c r="L74" s="155"/>
      <c r="M74" s="173">
        <f t="shared" si="120"/>
        <v>0</v>
      </c>
      <c r="N74" s="154"/>
      <c r="O74" s="155"/>
      <c r="P74" s="173">
        <f t="shared" si="121"/>
        <v>0</v>
      </c>
      <c r="Q74" s="254"/>
      <c r="R74" s="155"/>
      <c r="S74" s="173">
        <f t="shared" si="122"/>
        <v>0</v>
      </c>
      <c r="T74" s="154"/>
      <c r="U74" s="155"/>
      <c r="V74" s="173">
        <f t="shared" si="123"/>
        <v>0</v>
      </c>
      <c r="W74" s="254"/>
      <c r="X74" s="155"/>
      <c r="Y74" s="173">
        <f t="shared" si="124"/>
        <v>0</v>
      </c>
      <c r="Z74" s="154"/>
      <c r="AA74" s="155"/>
      <c r="AB74" s="173">
        <f t="shared" si="125"/>
        <v>0</v>
      </c>
      <c r="AC74" s="157">
        <f t="shared" si="87"/>
        <v>0</v>
      </c>
      <c r="AD74" s="158">
        <f t="shared" si="88"/>
        <v>0</v>
      </c>
      <c r="AE74" s="231">
        <f t="shared" si="89"/>
        <v>0</v>
      </c>
      <c r="AF74" s="160" t="e">
        <f t="shared" si="90"/>
        <v>#DIV/0!</v>
      </c>
      <c r="AG74" s="63"/>
      <c r="AH74" s="60"/>
      <c r="AI74" s="60"/>
    </row>
    <row r="75" spans="1:35" ht="30" customHeight="1" thickBot="1">
      <c r="A75" s="161" t="s">
        <v>105</v>
      </c>
      <c r="B75" s="162" t="s">
        <v>110</v>
      </c>
      <c r="C75" s="163" t="s">
        <v>162</v>
      </c>
      <c r="D75" s="164" t="s">
        <v>154</v>
      </c>
      <c r="E75" s="165"/>
      <c r="F75" s="166"/>
      <c r="G75" s="167">
        <f t="shared" si="118"/>
        <v>0</v>
      </c>
      <c r="H75" s="178"/>
      <c r="I75" s="179"/>
      <c r="J75" s="181">
        <f t="shared" si="119"/>
        <v>0</v>
      </c>
      <c r="K75" s="275"/>
      <c r="L75" s="166"/>
      <c r="M75" s="276">
        <f t="shared" si="120"/>
        <v>0</v>
      </c>
      <c r="N75" s="165"/>
      <c r="O75" s="166"/>
      <c r="P75" s="276">
        <f t="shared" si="121"/>
        <v>0</v>
      </c>
      <c r="Q75" s="275"/>
      <c r="R75" s="166"/>
      <c r="S75" s="276">
        <f t="shared" si="122"/>
        <v>0</v>
      </c>
      <c r="T75" s="165"/>
      <c r="U75" s="166"/>
      <c r="V75" s="276">
        <f t="shared" si="123"/>
        <v>0</v>
      </c>
      <c r="W75" s="275"/>
      <c r="X75" s="166"/>
      <c r="Y75" s="276">
        <f t="shared" si="124"/>
        <v>0</v>
      </c>
      <c r="Z75" s="165"/>
      <c r="AA75" s="166"/>
      <c r="AB75" s="276">
        <f t="shared" si="125"/>
        <v>0</v>
      </c>
      <c r="AC75" s="168">
        <f t="shared" si="87"/>
        <v>0</v>
      </c>
      <c r="AD75" s="169">
        <f t="shared" si="88"/>
        <v>0</v>
      </c>
      <c r="AE75" s="233">
        <f t="shared" si="89"/>
        <v>0</v>
      </c>
      <c r="AF75" s="160" t="e">
        <f t="shared" si="90"/>
        <v>#DIV/0!</v>
      </c>
      <c r="AG75" s="63"/>
      <c r="AH75" s="60"/>
      <c r="AI75" s="60"/>
    </row>
    <row r="76" spans="1:35" ht="15.75" customHeight="1">
      <c r="A76" s="139" t="s">
        <v>102</v>
      </c>
      <c r="B76" s="140" t="s">
        <v>163</v>
      </c>
      <c r="C76" s="141" t="s">
        <v>164</v>
      </c>
      <c r="D76" s="142"/>
      <c r="E76" s="143">
        <f t="shared" ref="E76:AB76" si="126">SUM(E77:E79)</f>
        <v>0</v>
      </c>
      <c r="F76" s="144">
        <f t="shared" si="126"/>
        <v>0</v>
      </c>
      <c r="G76" s="145">
        <f t="shared" si="126"/>
        <v>0</v>
      </c>
      <c r="H76" s="143">
        <f t="shared" si="126"/>
        <v>0</v>
      </c>
      <c r="I76" s="144">
        <f t="shared" si="126"/>
        <v>0</v>
      </c>
      <c r="J76" s="172">
        <f t="shared" si="126"/>
        <v>0</v>
      </c>
      <c r="K76" s="252">
        <f t="shared" si="126"/>
        <v>0</v>
      </c>
      <c r="L76" s="144">
        <f t="shared" si="126"/>
        <v>0</v>
      </c>
      <c r="M76" s="172">
        <f t="shared" si="126"/>
        <v>0</v>
      </c>
      <c r="N76" s="143">
        <f t="shared" si="126"/>
        <v>0</v>
      </c>
      <c r="O76" s="144">
        <f t="shared" si="126"/>
        <v>0</v>
      </c>
      <c r="P76" s="172">
        <f t="shared" si="126"/>
        <v>0</v>
      </c>
      <c r="Q76" s="252">
        <f t="shared" si="126"/>
        <v>0</v>
      </c>
      <c r="R76" s="144">
        <f t="shared" si="126"/>
        <v>0</v>
      </c>
      <c r="S76" s="172">
        <f t="shared" si="126"/>
        <v>0</v>
      </c>
      <c r="T76" s="143">
        <f t="shared" si="126"/>
        <v>0</v>
      </c>
      <c r="U76" s="144">
        <f t="shared" si="126"/>
        <v>0</v>
      </c>
      <c r="V76" s="172">
        <f t="shared" si="126"/>
        <v>0</v>
      </c>
      <c r="W76" s="252">
        <f t="shared" si="126"/>
        <v>0</v>
      </c>
      <c r="X76" s="144">
        <f t="shared" si="126"/>
        <v>0</v>
      </c>
      <c r="Y76" s="172">
        <f t="shared" si="126"/>
        <v>0</v>
      </c>
      <c r="Z76" s="143">
        <f t="shared" si="126"/>
        <v>0</v>
      </c>
      <c r="AA76" s="144">
        <f t="shared" si="126"/>
        <v>0</v>
      </c>
      <c r="AB76" s="172">
        <f t="shared" si="126"/>
        <v>0</v>
      </c>
      <c r="AC76" s="146">
        <f t="shared" si="87"/>
        <v>0</v>
      </c>
      <c r="AD76" s="147">
        <f t="shared" si="88"/>
        <v>0</v>
      </c>
      <c r="AE76" s="147">
        <f t="shared" si="89"/>
        <v>0</v>
      </c>
      <c r="AF76" s="182" t="e">
        <f t="shared" si="90"/>
        <v>#DIV/0!</v>
      </c>
      <c r="AG76" s="65"/>
      <c r="AH76" s="62"/>
      <c r="AI76" s="62"/>
    </row>
    <row r="77" spans="1:35" ht="30" customHeight="1">
      <c r="A77" s="150" t="s">
        <v>105</v>
      </c>
      <c r="B77" s="151" t="s">
        <v>106</v>
      </c>
      <c r="C77" s="152" t="s">
        <v>162</v>
      </c>
      <c r="D77" s="153" t="s">
        <v>154</v>
      </c>
      <c r="E77" s="154"/>
      <c r="F77" s="155"/>
      <c r="G77" s="156">
        <f t="shared" ref="G77:G79" si="127">E77*F77</f>
        <v>0</v>
      </c>
      <c r="H77" s="154"/>
      <c r="I77" s="155"/>
      <c r="J77" s="173">
        <f t="shared" ref="J77:J79" si="128">H77*I77</f>
        <v>0</v>
      </c>
      <c r="K77" s="254"/>
      <c r="L77" s="155"/>
      <c r="M77" s="173">
        <f t="shared" ref="M77:M79" si="129">K77*L77</f>
        <v>0</v>
      </c>
      <c r="N77" s="154"/>
      <c r="O77" s="155"/>
      <c r="P77" s="173">
        <f t="shared" ref="P77:P79" si="130">N77*O77</f>
        <v>0</v>
      </c>
      <c r="Q77" s="254"/>
      <c r="R77" s="155"/>
      <c r="S77" s="173">
        <f t="shared" ref="S77:S79" si="131">Q77*R77</f>
        <v>0</v>
      </c>
      <c r="T77" s="154"/>
      <c r="U77" s="155"/>
      <c r="V77" s="173">
        <f t="shared" ref="V77:V79" si="132">T77*U77</f>
        <v>0</v>
      </c>
      <c r="W77" s="254"/>
      <c r="X77" s="155"/>
      <c r="Y77" s="173">
        <f t="shared" ref="Y77:Y79" si="133">W77*X77</f>
        <v>0</v>
      </c>
      <c r="Z77" s="154"/>
      <c r="AA77" s="155"/>
      <c r="AB77" s="173">
        <f t="shared" ref="AB77:AB79" si="134">Z77*AA77</f>
        <v>0</v>
      </c>
      <c r="AC77" s="157">
        <f t="shared" si="87"/>
        <v>0</v>
      </c>
      <c r="AD77" s="158">
        <f t="shared" si="88"/>
        <v>0</v>
      </c>
      <c r="AE77" s="231">
        <f t="shared" si="89"/>
        <v>0</v>
      </c>
      <c r="AF77" s="160" t="e">
        <f t="shared" si="90"/>
        <v>#DIV/0!</v>
      </c>
      <c r="AG77" s="63"/>
      <c r="AH77" s="60"/>
      <c r="AI77" s="60"/>
    </row>
    <row r="78" spans="1:35" ht="30" customHeight="1">
      <c r="A78" s="150" t="s">
        <v>105</v>
      </c>
      <c r="B78" s="151" t="s">
        <v>109</v>
      </c>
      <c r="C78" s="152" t="s">
        <v>162</v>
      </c>
      <c r="D78" s="153" t="s">
        <v>154</v>
      </c>
      <c r="E78" s="154"/>
      <c r="F78" s="155"/>
      <c r="G78" s="156">
        <f t="shared" si="127"/>
        <v>0</v>
      </c>
      <c r="H78" s="154"/>
      <c r="I78" s="155"/>
      <c r="J78" s="173">
        <f t="shared" si="128"/>
        <v>0</v>
      </c>
      <c r="K78" s="254"/>
      <c r="L78" s="155"/>
      <c r="M78" s="173">
        <f t="shared" si="129"/>
        <v>0</v>
      </c>
      <c r="N78" s="154"/>
      <c r="O78" s="155"/>
      <c r="P78" s="173">
        <f t="shared" si="130"/>
        <v>0</v>
      </c>
      <c r="Q78" s="254"/>
      <c r="R78" s="155"/>
      <c r="S78" s="173">
        <f t="shared" si="131"/>
        <v>0</v>
      </c>
      <c r="T78" s="154"/>
      <c r="U78" s="155"/>
      <c r="V78" s="173">
        <f t="shared" si="132"/>
        <v>0</v>
      </c>
      <c r="W78" s="254"/>
      <c r="X78" s="155"/>
      <c r="Y78" s="173">
        <f t="shared" si="133"/>
        <v>0</v>
      </c>
      <c r="Z78" s="154"/>
      <c r="AA78" s="155"/>
      <c r="AB78" s="173">
        <f t="shared" si="134"/>
        <v>0</v>
      </c>
      <c r="AC78" s="157">
        <f t="shared" si="87"/>
        <v>0</v>
      </c>
      <c r="AD78" s="158">
        <f t="shared" si="88"/>
        <v>0</v>
      </c>
      <c r="AE78" s="231">
        <f t="shared" si="89"/>
        <v>0</v>
      </c>
      <c r="AF78" s="160" t="e">
        <f t="shared" si="90"/>
        <v>#DIV/0!</v>
      </c>
      <c r="AG78" s="63"/>
      <c r="AH78" s="60"/>
      <c r="AI78" s="60"/>
    </row>
    <row r="79" spans="1:35" ht="30" customHeight="1" thickBot="1">
      <c r="A79" s="161" t="s">
        <v>105</v>
      </c>
      <c r="B79" s="162" t="s">
        <v>110</v>
      </c>
      <c r="C79" s="163" t="s">
        <v>162</v>
      </c>
      <c r="D79" s="164" t="s">
        <v>154</v>
      </c>
      <c r="E79" s="165"/>
      <c r="F79" s="166"/>
      <c r="G79" s="167">
        <f t="shared" si="127"/>
        <v>0</v>
      </c>
      <c r="H79" s="178"/>
      <c r="I79" s="179"/>
      <c r="J79" s="181">
        <f t="shared" si="128"/>
        <v>0</v>
      </c>
      <c r="K79" s="275"/>
      <c r="L79" s="166"/>
      <c r="M79" s="276">
        <f t="shared" si="129"/>
        <v>0</v>
      </c>
      <c r="N79" s="165"/>
      <c r="O79" s="166"/>
      <c r="P79" s="276">
        <f t="shared" si="130"/>
        <v>0</v>
      </c>
      <c r="Q79" s="275"/>
      <c r="R79" s="166"/>
      <c r="S79" s="276">
        <f t="shared" si="131"/>
        <v>0</v>
      </c>
      <c r="T79" s="165"/>
      <c r="U79" s="166"/>
      <c r="V79" s="276">
        <f t="shared" si="132"/>
        <v>0</v>
      </c>
      <c r="W79" s="275"/>
      <c r="X79" s="166"/>
      <c r="Y79" s="276">
        <f t="shared" si="133"/>
        <v>0</v>
      </c>
      <c r="Z79" s="165"/>
      <c r="AA79" s="166"/>
      <c r="AB79" s="276">
        <f t="shared" si="134"/>
        <v>0</v>
      </c>
      <c r="AC79" s="168">
        <f t="shared" si="87"/>
        <v>0</v>
      </c>
      <c r="AD79" s="169">
        <f t="shared" si="88"/>
        <v>0</v>
      </c>
      <c r="AE79" s="233">
        <f t="shared" si="89"/>
        <v>0</v>
      </c>
      <c r="AF79" s="200" t="e">
        <f t="shared" si="90"/>
        <v>#DIV/0!</v>
      </c>
      <c r="AG79" s="67"/>
      <c r="AH79" s="60"/>
      <c r="AI79" s="60"/>
    </row>
    <row r="80" spans="1:35" ht="15" customHeight="1" thickBot="1">
      <c r="A80" s="235" t="s">
        <v>165</v>
      </c>
      <c r="B80" s="236"/>
      <c r="C80" s="237"/>
      <c r="D80" s="238"/>
      <c r="E80" s="239">
        <f t="shared" ref="E80:AD80" si="135">E76+E72+E68+E64+E60</f>
        <v>1500</v>
      </c>
      <c r="F80" s="240">
        <f t="shared" si="135"/>
        <v>5</v>
      </c>
      <c r="G80" s="241">
        <f t="shared" si="135"/>
        <v>7500</v>
      </c>
      <c r="H80" s="207">
        <f t="shared" si="135"/>
        <v>1500</v>
      </c>
      <c r="I80" s="208">
        <f t="shared" si="135"/>
        <v>5</v>
      </c>
      <c r="J80" s="257">
        <f t="shared" si="135"/>
        <v>7500</v>
      </c>
      <c r="K80" s="242">
        <f t="shared" si="135"/>
        <v>0</v>
      </c>
      <c r="L80" s="240">
        <f t="shared" si="135"/>
        <v>0</v>
      </c>
      <c r="M80" s="243">
        <f t="shared" si="135"/>
        <v>0</v>
      </c>
      <c r="N80" s="239">
        <f t="shared" si="135"/>
        <v>0</v>
      </c>
      <c r="O80" s="240">
        <f t="shared" si="135"/>
        <v>0</v>
      </c>
      <c r="P80" s="243">
        <f t="shared" si="135"/>
        <v>0</v>
      </c>
      <c r="Q80" s="242">
        <f t="shared" si="135"/>
        <v>0</v>
      </c>
      <c r="R80" s="240">
        <f t="shared" si="135"/>
        <v>0</v>
      </c>
      <c r="S80" s="243">
        <f t="shared" si="135"/>
        <v>0</v>
      </c>
      <c r="T80" s="239">
        <f t="shared" si="135"/>
        <v>0</v>
      </c>
      <c r="U80" s="240">
        <f t="shared" si="135"/>
        <v>0</v>
      </c>
      <c r="V80" s="243">
        <f t="shared" si="135"/>
        <v>0</v>
      </c>
      <c r="W80" s="242">
        <f t="shared" si="135"/>
        <v>0</v>
      </c>
      <c r="X80" s="240">
        <f t="shared" si="135"/>
        <v>0</v>
      </c>
      <c r="Y80" s="243">
        <f t="shared" si="135"/>
        <v>0</v>
      </c>
      <c r="Z80" s="239">
        <f t="shared" si="135"/>
        <v>0</v>
      </c>
      <c r="AA80" s="240">
        <f t="shared" si="135"/>
        <v>0</v>
      </c>
      <c r="AB80" s="243">
        <f t="shared" si="135"/>
        <v>0</v>
      </c>
      <c r="AC80" s="207">
        <f t="shared" si="135"/>
        <v>7500</v>
      </c>
      <c r="AD80" s="206">
        <f t="shared" si="135"/>
        <v>7500</v>
      </c>
      <c r="AE80" s="207">
        <f t="shared" si="89"/>
        <v>0</v>
      </c>
      <c r="AF80" s="212">
        <f t="shared" si="90"/>
        <v>0</v>
      </c>
      <c r="AG80" s="68"/>
      <c r="AH80" s="60"/>
      <c r="AI80" s="60"/>
    </row>
    <row r="81" spans="1:35" ht="15.75" customHeight="1" thickBot="1">
      <c r="A81" s="259" t="s">
        <v>100</v>
      </c>
      <c r="B81" s="279" t="s">
        <v>26</v>
      </c>
      <c r="C81" s="215" t="s">
        <v>166</v>
      </c>
      <c r="D81" s="248"/>
      <c r="E81" s="130"/>
      <c r="F81" s="131"/>
      <c r="G81" s="131"/>
      <c r="H81" s="130"/>
      <c r="I81" s="131"/>
      <c r="J81" s="135"/>
      <c r="K81" s="131"/>
      <c r="L81" s="131"/>
      <c r="M81" s="135"/>
      <c r="N81" s="130"/>
      <c r="O81" s="131"/>
      <c r="P81" s="135"/>
      <c r="Q81" s="131"/>
      <c r="R81" s="131"/>
      <c r="S81" s="135"/>
      <c r="T81" s="130"/>
      <c r="U81" s="131"/>
      <c r="V81" s="135"/>
      <c r="W81" s="131"/>
      <c r="X81" s="131"/>
      <c r="Y81" s="135"/>
      <c r="Z81" s="130"/>
      <c r="AA81" s="131"/>
      <c r="AB81" s="135"/>
      <c r="AC81" s="280"/>
      <c r="AD81" s="280"/>
      <c r="AE81" s="281">
        <f t="shared" si="89"/>
        <v>0</v>
      </c>
      <c r="AF81" s="282" t="e">
        <f t="shared" si="90"/>
        <v>#DIV/0!</v>
      </c>
      <c r="AG81" s="71"/>
      <c r="AH81" s="60"/>
      <c r="AI81" s="60"/>
    </row>
    <row r="82" spans="1:35" ht="48" customHeight="1">
      <c r="A82" s="139" t="s">
        <v>102</v>
      </c>
      <c r="B82" s="140" t="s">
        <v>167</v>
      </c>
      <c r="C82" s="220" t="s">
        <v>168</v>
      </c>
      <c r="D82" s="229"/>
      <c r="E82" s="249">
        <f t="shared" ref="E82:AB82" si="136">SUM(E83:E85)</f>
        <v>0</v>
      </c>
      <c r="F82" s="250">
        <f t="shared" si="136"/>
        <v>0</v>
      </c>
      <c r="G82" s="251">
        <f t="shared" si="136"/>
        <v>0</v>
      </c>
      <c r="H82" s="143">
        <f t="shared" si="136"/>
        <v>0</v>
      </c>
      <c r="I82" s="144">
        <f t="shared" si="136"/>
        <v>0</v>
      </c>
      <c r="J82" s="172">
        <f t="shared" si="136"/>
        <v>0</v>
      </c>
      <c r="K82" s="261">
        <f t="shared" si="136"/>
        <v>0</v>
      </c>
      <c r="L82" s="250">
        <f t="shared" si="136"/>
        <v>0</v>
      </c>
      <c r="M82" s="262">
        <f t="shared" si="136"/>
        <v>0</v>
      </c>
      <c r="N82" s="249">
        <f t="shared" si="136"/>
        <v>0</v>
      </c>
      <c r="O82" s="250">
        <f t="shared" si="136"/>
        <v>0</v>
      </c>
      <c r="P82" s="262">
        <f t="shared" si="136"/>
        <v>0</v>
      </c>
      <c r="Q82" s="261">
        <f t="shared" si="136"/>
        <v>0</v>
      </c>
      <c r="R82" s="250">
        <f t="shared" si="136"/>
        <v>0</v>
      </c>
      <c r="S82" s="262">
        <f t="shared" si="136"/>
        <v>0</v>
      </c>
      <c r="T82" s="249">
        <f t="shared" si="136"/>
        <v>0</v>
      </c>
      <c r="U82" s="250">
        <f t="shared" si="136"/>
        <v>0</v>
      </c>
      <c r="V82" s="262">
        <f t="shared" si="136"/>
        <v>0</v>
      </c>
      <c r="W82" s="261">
        <f t="shared" si="136"/>
        <v>0</v>
      </c>
      <c r="X82" s="250">
        <f t="shared" si="136"/>
        <v>0</v>
      </c>
      <c r="Y82" s="262">
        <f t="shared" si="136"/>
        <v>0</v>
      </c>
      <c r="Z82" s="249">
        <f t="shared" si="136"/>
        <v>0</v>
      </c>
      <c r="AA82" s="250">
        <f t="shared" si="136"/>
        <v>0</v>
      </c>
      <c r="AB82" s="262">
        <f t="shared" si="136"/>
        <v>0</v>
      </c>
      <c r="AC82" s="146">
        <f t="shared" ref="AC82:AC86" si="137">G82+M82+S82+Y82</f>
        <v>0</v>
      </c>
      <c r="AD82" s="147">
        <f t="shared" ref="AD82:AD86" si="138">J82+P82+V82+AB82</f>
        <v>0</v>
      </c>
      <c r="AE82" s="147">
        <f t="shared" si="89"/>
        <v>0</v>
      </c>
      <c r="AF82" s="182" t="e">
        <f t="shared" si="90"/>
        <v>#DIV/0!</v>
      </c>
      <c r="AG82" s="65"/>
      <c r="AH82" s="62"/>
      <c r="AI82" s="62"/>
    </row>
    <row r="83" spans="1:35" ht="36" customHeight="1">
      <c r="A83" s="150" t="s">
        <v>105</v>
      </c>
      <c r="B83" s="151" t="s">
        <v>106</v>
      </c>
      <c r="C83" s="152" t="s">
        <v>169</v>
      </c>
      <c r="D83" s="153" t="s">
        <v>170</v>
      </c>
      <c r="E83" s="154"/>
      <c r="F83" s="155"/>
      <c r="G83" s="156">
        <f t="shared" ref="G83:G85" si="139">E83*F83</f>
        <v>0</v>
      </c>
      <c r="H83" s="154"/>
      <c r="I83" s="155"/>
      <c r="J83" s="173">
        <f t="shared" ref="J83:J85" si="140">H83*I83</f>
        <v>0</v>
      </c>
      <c r="K83" s="254"/>
      <c r="L83" s="155"/>
      <c r="M83" s="173">
        <f t="shared" ref="M83:M85" si="141">K83*L83</f>
        <v>0</v>
      </c>
      <c r="N83" s="154"/>
      <c r="O83" s="155"/>
      <c r="P83" s="173">
        <f t="shared" ref="P83:P85" si="142">N83*O83</f>
        <v>0</v>
      </c>
      <c r="Q83" s="254"/>
      <c r="R83" s="155"/>
      <c r="S83" s="173">
        <f t="shared" ref="S83:S85" si="143">Q83*R83</f>
        <v>0</v>
      </c>
      <c r="T83" s="154"/>
      <c r="U83" s="155"/>
      <c r="V83" s="173">
        <f t="shared" ref="V83:V85" si="144">T83*U83</f>
        <v>0</v>
      </c>
      <c r="W83" s="254"/>
      <c r="X83" s="155"/>
      <c r="Y83" s="173">
        <f t="shared" ref="Y83:Y85" si="145">W83*X83</f>
        <v>0</v>
      </c>
      <c r="Z83" s="154"/>
      <c r="AA83" s="155"/>
      <c r="AB83" s="173">
        <f t="shared" ref="AB83:AB85" si="146">Z83*AA83</f>
        <v>0</v>
      </c>
      <c r="AC83" s="157">
        <f t="shared" si="137"/>
        <v>0</v>
      </c>
      <c r="AD83" s="158">
        <f t="shared" si="138"/>
        <v>0</v>
      </c>
      <c r="AE83" s="231">
        <f t="shared" si="89"/>
        <v>0</v>
      </c>
      <c r="AF83" s="160" t="e">
        <f t="shared" si="90"/>
        <v>#DIV/0!</v>
      </c>
      <c r="AG83" s="63"/>
      <c r="AH83" s="60"/>
      <c r="AI83" s="60"/>
    </row>
    <row r="84" spans="1:35" ht="33.75" customHeight="1">
      <c r="A84" s="150" t="s">
        <v>105</v>
      </c>
      <c r="B84" s="151" t="s">
        <v>109</v>
      </c>
      <c r="C84" s="152" t="s">
        <v>169</v>
      </c>
      <c r="D84" s="153" t="s">
        <v>170</v>
      </c>
      <c r="E84" s="154"/>
      <c r="F84" s="155"/>
      <c r="G84" s="156">
        <f t="shared" si="139"/>
        <v>0</v>
      </c>
      <c r="H84" s="154"/>
      <c r="I84" s="155"/>
      <c r="J84" s="173">
        <f t="shared" si="140"/>
        <v>0</v>
      </c>
      <c r="K84" s="254"/>
      <c r="L84" s="155"/>
      <c r="M84" s="173">
        <f t="shared" si="141"/>
        <v>0</v>
      </c>
      <c r="N84" s="154"/>
      <c r="O84" s="155"/>
      <c r="P84" s="173">
        <f t="shared" si="142"/>
        <v>0</v>
      </c>
      <c r="Q84" s="254"/>
      <c r="R84" s="155"/>
      <c r="S84" s="173">
        <f t="shared" si="143"/>
        <v>0</v>
      </c>
      <c r="T84" s="154"/>
      <c r="U84" s="155"/>
      <c r="V84" s="173">
        <f t="shared" si="144"/>
        <v>0</v>
      </c>
      <c r="W84" s="254"/>
      <c r="X84" s="155"/>
      <c r="Y84" s="173">
        <f t="shared" si="145"/>
        <v>0</v>
      </c>
      <c r="Z84" s="154"/>
      <c r="AA84" s="155"/>
      <c r="AB84" s="173">
        <f t="shared" si="146"/>
        <v>0</v>
      </c>
      <c r="AC84" s="157">
        <f t="shared" si="137"/>
        <v>0</v>
      </c>
      <c r="AD84" s="158">
        <f t="shared" si="138"/>
        <v>0</v>
      </c>
      <c r="AE84" s="231">
        <f t="shared" si="89"/>
        <v>0</v>
      </c>
      <c r="AF84" s="160" t="e">
        <f t="shared" si="90"/>
        <v>#DIV/0!</v>
      </c>
      <c r="AG84" s="63"/>
      <c r="AH84" s="60"/>
      <c r="AI84" s="60"/>
    </row>
    <row r="85" spans="1:35" ht="33" customHeight="1" thickBot="1">
      <c r="A85" s="174" t="s">
        <v>105</v>
      </c>
      <c r="B85" s="175" t="s">
        <v>110</v>
      </c>
      <c r="C85" s="176" t="s">
        <v>169</v>
      </c>
      <c r="D85" s="177" t="s">
        <v>170</v>
      </c>
      <c r="E85" s="178"/>
      <c r="F85" s="179"/>
      <c r="G85" s="180">
        <f t="shared" si="139"/>
        <v>0</v>
      </c>
      <c r="H85" s="178"/>
      <c r="I85" s="179"/>
      <c r="J85" s="181">
        <f t="shared" si="140"/>
        <v>0</v>
      </c>
      <c r="K85" s="256"/>
      <c r="L85" s="179"/>
      <c r="M85" s="181">
        <f t="shared" si="141"/>
        <v>0</v>
      </c>
      <c r="N85" s="178"/>
      <c r="O85" s="179"/>
      <c r="P85" s="181">
        <f t="shared" si="142"/>
        <v>0</v>
      </c>
      <c r="Q85" s="256"/>
      <c r="R85" s="179"/>
      <c r="S85" s="181">
        <f t="shared" si="143"/>
        <v>0</v>
      </c>
      <c r="T85" s="178"/>
      <c r="U85" s="179"/>
      <c r="V85" s="181">
        <f t="shared" si="144"/>
        <v>0</v>
      </c>
      <c r="W85" s="256"/>
      <c r="X85" s="179"/>
      <c r="Y85" s="181">
        <f t="shared" si="145"/>
        <v>0</v>
      </c>
      <c r="Z85" s="178"/>
      <c r="AA85" s="179"/>
      <c r="AB85" s="181">
        <f t="shared" si="146"/>
        <v>0</v>
      </c>
      <c r="AC85" s="283">
        <f t="shared" si="137"/>
        <v>0</v>
      </c>
      <c r="AD85" s="284">
        <f t="shared" si="138"/>
        <v>0</v>
      </c>
      <c r="AE85" s="285">
        <f t="shared" si="89"/>
        <v>0</v>
      </c>
      <c r="AF85" s="160" t="e">
        <f t="shared" si="90"/>
        <v>#DIV/0!</v>
      </c>
      <c r="AG85" s="63"/>
      <c r="AH85" s="60"/>
      <c r="AI85" s="60"/>
    </row>
    <row r="86" spans="1:35" ht="15" customHeight="1" thickBot="1">
      <c r="A86" s="235" t="s">
        <v>171</v>
      </c>
      <c r="B86" s="236"/>
      <c r="C86" s="237"/>
      <c r="D86" s="238"/>
      <c r="E86" s="239">
        <f t="shared" ref="E86:AB86" si="147">E82</f>
        <v>0</v>
      </c>
      <c r="F86" s="240">
        <f t="shared" si="147"/>
        <v>0</v>
      </c>
      <c r="G86" s="241">
        <f t="shared" si="147"/>
        <v>0</v>
      </c>
      <c r="H86" s="207">
        <f t="shared" si="147"/>
        <v>0</v>
      </c>
      <c r="I86" s="208">
        <f t="shared" si="147"/>
        <v>0</v>
      </c>
      <c r="J86" s="257">
        <f t="shared" si="147"/>
        <v>0</v>
      </c>
      <c r="K86" s="242">
        <f t="shared" si="147"/>
        <v>0</v>
      </c>
      <c r="L86" s="240">
        <f t="shared" si="147"/>
        <v>0</v>
      </c>
      <c r="M86" s="243">
        <f t="shared" si="147"/>
        <v>0</v>
      </c>
      <c r="N86" s="239">
        <f t="shared" si="147"/>
        <v>0</v>
      </c>
      <c r="O86" s="240">
        <f t="shared" si="147"/>
        <v>0</v>
      </c>
      <c r="P86" s="243">
        <f t="shared" si="147"/>
        <v>0</v>
      </c>
      <c r="Q86" s="242">
        <f t="shared" si="147"/>
        <v>0</v>
      </c>
      <c r="R86" s="240">
        <f t="shared" si="147"/>
        <v>0</v>
      </c>
      <c r="S86" s="243">
        <f t="shared" si="147"/>
        <v>0</v>
      </c>
      <c r="T86" s="239">
        <f t="shared" si="147"/>
        <v>0</v>
      </c>
      <c r="U86" s="240">
        <f t="shared" si="147"/>
        <v>0</v>
      </c>
      <c r="V86" s="243">
        <f t="shared" si="147"/>
        <v>0</v>
      </c>
      <c r="W86" s="242">
        <f t="shared" si="147"/>
        <v>0</v>
      </c>
      <c r="X86" s="240">
        <f t="shared" si="147"/>
        <v>0</v>
      </c>
      <c r="Y86" s="243">
        <f t="shared" si="147"/>
        <v>0</v>
      </c>
      <c r="Z86" s="239">
        <f t="shared" si="147"/>
        <v>0</v>
      </c>
      <c r="AA86" s="240">
        <f t="shared" si="147"/>
        <v>0</v>
      </c>
      <c r="AB86" s="243">
        <f t="shared" si="147"/>
        <v>0</v>
      </c>
      <c r="AC86" s="239">
        <f t="shared" si="137"/>
        <v>0</v>
      </c>
      <c r="AD86" s="244">
        <f t="shared" si="138"/>
        <v>0</v>
      </c>
      <c r="AE86" s="243">
        <f t="shared" si="89"/>
        <v>0</v>
      </c>
      <c r="AF86" s="245" t="e">
        <f t="shared" si="90"/>
        <v>#DIV/0!</v>
      </c>
      <c r="AG86" s="69"/>
      <c r="AH86" s="60"/>
      <c r="AI86" s="60"/>
    </row>
    <row r="87" spans="1:35" ht="15.75" customHeight="1" thickBot="1">
      <c r="A87" s="259" t="s">
        <v>100</v>
      </c>
      <c r="B87" s="279" t="s">
        <v>27</v>
      </c>
      <c r="C87" s="215" t="s">
        <v>172</v>
      </c>
      <c r="D87" s="286"/>
      <c r="E87" s="287"/>
      <c r="F87" s="288"/>
      <c r="G87" s="288"/>
      <c r="H87" s="130"/>
      <c r="I87" s="131"/>
      <c r="J87" s="135"/>
      <c r="K87" s="288"/>
      <c r="L87" s="288"/>
      <c r="M87" s="289"/>
      <c r="N87" s="287"/>
      <c r="O87" s="288"/>
      <c r="P87" s="289"/>
      <c r="Q87" s="288"/>
      <c r="R87" s="288"/>
      <c r="S87" s="289"/>
      <c r="T87" s="287"/>
      <c r="U87" s="288"/>
      <c r="V87" s="289"/>
      <c r="W87" s="288"/>
      <c r="X87" s="288"/>
      <c r="Y87" s="289"/>
      <c r="Z87" s="287"/>
      <c r="AA87" s="288"/>
      <c r="AB87" s="288"/>
      <c r="AC87" s="136"/>
      <c r="AD87" s="137"/>
      <c r="AE87" s="137"/>
      <c r="AF87" s="138"/>
      <c r="AG87" s="59"/>
      <c r="AH87" s="60"/>
      <c r="AI87" s="60"/>
    </row>
    <row r="88" spans="1:35" ht="24.75" customHeight="1">
      <c r="A88" s="139" t="s">
        <v>102</v>
      </c>
      <c r="B88" s="140" t="s">
        <v>173</v>
      </c>
      <c r="C88" s="290" t="s">
        <v>174</v>
      </c>
      <c r="D88" s="229"/>
      <c r="E88" s="249">
        <f t="shared" ref="E88:AB88" si="148">SUM(E89:E91)</f>
        <v>0</v>
      </c>
      <c r="F88" s="250">
        <f t="shared" si="148"/>
        <v>0</v>
      </c>
      <c r="G88" s="251">
        <f t="shared" si="148"/>
        <v>0</v>
      </c>
      <c r="H88" s="143">
        <f t="shared" si="148"/>
        <v>0</v>
      </c>
      <c r="I88" s="144">
        <f t="shared" si="148"/>
        <v>0</v>
      </c>
      <c r="J88" s="172">
        <f t="shared" si="148"/>
        <v>0</v>
      </c>
      <c r="K88" s="261">
        <f t="shared" si="148"/>
        <v>0</v>
      </c>
      <c r="L88" s="250">
        <f t="shared" si="148"/>
        <v>0</v>
      </c>
      <c r="M88" s="262">
        <f t="shared" si="148"/>
        <v>0</v>
      </c>
      <c r="N88" s="249">
        <f t="shared" si="148"/>
        <v>0</v>
      </c>
      <c r="O88" s="250">
        <f t="shared" si="148"/>
        <v>0</v>
      </c>
      <c r="P88" s="262">
        <f t="shared" si="148"/>
        <v>0</v>
      </c>
      <c r="Q88" s="261">
        <f t="shared" si="148"/>
        <v>0</v>
      </c>
      <c r="R88" s="250">
        <f t="shared" si="148"/>
        <v>0</v>
      </c>
      <c r="S88" s="262">
        <f t="shared" si="148"/>
        <v>0</v>
      </c>
      <c r="T88" s="249">
        <f t="shared" si="148"/>
        <v>0</v>
      </c>
      <c r="U88" s="250">
        <f t="shared" si="148"/>
        <v>0</v>
      </c>
      <c r="V88" s="262">
        <f t="shared" si="148"/>
        <v>0</v>
      </c>
      <c r="W88" s="261">
        <f t="shared" si="148"/>
        <v>0</v>
      </c>
      <c r="X88" s="250">
        <f t="shared" si="148"/>
        <v>0</v>
      </c>
      <c r="Y88" s="262">
        <f t="shared" si="148"/>
        <v>0</v>
      </c>
      <c r="Z88" s="249">
        <f t="shared" si="148"/>
        <v>0</v>
      </c>
      <c r="AA88" s="250">
        <f t="shared" si="148"/>
        <v>0</v>
      </c>
      <c r="AB88" s="262">
        <f t="shared" si="148"/>
        <v>0</v>
      </c>
      <c r="AC88" s="146">
        <f t="shared" ref="AC88:AC100" si="149">G88+M88+S88+Y88</f>
        <v>0</v>
      </c>
      <c r="AD88" s="147">
        <f t="shared" ref="AD88:AD100" si="150">J88+P88+V88+AB88</f>
        <v>0</v>
      </c>
      <c r="AE88" s="147">
        <f t="shared" ref="AE88:AE100" si="151">AC88-AD88</f>
        <v>0</v>
      </c>
      <c r="AF88" s="149" t="e">
        <f t="shared" ref="AF88:AF100" si="152">AE88/AC88</f>
        <v>#DIV/0!</v>
      </c>
      <c r="AG88" s="61"/>
      <c r="AH88" s="62"/>
      <c r="AI88" s="62"/>
    </row>
    <row r="89" spans="1:35" ht="24" customHeight="1">
      <c r="A89" s="150" t="s">
        <v>105</v>
      </c>
      <c r="B89" s="151" t="s">
        <v>106</v>
      </c>
      <c r="C89" s="152" t="s">
        <v>175</v>
      </c>
      <c r="D89" s="153" t="s">
        <v>125</v>
      </c>
      <c r="E89" s="154"/>
      <c r="F89" s="155"/>
      <c r="G89" s="156">
        <f t="shared" ref="G89:G91" si="153">E89*F89</f>
        <v>0</v>
      </c>
      <c r="H89" s="154"/>
      <c r="I89" s="155"/>
      <c r="J89" s="173">
        <f t="shared" ref="J89:J91" si="154">H89*I89</f>
        <v>0</v>
      </c>
      <c r="K89" s="254"/>
      <c r="L89" s="155"/>
      <c r="M89" s="173">
        <f t="shared" ref="M89:M91" si="155">K89*L89</f>
        <v>0</v>
      </c>
      <c r="N89" s="154"/>
      <c r="O89" s="155"/>
      <c r="P89" s="173">
        <f t="shared" ref="P89:P91" si="156">N89*O89</f>
        <v>0</v>
      </c>
      <c r="Q89" s="254"/>
      <c r="R89" s="155"/>
      <c r="S89" s="173">
        <f t="shared" ref="S89:S91" si="157">Q89*R89</f>
        <v>0</v>
      </c>
      <c r="T89" s="154"/>
      <c r="U89" s="155"/>
      <c r="V89" s="173">
        <f t="shared" ref="V89:V91" si="158">T89*U89</f>
        <v>0</v>
      </c>
      <c r="W89" s="254"/>
      <c r="X89" s="155"/>
      <c r="Y89" s="173">
        <f t="shared" ref="Y89:Y91" si="159">W89*X89</f>
        <v>0</v>
      </c>
      <c r="Z89" s="154"/>
      <c r="AA89" s="155"/>
      <c r="AB89" s="173">
        <f t="shared" ref="AB89:AB91" si="160">Z89*AA89</f>
        <v>0</v>
      </c>
      <c r="AC89" s="157">
        <f t="shared" si="149"/>
        <v>0</v>
      </c>
      <c r="AD89" s="158">
        <f t="shared" si="150"/>
        <v>0</v>
      </c>
      <c r="AE89" s="231">
        <f t="shared" si="151"/>
        <v>0</v>
      </c>
      <c r="AF89" s="160" t="e">
        <f t="shared" si="152"/>
        <v>#DIV/0!</v>
      </c>
      <c r="AG89" s="63"/>
      <c r="AH89" s="60"/>
      <c r="AI89" s="60"/>
    </row>
    <row r="90" spans="1:35" ht="18.75" customHeight="1">
      <c r="A90" s="150" t="s">
        <v>105</v>
      </c>
      <c r="B90" s="151" t="s">
        <v>109</v>
      </c>
      <c r="C90" s="152" t="s">
        <v>175</v>
      </c>
      <c r="D90" s="153" t="s">
        <v>125</v>
      </c>
      <c r="E90" s="154"/>
      <c r="F90" s="155"/>
      <c r="G90" s="156">
        <f t="shared" si="153"/>
        <v>0</v>
      </c>
      <c r="H90" s="154"/>
      <c r="I90" s="155"/>
      <c r="J90" s="173">
        <f t="shared" si="154"/>
        <v>0</v>
      </c>
      <c r="K90" s="254"/>
      <c r="L90" s="155"/>
      <c r="M90" s="173">
        <f t="shared" si="155"/>
        <v>0</v>
      </c>
      <c r="N90" s="154"/>
      <c r="O90" s="155"/>
      <c r="P90" s="173">
        <f t="shared" si="156"/>
        <v>0</v>
      </c>
      <c r="Q90" s="254"/>
      <c r="R90" s="155"/>
      <c r="S90" s="173">
        <f t="shared" si="157"/>
        <v>0</v>
      </c>
      <c r="T90" s="154"/>
      <c r="U90" s="155"/>
      <c r="V90" s="173">
        <f t="shared" si="158"/>
        <v>0</v>
      </c>
      <c r="W90" s="254"/>
      <c r="X90" s="155"/>
      <c r="Y90" s="173">
        <f t="shared" si="159"/>
        <v>0</v>
      </c>
      <c r="Z90" s="154"/>
      <c r="AA90" s="155"/>
      <c r="AB90" s="173">
        <f t="shared" si="160"/>
        <v>0</v>
      </c>
      <c r="AC90" s="157">
        <f t="shared" si="149"/>
        <v>0</v>
      </c>
      <c r="AD90" s="158">
        <f t="shared" si="150"/>
        <v>0</v>
      </c>
      <c r="AE90" s="231">
        <f t="shared" si="151"/>
        <v>0</v>
      </c>
      <c r="AF90" s="160" t="e">
        <f t="shared" si="152"/>
        <v>#DIV/0!</v>
      </c>
      <c r="AG90" s="63"/>
      <c r="AH90" s="60"/>
      <c r="AI90" s="60"/>
    </row>
    <row r="91" spans="1:35" ht="21.75" customHeight="1" thickBot="1">
      <c r="A91" s="161" t="s">
        <v>105</v>
      </c>
      <c r="B91" s="162" t="s">
        <v>110</v>
      </c>
      <c r="C91" s="163" t="s">
        <v>175</v>
      </c>
      <c r="D91" s="164" t="s">
        <v>125</v>
      </c>
      <c r="E91" s="165"/>
      <c r="F91" s="166"/>
      <c r="G91" s="167">
        <f t="shared" si="153"/>
        <v>0</v>
      </c>
      <c r="H91" s="178"/>
      <c r="I91" s="179"/>
      <c r="J91" s="181">
        <f t="shared" si="154"/>
        <v>0</v>
      </c>
      <c r="K91" s="275"/>
      <c r="L91" s="166"/>
      <c r="M91" s="276">
        <f t="shared" si="155"/>
        <v>0</v>
      </c>
      <c r="N91" s="165"/>
      <c r="O91" s="166"/>
      <c r="P91" s="276">
        <f t="shared" si="156"/>
        <v>0</v>
      </c>
      <c r="Q91" s="275"/>
      <c r="R91" s="166"/>
      <c r="S91" s="276">
        <f t="shared" si="157"/>
        <v>0</v>
      </c>
      <c r="T91" s="165"/>
      <c r="U91" s="166"/>
      <c r="V91" s="276">
        <f t="shared" si="158"/>
        <v>0</v>
      </c>
      <c r="W91" s="275"/>
      <c r="X91" s="166"/>
      <c r="Y91" s="276">
        <f t="shared" si="159"/>
        <v>0</v>
      </c>
      <c r="Z91" s="165"/>
      <c r="AA91" s="166"/>
      <c r="AB91" s="276">
        <f t="shared" si="160"/>
        <v>0</v>
      </c>
      <c r="AC91" s="283">
        <f t="shared" si="149"/>
        <v>0</v>
      </c>
      <c r="AD91" s="284">
        <f t="shared" si="150"/>
        <v>0</v>
      </c>
      <c r="AE91" s="285">
        <f t="shared" si="151"/>
        <v>0</v>
      </c>
      <c r="AF91" s="160" t="e">
        <f t="shared" si="152"/>
        <v>#DIV/0!</v>
      </c>
      <c r="AG91" s="63"/>
      <c r="AH91" s="60"/>
      <c r="AI91" s="60"/>
    </row>
    <row r="92" spans="1:35" ht="24.75" customHeight="1">
      <c r="A92" s="139" t="s">
        <v>102</v>
      </c>
      <c r="B92" s="140" t="s">
        <v>176</v>
      </c>
      <c r="C92" s="291" t="s">
        <v>177</v>
      </c>
      <c r="D92" s="142"/>
      <c r="E92" s="143">
        <f t="shared" ref="E92:AB92" si="161">SUM(E93:E95)</f>
        <v>0</v>
      </c>
      <c r="F92" s="144">
        <f t="shared" si="161"/>
        <v>0</v>
      </c>
      <c r="G92" s="145">
        <f t="shared" si="161"/>
        <v>0</v>
      </c>
      <c r="H92" s="143">
        <f t="shared" si="161"/>
        <v>0</v>
      </c>
      <c r="I92" s="144">
        <f t="shared" si="161"/>
        <v>0</v>
      </c>
      <c r="J92" s="172">
        <f t="shared" si="161"/>
        <v>0</v>
      </c>
      <c r="K92" s="252">
        <f t="shared" si="161"/>
        <v>0</v>
      </c>
      <c r="L92" s="144">
        <f t="shared" si="161"/>
        <v>0</v>
      </c>
      <c r="M92" s="172">
        <f t="shared" si="161"/>
        <v>0</v>
      </c>
      <c r="N92" s="143">
        <f t="shared" si="161"/>
        <v>0</v>
      </c>
      <c r="O92" s="144">
        <f t="shared" si="161"/>
        <v>0</v>
      </c>
      <c r="P92" s="172">
        <f t="shared" si="161"/>
        <v>0</v>
      </c>
      <c r="Q92" s="252">
        <f t="shared" si="161"/>
        <v>0</v>
      </c>
      <c r="R92" s="144">
        <f t="shared" si="161"/>
        <v>0</v>
      </c>
      <c r="S92" s="172">
        <f t="shared" si="161"/>
        <v>0</v>
      </c>
      <c r="T92" s="143">
        <f t="shared" si="161"/>
        <v>0</v>
      </c>
      <c r="U92" s="144">
        <f t="shared" si="161"/>
        <v>0</v>
      </c>
      <c r="V92" s="172">
        <f t="shared" si="161"/>
        <v>0</v>
      </c>
      <c r="W92" s="252">
        <f t="shared" si="161"/>
        <v>0</v>
      </c>
      <c r="X92" s="144">
        <f t="shared" si="161"/>
        <v>0</v>
      </c>
      <c r="Y92" s="172">
        <f t="shared" si="161"/>
        <v>0</v>
      </c>
      <c r="Z92" s="143">
        <f t="shared" si="161"/>
        <v>0</v>
      </c>
      <c r="AA92" s="144">
        <f t="shared" si="161"/>
        <v>0</v>
      </c>
      <c r="AB92" s="172">
        <f t="shared" si="161"/>
        <v>0</v>
      </c>
      <c r="AC92" s="146">
        <f t="shared" si="149"/>
        <v>0</v>
      </c>
      <c r="AD92" s="147">
        <f t="shared" si="150"/>
        <v>0</v>
      </c>
      <c r="AE92" s="147">
        <f t="shared" si="151"/>
        <v>0</v>
      </c>
      <c r="AF92" s="182" t="e">
        <f t="shared" si="152"/>
        <v>#DIV/0!</v>
      </c>
      <c r="AG92" s="65"/>
      <c r="AH92" s="62"/>
      <c r="AI92" s="62"/>
    </row>
    <row r="93" spans="1:35" ht="24" customHeight="1">
      <c r="A93" s="150" t="s">
        <v>105</v>
      </c>
      <c r="B93" s="151" t="s">
        <v>106</v>
      </c>
      <c r="C93" s="152" t="s">
        <v>175</v>
      </c>
      <c r="D93" s="153" t="s">
        <v>125</v>
      </c>
      <c r="E93" s="154"/>
      <c r="F93" s="155"/>
      <c r="G93" s="156">
        <f t="shared" ref="G93:G95" si="162">E93*F93</f>
        <v>0</v>
      </c>
      <c r="H93" s="154"/>
      <c r="I93" s="155"/>
      <c r="J93" s="173">
        <f t="shared" ref="J93:J95" si="163">H93*I93</f>
        <v>0</v>
      </c>
      <c r="K93" s="254"/>
      <c r="L93" s="155"/>
      <c r="M93" s="173">
        <f t="shared" ref="M93:M95" si="164">K93*L93</f>
        <v>0</v>
      </c>
      <c r="N93" s="154"/>
      <c r="O93" s="155"/>
      <c r="P93" s="173">
        <f t="shared" ref="P93:P95" si="165">N93*O93</f>
        <v>0</v>
      </c>
      <c r="Q93" s="254"/>
      <c r="R93" s="155"/>
      <c r="S93" s="173">
        <f t="shared" ref="S93:S95" si="166">Q93*R93</f>
        <v>0</v>
      </c>
      <c r="T93" s="154"/>
      <c r="U93" s="155"/>
      <c r="V93" s="173">
        <f t="shared" ref="V93:V95" si="167">T93*U93</f>
        <v>0</v>
      </c>
      <c r="W93" s="254"/>
      <c r="X93" s="155"/>
      <c r="Y93" s="173">
        <f t="shared" ref="Y93:Y95" si="168">W93*X93</f>
        <v>0</v>
      </c>
      <c r="Z93" s="154"/>
      <c r="AA93" s="155"/>
      <c r="AB93" s="173">
        <f t="shared" ref="AB93:AB95" si="169">Z93*AA93</f>
        <v>0</v>
      </c>
      <c r="AC93" s="157">
        <f t="shared" si="149"/>
        <v>0</v>
      </c>
      <c r="AD93" s="158">
        <f t="shared" si="150"/>
        <v>0</v>
      </c>
      <c r="AE93" s="231">
        <f t="shared" si="151"/>
        <v>0</v>
      </c>
      <c r="AF93" s="160" t="e">
        <f t="shared" si="152"/>
        <v>#DIV/0!</v>
      </c>
      <c r="AG93" s="63"/>
      <c r="AH93" s="60"/>
      <c r="AI93" s="60"/>
    </row>
    <row r="94" spans="1:35" ht="18.75" customHeight="1">
      <c r="A94" s="150" t="s">
        <v>105</v>
      </c>
      <c r="B94" s="151" t="s">
        <v>109</v>
      </c>
      <c r="C94" s="152" t="s">
        <v>175</v>
      </c>
      <c r="D94" s="153" t="s">
        <v>125</v>
      </c>
      <c r="E94" s="154"/>
      <c r="F94" s="155"/>
      <c r="G94" s="156">
        <f t="shared" si="162"/>
        <v>0</v>
      </c>
      <c r="H94" s="154"/>
      <c r="I94" s="155"/>
      <c r="J94" s="173">
        <f t="shared" si="163"/>
        <v>0</v>
      </c>
      <c r="K94" s="254"/>
      <c r="L94" s="155"/>
      <c r="M94" s="173">
        <f t="shared" si="164"/>
        <v>0</v>
      </c>
      <c r="N94" s="154"/>
      <c r="O94" s="155"/>
      <c r="P94" s="173">
        <f t="shared" si="165"/>
        <v>0</v>
      </c>
      <c r="Q94" s="254"/>
      <c r="R94" s="155"/>
      <c r="S94" s="173">
        <f t="shared" si="166"/>
        <v>0</v>
      </c>
      <c r="T94" s="154"/>
      <c r="U94" s="155"/>
      <c r="V94" s="173">
        <f t="shared" si="167"/>
        <v>0</v>
      </c>
      <c r="W94" s="254"/>
      <c r="X94" s="155"/>
      <c r="Y94" s="173">
        <f t="shared" si="168"/>
        <v>0</v>
      </c>
      <c r="Z94" s="154"/>
      <c r="AA94" s="155"/>
      <c r="AB94" s="173">
        <f t="shared" si="169"/>
        <v>0</v>
      </c>
      <c r="AC94" s="157">
        <f t="shared" si="149"/>
        <v>0</v>
      </c>
      <c r="AD94" s="158">
        <f t="shared" si="150"/>
        <v>0</v>
      </c>
      <c r="AE94" s="231">
        <f t="shared" si="151"/>
        <v>0</v>
      </c>
      <c r="AF94" s="160" t="e">
        <f t="shared" si="152"/>
        <v>#DIV/0!</v>
      </c>
      <c r="AG94" s="63"/>
      <c r="AH94" s="60"/>
      <c r="AI94" s="60"/>
    </row>
    <row r="95" spans="1:35" ht="21.75" customHeight="1" thickBot="1">
      <c r="A95" s="161" t="s">
        <v>105</v>
      </c>
      <c r="B95" s="162" t="s">
        <v>110</v>
      </c>
      <c r="C95" s="163" t="s">
        <v>175</v>
      </c>
      <c r="D95" s="164" t="s">
        <v>125</v>
      </c>
      <c r="E95" s="165"/>
      <c r="F95" s="166"/>
      <c r="G95" s="167">
        <f t="shared" si="162"/>
        <v>0</v>
      </c>
      <c r="H95" s="178"/>
      <c r="I95" s="179"/>
      <c r="J95" s="181">
        <f t="shared" si="163"/>
        <v>0</v>
      </c>
      <c r="K95" s="275"/>
      <c r="L95" s="166"/>
      <c r="M95" s="276">
        <f t="shared" si="164"/>
        <v>0</v>
      </c>
      <c r="N95" s="165"/>
      <c r="O95" s="166"/>
      <c r="P95" s="276">
        <f t="shared" si="165"/>
        <v>0</v>
      </c>
      <c r="Q95" s="275"/>
      <c r="R95" s="166"/>
      <c r="S95" s="276">
        <f t="shared" si="166"/>
        <v>0</v>
      </c>
      <c r="T95" s="165"/>
      <c r="U95" s="166"/>
      <c r="V95" s="276">
        <f t="shared" si="167"/>
        <v>0</v>
      </c>
      <c r="W95" s="275"/>
      <c r="X95" s="166"/>
      <c r="Y95" s="276">
        <f t="shared" si="168"/>
        <v>0</v>
      </c>
      <c r="Z95" s="165"/>
      <c r="AA95" s="166"/>
      <c r="AB95" s="276">
        <f t="shared" si="169"/>
        <v>0</v>
      </c>
      <c r="AC95" s="283">
        <f t="shared" si="149"/>
        <v>0</v>
      </c>
      <c r="AD95" s="284">
        <f t="shared" si="150"/>
        <v>0</v>
      </c>
      <c r="AE95" s="285">
        <f t="shared" si="151"/>
        <v>0</v>
      </c>
      <c r="AF95" s="160" t="e">
        <f t="shared" si="152"/>
        <v>#DIV/0!</v>
      </c>
      <c r="AG95" s="63"/>
      <c r="AH95" s="60"/>
      <c r="AI95" s="60"/>
    </row>
    <row r="96" spans="1:35" ht="24.75" customHeight="1">
      <c r="A96" s="139" t="s">
        <v>102</v>
      </c>
      <c r="B96" s="140" t="s">
        <v>178</v>
      </c>
      <c r="C96" s="291" t="s">
        <v>179</v>
      </c>
      <c r="D96" s="142"/>
      <c r="E96" s="143">
        <f t="shared" ref="E96:AB96" si="170">SUM(E97:E99)</f>
        <v>0</v>
      </c>
      <c r="F96" s="144">
        <f t="shared" si="170"/>
        <v>0</v>
      </c>
      <c r="G96" s="145">
        <f t="shared" si="170"/>
        <v>0</v>
      </c>
      <c r="H96" s="143">
        <f t="shared" si="170"/>
        <v>0</v>
      </c>
      <c r="I96" s="144">
        <f t="shared" si="170"/>
        <v>0</v>
      </c>
      <c r="J96" s="172">
        <f t="shared" si="170"/>
        <v>0</v>
      </c>
      <c r="K96" s="252">
        <f t="shared" si="170"/>
        <v>0</v>
      </c>
      <c r="L96" s="144">
        <f t="shared" si="170"/>
        <v>0</v>
      </c>
      <c r="M96" s="172">
        <f t="shared" si="170"/>
        <v>0</v>
      </c>
      <c r="N96" s="143">
        <f t="shared" si="170"/>
        <v>0</v>
      </c>
      <c r="O96" s="144">
        <f t="shared" si="170"/>
        <v>0</v>
      </c>
      <c r="P96" s="172">
        <f t="shared" si="170"/>
        <v>0</v>
      </c>
      <c r="Q96" s="252">
        <f t="shared" si="170"/>
        <v>0</v>
      </c>
      <c r="R96" s="144">
        <f t="shared" si="170"/>
        <v>0</v>
      </c>
      <c r="S96" s="172">
        <f t="shared" si="170"/>
        <v>0</v>
      </c>
      <c r="T96" s="143">
        <f t="shared" si="170"/>
        <v>0</v>
      </c>
      <c r="U96" s="144">
        <f t="shared" si="170"/>
        <v>0</v>
      </c>
      <c r="V96" s="172">
        <f t="shared" si="170"/>
        <v>0</v>
      </c>
      <c r="W96" s="252">
        <f t="shared" si="170"/>
        <v>0</v>
      </c>
      <c r="X96" s="144">
        <f t="shared" si="170"/>
        <v>0</v>
      </c>
      <c r="Y96" s="172">
        <f t="shared" si="170"/>
        <v>0</v>
      </c>
      <c r="Z96" s="143">
        <f t="shared" si="170"/>
        <v>0</v>
      </c>
      <c r="AA96" s="144">
        <f t="shared" si="170"/>
        <v>0</v>
      </c>
      <c r="AB96" s="172">
        <f t="shared" si="170"/>
        <v>0</v>
      </c>
      <c r="AC96" s="146">
        <f t="shared" si="149"/>
        <v>0</v>
      </c>
      <c r="AD96" s="147">
        <f t="shared" si="150"/>
        <v>0</v>
      </c>
      <c r="AE96" s="147">
        <f t="shared" si="151"/>
        <v>0</v>
      </c>
      <c r="AF96" s="182" t="e">
        <f t="shared" si="152"/>
        <v>#DIV/0!</v>
      </c>
      <c r="AG96" s="65"/>
      <c r="AH96" s="62"/>
      <c r="AI96" s="62"/>
    </row>
    <row r="97" spans="1:35" ht="24" customHeight="1">
      <c r="A97" s="150" t="s">
        <v>105</v>
      </c>
      <c r="B97" s="151" t="s">
        <v>106</v>
      </c>
      <c r="C97" s="152" t="s">
        <v>175</v>
      </c>
      <c r="D97" s="153" t="s">
        <v>125</v>
      </c>
      <c r="E97" s="154"/>
      <c r="F97" s="155"/>
      <c r="G97" s="156">
        <f t="shared" ref="G97:G99" si="171">E97*F97</f>
        <v>0</v>
      </c>
      <c r="H97" s="154"/>
      <c r="I97" s="155"/>
      <c r="J97" s="173">
        <f t="shared" ref="J97:J99" si="172">H97*I97</f>
        <v>0</v>
      </c>
      <c r="K97" s="254"/>
      <c r="L97" s="155"/>
      <c r="M97" s="173">
        <f t="shared" ref="M97:M99" si="173">K97*L97</f>
        <v>0</v>
      </c>
      <c r="N97" s="154"/>
      <c r="O97" s="155"/>
      <c r="P97" s="173">
        <f t="shared" ref="P97:P99" si="174">N97*O97</f>
        <v>0</v>
      </c>
      <c r="Q97" s="254"/>
      <c r="R97" s="155"/>
      <c r="S97" s="173">
        <f t="shared" ref="S97:S99" si="175">Q97*R97</f>
        <v>0</v>
      </c>
      <c r="T97" s="154"/>
      <c r="U97" s="155"/>
      <c r="V97" s="173">
        <f t="shared" ref="V97:V99" si="176">T97*U97</f>
        <v>0</v>
      </c>
      <c r="W97" s="254"/>
      <c r="X97" s="155"/>
      <c r="Y97" s="173">
        <f t="shared" ref="Y97:Y99" si="177">W97*X97</f>
        <v>0</v>
      </c>
      <c r="Z97" s="154"/>
      <c r="AA97" s="155"/>
      <c r="AB97" s="173">
        <f t="shared" ref="AB97:AB99" si="178">Z97*AA97</f>
        <v>0</v>
      </c>
      <c r="AC97" s="157">
        <f t="shared" si="149"/>
        <v>0</v>
      </c>
      <c r="AD97" s="158">
        <f t="shared" si="150"/>
        <v>0</v>
      </c>
      <c r="AE97" s="231">
        <f t="shared" si="151"/>
        <v>0</v>
      </c>
      <c r="AF97" s="160" t="e">
        <f t="shared" si="152"/>
        <v>#DIV/0!</v>
      </c>
      <c r="AG97" s="63"/>
      <c r="AH97" s="60"/>
      <c r="AI97" s="60"/>
    </row>
    <row r="98" spans="1:35" ht="18.75" customHeight="1">
      <c r="A98" s="150" t="s">
        <v>105</v>
      </c>
      <c r="B98" s="151" t="s">
        <v>109</v>
      </c>
      <c r="C98" s="152" t="s">
        <v>175</v>
      </c>
      <c r="D98" s="153" t="s">
        <v>125</v>
      </c>
      <c r="E98" s="154"/>
      <c r="F98" s="155"/>
      <c r="G98" s="156">
        <f t="shared" si="171"/>
        <v>0</v>
      </c>
      <c r="H98" s="154"/>
      <c r="I98" s="155"/>
      <c r="J98" s="173">
        <f t="shared" si="172"/>
        <v>0</v>
      </c>
      <c r="K98" s="254"/>
      <c r="L98" s="155"/>
      <c r="M98" s="173">
        <f t="shared" si="173"/>
        <v>0</v>
      </c>
      <c r="N98" s="154"/>
      <c r="O98" s="155"/>
      <c r="P98" s="173">
        <f t="shared" si="174"/>
        <v>0</v>
      </c>
      <c r="Q98" s="254"/>
      <c r="R98" s="155"/>
      <c r="S98" s="173">
        <f t="shared" si="175"/>
        <v>0</v>
      </c>
      <c r="T98" s="154"/>
      <c r="U98" s="155"/>
      <c r="V98" s="173">
        <f t="shared" si="176"/>
        <v>0</v>
      </c>
      <c r="W98" s="254"/>
      <c r="X98" s="155"/>
      <c r="Y98" s="173">
        <f t="shared" si="177"/>
        <v>0</v>
      </c>
      <c r="Z98" s="154"/>
      <c r="AA98" s="155"/>
      <c r="AB98" s="173">
        <f t="shared" si="178"/>
        <v>0</v>
      </c>
      <c r="AC98" s="157">
        <f t="shared" si="149"/>
        <v>0</v>
      </c>
      <c r="AD98" s="158">
        <f t="shared" si="150"/>
        <v>0</v>
      </c>
      <c r="AE98" s="231">
        <f t="shared" si="151"/>
        <v>0</v>
      </c>
      <c r="AF98" s="160" t="e">
        <f t="shared" si="152"/>
        <v>#DIV/0!</v>
      </c>
      <c r="AG98" s="63"/>
      <c r="AH98" s="60"/>
      <c r="AI98" s="60"/>
    </row>
    <row r="99" spans="1:35" ht="21.75" customHeight="1" thickBot="1">
      <c r="A99" s="174" t="s">
        <v>105</v>
      </c>
      <c r="B99" s="175" t="s">
        <v>110</v>
      </c>
      <c r="C99" s="176" t="s">
        <v>175</v>
      </c>
      <c r="D99" s="177" t="s">
        <v>125</v>
      </c>
      <c r="E99" s="178"/>
      <c r="F99" s="179"/>
      <c r="G99" s="180">
        <f t="shared" si="171"/>
        <v>0</v>
      </c>
      <c r="H99" s="178"/>
      <c r="I99" s="179"/>
      <c r="J99" s="181">
        <f t="shared" si="172"/>
        <v>0</v>
      </c>
      <c r="K99" s="256"/>
      <c r="L99" s="179"/>
      <c r="M99" s="181">
        <f t="shared" si="173"/>
        <v>0</v>
      </c>
      <c r="N99" s="178"/>
      <c r="O99" s="179"/>
      <c r="P99" s="181">
        <f t="shared" si="174"/>
        <v>0</v>
      </c>
      <c r="Q99" s="256"/>
      <c r="R99" s="179"/>
      <c r="S99" s="181">
        <f t="shared" si="175"/>
        <v>0</v>
      </c>
      <c r="T99" s="178"/>
      <c r="U99" s="179"/>
      <c r="V99" s="181">
        <f t="shared" si="176"/>
        <v>0</v>
      </c>
      <c r="W99" s="256"/>
      <c r="X99" s="179"/>
      <c r="Y99" s="181">
        <f t="shared" si="177"/>
        <v>0</v>
      </c>
      <c r="Z99" s="178"/>
      <c r="AA99" s="179"/>
      <c r="AB99" s="181">
        <f t="shared" si="178"/>
        <v>0</v>
      </c>
      <c r="AC99" s="168">
        <f t="shared" si="149"/>
        <v>0</v>
      </c>
      <c r="AD99" s="169">
        <f t="shared" si="150"/>
        <v>0</v>
      </c>
      <c r="AE99" s="233">
        <f t="shared" si="151"/>
        <v>0</v>
      </c>
      <c r="AF99" s="200" t="e">
        <f t="shared" si="152"/>
        <v>#DIV/0!</v>
      </c>
      <c r="AG99" s="67"/>
      <c r="AH99" s="60"/>
      <c r="AI99" s="60"/>
    </row>
    <row r="100" spans="1:35" ht="15" customHeight="1" thickBot="1">
      <c r="A100" s="235" t="s">
        <v>180</v>
      </c>
      <c r="B100" s="236"/>
      <c r="C100" s="237"/>
      <c r="D100" s="238"/>
      <c r="E100" s="239">
        <f t="shared" ref="E100:AB100" si="179">E96+E92+E88</f>
        <v>0</v>
      </c>
      <c r="F100" s="240">
        <f t="shared" si="179"/>
        <v>0</v>
      </c>
      <c r="G100" s="241">
        <f t="shared" si="179"/>
        <v>0</v>
      </c>
      <c r="H100" s="239">
        <f t="shared" si="179"/>
        <v>0</v>
      </c>
      <c r="I100" s="240">
        <f t="shared" si="179"/>
        <v>0</v>
      </c>
      <c r="J100" s="243">
        <f t="shared" si="179"/>
        <v>0</v>
      </c>
      <c r="K100" s="242">
        <f t="shared" si="179"/>
        <v>0</v>
      </c>
      <c r="L100" s="240">
        <f t="shared" si="179"/>
        <v>0</v>
      </c>
      <c r="M100" s="243">
        <f t="shared" si="179"/>
        <v>0</v>
      </c>
      <c r="N100" s="239">
        <f t="shared" si="179"/>
        <v>0</v>
      </c>
      <c r="O100" s="240">
        <f t="shared" si="179"/>
        <v>0</v>
      </c>
      <c r="P100" s="243">
        <f t="shared" si="179"/>
        <v>0</v>
      </c>
      <c r="Q100" s="242">
        <f t="shared" si="179"/>
        <v>0</v>
      </c>
      <c r="R100" s="240">
        <f t="shared" si="179"/>
        <v>0</v>
      </c>
      <c r="S100" s="243">
        <f t="shared" si="179"/>
        <v>0</v>
      </c>
      <c r="T100" s="239">
        <f t="shared" si="179"/>
        <v>0</v>
      </c>
      <c r="U100" s="240">
        <f t="shared" si="179"/>
        <v>0</v>
      </c>
      <c r="V100" s="243">
        <f t="shared" si="179"/>
        <v>0</v>
      </c>
      <c r="W100" s="242">
        <f t="shared" si="179"/>
        <v>0</v>
      </c>
      <c r="X100" s="240">
        <f t="shared" si="179"/>
        <v>0</v>
      </c>
      <c r="Y100" s="243">
        <f t="shared" si="179"/>
        <v>0</v>
      </c>
      <c r="Z100" s="239">
        <f t="shared" si="179"/>
        <v>0</v>
      </c>
      <c r="AA100" s="240">
        <f t="shared" si="179"/>
        <v>0</v>
      </c>
      <c r="AB100" s="243">
        <f t="shared" si="179"/>
        <v>0</v>
      </c>
      <c r="AC100" s="207">
        <f t="shared" si="149"/>
        <v>0</v>
      </c>
      <c r="AD100" s="206">
        <f t="shared" si="150"/>
        <v>0</v>
      </c>
      <c r="AE100" s="257">
        <f t="shared" si="151"/>
        <v>0</v>
      </c>
      <c r="AF100" s="292" t="e">
        <f t="shared" si="152"/>
        <v>#DIV/0!</v>
      </c>
      <c r="AG100" s="70"/>
      <c r="AH100" s="60"/>
      <c r="AI100" s="60"/>
    </row>
    <row r="101" spans="1:35" ht="15.75" customHeight="1" thickBot="1">
      <c r="A101" s="293" t="s">
        <v>100</v>
      </c>
      <c r="B101" s="294" t="s">
        <v>28</v>
      </c>
      <c r="C101" s="215" t="s">
        <v>181</v>
      </c>
      <c r="D101" s="248"/>
      <c r="E101" s="130"/>
      <c r="F101" s="131"/>
      <c r="G101" s="131"/>
      <c r="H101" s="130"/>
      <c r="I101" s="131"/>
      <c r="J101" s="135"/>
      <c r="K101" s="131"/>
      <c r="L101" s="131"/>
      <c r="M101" s="135"/>
      <c r="N101" s="130"/>
      <c r="O101" s="131"/>
      <c r="P101" s="135"/>
      <c r="Q101" s="131"/>
      <c r="R101" s="131"/>
      <c r="S101" s="135"/>
      <c r="T101" s="130"/>
      <c r="U101" s="131"/>
      <c r="V101" s="135"/>
      <c r="W101" s="131"/>
      <c r="X101" s="131"/>
      <c r="Y101" s="135"/>
      <c r="Z101" s="130"/>
      <c r="AA101" s="131"/>
      <c r="AB101" s="131"/>
      <c r="AC101" s="136"/>
      <c r="AD101" s="137"/>
      <c r="AE101" s="137"/>
      <c r="AF101" s="138"/>
      <c r="AG101" s="59"/>
      <c r="AH101" s="60"/>
      <c r="AI101" s="60"/>
    </row>
    <row r="102" spans="1:35" ht="115.5" customHeight="1">
      <c r="A102" s="139" t="s">
        <v>102</v>
      </c>
      <c r="B102" s="140" t="s">
        <v>182</v>
      </c>
      <c r="C102" s="290" t="s">
        <v>183</v>
      </c>
      <c r="D102" s="229"/>
      <c r="E102" s="249">
        <f t="shared" ref="E102:AB102" si="180">SUM(E103:E112)</f>
        <v>9</v>
      </c>
      <c r="F102" s="250">
        <f t="shared" si="180"/>
        <v>4000</v>
      </c>
      <c r="G102" s="251">
        <f t="shared" si="180"/>
        <v>17000</v>
      </c>
      <c r="H102" s="249">
        <f t="shared" si="180"/>
        <v>9</v>
      </c>
      <c r="I102" s="250">
        <f t="shared" si="180"/>
        <v>4300</v>
      </c>
      <c r="J102" s="262">
        <f t="shared" si="180"/>
        <v>18500</v>
      </c>
      <c r="K102" s="261">
        <f t="shared" si="180"/>
        <v>0</v>
      </c>
      <c r="L102" s="250">
        <f t="shared" si="180"/>
        <v>0</v>
      </c>
      <c r="M102" s="262">
        <f t="shared" si="180"/>
        <v>0</v>
      </c>
      <c r="N102" s="249">
        <f t="shared" si="180"/>
        <v>0</v>
      </c>
      <c r="O102" s="250">
        <f t="shared" si="180"/>
        <v>0</v>
      </c>
      <c r="P102" s="262">
        <f t="shared" si="180"/>
        <v>0</v>
      </c>
      <c r="Q102" s="261">
        <f t="shared" si="180"/>
        <v>0</v>
      </c>
      <c r="R102" s="250">
        <f t="shared" si="180"/>
        <v>0</v>
      </c>
      <c r="S102" s="262">
        <f t="shared" si="180"/>
        <v>0</v>
      </c>
      <c r="T102" s="249">
        <f t="shared" si="180"/>
        <v>0</v>
      </c>
      <c r="U102" s="250">
        <f t="shared" si="180"/>
        <v>0</v>
      </c>
      <c r="V102" s="262">
        <f t="shared" si="180"/>
        <v>0</v>
      </c>
      <c r="W102" s="261">
        <f t="shared" si="180"/>
        <v>0</v>
      </c>
      <c r="X102" s="250">
        <f t="shared" si="180"/>
        <v>0</v>
      </c>
      <c r="Y102" s="262">
        <f t="shared" si="180"/>
        <v>0</v>
      </c>
      <c r="Z102" s="249">
        <f t="shared" si="180"/>
        <v>0</v>
      </c>
      <c r="AA102" s="250">
        <f t="shared" si="180"/>
        <v>0</v>
      </c>
      <c r="AB102" s="262">
        <f t="shared" si="180"/>
        <v>0</v>
      </c>
      <c r="AC102" s="146">
        <f t="shared" ref="AC102:AC113" si="181">G102+M102+S102+Y102</f>
        <v>17000</v>
      </c>
      <c r="AD102" s="147">
        <f t="shared" ref="AD102:AD113" si="182">J102+P102+V102+AB102</f>
        <v>18500</v>
      </c>
      <c r="AE102" s="147">
        <f t="shared" ref="AE102:AE113" si="183">AC102-AD102</f>
        <v>-1500</v>
      </c>
      <c r="AF102" s="149">
        <f t="shared" ref="AF102:AF113" si="184">AE102/AC102</f>
        <v>-8.8235294117647065E-2</v>
      </c>
      <c r="AG102" s="431"/>
      <c r="AH102" s="62"/>
      <c r="AI102" s="62"/>
    </row>
    <row r="103" spans="1:35" ht="108.5" customHeight="1">
      <c r="A103" s="150" t="s">
        <v>105</v>
      </c>
      <c r="B103" s="151" t="s">
        <v>106</v>
      </c>
      <c r="C103" s="152" t="s">
        <v>277</v>
      </c>
      <c r="D103" s="153" t="s">
        <v>125</v>
      </c>
      <c r="E103" s="154">
        <v>5</v>
      </c>
      <c r="F103" s="155">
        <v>1000</v>
      </c>
      <c r="G103" s="156">
        <f t="shared" ref="G103:G112" si="185">E103*F103</f>
        <v>5000</v>
      </c>
      <c r="H103" s="154">
        <v>5</v>
      </c>
      <c r="I103" s="155">
        <v>1300</v>
      </c>
      <c r="J103" s="173">
        <f t="shared" ref="J103:J112" si="186">H103*I103</f>
        <v>6500</v>
      </c>
      <c r="K103" s="254"/>
      <c r="L103" s="155"/>
      <c r="M103" s="173">
        <f t="shared" ref="M103:M112" si="187">K103*L103</f>
        <v>0</v>
      </c>
      <c r="N103" s="154"/>
      <c r="O103" s="155"/>
      <c r="P103" s="173">
        <f t="shared" ref="P103:P112" si="188">N103*O103</f>
        <v>0</v>
      </c>
      <c r="Q103" s="254"/>
      <c r="R103" s="155"/>
      <c r="S103" s="173">
        <f t="shared" ref="S103:S112" si="189">Q103*R103</f>
        <v>0</v>
      </c>
      <c r="T103" s="154"/>
      <c r="U103" s="155"/>
      <c r="V103" s="173">
        <f t="shared" ref="V103:V112" si="190">T103*U103</f>
        <v>0</v>
      </c>
      <c r="W103" s="254"/>
      <c r="X103" s="155"/>
      <c r="Y103" s="173">
        <f t="shared" ref="Y103:Y112" si="191">W103*X103</f>
        <v>0</v>
      </c>
      <c r="Z103" s="154"/>
      <c r="AA103" s="155"/>
      <c r="AB103" s="173">
        <f t="shared" ref="AB103:AB112" si="192">Z103*AA103</f>
        <v>0</v>
      </c>
      <c r="AC103" s="157">
        <f t="shared" si="181"/>
        <v>5000</v>
      </c>
      <c r="AD103" s="158">
        <f t="shared" si="182"/>
        <v>6500</v>
      </c>
      <c r="AE103" s="231">
        <f t="shared" si="183"/>
        <v>-1500</v>
      </c>
      <c r="AF103" s="160">
        <f t="shared" si="184"/>
        <v>-0.3</v>
      </c>
      <c r="AG103" s="431" t="s">
        <v>293</v>
      </c>
      <c r="AH103" s="60"/>
      <c r="AI103" s="60"/>
    </row>
    <row r="104" spans="1:35" ht="15.75" customHeight="1">
      <c r="A104" s="150" t="s">
        <v>105</v>
      </c>
      <c r="B104" s="151" t="s">
        <v>109</v>
      </c>
      <c r="C104" s="152" t="s">
        <v>184</v>
      </c>
      <c r="D104" s="153" t="s">
        <v>125</v>
      </c>
      <c r="E104" s="154"/>
      <c r="F104" s="155"/>
      <c r="G104" s="156">
        <f t="shared" si="185"/>
        <v>0</v>
      </c>
      <c r="H104" s="154"/>
      <c r="I104" s="155"/>
      <c r="J104" s="173">
        <f t="shared" si="186"/>
        <v>0</v>
      </c>
      <c r="K104" s="254"/>
      <c r="L104" s="155"/>
      <c r="M104" s="173">
        <f t="shared" si="187"/>
        <v>0</v>
      </c>
      <c r="N104" s="154"/>
      <c r="O104" s="155"/>
      <c r="P104" s="173">
        <f t="shared" si="188"/>
        <v>0</v>
      </c>
      <c r="Q104" s="254"/>
      <c r="R104" s="155"/>
      <c r="S104" s="173">
        <f t="shared" si="189"/>
        <v>0</v>
      </c>
      <c r="T104" s="154"/>
      <c r="U104" s="155"/>
      <c r="V104" s="173">
        <f t="shared" si="190"/>
        <v>0</v>
      </c>
      <c r="W104" s="254"/>
      <c r="X104" s="155"/>
      <c r="Y104" s="173">
        <f t="shared" si="191"/>
        <v>0</v>
      </c>
      <c r="Z104" s="154"/>
      <c r="AA104" s="155"/>
      <c r="AB104" s="173">
        <f t="shared" si="192"/>
        <v>0</v>
      </c>
      <c r="AC104" s="157">
        <f t="shared" si="181"/>
        <v>0</v>
      </c>
      <c r="AD104" s="158">
        <f t="shared" si="182"/>
        <v>0</v>
      </c>
      <c r="AE104" s="231">
        <f t="shared" si="183"/>
        <v>0</v>
      </c>
      <c r="AF104" s="160" t="e">
        <f t="shared" si="184"/>
        <v>#DIV/0!</v>
      </c>
      <c r="AG104" s="63"/>
      <c r="AH104" s="60"/>
      <c r="AI104" s="60"/>
    </row>
    <row r="105" spans="1:35" ht="15.75" customHeight="1">
      <c r="A105" s="150" t="s">
        <v>105</v>
      </c>
      <c r="B105" s="151" t="s">
        <v>110</v>
      </c>
      <c r="C105" s="152" t="s">
        <v>185</v>
      </c>
      <c r="D105" s="153" t="s">
        <v>125</v>
      </c>
      <c r="E105" s="154"/>
      <c r="F105" s="155"/>
      <c r="G105" s="156">
        <f t="shared" si="185"/>
        <v>0</v>
      </c>
      <c r="H105" s="154"/>
      <c r="I105" s="155"/>
      <c r="J105" s="173">
        <f t="shared" si="186"/>
        <v>0</v>
      </c>
      <c r="K105" s="254"/>
      <c r="L105" s="155"/>
      <c r="M105" s="173">
        <f t="shared" si="187"/>
        <v>0</v>
      </c>
      <c r="N105" s="154"/>
      <c r="O105" s="155"/>
      <c r="P105" s="173">
        <f t="shared" si="188"/>
        <v>0</v>
      </c>
      <c r="Q105" s="254"/>
      <c r="R105" s="155"/>
      <c r="S105" s="173">
        <f t="shared" si="189"/>
        <v>0</v>
      </c>
      <c r="T105" s="154"/>
      <c r="U105" s="155"/>
      <c r="V105" s="173">
        <f t="shared" si="190"/>
        <v>0</v>
      </c>
      <c r="W105" s="254"/>
      <c r="X105" s="155"/>
      <c r="Y105" s="173">
        <f t="shared" si="191"/>
        <v>0</v>
      </c>
      <c r="Z105" s="154"/>
      <c r="AA105" s="155"/>
      <c r="AB105" s="173">
        <f t="shared" si="192"/>
        <v>0</v>
      </c>
      <c r="AC105" s="157">
        <f t="shared" si="181"/>
        <v>0</v>
      </c>
      <c r="AD105" s="158">
        <f t="shared" si="182"/>
        <v>0</v>
      </c>
      <c r="AE105" s="231">
        <f t="shared" si="183"/>
        <v>0</v>
      </c>
      <c r="AF105" s="160" t="e">
        <f t="shared" si="184"/>
        <v>#DIV/0!</v>
      </c>
      <c r="AG105" s="63"/>
      <c r="AH105" s="60"/>
      <c r="AI105" s="60"/>
    </row>
    <row r="106" spans="1:35" ht="15.75" customHeight="1">
      <c r="A106" s="150" t="s">
        <v>105</v>
      </c>
      <c r="B106" s="151" t="s">
        <v>186</v>
      </c>
      <c r="C106" s="152" t="s">
        <v>187</v>
      </c>
      <c r="D106" s="153" t="s">
        <v>125</v>
      </c>
      <c r="E106" s="154"/>
      <c r="F106" s="155"/>
      <c r="G106" s="156">
        <f t="shared" si="185"/>
        <v>0</v>
      </c>
      <c r="H106" s="154"/>
      <c r="I106" s="155"/>
      <c r="J106" s="173">
        <f t="shared" si="186"/>
        <v>0</v>
      </c>
      <c r="K106" s="254"/>
      <c r="L106" s="155"/>
      <c r="M106" s="173">
        <f t="shared" si="187"/>
        <v>0</v>
      </c>
      <c r="N106" s="154"/>
      <c r="O106" s="155"/>
      <c r="P106" s="173">
        <f t="shared" si="188"/>
        <v>0</v>
      </c>
      <c r="Q106" s="254"/>
      <c r="R106" s="155"/>
      <c r="S106" s="173">
        <f t="shared" si="189"/>
        <v>0</v>
      </c>
      <c r="T106" s="154"/>
      <c r="U106" s="155"/>
      <c r="V106" s="173">
        <f t="shared" si="190"/>
        <v>0</v>
      </c>
      <c r="W106" s="254"/>
      <c r="X106" s="155"/>
      <c r="Y106" s="173">
        <f t="shared" si="191"/>
        <v>0</v>
      </c>
      <c r="Z106" s="154"/>
      <c r="AA106" s="155"/>
      <c r="AB106" s="173">
        <f t="shared" si="192"/>
        <v>0</v>
      </c>
      <c r="AC106" s="157">
        <f t="shared" si="181"/>
        <v>0</v>
      </c>
      <c r="AD106" s="158">
        <f t="shared" si="182"/>
        <v>0</v>
      </c>
      <c r="AE106" s="231">
        <f t="shared" si="183"/>
        <v>0</v>
      </c>
      <c r="AF106" s="160" t="e">
        <f t="shared" si="184"/>
        <v>#DIV/0!</v>
      </c>
      <c r="AG106" s="63"/>
      <c r="AH106" s="60"/>
      <c r="AI106" s="60"/>
    </row>
    <row r="107" spans="1:35" ht="15.75" customHeight="1">
      <c r="A107" s="150" t="s">
        <v>105</v>
      </c>
      <c r="B107" s="295" t="s">
        <v>188</v>
      </c>
      <c r="C107" s="152" t="s">
        <v>189</v>
      </c>
      <c r="D107" s="153" t="s">
        <v>125</v>
      </c>
      <c r="E107" s="154"/>
      <c r="F107" s="155"/>
      <c r="G107" s="156">
        <f t="shared" si="185"/>
        <v>0</v>
      </c>
      <c r="H107" s="154"/>
      <c r="I107" s="155"/>
      <c r="J107" s="173">
        <f t="shared" si="186"/>
        <v>0</v>
      </c>
      <c r="K107" s="254"/>
      <c r="L107" s="155"/>
      <c r="M107" s="173">
        <f t="shared" si="187"/>
        <v>0</v>
      </c>
      <c r="N107" s="154"/>
      <c r="O107" s="155"/>
      <c r="P107" s="173">
        <f t="shared" si="188"/>
        <v>0</v>
      </c>
      <c r="Q107" s="254"/>
      <c r="R107" s="155"/>
      <c r="S107" s="173">
        <f t="shared" si="189"/>
        <v>0</v>
      </c>
      <c r="T107" s="154"/>
      <c r="U107" s="155"/>
      <c r="V107" s="173">
        <f t="shared" si="190"/>
        <v>0</v>
      </c>
      <c r="W107" s="254"/>
      <c r="X107" s="155"/>
      <c r="Y107" s="173">
        <f t="shared" si="191"/>
        <v>0</v>
      </c>
      <c r="Z107" s="154"/>
      <c r="AA107" s="155"/>
      <c r="AB107" s="173">
        <f t="shared" si="192"/>
        <v>0</v>
      </c>
      <c r="AC107" s="157">
        <f t="shared" si="181"/>
        <v>0</v>
      </c>
      <c r="AD107" s="158">
        <f t="shared" si="182"/>
        <v>0</v>
      </c>
      <c r="AE107" s="231">
        <f t="shared" si="183"/>
        <v>0</v>
      </c>
      <c r="AF107" s="160" t="e">
        <f t="shared" si="184"/>
        <v>#DIV/0!</v>
      </c>
      <c r="AG107" s="63"/>
      <c r="AH107" s="60"/>
      <c r="AI107" s="60"/>
    </row>
    <row r="108" spans="1:35" ht="15.75" customHeight="1">
      <c r="A108" s="150" t="s">
        <v>105</v>
      </c>
      <c r="B108" s="151" t="s">
        <v>190</v>
      </c>
      <c r="C108" s="152" t="s">
        <v>191</v>
      </c>
      <c r="D108" s="153" t="s">
        <v>125</v>
      </c>
      <c r="E108" s="154"/>
      <c r="F108" s="155"/>
      <c r="G108" s="156">
        <f t="shared" si="185"/>
        <v>0</v>
      </c>
      <c r="H108" s="154"/>
      <c r="I108" s="155"/>
      <c r="J108" s="173">
        <f t="shared" si="186"/>
        <v>0</v>
      </c>
      <c r="K108" s="254"/>
      <c r="L108" s="155"/>
      <c r="M108" s="173">
        <f t="shared" si="187"/>
        <v>0</v>
      </c>
      <c r="N108" s="154"/>
      <c r="O108" s="155"/>
      <c r="P108" s="173">
        <f t="shared" si="188"/>
        <v>0</v>
      </c>
      <c r="Q108" s="254"/>
      <c r="R108" s="155"/>
      <c r="S108" s="173">
        <f t="shared" si="189"/>
        <v>0</v>
      </c>
      <c r="T108" s="154"/>
      <c r="U108" s="155"/>
      <c r="V108" s="173">
        <f t="shared" si="190"/>
        <v>0</v>
      </c>
      <c r="W108" s="254"/>
      <c r="X108" s="155"/>
      <c r="Y108" s="173">
        <f t="shared" si="191"/>
        <v>0</v>
      </c>
      <c r="Z108" s="154"/>
      <c r="AA108" s="155"/>
      <c r="AB108" s="173">
        <f t="shared" si="192"/>
        <v>0</v>
      </c>
      <c r="AC108" s="157">
        <f t="shared" si="181"/>
        <v>0</v>
      </c>
      <c r="AD108" s="158">
        <f t="shared" si="182"/>
        <v>0</v>
      </c>
      <c r="AE108" s="231">
        <f t="shared" si="183"/>
        <v>0</v>
      </c>
      <c r="AF108" s="160" t="e">
        <f t="shared" si="184"/>
        <v>#DIV/0!</v>
      </c>
      <c r="AG108" s="63"/>
      <c r="AH108" s="60"/>
      <c r="AI108" s="60"/>
    </row>
    <row r="109" spans="1:35" ht="15.75" customHeight="1">
      <c r="A109" s="150" t="s">
        <v>105</v>
      </c>
      <c r="B109" s="151" t="s">
        <v>192</v>
      </c>
      <c r="C109" s="152" t="s">
        <v>193</v>
      </c>
      <c r="D109" s="153" t="s">
        <v>125</v>
      </c>
      <c r="E109" s="154"/>
      <c r="F109" s="155"/>
      <c r="G109" s="156">
        <f t="shared" si="185"/>
        <v>0</v>
      </c>
      <c r="H109" s="154"/>
      <c r="I109" s="155"/>
      <c r="J109" s="173">
        <f t="shared" si="186"/>
        <v>0</v>
      </c>
      <c r="K109" s="254"/>
      <c r="L109" s="155"/>
      <c r="M109" s="173">
        <f t="shared" si="187"/>
        <v>0</v>
      </c>
      <c r="N109" s="154"/>
      <c r="O109" s="155"/>
      <c r="P109" s="173">
        <f t="shared" si="188"/>
        <v>0</v>
      </c>
      <c r="Q109" s="254"/>
      <c r="R109" s="155"/>
      <c r="S109" s="173">
        <f t="shared" si="189"/>
        <v>0</v>
      </c>
      <c r="T109" s="154"/>
      <c r="U109" s="155"/>
      <c r="V109" s="173">
        <f t="shared" si="190"/>
        <v>0</v>
      </c>
      <c r="W109" s="254"/>
      <c r="X109" s="155"/>
      <c r="Y109" s="173">
        <f t="shared" si="191"/>
        <v>0</v>
      </c>
      <c r="Z109" s="154"/>
      <c r="AA109" s="155"/>
      <c r="AB109" s="173">
        <f t="shared" si="192"/>
        <v>0</v>
      </c>
      <c r="AC109" s="157">
        <f t="shared" si="181"/>
        <v>0</v>
      </c>
      <c r="AD109" s="158">
        <f t="shared" si="182"/>
        <v>0</v>
      </c>
      <c r="AE109" s="231">
        <f t="shared" si="183"/>
        <v>0</v>
      </c>
      <c r="AF109" s="160" t="e">
        <f t="shared" si="184"/>
        <v>#DIV/0!</v>
      </c>
      <c r="AG109" s="63"/>
      <c r="AH109" s="60"/>
      <c r="AI109" s="60"/>
    </row>
    <row r="110" spans="1:35" ht="15.75" customHeight="1">
      <c r="A110" s="150" t="s">
        <v>105</v>
      </c>
      <c r="B110" s="151" t="s">
        <v>194</v>
      </c>
      <c r="C110" s="152" t="s">
        <v>195</v>
      </c>
      <c r="D110" s="153" t="s">
        <v>125</v>
      </c>
      <c r="E110" s="154"/>
      <c r="F110" s="155"/>
      <c r="G110" s="156">
        <f t="shared" si="185"/>
        <v>0</v>
      </c>
      <c r="H110" s="154"/>
      <c r="I110" s="155"/>
      <c r="J110" s="173">
        <f t="shared" si="186"/>
        <v>0</v>
      </c>
      <c r="K110" s="254"/>
      <c r="L110" s="155"/>
      <c r="M110" s="173">
        <f t="shared" si="187"/>
        <v>0</v>
      </c>
      <c r="N110" s="154"/>
      <c r="O110" s="155"/>
      <c r="P110" s="173">
        <f t="shared" si="188"/>
        <v>0</v>
      </c>
      <c r="Q110" s="254"/>
      <c r="R110" s="155"/>
      <c r="S110" s="173">
        <f t="shared" si="189"/>
        <v>0</v>
      </c>
      <c r="T110" s="154"/>
      <c r="U110" s="155"/>
      <c r="V110" s="173">
        <f t="shared" si="190"/>
        <v>0</v>
      </c>
      <c r="W110" s="254"/>
      <c r="X110" s="155"/>
      <c r="Y110" s="173">
        <f t="shared" si="191"/>
        <v>0</v>
      </c>
      <c r="Z110" s="154"/>
      <c r="AA110" s="155"/>
      <c r="AB110" s="173">
        <f t="shared" si="192"/>
        <v>0</v>
      </c>
      <c r="AC110" s="157">
        <f t="shared" si="181"/>
        <v>0</v>
      </c>
      <c r="AD110" s="158">
        <f t="shared" si="182"/>
        <v>0</v>
      </c>
      <c r="AE110" s="231">
        <f t="shared" si="183"/>
        <v>0</v>
      </c>
      <c r="AF110" s="160" t="e">
        <f t="shared" si="184"/>
        <v>#DIV/0!</v>
      </c>
      <c r="AG110" s="63"/>
      <c r="AH110" s="60"/>
      <c r="AI110" s="60"/>
    </row>
    <row r="111" spans="1:35" ht="15.75" customHeight="1">
      <c r="A111" s="161" t="s">
        <v>105</v>
      </c>
      <c r="B111" s="162" t="s">
        <v>196</v>
      </c>
      <c r="C111" s="163" t="s">
        <v>197</v>
      </c>
      <c r="D111" s="153" t="s">
        <v>108</v>
      </c>
      <c r="E111" s="165">
        <v>4</v>
      </c>
      <c r="F111" s="166">
        <v>3000</v>
      </c>
      <c r="G111" s="156">
        <f t="shared" si="185"/>
        <v>12000</v>
      </c>
      <c r="H111" s="165">
        <v>4</v>
      </c>
      <c r="I111" s="166">
        <v>3000</v>
      </c>
      <c r="J111" s="173">
        <f t="shared" si="186"/>
        <v>12000</v>
      </c>
      <c r="K111" s="254"/>
      <c r="L111" s="155"/>
      <c r="M111" s="173">
        <f t="shared" si="187"/>
        <v>0</v>
      </c>
      <c r="N111" s="154"/>
      <c r="O111" s="155"/>
      <c r="P111" s="173">
        <f t="shared" si="188"/>
        <v>0</v>
      </c>
      <c r="Q111" s="254"/>
      <c r="R111" s="155"/>
      <c r="S111" s="173">
        <f t="shared" si="189"/>
        <v>0</v>
      </c>
      <c r="T111" s="154"/>
      <c r="U111" s="155"/>
      <c r="V111" s="173">
        <f t="shared" si="190"/>
        <v>0</v>
      </c>
      <c r="W111" s="254"/>
      <c r="X111" s="155"/>
      <c r="Y111" s="173">
        <f t="shared" si="191"/>
        <v>0</v>
      </c>
      <c r="Z111" s="154"/>
      <c r="AA111" s="155"/>
      <c r="AB111" s="173">
        <f t="shared" si="192"/>
        <v>0</v>
      </c>
      <c r="AC111" s="157">
        <f t="shared" si="181"/>
        <v>12000</v>
      </c>
      <c r="AD111" s="158">
        <f t="shared" si="182"/>
        <v>12000</v>
      </c>
      <c r="AE111" s="231">
        <f t="shared" si="183"/>
        <v>0</v>
      </c>
      <c r="AF111" s="160">
        <f t="shared" si="184"/>
        <v>0</v>
      </c>
      <c r="AG111" s="63"/>
      <c r="AH111" s="60"/>
      <c r="AI111" s="60"/>
    </row>
    <row r="112" spans="1:35" ht="15.75" customHeight="1" thickBot="1">
      <c r="A112" s="174" t="s">
        <v>105</v>
      </c>
      <c r="B112" s="175" t="s">
        <v>198</v>
      </c>
      <c r="C112" s="176" t="s">
        <v>199</v>
      </c>
      <c r="D112" s="177" t="s">
        <v>125</v>
      </c>
      <c r="E112" s="178"/>
      <c r="F112" s="179"/>
      <c r="G112" s="180">
        <f t="shared" si="185"/>
        <v>0</v>
      </c>
      <c r="H112" s="178"/>
      <c r="I112" s="179"/>
      <c r="J112" s="181">
        <f t="shared" si="186"/>
        <v>0</v>
      </c>
      <c r="K112" s="256"/>
      <c r="L112" s="179"/>
      <c r="M112" s="181">
        <f t="shared" si="187"/>
        <v>0</v>
      </c>
      <c r="N112" s="178"/>
      <c r="O112" s="179"/>
      <c r="P112" s="181">
        <f t="shared" si="188"/>
        <v>0</v>
      </c>
      <c r="Q112" s="256"/>
      <c r="R112" s="179"/>
      <c r="S112" s="181">
        <f t="shared" si="189"/>
        <v>0</v>
      </c>
      <c r="T112" s="178"/>
      <c r="U112" s="179"/>
      <c r="V112" s="181">
        <f t="shared" si="190"/>
        <v>0</v>
      </c>
      <c r="W112" s="256"/>
      <c r="X112" s="179"/>
      <c r="Y112" s="181">
        <f t="shared" si="191"/>
        <v>0</v>
      </c>
      <c r="Z112" s="178"/>
      <c r="AA112" s="179"/>
      <c r="AB112" s="181">
        <f t="shared" si="192"/>
        <v>0</v>
      </c>
      <c r="AC112" s="168">
        <f t="shared" si="181"/>
        <v>0</v>
      </c>
      <c r="AD112" s="169">
        <f t="shared" si="182"/>
        <v>0</v>
      </c>
      <c r="AE112" s="233">
        <f t="shared" si="183"/>
        <v>0</v>
      </c>
      <c r="AF112" s="160" t="e">
        <f t="shared" si="184"/>
        <v>#DIV/0!</v>
      </c>
      <c r="AG112" s="63"/>
      <c r="AH112" s="60"/>
      <c r="AI112" s="60"/>
    </row>
    <row r="113" spans="1:35" ht="16.5" customHeight="1" thickBot="1">
      <c r="A113" s="235" t="s">
        <v>200</v>
      </c>
      <c r="B113" s="236"/>
      <c r="C113" s="237"/>
      <c r="D113" s="238"/>
      <c r="E113" s="239">
        <f t="shared" ref="E113:AB113" si="193">E102</f>
        <v>9</v>
      </c>
      <c r="F113" s="240">
        <f t="shared" si="193"/>
        <v>4000</v>
      </c>
      <c r="G113" s="241">
        <f t="shared" si="193"/>
        <v>17000</v>
      </c>
      <c r="H113" s="207">
        <f t="shared" si="193"/>
        <v>9</v>
      </c>
      <c r="I113" s="208">
        <f t="shared" si="193"/>
        <v>4300</v>
      </c>
      <c r="J113" s="257">
        <f t="shared" si="193"/>
        <v>18500</v>
      </c>
      <c r="K113" s="242">
        <f t="shared" si="193"/>
        <v>0</v>
      </c>
      <c r="L113" s="240">
        <f t="shared" si="193"/>
        <v>0</v>
      </c>
      <c r="M113" s="243">
        <f t="shared" si="193"/>
        <v>0</v>
      </c>
      <c r="N113" s="239">
        <f t="shared" si="193"/>
        <v>0</v>
      </c>
      <c r="O113" s="240">
        <f t="shared" si="193"/>
        <v>0</v>
      </c>
      <c r="P113" s="243">
        <f t="shared" si="193"/>
        <v>0</v>
      </c>
      <c r="Q113" s="242">
        <f t="shared" si="193"/>
        <v>0</v>
      </c>
      <c r="R113" s="240">
        <f t="shared" si="193"/>
        <v>0</v>
      </c>
      <c r="S113" s="243">
        <f t="shared" si="193"/>
        <v>0</v>
      </c>
      <c r="T113" s="239">
        <f t="shared" si="193"/>
        <v>0</v>
      </c>
      <c r="U113" s="240">
        <f t="shared" si="193"/>
        <v>0</v>
      </c>
      <c r="V113" s="243">
        <f t="shared" si="193"/>
        <v>0</v>
      </c>
      <c r="W113" s="242">
        <f t="shared" si="193"/>
        <v>0</v>
      </c>
      <c r="X113" s="240">
        <f t="shared" si="193"/>
        <v>0</v>
      </c>
      <c r="Y113" s="243">
        <f t="shared" si="193"/>
        <v>0</v>
      </c>
      <c r="Z113" s="239">
        <f t="shared" si="193"/>
        <v>0</v>
      </c>
      <c r="AA113" s="240">
        <f t="shared" si="193"/>
        <v>0</v>
      </c>
      <c r="AB113" s="243">
        <f t="shared" si="193"/>
        <v>0</v>
      </c>
      <c r="AC113" s="239">
        <f t="shared" si="181"/>
        <v>17000</v>
      </c>
      <c r="AD113" s="244">
        <f t="shared" si="182"/>
        <v>18500</v>
      </c>
      <c r="AE113" s="243">
        <f t="shared" si="183"/>
        <v>-1500</v>
      </c>
      <c r="AF113" s="296">
        <f t="shared" si="184"/>
        <v>-8.8235294117647065E-2</v>
      </c>
      <c r="AG113" s="431"/>
      <c r="AH113" s="60"/>
      <c r="AI113" s="60"/>
    </row>
    <row r="114" spans="1:35" ht="30" customHeight="1" thickBot="1">
      <c r="A114" s="293" t="s">
        <v>100</v>
      </c>
      <c r="B114" s="294" t="s">
        <v>29</v>
      </c>
      <c r="C114" s="297" t="s">
        <v>201</v>
      </c>
      <c r="D114" s="298"/>
      <c r="E114" s="299"/>
      <c r="F114" s="300"/>
      <c r="G114" s="300"/>
      <c r="H114" s="299"/>
      <c r="I114" s="300"/>
      <c r="J114" s="300"/>
      <c r="K114" s="300"/>
      <c r="L114" s="300"/>
      <c r="M114" s="301"/>
      <c r="N114" s="299"/>
      <c r="O114" s="300"/>
      <c r="P114" s="301"/>
      <c r="Q114" s="300"/>
      <c r="R114" s="300"/>
      <c r="S114" s="301"/>
      <c r="T114" s="299"/>
      <c r="U114" s="300"/>
      <c r="V114" s="301"/>
      <c r="W114" s="300"/>
      <c r="X114" s="300"/>
      <c r="Y114" s="301"/>
      <c r="Z114" s="299"/>
      <c r="AA114" s="300"/>
      <c r="AB114" s="300"/>
      <c r="AC114" s="287"/>
      <c r="AD114" s="288"/>
      <c r="AE114" s="288"/>
      <c r="AF114" s="302"/>
      <c r="AG114" s="72"/>
      <c r="AH114" s="60"/>
      <c r="AI114" s="60"/>
    </row>
    <row r="115" spans="1:35" ht="30" customHeight="1">
      <c r="A115" s="303" t="s">
        <v>105</v>
      </c>
      <c r="B115" s="304" t="s">
        <v>106</v>
      </c>
      <c r="C115" s="422" t="s">
        <v>286</v>
      </c>
      <c r="D115" s="423" t="s">
        <v>287</v>
      </c>
      <c r="E115" s="307">
        <v>15</v>
      </c>
      <c r="F115" s="308">
        <v>700</v>
      </c>
      <c r="G115" s="309">
        <f t="shared" ref="G115:G118" si="194">E115*F115</f>
        <v>10500</v>
      </c>
      <c r="H115" s="307">
        <v>15</v>
      </c>
      <c r="I115" s="308">
        <v>700</v>
      </c>
      <c r="J115" s="310">
        <f t="shared" ref="J115:J118" si="195">H115*I115</f>
        <v>10500</v>
      </c>
      <c r="K115" s="311"/>
      <c r="L115" s="308"/>
      <c r="M115" s="310">
        <f t="shared" ref="M115:M118" si="196">K115*L115</f>
        <v>0</v>
      </c>
      <c r="N115" s="307"/>
      <c r="O115" s="308"/>
      <c r="P115" s="310">
        <f t="shared" ref="P115:P118" si="197">N115*O115</f>
        <v>0</v>
      </c>
      <c r="Q115" s="311"/>
      <c r="R115" s="308"/>
      <c r="S115" s="310">
        <f t="shared" ref="S115:S118" si="198">Q115*R115</f>
        <v>0</v>
      </c>
      <c r="T115" s="307"/>
      <c r="U115" s="308"/>
      <c r="V115" s="310">
        <f t="shared" ref="V115:V118" si="199">T115*U115</f>
        <v>0</v>
      </c>
      <c r="W115" s="311"/>
      <c r="X115" s="308"/>
      <c r="Y115" s="310">
        <f t="shared" ref="Y115:Y118" si="200">W115*X115</f>
        <v>0</v>
      </c>
      <c r="Z115" s="307"/>
      <c r="AA115" s="308"/>
      <c r="AB115" s="310">
        <f t="shared" ref="AB115:AB118" si="201">Z115*AA115</f>
        <v>0</v>
      </c>
      <c r="AC115" s="312">
        <f t="shared" ref="AC115:AC119" si="202">G115+M115+S115+Y115</f>
        <v>10500</v>
      </c>
      <c r="AD115" s="313">
        <f t="shared" ref="AD115:AD119" si="203">J115+P115+V115+AB115</f>
        <v>10500</v>
      </c>
      <c r="AE115" s="314">
        <f t="shared" ref="AE115:AE119" si="204">AC115-AD115</f>
        <v>0</v>
      </c>
      <c r="AF115" s="315">
        <f t="shared" ref="AF115:AF119" si="205">AE115/AC115</f>
        <v>0</v>
      </c>
      <c r="AG115" s="73"/>
      <c r="AH115" s="60"/>
      <c r="AI115" s="60"/>
    </row>
    <row r="116" spans="1:35" ht="30" customHeight="1">
      <c r="A116" s="150" t="s">
        <v>105</v>
      </c>
      <c r="B116" s="316" t="s">
        <v>109</v>
      </c>
      <c r="C116" s="424" t="s">
        <v>285</v>
      </c>
      <c r="D116" s="425" t="s">
        <v>287</v>
      </c>
      <c r="E116" s="154">
        <v>16</v>
      </c>
      <c r="F116" s="155">
        <v>700</v>
      </c>
      <c r="G116" s="156">
        <f t="shared" si="194"/>
        <v>11200</v>
      </c>
      <c r="H116" s="154">
        <v>16</v>
      </c>
      <c r="I116" s="155">
        <v>700</v>
      </c>
      <c r="J116" s="173">
        <f t="shared" si="195"/>
        <v>11200</v>
      </c>
      <c r="K116" s="254"/>
      <c r="L116" s="155"/>
      <c r="M116" s="173">
        <f t="shared" si="196"/>
        <v>0</v>
      </c>
      <c r="N116" s="154"/>
      <c r="O116" s="155"/>
      <c r="P116" s="173">
        <f t="shared" si="197"/>
        <v>0</v>
      </c>
      <c r="Q116" s="254"/>
      <c r="R116" s="155"/>
      <c r="S116" s="173">
        <f t="shared" si="198"/>
        <v>0</v>
      </c>
      <c r="T116" s="154"/>
      <c r="U116" s="155"/>
      <c r="V116" s="173">
        <f t="shared" si="199"/>
        <v>0</v>
      </c>
      <c r="W116" s="254"/>
      <c r="X116" s="155"/>
      <c r="Y116" s="173">
        <f t="shared" si="200"/>
        <v>0</v>
      </c>
      <c r="Z116" s="154"/>
      <c r="AA116" s="155"/>
      <c r="AB116" s="173">
        <f t="shared" si="201"/>
        <v>0</v>
      </c>
      <c r="AC116" s="157">
        <f t="shared" si="202"/>
        <v>11200</v>
      </c>
      <c r="AD116" s="158">
        <f t="shared" si="203"/>
        <v>11200</v>
      </c>
      <c r="AE116" s="231">
        <f t="shared" si="204"/>
        <v>0</v>
      </c>
      <c r="AF116" s="319">
        <f t="shared" si="205"/>
        <v>0</v>
      </c>
      <c r="AG116" s="74"/>
      <c r="AH116" s="60"/>
      <c r="AI116" s="60"/>
    </row>
    <row r="117" spans="1:35" ht="30" customHeight="1">
      <c r="A117" s="150" t="s">
        <v>105</v>
      </c>
      <c r="B117" s="316" t="s">
        <v>110</v>
      </c>
      <c r="C117" s="426" t="s">
        <v>288</v>
      </c>
      <c r="D117" s="427" t="s">
        <v>289</v>
      </c>
      <c r="E117" s="154">
        <v>4</v>
      </c>
      <c r="F117" s="155">
        <v>1300</v>
      </c>
      <c r="G117" s="156">
        <f t="shared" si="194"/>
        <v>5200</v>
      </c>
      <c r="H117" s="154">
        <v>4</v>
      </c>
      <c r="I117" s="155">
        <v>1300</v>
      </c>
      <c r="J117" s="173">
        <f t="shared" si="195"/>
        <v>5200</v>
      </c>
      <c r="K117" s="254"/>
      <c r="L117" s="155"/>
      <c r="M117" s="173">
        <f t="shared" si="196"/>
        <v>0</v>
      </c>
      <c r="N117" s="154"/>
      <c r="O117" s="155"/>
      <c r="P117" s="173">
        <f t="shared" si="197"/>
        <v>0</v>
      </c>
      <c r="Q117" s="254"/>
      <c r="R117" s="155"/>
      <c r="S117" s="173">
        <f t="shared" si="198"/>
        <v>0</v>
      </c>
      <c r="T117" s="154"/>
      <c r="U117" s="155"/>
      <c r="V117" s="173">
        <f t="shared" si="199"/>
        <v>0</v>
      </c>
      <c r="W117" s="254"/>
      <c r="X117" s="155"/>
      <c r="Y117" s="173">
        <f t="shared" si="200"/>
        <v>0</v>
      </c>
      <c r="Z117" s="154"/>
      <c r="AA117" s="155"/>
      <c r="AB117" s="173">
        <f t="shared" si="201"/>
        <v>0</v>
      </c>
      <c r="AC117" s="157">
        <f t="shared" si="202"/>
        <v>5200</v>
      </c>
      <c r="AD117" s="158">
        <f t="shared" si="203"/>
        <v>5200</v>
      </c>
      <c r="AE117" s="231">
        <f t="shared" si="204"/>
        <v>0</v>
      </c>
      <c r="AF117" s="319">
        <f t="shared" si="205"/>
        <v>0</v>
      </c>
      <c r="AG117" s="74"/>
      <c r="AH117" s="60"/>
      <c r="AI117" s="60"/>
    </row>
    <row r="118" spans="1:35" ht="30" customHeight="1" thickBot="1">
      <c r="A118" s="174" t="s">
        <v>105</v>
      </c>
      <c r="B118" s="320" t="s">
        <v>186</v>
      </c>
      <c r="C118" s="428" t="s">
        <v>202</v>
      </c>
      <c r="D118" s="427" t="s">
        <v>290</v>
      </c>
      <c r="E118" s="178">
        <v>4</v>
      </c>
      <c r="F118" s="179">
        <v>1000</v>
      </c>
      <c r="G118" s="180">
        <f t="shared" si="194"/>
        <v>4000</v>
      </c>
      <c r="H118" s="178">
        <v>4</v>
      </c>
      <c r="I118" s="179">
        <v>1000</v>
      </c>
      <c r="J118" s="181">
        <f t="shared" si="195"/>
        <v>4000</v>
      </c>
      <c r="K118" s="256"/>
      <c r="L118" s="179"/>
      <c r="M118" s="181">
        <f t="shared" si="196"/>
        <v>0</v>
      </c>
      <c r="N118" s="178"/>
      <c r="O118" s="179"/>
      <c r="P118" s="181">
        <f t="shared" si="197"/>
        <v>0</v>
      </c>
      <c r="Q118" s="256"/>
      <c r="R118" s="179"/>
      <c r="S118" s="181">
        <f t="shared" si="198"/>
        <v>0</v>
      </c>
      <c r="T118" s="178"/>
      <c r="U118" s="179"/>
      <c r="V118" s="181">
        <f t="shared" si="199"/>
        <v>0</v>
      </c>
      <c r="W118" s="256"/>
      <c r="X118" s="179"/>
      <c r="Y118" s="181">
        <f t="shared" si="200"/>
        <v>0</v>
      </c>
      <c r="Z118" s="178"/>
      <c r="AA118" s="179"/>
      <c r="AB118" s="181">
        <f t="shared" si="201"/>
        <v>0</v>
      </c>
      <c r="AC118" s="168">
        <f t="shared" si="202"/>
        <v>4000</v>
      </c>
      <c r="AD118" s="169">
        <f t="shared" si="203"/>
        <v>4000</v>
      </c>
      <c r="AE118" s="233">
        <f t="shared" si="204"/>
        <v>0</v>
      </c>
      <c r="AF118" s="319">
        <f t="shared" si="205"/>
        <v>0</v>
      </c>
      <c r="AG118" s="74"/>
      <c r="AH118" s="60"/>
      <c r="AI118" s="60"/>
    </row>
    <row r="119" spans="1:35" ht="15" customHeight="1" thickBot="1">
      <c r="A119" s="323" t="s">
        <v>203</v>
      </c>
      <c r="B119" s="324"/>
      <c r="C119" s="325"/>
      <c r="D119" s="326"/>
      <c r="E119" s="327">
        <f t="shared" ref="E119:AB119" si="206">SUM(E115:E118)</f>
        <v>39</v>
      </c>
      <c r="F119" s="328">
        <f t="shared" si="206"/>
        <v>3700</v>
      </c>
      <c r="G119" s="329">
        <f t="shared" si="206"/>
        <v>30900</v>
      </c>
      <c r="H119" s="330">
        <f t="shared" si="206"/>
        <v>39</v>
      </c>
      <c r="I119" s="331">
        <f t="shared" si="206"/>
        <v>3700</v>
      </c>
      <c r="J119" s="332">
        <f t="shared" si="206"/>
        <v>30900</v>
      </c>
      <c r="K119" s="333">
        <f t="shared" si="206"/>
        <v>0</v>
      </c>
      <c r="L119" s="328">
        <f t="shared" si="206"/>
        <v>0</v>
      </c>
      <c r="M119" s="334">
        <f t="shared" si="206"/>
        <v>0</v>
      </c>
      <c r="N119" s="327">
        <f t="shared" si="206"/>
        <v>0</v>
      </c>
      <c r="O119" s="328">
        <f t="shared" si="206"/>
        <v>0</v>
      </c>
      <c r="P119" s="334">
        <f t="shared" si="206"/>
        <v>0</v>
      </c>
      <c r="Q119" s="333">
        <f t="shared" si="206"/>
        <v>0</v>
      </c>
      <c r="R119" s="328">
        <f t="shared" si="206"/>
        <v>0</v>
      </c>
      <c r="S119" s="334">
        <f t="shared" si="206"/>
        <v>0</v>
      </c>
      <c r="T119" s="327">
        <f t="shared" si="206"/>
        <v>0</v>
      </c>
      <c r="U119" s="328">
        <f t="shared" si="206"/>
        <v>0</v>
      </c>
      <c r="V119" s="334">
        <f t="shared" si="206"/>
        <v>0</v>
      </c>
      <c r="W119" s="333">
        <f t="shared" si="206"/>
        <v>0</v>
      </c>
      <c r="X119" s="328">
        <f t="shared" si="206"/>
        <v>0</v>
      </c>
      <c r="Y119" s="334">
        <f t="shared" si="206"/>
        <v>0</v>
      </c>
      <c r="Z119" s="327">
        <f t="shared" si="206"/>
        <v>0</v>
      </c>
      <c r="AA119" s="328">
        <f t="shared" si="206"/>
        <v>0</v>
      </c>
      <c r="AB119" s="334">
        <f t="shared" si="206"/>
        <v>0</v>
      </c>
      <c r="AC119" s="239">
        <f t="shared" si="202"/>
        <v>30900</v>
      </c>
      <c r="AD119" s="244">
        <f t="shared" si="203"/>
        <v>30900</v>
      </c>
      <c r="AE119" s="243">
        <f t="shared" si="204"/>
        <v>0</v>
      </c>
      <c r="AF119" s="296">
        <f t="shared" si="205"/>
        <v>0</v>
      </c>
      <c r="AG119" s="69"/>
      <c r="AH119" s="60"/>
      <c r="AI119" s="60"/>
    </row>
    <row r="120" spans="1:35" ht="15" customHeight="1" thickBot="1">
      <c r="A120" s="293" t="s">
        <v>100</v>
      </c>
      <c r="B120" s="335" t="s">
        <v>30</v>
      </c>
      <c r="C120" s="215" t="s">
        <v>204</v>
      </c>
      <c r="D120" s="336"/>
      <c r="E120" s="130"/>
      <c r="F120" s="131"/>
      <c r="G120" s="131"/>
      <c r="H120" s="130"/>
      <c r="I120" s="131"/>
      <c r="J120" s="135"/>
      <c r="K120" s="131"/>
      <c r="L120" s="131"/>
      <c r="M120" s="135"/>
      <c r="N120" s="130"/>
      <c r="O120" s="131"/>
      <c r="P120" s="135"/>
      <c r="Q120" s="131"/>
      <c r="R120" s="131"/>
      <c r="S120" s="135"/>
      <c r="T120" s="130"/>
      <c r="U120" s="131"/>
      <c r="V120" s="135"/>
      <c r="W120" s="131"/>
      <c r="X120" s="131"/>
      <c r="Y120" s="135"/>
      <c r="Z120" s="130"/>
      <c r="AA120" s="131"/>
      <c r="AB120" s="131"/>
      <c r="AC120" s="287"/>
      <c r="AD120" s="288"/>
      <c r="AE120" s="288"/>
      <c r="AF120" s="302"/>
      <c r="AG120" s="72"/>
      <c r="AH120" s="60"/>
      <c r="AI120" s="60"/>
    </row>
    <row r="121" spans="1:35" ht="109" customHeight="1">
      <c r="A121" s="337" t="s">
        <v>105</v>
      </c>
      <c r="B121" s="338" t="s">
        <v>106</v>
      </c>
      <c r="C121" s="339" t="s">
        <v>278</v>
      </c>
      <c r="D121" s="340" t="s">
        <v>220</v>
      </c>
      <c r="E121" s="341">
        <v>1</v>
      </c>
      <c r="F121" s="342">
        <v>30000</v>
      </c>
      <c r="G121" s="343">
        <f t="shared" ref="G121:G122" si="207">E121*F121</f>
        <v>30000</v>
      </c>
      <c r="H121" s="307">
        <v>1</v>
      </c>
      <c r="I121" s="344">
        <v>29544.69</v>
      </c>
      <c r="J121" s="310">
        <f t="shared" ref="J121:J122" si="208">H121*I121</f>
        <v>29544.69</v>
      </c>
      <c r="K121" s="345"/>
      <c r="L121" s="342"/>
      <c r="M121" s="346">
        <f t="shared" ref="M121:M122" si="209">K121*L121</f>
        <v>0</v>
      </c>
      <c r="N121" s="341"/>
      <c r="O121" s="342"/>
      <c r="P121" s="346">
        <f t="shared" ref="P121:P122" si="210">N121*O121</f>
        <v>0</v>
      </c>
      <c r="Q121" s="345"/>
      <c r="R121" s="342"/>
      <c r="S121" s="346">
        <f t="shared" ref="S121:S122" si="211">Q121*R121</f>
        <v>0</v>
      </c>
      <c r="T121" s="341"/>
      <c r="U121" s="342"/>
      <c r="V121" s="346">
        <f t="shared" ref="V121:V122" si="212">T121*U121</f>
        <v>0</v>
      </c>
      <c r="W121" s="345"/>
      <c r="X121" s="342"/>
      <c r="Y121" s="346">
        <f t="shared" ref="Y121:Y122" si="213">W121*X121</f>
        <v>0</v>
      </c>
      <c r="Z121" s="341"/>
      <c r="AA121" s="342"/>
      <c r="AB121" s="346">
        <f t="shared" ref="AB121:AB122" si="214">Z121*AA121</f>
        <v>0</v>
      </c>
      <c r="AC121" s="312">
        <f t="shared" ref="AC121:AC123" si="215">G121+M121+S121+Y121</f>
        <v>30000</v>
      </c>
      <c r="AD121" s="313">
        <f t="shared" ref="AD121:AD123" si="216">J121+P121+V121+AB121</f>
        <v>29544.69</v>
      </c>
      <c r="AE121" s="314">
        <f t="shared" ref="AE121:AE123" si="217">AC121-AD121</f>
        <v>455.31000000000131</v>
      </c>
      <c r="AF121" s="315">
        <f t="shared" ref="AF121:AF123" si="218">AE121/AC121</f>
        <v>1.5177000000000043E-2</v>
      </c>
      <c r="AG121" s="431" t="s">
        <v>293</v>
      </c>
      <c r="AH121" s="60"/>
      <c r="AI121" s="60"/>
    </row>
    <row r="122" spans="1:35" ht="30" customHeight="1" thickBot="1">
      <c r="A122" s="347" t="s">
        <v>105</v>
      </c>
      <c r="B122" s="338" t="s">
        <v>109</v>
      </c>
      <c r="C122" s="348" t="s">
        <v>205</v>
      </c>
      <c r="D122" s="164"/>
      <c r="E122" s="165"/>
      <c r="F122" s="166"/>
      <c r="G122" s="156">
        <f t="shared" si="207"/>
        <v>0</v>
      </c>
      <c r="H122" s="165"/>
      <c r="I122" s="166"/>
      <c r="J122" s="173">
        <f t="shared" si="208"/>
        <v>0</v>
      </c>
      <c r="K122" s="275"/>
      <c r="L122" s="166"/>
      <c r="M122" s="276">
        <f t="shared" si="209"/>
        <v>0</v>
      </c>
      <c r="N122" s="165"/>
      <c r="O122" s="166"/>
      <c r="P122" s="276">
        <f t="shared" si="210"/>
        <v>0</v>
      </c>
      <c r="Q122" s="275"/>
      <c r="R122" s="166"/>
      <c r="S122" s="276">
        <f t="shared" si="211"/>
        <v>0</v>
      </c>
      <c r="T122" s="165"/>
      <c r="U122" s="166"/>
      <c r="V122" s="276">
        <f t="shared" si="212"/>
        <v>0</v>
      </c>
      <c r="W122" s="275"/>
      <c r="X122" s="166"/>
      <c r="Y122" s="276">
        <f t="shared" si="213"/>
        <v>0</v>
      </c>
      <c r="Z122" s="165"/>
      <c r="AA122" s="166"/>
      <c r="AB122" s="276">
        <f t="shared" si="214"/>
        <v>0</v>
      </c>
      <c r="AC122" s="168">
        <f t="shared" si="215"/>
        <v>0</v>
      </c>
      <c r="AD122" s="169">
        <f t="shared" si="216"/>
        <v>0</v>
      </c>
      <c r="AE122" s="233">
        <f t="shared" si="217"/>
        <v>0</v>
      </c>
      <c r="AF122" s="319" t="e">
        <f t="shared" si="218"/>
        <v>#DIV/0!</v>
      </c>
      <c r="AG122" s="74"/>
      <c r="AH122" s="60"/>
      <c r="AI122" s="60"/>
    </row>
    <row r="123" spans="1:35" ht="25.5" customHeight="1" thickBot="1">
      <c r="A123" s="235" t="s">
        <v>206</v>
      </c>
      <c r="B123" s="236"/>
      <c r="C123" s="237"/>
      <c r="D123" s="238"/>
      <c r="E123" s="239">
        <f t="shared" ref="E123:AB123" si="219">SUM(E121:E122)</f>
        <v>1</v>
      </c>
      <c r="F123" s="240">
        <f t="shared" si="219"/>
        <v>30000</v>
      </c>
      <c r="G123" s="241">
        <f t="shared" si="219"/>
        <v>30000</v>
      </c>
      <c r="H123" s="207">
        <f t="shared" si="219"/>
        <v>1</v>
      </c>
      <c r="I123" s="208">
        <f t="shared" si="219"/>
        <v>29544.69</v>
      </c>
      <c r="J123" s="257">
        <f t="shared" si="219"/>
        <v>29544.69</v>
      </c>
      <c r="K123" s="242">
        <f t="shared" si="219"/>
        <v>0</v>
      </c>
      <c r="L123" s="240">
        <f t="shared" si="219"/>
        <v>0</v>
      </c>
      <c r="M123" s="243">
        <f t="shared" si="219"/>
        <v>0</v>
      </c>
      <c r="N123" s="239">
        <f t="shared" si="219"/>
        <v>0</v>
      </c>
      <c r="O123" s="240">
        <f t="shared" si="219"/>
        <v>0</v>
      </c>
      <c r="P123" s="243">
        <f t="shared" si="219"/>
        <v>0</v>
      </c>
      <c r="Q123" s="242">
        <f t="shared" si="219"/>
        <v>0</v>
      </c>
      <c r="R123" s="240">
        <f t="shared" si="219"/>
        <v>0</v>
      </c>
      <c r="S123" s="243">
        <f t="shared" si="219"/>
        <v>0</v>
      </c>
      <c r="T123" s="239">
        <f t="shared" si="219"/>
        <v>0</v>
      </c>
      <c r="U123" s="240">
        <f t="shared" si="219"/>
        <v>0</v>
      </c>
      <c r="V123" s="243">
        <f t="shared" si="219"/>
        <v>0</v>
      </c>
      <c r="W123" s="242">
        <f t="shared" si="219"/>
        <v>0</v>
      </c>
      <c r="X123" s="240">
        <f t="shared" si="219"/>
        <v>0</v>
      </c>
      <c r="Y123" s="243">
        <f t="shared" si="219"/>
        <v>0</v>
      </c>
      <c r="Z123" s="239">
        <f t="shared" si="219"/>
        <v>0</v>
      </c>
      <c r="AA123" s="240">
        <f t="shared" si="219"/>
        <v>0</v>
      </c>
      <c r="AB123" s="243">
        <f t="shared" si="219"/>
        <v>0</v>
      </c>
      <c r="AC123" s="207">
        <f t="shared" si="215"/>
        <v>30000</v>
      </c>
      <c r="AD123" s="206">
        <f t="shared" si="216"/>
        <v>29544.69</v>
      </c>
      <c r="AE123" s="257">
        <f t="shared" si="217"/>
        <v>455.31000000000131</v>
      </c>
      <c r="AF123" s="349">
        <f t="shared" si="218"/>
        <v>1.5177000000000043E-2</v>
      </c>
      <c r="AG123" s="431"/>
      <c r="AH123" s="60"/>
      <c r="AI123" s="60"/>
    </row>
    <row r="124" spans="1:35" ht="54.75" customHeight="1" thickBot="1">
      <c r="A124" s="350" t="s">
        <v>100</v>
      </c>
      <c r="B124" s="335" t="s">
        <v>31</v>
      </c>
      <c r="C124" s="215" t="s">
        <v>207</v>
      </c>
      <c r="D124" s="336"/>
      <c r="E124" s="130"/>
      <c r="F124" s="131"/>
      <c r="G124" s="131"/>
      <c r="H124" s="130"/>
      <c r="I124" s="131"/>
      <c r="J124" s="135"/>
      <c r="K124" s="131"/>
      <c r="L124" s="131"/>
      <c r="M124" s="135"/>
      <c r="N124" s="130"/>
      <c r="O124" s="131"/>
      <c r="P124" s="135"/>
      <c r="Q124" s="131"/>
      <c r="R124" s="131"/>
      <c r="S124" s="135"/>
      <c r="T124" s="130"/>
      <c r="U124" s="131"/>
      <c r="V124" s="135"/>
      <c r="W124" s="131"/>
      <c r="X124" s="131"/>
      <c r="Y124" s="135"/>
      <c r="Z124" s="130"/>
      <c r="AA124" s="131"/>
      <c r="AB124" s="135"/>
      <c r="AC124" s="287"/>
      <c r="AD124" s="288"/>
      <c r="AE124" s="288"/>
      <c r="AF124" s="302"/>
      <c r="AG124" s="72"/>
      <c r="AH124" s="60"/>
      <c r="AI124" s="60"/>
    </row>
    <row r="125" spans="1:35" ht="30" customHeight="1">
      <c r="A125" s="337" t="s">
        <v>105</v>
      </c>
      <c r="B125" s="338" t="s">
        <v>106</v>
      </c>
      <c r="C125" s="339" t="s">
        <v>208</v>
      </c>
      <c r="D125" s="340" t="s">
        <v>209</v>
      </c>
      <c r="E125" s="341"/>
      <c r="F125" s="342"/>
      <c r="G125" s="343">
        <f t="shared" ref="G125:G126" si="220">E125*F125</f>
        <v>0</v>
      </c>
      <c r="H125" s="307"/>
      <c r="I125" s="308"/>
      <c r="J125" s="310">
        <f t="shared" ref="J125:J126" si="221">H125*I125</f>
        <v>0</v>
      </c>
      <c r="K125" s="345"/>
      <c r="L125" s="342"/>
      <c r="M125" s="346">
        <f t="shared" ref="M125:M126" si="222">K125*L125</f>
        <v>0</v>
      </c>
      <c r="N125" s="341"/>
      <c r="O125" s="342"/>
      <c r="P125" s="346">
        <f t="shared" ref="P125:P126" si="223">N125*O125</f>
        <v>0</v>
      </c>
      <c r="Q125" s="345"/>
      <c r="R125" s="342"/>
      <c r="S125" s="346">
        <f t="shared" ref="S125:S126" si="224">Q125*R125</f>
        <v>0</v>
      </c>
      <c r="T125" s="341"/>
      <c r="U125" s="342"/>
      <c r="V125" s="346">
        <f t="shared" ref="V125:V126" si="225">T125*U125</f>
        <v>0</v>
      </c>
      <c r="W125" s="345"/>
      <c r="X125" s="342"/>
      <c r="Y125" s="346">
        <f t="shared" ref="Y125:Y126" si="226">W125*X125</f>
        <v>0</v>
      </c>
      <c r="Z125" s="341"/>
      <c r="AA125" s="342"/>
      <c r="AB125" s="346">
        <f t="shared" ref="AB125:AB126" si="227">Z125*AA125</f>
        <v>0</v>
      </c>
      <c r="AC125" s="312">
        <f t="shared" ref="AC125:AC127" si="228">G125+M125+S125+Y125</f>
        <v>0</v>
      </c>
      <c r="AD125" s="313">
        <f t="shared" ref="AD125:AD127" si="229">J125+P125+V125+AB125</f>
        <v>0</v>
      </c>
      <c r="AE125" s="314">
        <f t="shared" ref="AE125:AE127" si="230">AC125-AD125</f>
        <v>0</v>
      </c>
      <c r="AF125" s="319" t="e">
        <f t="shared" ref="AF125:AF127" si="231">AE125/AC125</f>
        <v>#DIV/0!</v>
      </c>
      <c r="AG125" s="74"/>
      <c r="AH125" s="60"/>
      <c r="AI125" s="60"/>
    </row>
    <row r="126" spans="1:35" ht="30" customHeight="1" thickBot="1">
      <c r="A126" s="347" t="s">
        <v>105</v>
      </c>
      <c r="B126" s="338" t="s">
        <v>109</v>
      </c>
      <c r="C126" s="348" t="s">
        <v>208</v>
      </c>
      <c r="D126" s="164" t="s">
        <v>209</v>
      </c>
      <c r="E126" s="165"/>
      <c r="F126" s="166"/>
      <c r="G126" s="156">
        <f t="shared" si="220"/>
        <v>0</v>
      </c>
      <c r="H126" s="165"/>
      <c r="I126" s="166"/>
      <c r="J126" s="173">
        <f t="shared" si="221"/>
        <v>0</v>
      </c>
      <c r="K126" s="275"/>
      <c r="L126" s="166"/>
      <c r="M126" s="276">
        <f t="shared" si="222"/>
        <v>0</v>
      </c>
      <c r="N126" s="165"/>
      <c r="O126" s="166"/>
      <c r="P126" s="276">
        <f t="shared" si="223"/>
        <v>0</v>
      </c>
      <c r="Q126" s="275"/>
      <c r="R126" s="166"/>
      <c r="S126" s="276">
        <f t="shared" si="224"/>
        <v>0</v>
      </c>
      <c r="T126" s="165"/>
      <c r="U126" s="166"/>
      <c r="V126" s="276">
        <f t="shared" si="225"/>
        <v>0</v>
      </c>
      <c r="W126" s="275"/>
      <c r="X126" s="166"/>
      <c r="Y126" s="276">
        <f t="shared" si="226"/>
        <v>0</v>
      </c>
      <c r="Z126" s="165"/>
      <c r="AA126" s="166"/>
      <c r="AB126" s="276">
        <f t="shared" si="227"/>
        <v>0</v>
      </c>
      <c r="AC126" s="168">
        <f t="shared" si="228"/>
        <v>0</v>
      </c>
      <c r="AD126" s="169">
        <f t="shared" si="229"/>
        <v>0</v>
      </c>
      <c r="AE126" s="233">
        <f t="shared" si="230"/>
        <v>0</v>
      </c>
      <c r="AF126" s="319" t="e">
        <f t="shared" si="231"/>
        <v>#DIV/0!</v>
      </c>
      <c r="AG126" s="74"/>
      <c r="AH126" s="60"/>
      <c r="AI126" s="60"/>
    </row>
    <row r="127" spans="1:35" ht="42" customHeight="1" thickBot="1">
      <c r="A127" s="487" t="s">
        <v>210</v>
      </c>
      <c r="B127" s="473"/>
      <c r="C127" s="474"/>
      <c r="D127" s="351"/>
      <c r="E127" s="352">
        <f t="shared" ref="E127:AB127" si="232">SUM(E125:E126)</f>
        <v>0</v>
      </c>
      <c r="F127" s="353">
        <f t="shared" si="232"/>
        <v>0</v>
      </c>
      <c r="G127" s="354">
        <f t="shared" si="232"/>
        <v>0</v>
      </c>
      <c r="H127" s="355">
        <f t="shared" si="232"/>
        <v>0</v>
      </c>
      <c r="I127" s="356">
        <f t="shared" si="232"/>
        <v>0</v>
      </c>
      <c r="J127" s="356">
        <f t="shared" si="232"/>
        <v>0</v>
      </c>
      <c r="K127" s="357">
        <f t="shared" si="232"/>
        <v>0</v>
      </c>
      <c r="L127" s="353">
        <f t="shared" si="232"/>
        <v>0</v>
      </c>
      <c r="M127" s="353">
        <f t="shared" si="232"/>
        <v>0</v>
      </c>
      <c r="N127" s="352">
        <f t="shared" si="232"/>
        <v>0</v>
      </c>
      <c r="O127" s="353">
        <f t="shared" si="232"/>
        <v>0</v>
      </c>
      <c r="P127" s="353">
        <f t="shared" si="232"/>
        <v>0</v>
      </c>
      <c r="Q127" s="357">
        <f t="shared" si="232"/>
        <v>0</v>
      </c>
      <c r="R127" s="353">
        <f t="shared" si="232"/>
        <v>0</v>
      </c>
      <c r="S127" s="353">
        <f t="shared" si="232"/>
        <v>0</v>
      </c>
      <c r="T127" s="352">
        <f t="shared" si="232"/>
        <v>0</v>
      </c>
      <c r="U127" s="353">
        <f t="shared" si="232"/>
        <v>0</v>
      </c>
      <c r="V127" s="353">
        <f t="shared" si="232"/>
        <v>0</v>
      </c>
      <c r="W127" s="357">
        <f t="shared" si="232"/>
        <v>0</v>
      </c>
      <c r="X127" s="353">
        <f t="shared" si="232"/>
        <v>0</v>
      </c>
      <c r="Y127" s="353">
        <f t="shared" si="232"/>
        <v>0</v>
      </c>
      <c r="Z127" s="352">
        <f t="shared" si="232"/>
        <v>0</v>
      </c>
      <c r="AA127" s="353">
        <f t="shared" si="232"/>
        <v>0</v>
      </c>
      <c r="AB127" s="353">
        <f t="shared" si="232"/>
        <v>0</v>
      </c>
      <c r="AC127" s="207">
        <f t="shared" si="228"/>
        <v>0</v>
      </c>
      <c r="AD127" s="206">
        <f t="shared" si="229"/>
        <v>0</v>
      </c>
      <c r="AE127" s="257">
        <f t="shared" si="230"/>
        <v>0</v>
      </c>
      <c r="AF127" s="358" t="e">
        <f t="shared" si="231"/>
        <v>#DIV/0!</v>
      </c>
      <c r="AG127" s="75"/>
      <c r="AH127" s="60"/>
      <c r="AI127" s="60"/>
    </row>
    <row r="128" spans="1:35" ht="15.75" customHeight="1" thickBot="1">
      <c r="A128" s="246" t="s">
        <v>100</v>
      </c>
      <c r="B128" s="294" t="s">
        <v>32</v>
      </c>
      <c r="C128" s="297" t="s">
        <v>211</v>
      </c>
      <c r="D128" s="359"/>
      <c r="E128" s="360"/>
      <c r="F128" s="361"/>
      <c r="G128" s="361"/>
      <c r="H128" s="360"/>
      <c r="I128" s="361"/>
      <c r="J128" s="361"/>
      <c r="K128" s="361"/>
      <c r="L128" s="361"/>
      <c r="M128" s="362"/>
      <c r="N128" s="360"/>
      <c r="O128" s="361"/>
      <c r="P128" s="362"/>
      <c r="Q128" s="361"/>
      <c r="R128" s="361"/>
      <c r="S128" s="362"/>
      <c r="T128" s="360"/>
      <c r="U128" s="361"/>
      <c r="V128" s="362"/>
      <c r="W128" s="361"/>
      <c r="X128" s="361"/>
      <c r="Y128" s="362"/>
      <c r="Z128" s="360"/>
      <c r="AA128" s="361"/>
      <c r="AB128" s="362"/>
      <c r="AC128" s="360"/>
      <c r="AD128" s="361"/>
      <c r="AE128" s="361"/>
      <c r="AF128" s="302"/>
      <c r="AG128" s="72"/>
      <c r="AH128" s="60"/>
      <c r="AI128" s="60"/>
    </row>
    <row r="129" spans="1:35" ht="30" customHeight="1">
      <c r="A129" s="303" t="s">
        <v>105</v>
      </c>
      <c r="B129" s="304" t="s">
        <v>106</v>
      </c>
      <c r="C129" s="305" t="s">
        <v>212</v>
      </c>
      <c r="D129" s="306" t="s">
        <v>213</v>
      </c>
      <c r="E129" s="307"/>
      <c r="F129" s="308"/>
      <c r="G129" s="309">
        <f t="shared" ref="G129:G131" si="233">E129*F129</f>
        <v>0</v>
      </c>
      <c r="H129" s="307"/>
      <c r="I129" s="308"/>
      <c r="J129" s="310">
        <f t="shared" ref="J129:J131" si="234">H129*I129</f>
        <v>0</v>
      </c>
      <c r="K129" s="311"/>
      <c r="L129" s="308"/>
      <c r="M129" s="310">
        <f t="shared" ref="M129:M131" si="235">K129*L129</f>
        <v>0</v>
      </c>
      <c r="N129" s="307"/>
      <c r="O129" s="308"/>
      <c r="P129" s="310">
        <f t="shared" ref="P129:P131" si="236">N129*O129</f>
        <v>0</v>
      </c>
      <c r="Q129" s="311"/>
      <c r="R129" s="308"/>
      <c r="S129" s="310">
        <f t="shared" ref="S129:S131" si="237">Q129*R129</f>
        <v>0</v>
      </c>
      <c r="T129" s="307"/>
      <c r="U129" s="308"/>
      <c r="V129" s="310">
        <f t="shared" ref="V129:V131" si="238">T129*U129</f>
        <v>0</v>
      </c>
      <c r="W129" s="311"/>
      <c r="X129" s="308"/>
      <c r="Y129" s="310">
        <f t="shared" ref="Y129:Y131" si="239">W129*X129</f>
        <v>0</v>
      </c>
      <c r="Z129" s="307"/>
      <c r="AA129" s="308"/>
      <c r="AB129" s="309">
        <f t="shared" ref="AB129:AB131" si="240">Z129*AA129</f>
        <v>0</v>
      </c>
      <c r="AC129" s="312">
        <f t="shared" ref="AC129:AC132" si="241">G129+M129+S129+Y129</f>
        <v>0</v>
      </c>
      <c r="AD129" s="363">
        <f t="shared" ref="AD129:AD132" si="242">J129+P129+V129+AB129</f>
        <v>0</v>
      </c>
      <c r="AE129" s="364">
        <f t="shared" ref="AE129:AE132" si="243">AC129-AD129</f>
        <v>0</v>
      </c>
      <c r="AF129" s="365" t="e">
        <f t="shared" ref="AF129:AF132" si="244">AE129/AC129</f>
        <v>#DIV/0!</v>
      </c>
      <c r="AG129" s="74"/>
      <c r="AH129" s="60"/>
      <c r="AI129" s="60"/>
    </row>
    <row r="130" spans="1:35" ht="30" customHeight="1">
      <c r="A130" s="150" t="s">
        <v>105</v>
      </c>
      <c r="B130" s="316" t="s">
        <v>109</v>
      </c>
      <c r="C130" s="317" t="s">
        <v>214</v>
      </c>
      <c r="D130" s="318" t="s">
        <v>215</v>
      </c>
      <c r="E130" s="154"/>
      <c r="F130" s="155"/>
      <c r="G130" s="156">
        <f t="shared" si="233"/>
        <v>0</v>
      </c>
      <c r="H130" s="154"/>
      <c r="I130" s="155"/>
      <c r="J130" s="173">
        <f t="shared" si="234"/>
        <v>0</v>
      </c>
      <c r="K130" s="254"/>
      <c r="L130" s="155"/>
      <c r="M130" s="173">
        <f t="shared" si="235"/>
        <v>0</v>
      </c>
      <c r="N130" s="154"/>
      <c r="O130" s="155"/>
      <c r="P130" s="173">
        <f t="shared" si="236"/>
        <v>0</v>
      </c>
      <c r="Q130" s="254"/>
      <c r="R130" s="155"/>
      <c r="S130" s="173">
        <f t="shared" si="237"/>
        <v>0</v>
      </c>
      <c r="T130" s="154"/>
      <c r="U130" s="155"/>
      <c r="V130" s="173">
        <f t="shared" si="238"/>
        <v>0</v>
      </c>
      <c r="W130" s="254"/>
      <c r="X130" s="155"/>
      <c r="Y130" s="173">
        <f t="shared" si="239"/>
        <v>0</v>
      </c>
      <c r="Z130" s="154"/>
      <c r="AA130" s="155"/>
      <c r="AB130" s="156">
        <f t="shared" si="240"/>
        <v>0</v>
      </c>
      <c r="AC130" s="157">
        <f t="shared" si="241"/>
        <v>0</v>
      </c>
      <c r="AD130" s="366">
        <f t="shared" si="242"/>
        <v>0</v>
      </c>
      <c r="AE130" s="367">
        <f t="shared" si="243"/>
        <v>0</v>
      </c>
      <c r="AF130" s="365" t="e">
        <f t="shared" si="244"/>
        <v>#DIV/0!</v>
      </c>
      <c r="AG130" s="74"/>
      <c r="AH130" s="60"/>
      <c r="AI130" s="60"/>
    </row>
    <row r="131" spans="1:35" ht="30" customHeight="1" thickBot="1">
      <c r="A131" s="174" t="s">
        <v>105</v>
      </c>
      <c r="B131" s="320" t="s">
        <v>110</v>
      </c>
      <c r="C131" s="321" t="s">
        <v>216</v>
      </c>
      <c r="D131" s="322" t="s">
        <v>215</v>
      </c>
      <c r="E131" s="178"/>
      <c r="F131" s="179"/>
      <c r="G131" s="180">
        <f t="shared" si="233"/>
        <v>0</v>
      </c>
      <c r="H131" s="178"/>
      <c r="I131" s="179"/>
      <c r="J131" s="181">
        <f t="shared" si="234"/>
        <v>0</v>
      </c>
      <c r="K131" s="256"/>
      <c r="L131" s="179"/>
      <c r="M131" s="181">
        <f t="shared" si="235"/>
        <v>0</v>
      </c>
      <c r="N131" s="178"/>
      <c r="O131" s="179"/>
      <c r="P131" s="181">
        <f t="shared" si="236"/>
        <v>0</v>
      </c>
      <c r="Q131" s="256"/>
      <c r="R131" s="179"/>
      <c r="S131" s="181">
        <f t="shared" si="237"/>
        <v>0</v>
      </c>
      <c r="T131" s="178"/>
      <c r="U131" s="179"/>
      <c r="V131" s="181">
        <f t="shared" si="238"/>
        <v>0</v>
      </c>
      <c r="W131" s="256"/>
      <c r="X131" s="179"/>
      <c r="Y131" s="181">
        <f t="shared" si="239"/>
        <v>0</v>
      </c>
      <c r="Z131" s="178"/>
      <c r="AA131" s="179"/>
      <c r="AB131" s="180">
        <f t="shared" si="240"/>
        <v>0</v>
      </c>
      <c r="AC131" s="283">
        <f t="shared" si="241"/>
        <v>0</v>
      </c>
      <c r="AD131" s="368">
        <f t="shared" si="242"/>
        <v>0</v>
      </c>
      <c r="AE131" s="367">
        <f t="shared" si="243"/>
        <v>0</v>
      </c>
      <c r="AF131" s="365" t="e">
        <f t="shared" si="244"/>
        <v>#DIV/0!</v>
      </c>
      <c r="AG131" s="74"/>
      <c r="AH131" s="60"/>
      <c r="AI131" s="60"/>
    </row>
    <row r="132" spans="1:35" ht="15.75" customHeight="1" thickBot="1">
      <c r="A132" s="488" t="s">
        <v>217</v>
      </c>
      <c r="B132" s="489"/>
      <c r="C132" s="490"/>
      <c r="D132" s="369"/>
      <c r="E132" s="370">
        <f t="shared" ref="E132:AB132" si="245">SUM(E129:E131)</f>
        <v>0</v>
      </c>
      <c r="F132" s="371">
        <f t="shared" si="245"/>
        <v>0</v>
      </c>
      <c r="G132" s="372">
        <f t="shared" si="245"/>
        <v>0</v>
      </c>
      <c r="H132" s="373">
        <f t="shared" si="245"/>
        <v>0</v>
      </c>
      <c r="I132" s="374">
        <f t="shared" si="245"/>
        <v>0</v>
      </c>
      <c r="J132" s="374">
        <f t="shared" si="245"/>
        <v>0</v>
      </c>
      <c r="K132" s="375">
        <f t="shared" si="245"/>
        <v>0</v>
      </c>
      <c r="L132" s="371">
        <f t="shared" si="245"/>
        <v>0</v>
      </c>
      <c r="M132" s="371">
        <f t="shared" si="245"/>
        <v>0</v>
      </c>
      <c r="N132" s="370">
        <f t="shared" si="245"/>
        <v>0</v>
      </c>
      <c r="O132" s="371">
        <f t="shared" si="245"/>
        <v>0</v>
      </c>
      <c r="P132" s="371">
        <f t="shared" si="245"/>
        <v>0</v>
      </c>
      <c r="Q132" s="375">
        <f t="shared" si="245"/>
        <v>0</v>
      </c>
      <c r="R132" s="371">
        <f t="shared" si="245"/>
        <v>0</v>
      </c>
      <c r="S132" s="371">
        <f t="shared" si="245"/>
        <v>0</v>
      </c>
      <c r="T132" s="370">
        <f t="shared" si="245"/>
        <v>0</v>
      </c>
      <c r="U132" s="371">
        <f t="shared" si="245"/>
        <v>0</v>
      </c>
      <c r="V132" s="371">
        <f t="shared" si="245"/>
        <v>0</v>
      </c>
      <c r="W132" s="375">
        <f t="shared" si="245"/>
        <v>0</v>
      </c>
      <c r="X132" s="371">
        <f t="shared" si="245"/>
        <v>0</v>
      </c>
      <c r="Y132" s="371">
        <f t="shared" si="245"/>
        <v>0</v>
      </c>
      <c r="Z132" s="370">
        <f t="shared" si="245"/>
        <v>0</v>
      </c>
      <c r="AA132" s="371">
        <f t="shared" si="245"/>
        <v>0</v>
      </c>
      <c r="AB132" s="371">
        <f t="shared" si="245"/>
        <v>0</v>
      </c>
      <c r="AC132" s="330">
        <f t="shared" si="241"/>
        <v>0</v>
      </c>
      <c r="AD132" s="376">
        <f t="shared" si="242"/>
        <v>0</v>
      </c>
      <c r="AE132" s="377">
        <f t="shared" si="243"/>
        <v>0</v>
      </c>
      <c r="AF132" s="378" t="e">
        <f t="shared" si="244"/>
        <v>#DIV/0!</v>
      </c>
      <c r="AG132" s="75"/>
      <c r="AH132" s="60"/>
      <c r="AI132" s="60"/>
    </row>
    <row r="133" spans="1:35" ht="15" customHeight="1" thickBot="1">
      <c r="A133" s="246" t="s">
        <v>100</v>
      </c>
      <c r="B133" s="294" t="s">
        <v>33</v>
      </c>
      <c r="C133" s="297" t="s">
        <v>218</v>
      </c>
      <c r="D133" s="298"/>
      <c r="E133" s="299"/>
      <c r="F133" s="300"/>
      <c r="G133" s="300"/>
      <c r="H133" s="299"/>
      <c r="I133" s="300"/>
      <c r="J133" s="301"/>
      <c r="K133" s="300"/>
      <c r="L133" s="300"/>
      <c r="M133" s="301"/>
      <c r="N133" s="299"/>
      <c r="O133" s="300"/>
      <c r="P133" s="301"/>
      <c r="Q133" s="300"/>
      <c r="R133" s="300"/>
      <c r="S133" s="301"/>
      <c r="T133" s="299"/>
      <c r="U133" s="300"/>
      <c r="V133" s="301"/>
      <c r="W133" s="300"/>
      <c r="X133" s="300"/>
      <c r="Y133" s="301"/>
      <c r="Z133" s="299"/>
      <c r="AA133" s="300"/>
      <c r="AB133" s="301"/>
      <c r="AC133" s="360"/>
      <c r="AD133" s="361"/>
      <c r="AE133" s="379"/>
      <c r="AF133" s="380"/>
      <c r="AG133" s="76"/>
      <c r="AH133" s="60"/>
      <c r="AI133" s="60"/>
    </row>
    <row r="134" spans="1:35" ht="30" customHeight="1">
      <c r="A134" s="303" t="s">
        <v>105</v>
      </c>
      <c r="B134" s="304" t="s">
        <v>106</v>
      </c>
      <c r="C134" s="305" t="s">
        <v>219</v>
      </c>
      <c r="D134" s="306" t="s">
        <v>108</v>
      </c>
      <c r="E134" s="307">
        <v>4</v>
      </c>
      <c r="F134" s="308">
        <v>4200</v>
      </c>
      <c r="G134" s="309">
        <f t="shared" ref="G134:G137" si="246">E134*F134</f>
        <v>16800</v>
      </c>
      <c r="H134" s="307">
        <v>4</v>
      </c>
      <c r="I134" s="308">
        <v>4200</v>
      </c>
      <c r="J134" s="310">
        <f t="shared" ref="J134:J137" si="247">H134*I134</f>
        <v>16800</v>
      </c>
      <c r="K134" s="311"/>
      <c r="L134" s="308"/>
      <c r="M134" s="310">
        <f t="shared" ref="M134:M137" si="248">K134*L134</f>
        <v>0</v>
      </c>
      <c r="N134" s="307"/>
      <c r="O134" s="308"/>
      <c r="P134" s="310">
        <f t="shared" ref="P134:P137" si="249">N134*O134</f>
        <v>0</v>
      </c>
      <c r="Q134" s="311"/>
      <c r="R134" s="308"/>
      <c r="S134" s="310">
        <f t="shared" ref="S134:S137" si="250">Q134*R134</f>
        <v>0</v>
      </c>
      <c r="T134" s="307"/>
      <c r="U134" s="308"/>
      <c r="V134" s="310">
        <f t="shared" ref="V134:V137" si="251">T134*U134</f>
        <v>0</v>
      </c>
      <c r="W134" s="311"/>
      <c r="X134" s="308"/>
      <c r="Y134" s="310">
        <f t="shared" ref="Y134:Y137" si="252">W134*X134</f>
        <v>0</v>
      </c>
      <c r="Z134" s="307"/>
      <c r="AA134" s="308"/>
      <c r="AB134" s="309">
        <f t="shared" ref="AB134:AB137" si="253">Z134*AA134</f>
        <v>0</v>
      </c>
      <c r="AC134" s="312">
        <f t="shared" ref="AC134:AC138" si="254">G134+M134+S134+Y134</f>
        <v>16800</v>
      </c>
      <c r="AD134" s="363">
        <f t="shared" ref="AD134:AD138" si="255">J134+P134+V134+AB134</f>
        <v>16800</v>
      </c>
      <c r="AE134" s="312">
        <f t="shared" ref="AE134:AE138" si="256">AC134-AD134</f>
        <v>0</v>
      </c>
      <c r="AF134" s="315">
        <f t="shared" ref="AF134:AF138" si="257">AE134/AC134</f>
        <v>0</v>
      </c>
      <c r="AG134" s="73"/>
      <c r="AH134" s="60"/>
      <c r="AI134" s="60"/>
    </row>
    <row r="135" spans="1:35" ht="30" customHeight="1">
      <c r="A135" s="150" t="s">
        <v>105</v>
      </c>
      <c r="B135" s="316" t="s">
        <v>109</v>
      </c>
      <c r="C135" s="317" t="s">
        <v>221</v>
      </c>
      <c r="D135" s="318" t="s">
        <v>220</v>
      </c>
      <c r="E135" s="154">
        <v>1</v>
      </c>
      <c r="F135" s="155">
        <v>6000</v>
      </c>
      <c r="G135" s="156">
        <f t="shared" si="246"/>
        <v>6000</v>
      </c>
      <c r="H135" s="154">
        <v>1</v>
      </c>
      <c r="I135" s="155">
        <v>6000</v>
      </c>
      <c r="J135" s="173">
        <f t="shared" si="247"/>
        <v>6000</v>
      </c>
      <c r="K135" s="254"/>
      <c r="L135" s="155"/>
      <c r="M135" s="173">
        <f t="shared" si="248"/>
        <v>0</v>
      </c>
      <c r="N135" s="154"/>
      <c r="O135" s="155"/>
      <c r="P135" s="173">
        <f t="shared" si="249"/>
        <v>0</v>
      </c>
      <c r="Q135" s="254"/>
      <c r="R135" s="155"/>
      <c r="S135" s="173">
        <f t="shared" si="250"/>
        <v>0</v>
      </c>
      <c r="T135" s="154"/>
      <c r="U135" s="155"/>
      <c r="V135" s="173">
        <f t="shared" si="251"/>
        <v>0</v>
      </c>
      <c r="W135" s="254"/>
      <c r="X135" s="155"/>
      <c r="Y135" s="173">
        <f t="shared" si="252"/>
        <v>0</v>
      </c>
      <c r="Z135" s="154"/>
      <c r="AA135" s="155"/>
      <c r="AB135" s="156">
        <f t="shared" si="253"/>
        <v>0</v>
      </c>
      <c r="AC135" s="157">
        <f t="shared" si="254"/>
        <v>6000</v>
      </c>
      <c r="AD135" s="366">
        <f t="shared" si="255"/>
        <v>6000</v>
      </c>
      <c r="AE135" s="157">
        <f t="shared" si="256"/>
        <v>0</v>
      </c>
      <c r="AF135" s="319">
        <f t="shared" si="257"/>
        <v>0</v>
      </c>
      <c r="AG135" s="74"/>
      <c r="AH135" s="60"/>
      <c r="AI135" s="60"/>
    </row>
    <row r="136" spans="1:35" ht="30" customHeight="1">
      <c r="A136" s="150" t="s">
        <v>105</v>
      </c>
      <c r="B136" s="316" t="s">
        <v>110</v>
      </c>
      <c r="C136" s="317" t="s">
        <v>222</v>
      </c>
      <c r="D136" s="318" t="s">
        <v>220</v>
      </c>
      <c r="E136" s="154">
        <v>1</v>
      </c>
      <c r="F136" s="155">
        <v>10000</v>
      </c>
      <c r="G136" s="156">
        <f t="shared" si="246"/>
        <v>10000</v>
      </c>
      <c r="H136" s="154">
        <v>1</v>
      </c>
      <c r="I136" s="155">
        <v>10000</v>
      </c>
      <c r="J136" s="173">
        <f t="shared" si="247"/>
        <v>10000</v>
      </c>
      <c r="K136" s="254"/>
      <c r="L136" s="155"/>
      <c r="M136" s="173">
        <f t="shared" si="248"/>
        <v>0</v>
      </c>
      <c r="N136" s="154"/>
      <c r="O136" s="155"/>
      <c r="P136" s="173">
        <f t="shared" si="249"/>
        <v>0</v>
      </c>
      <c r="Q136" s="254"/>
      <c r="R136" s="155"/>
      <c r="S136" s="173">
        <f t="shared" si="250"/>
        <v>0</v>
      </c>
      <c r="T136" s="154"/>
      <c r="U136" s="155"/>
      <c r="V136" s="173">
        <f t="shared" si="251"/>
        <v>0</v>
      </c>
      <c r="W136" s="254"/>
      <c r="X136" s="155"/>
      <c r="Y136" s="173">
        <f t="shared" si="252"/>
        <v>0</v>
      </c>
      <c r="Z136" s="154"/>
      <c r="AA136" s="155"/>
      <c r="AB136" s="156">
        <f t="shared" si="253"/>
        <v>0</v>
      </c>
      <c r="AC136" s="157">
        <f t="shared" si="254"/>
        <v>10000</v>
      </c>
      <c r="AD136" s="366">
        <f t="shared" si="255"/>
        <v>10000</v>
      </c>
      <c r="AE136" s="157">
        <f t="shared" si="256"/>
        <v>0</v>
      </c>
      <c r="AF136" s="319">
        <f t="shared" si="257"/>
        <v>0</v>
      </c>
      <c r="AG136" s="74"/>
      <c r="AH136" s="60"/>
      <c r="AI136" s="60"/>
    </row>
    <row r="137" spans="1:35" ht="30" customHeight="1" thickBot="1">
      <c r="A137" s="174" t="s">
        <v>105</v>
      </c>
      <c r="B137" s="320" t="s">
        <v>186</v>
      </c>
      <c r="C137" s="321" t="s">
        <v>223</v>
      </c>
      <c r="D137" s="322" t="s">
        <v>220</v>
      </c>
      <c r="E137" s="178"/>
      <c r="F137" s="179"/>
      <c r="G137" s="180">
        <f t="shared" si="246"/>
        <v>0</v>
      </c>
      <c r="H137" s="178"/>
      <c r="I137" s="179"/>
      <c r="J137" s="181">
        <f t="shared" si="247"/>
        <v>0</v>
      </c>
      <c r="K137" s="256"/>
      <c r="L137" s="179"/>
      <c r="M137" s="181">
        <f t="shared" si="248"/>
        <v>0</v>
      </c>
      <c r="N137" s="178"/>
      <c r="O137" s="179"/>
      <c r="P137" s="181">
        <f t="shared" si="249"/>
        <v>0</v>
      </c>
      <c r="Q137" s="256"/>
      <c r="R137" s="179"/>
      <c r="S137" s="181">
        <f t="shared" si="250"/>
        <v>0</v>
      </c>
      <c r="T137" s="178"/>
      <c r="U137" s="179"/>
      <c r="V137" s="181">
        <f t="shared" si="251"/>
        <v>0</v>
      </c>
      <c r="W137" s="256"/>
      <c r="X137" s="179"/>
      <c r="Y137" s="181">
        <f t="shared" si="252"/>
        <v>0</v>
      </c>
      <c r="Z137" s="178"/>
      <c r="AA137" s="179"/>
      <c r="AB137" s="180">
        <f t="shared" si="253"/>
        <v>0</v>
      </c>
      <c r="AC137" s="283">
        <f t="shared" si="254"/>
        <v>0</v>
      </c>
      <c r="AD137" s="368">
        <f t="shared" si="255"/>
        <v>0</v>
      </c>
      <c r="AE137" s="283">
        <f t="shared" si="256"/>
        <v>0</v>
      </c>
      <c r="AF137" s="381" t="e">
        <f t="shared" si="257"/>
        <v>#DIV/0!</v>
      </c>
      <c r="AG137" s="77"/>
      <c r="AH137" s="60"/>
      <c r="AI137" s="60"/>
    </row>
    <row r="138" spans="1:35" ht="15" customHeight="1" thickBot="1">
      <c r="A138" s="488" t="s">
        <v>224</v>
      </c>
      <c r="B138" s="489"/>
      <c r="C138" s="490"/>
      <c r="D138" s="326"/>
      <c r="E138" s="370">
        <f t="shared" ref="E138:AB138" si="258">SUM(E134:E137)</f>
        <v>6</v>
      </c>
      <c r="F138" s="371">
        <f t="shared" si="258"/>
        <v>20200</v>
      </c>
      <c r="G138" s="372">
        <f t="shared" si="258"/>
        <v>32800</v>
      </c>
      <c r="H138" s="373">
        <f t="shared" si="258"/>
        <v>6</v>
      </c>
      <c r="I138" s="374">
        <f t="shared" si="258"/>
        <v>20200</v>
      </c>
      <c r="J138" s="374">
        <f t="shared" si="258"/>
        <v>32800</v>
      </c>
      <c r="K138" s="375">
        <f t="shared" si="258"/>
        <v>0</v>
      </c>
      <c r="L138" s="371">
        <f t="shared" si="258"/>
        <v>0</v>
      </c>
      <c r="M138" s="371">
        <f t="shared" si="258"/>
        <v>0</v>
      </c>
      <c r="N138" s="370">
        <f t="shared" si="258"/>
        <v>0</v>
      </c>
      <c r="O138" s="371">
        <f t="shared" si="258"/>
        <v>0</v>
      </c>
      <c r="P138" s="371">
        <f t="shared" si="258"/>
        <v>0</v>
      </c>
      <c r="Q138" s="375">
        <f t="shared" si="258"/>
        <v>0</v>
      </c>
      <c r="R138" s="371">
        <f t="shared" si="258"/>
        <v>0</v>
      </c>
      <c r="S138" s="371">
        <f t="shared" si="258"/>
        <v>0</v>
      </c>
      <c r="T138" s="370">
        <f t="shared" si="258"/>
        <v>0</v>
      </c>
      <c r="U138" s="371">
        <f t="shared" si="258"/>
        <v>0</v>
      </c>
      <c r="V138" s="371">
        <f t="shared" si="258"/>
        <v>0</v>
      </c>
      <c r="W138" s="375">
        <f t="shared" si="258"/>
        <v>0</v>
      </c>
      <c r="X138" s="371">
        <f t="shared" si="258"/>
        <v>0</v>
      </c>
      <c r="Y138" s="371">
        <f t="shared" si="258"/>
        <v>0</v>
      </c>
      <c r="Z138" s="370">
        <f t="shared" si="258"/>
        <v>0</v>
      </c>
      <c r="AA138" s="371">
        <f t="shared" si="258"/>
        <v>0</v>
      </c>
      <c r="AB138" s="371">
        <f t="shared" si="258"/>
        <v>0</v>
      </c>
      <c r="AC138" s="330">
        <f t="shared" si="254"/>
        <v>32800</v>
      </c>
      <c r="AD138" s="376">
        <f t="shared" si="255"/>
        <v>32800</v>
      </c>
      <c r="AE138" s="382">
        <f t="shared" si="256"/>
        <v>0</v>
      </c>
      <c r="AF138" s="383">
        <f t="shared" si="257"/>
        <v>0</v>
      </c>
      <c r="AG138" s="78"/>
      <c r="AH138" s="60"/>
      <c r="AI138" s="60"/>
    </row>
    <row r="139" spans="1:35" ht="15" customHeight="1" thickBot="1">
      <c r="A139" s="384" t="s">
        <v>100</v>
      </c>
      <c r="B139" s="294" t="s">
        <v>225</v>
      </c>
      <c r="C139" s="215" t="s">
        <v>226</v>
      </c>
      <c r="D139" s="286"/>
      <c r="E139" s="287"/>
      <c r="F139" s="288"/>
      <c r="G139" s="288"/>
      <c r="H139" s="287"/>
      <c r="I139" s="288"/>
      <c r="J139" s="288"/>
      <c r="K139" s="288"/>
      <c r="L139" s="288"/>
      <c r="M139" s="289"/>
      <c r="N139" s="287"/>
      <c r="O139" s="288"/>
      <c r="P139" s="289"/>
      <c r="Q139" s="288"/>
      <c r="R139" s="288"/>
      <c r="S139" s="289"/>
      <c r="T139" s="287"/>
      <c r="U139" s="288"/>
      <c r="V139" s="289"/>
      <c r="W139" s="288"/>
      <c r="X139" s="288"/>
      <c r="Y139" s="289"/>
      <c r="Z139" s="287"/>
      <c r="AA139" s="288"/>
      <c r="AB139" s="289"/>
      <c r="AC139" s="287"/>
      <c r="AD139" s="288"/>
      <c r="AE139" s="361"/>
      <c r="AF139" s="380"/>
      <c r="AG139" s="76"/>
      <c r="AH139" s="60"/>
      <c r="AI139" s="60"/>
    </row>
    <row r="140" spans="1:35" ht="30" customHeight="1">
      <c r="A140" s="139" t="s">
        <v>102</v>
      </c>
      <c r="B140" s="140" t="s">
        <v>227</v>
      </c>
      <c r="C140" s="290" t="s">
        <v>228</v>
      </c>
      <c r="D140" s="229"/>
      <c r="E140" s="249">
        <f t="shared" ref="E140:AB140" si="259">SUM(E141:E143)</f>
        <v>4</v>
      </c>
      <c r="F140" s="250">
        <f t="shared" si="259"/>
        <v>4500</v>
      </c>
      <c r="G140" s="251">
        <f t="shared" si="259"/>
        <v>9000</v>
      </c>
      <c r="H140" s="143">
        <f t="shared" si="259"/>
        <v>4</v>
      </c>
      <c r="I140" s="144">
        <f t="shared" si="259"/>
        <v>4500</v>
      </c>
      <c r="J140" s="172">
        <f t="shared" si="259"/>
        <v>9000</v>
      </c>
      <c r="K140" s="261">
        <f t="shared" si="259"/>
        <v>0</v>
      </c>
      <c r="L140" s="250">
        <f t="shared" si="259"/>
        <v>0</v>
      </c>
      <c r="M140" s="262">
        <f t="shared" si="259"/>
        <v>0</v>
      </c>
      <c r="N140" s="249">
        <f t="shared" si="259"/>
        <v>0</v>
      </c>
      <c r="O140" s="250">
        <f t="shared" si="259"/>
        <v>0</v>
      </c>
      <c r="P140" s="262">
        <f t="shared" si="259"/>
        <v>0</v>
      </c>
      <c r="Q140" s="261">
        <f t="shared" si="259"/>
        <v>0</v>
      </c>
      <c r="R140" s="250">
        <f t="shared" si="259"/>
        <v>0</v>
      </c>
      <c r="S140" s="262">
        <f t="shared" si="259"/>
        <v>0</v>
      </c>
      <c r="T140" s="249">
        <f t="shared" si="259"/>
        <v>0</v>
      </c>
      <c r="U140" s="250">
        <f t="shared" si="259"/>
        <v>0</v>
      </c>
      <c r="V140" s="262">
        <f t="shared" si="259"/>
        <v>0</v>
      </c>
      <c r="W140" s="261">
        <f t="shared" si="259"/>
        <v>0</v>
      </c>
      <c r="X140" s="250">
        <f t="shared" si="259"/>
        <v>0</v>
      </c>
      <c r="Y140" s="262">
        <f t="shared" si="259"/>
        <v>0</v>
      </c>
      <c r="Z140" s="249">
        <f t="shared" si="259"/>
        <v>0</v>
      </c>
      <c r="AA140" s="250">
        <f t="shared" si="259"/>
        <v>0</v>
      </c>
      <c r="AB140" s="262">
        <f t="shared" si="259"/>
        <v>0</v>
      </c>
      <c r="AC140" s="146">
        <f t="shared" ref="AC140:AC161" si="260">G140+M140+S140+Y140</f>
        <v>9000</v>
      </c>
      <c r="AD140" s="385">
        <f t="shared" ref="AD140:AD161" si="261">J140+P140+V140+AB140</f>
        <v>9000</v>
      </c>
      <c r="AE140" s="386">
        <f t="shared" ref="AE140:AE162" si="262">AC140-AD140</f>
        <v>0</v>
      </c>
      <c r="AF140" s="387">
        <f t="shared" ref="AF140:AF162" si="263">AE140/AC140</f>
        <v>0</v>
      </c>
      <c r="AG140" s="79"/>
      <c r="AH140" s="62"/>
      <c r="AI140" s="62"/>
    </row>
    <row r="141" spans="1:35" ht="30" customHeight="1">
      <c r="A141" s="150" t="s">
        <v>105</v>
      </c>
      <c r="B141" s="151" t="s">
        <v>106</v>
      </c>
      <c r="C141" s="388" t="s">
        <v>279</v>
      </c>
      <c r="D141" s="153" t="s">
        <v>125</v>
      </c>
      <c r="E141" s="185">
        <v>2</v>
      </c>
      <c r="F141" s="186">
        <v>4000</v>
      </c>
      <c r="G141" s="156">
        <f t="shared" ref="G141:G143" si="264">E141*F141</f>
        <v>8000</v>
      </c>
      <c r="H141" s="185">
        <v>2</v>
      </c>
      <c r="I141" s="186">
        <v>4000</v>
      </c>
      <c r="J141" s="173">
        <f t="shared" ref="J141:J143" si="265">H141*I141</f>
        <v>8000</v>
      </c>
      <c r="K141" s="254"/>
      <c r="L141" s="155"/>
      <c r="M141" s="173">
        <f t="shared" ref="M141:M143" si="266">K141*L141</f>
        <v>0</v>
      </c>
      <c r="N141" s="154"/>
      <c r="O141" s="155"/>
      <c r="P141" s="173">
        <f t="shared" ref="P141:P143" si="267">N141*O141</f>
        <v>0</v>
      </c>
      <c r="Q141" s="254"/>
      <c r="R141" s="155"/>
      <c r="S141" s="173">
        <f t="shared" ref="S141:S143" si="268">Q141*R141</f>
        <v>0</v>
      </c>
      <c r="T141" s="154"/>
      <c r="U141" s="155"/>
      <c r="V141" s="173">
        <f t="shared" ref="V141:V143" si="269">T141*U141</f>
        <v>0</v>
      </c>
      <c r="W141" s="254"/>
      <c r="X141" s="155"/>
      <c r="Y141" s="173">
        <f t="shared" ref="Y141:Y143" si="270">W141*X141</f>
        <v>0</v>
      </c>
      <c r="Z141" s="154"/>
      <c r="AA141" s="155"/>
      <c r="AB141" s="173">
        <f t="shared" ref="AB141:AB143" si="271">Z141*AA141</f>
        <v>0</v>
      </c>
      <c r="AC141" s="157">
        <f t="shared" si="260"/>
        <v>8000</v>
      </c>
      <c r="AD141" s="366">
        <f t="shared" si="261"/>
        <v>8000</v>
      </c>
      <c r="AE141" s="157">
        <f t="shared" si="262"/>
        <v>0</v>
      </c>
      <c r="AF141" s="319">
        <f t="shared" si="263"/>
        <v>0</v>
      </c>
      <c r="AG141" s="74"/>
      <c r="AH141" s="60"/>
      <c r="AI141" s="60"/>
    </row>
    <row r="142" spans="1:35" ht="30" customHeight="1">
      <c r="A142" s="150" t="s">
        <v>105</v>
      </c>
      <c r="B142" s="151" t="s">
        <v>109</v>
      </c>
      <c r="C142" s="388" t="s">
        <v>280</v>
      </c>
      <c r="D142" s="153" t="s">
        <v>125</v>
      </c>
      <c r="E142" s="185">
        <v>2</v>
      </c>
      <c r="F142" s="186">
        <v>500</v>
      </c>
      <c r="G142" s="156">
        <f t="shared" si="264"/>
        <v>1000</v>
      </c>
      <c r="H142" s="185">
        <v>2</v>
      </c>
      <c r="I142" s="186">
        <v>500</v>
      </c>
      <c r="J142" s="173">
        <f t="shared" si="265"/>
        <v>1000</v>
      </c>
      <c r="K142" s="254"/>
      <c r="L142" s="155"/>
      <c r="M142" s="173">
        <f t="shared" si="266"/>
        <v>0</v>
      </c>
      <c r="N142" s="154"/>
      <c r="O142" s="155"/>
      <c r="P142" s="173">
        <f t="shared" si="267"/>
        <v>0</v>
      </c>
      <c r="Q142" s="254"/>
      <c r="R142" s="155"/>
      <c r="S142" s="173">
        <f t="shared" si="268"/>
        <v>0</v>
      </c>
      <c r="T142" s="154"/>
      <c r="U142" s="155"/>
      <c r="V142" s="173">
        <f t="shared" si="269"/>
        <v>0</v>
      </c>
      <c r="W142" s="254"/>
      <c r="X142" s="155"/>
      <c r="Y142" s="173">
        <f t="shared" si="270"/>
        <v>0</v>
      </c>
      <c r="Z142" s="154"/>
      <c r="AA142" s="155"/>
      <c r="AB142" s="173">
        <f t="shared" si="271"/>
        <v>0</v>
      </c>
      <c r="AC142" s="157">
        <f t="shared" si="260"/>
        <v>1000</v>
      </c>
      <c r="AD142" s="366">
        <f t="shared" si="261"/>
        <v>1000</v>
      </c>
      <c r="AE142" s="157">
        <f t="shared" si="262"/>
        <v>0</v>
      </c>
      <c r="AF142" s="319">
        <f t="shared" si="263"/>
        <v>0</v>
      </c>
      <c r="AG142" s="74"/>
      <c r="AH142" s="60"/>
      <c r="AI142" s="60"/>
    </row>
    <row r="143" spans="1:35" ht="30" customHeight="1" thickBot="1">
      <c r="A143" s="161" t="s">
        <v>105</v>
      </c>
      <c r="B143" s="162" t="s">
        <v>110</v>
      </c>
      <c r="C143" s="163" t="s">
        <v>229</v>
      </c>
      <c r="D143" s="164" t="s">
        <v>125</v>
      </c>
      <c r="E143" s="165"/>
      <c r="F143" s="166"/>
      <c r="G143" s="167">
        <f t="shared" si="264"/>
        <v>0</v>
      </c>
      <c r="H143" s="165"/>
      <c r="I143" s="166"/>
      <c r="J143" s="276">
        <f t="shared" si="265"/>
        <v>0</v>
      </c>
      <c r="K143" s="275"/>
      <c r="L143" s="166"/>
      <c r="M143" s="276">
        <f t="shared" si="266"/>
        <v>0</v>
      </c>
      <c r="N143" s="165"/>
      <c r="O143" s="166"/>
      <c r="P143" s="276">
        <f t="shared" si="267"/>
        <v>0</v>
      </c>
      <c r="Q143" s="275"/>
      <c r="R143" s="166"/>
      <c r="S143" s="276">
        <f t="shared" si="268"/>
        <v>0</v>
      </c>
      <c r="T143" s="165"/>
      <c r="U143" s="166"/>
      <c r="V143" s="276">
        <f t="shared" si="269"/>
        <v>0</v>
      </c>
      <c r="W143" s="275"/>
      <c r="X143" s="166"/>
      <c r="Y143" s="276">
        <f t="shared" si="270"/>
        <v>0</v>
      </c>
      <c r="Z143" s="165"/>
      <c r="AA143" s="166"/>
      <c r="AB143" s="276">
        <f t="shared" si="271"/>
        <v>0</v>
      </c>
      <c r="AC143" s="283">
        <f t="shared" si="260"/>
        <v>0</v>
      </c>
      <c r="AD143" s="368">
        <f t="shared" si="261"/>
        <v>0</v>
      </c>
      <c r="AE143" s="168">
        <f t="shared" si="262"/>
        <v>0</v>
      </c>
      <c r="AF143" s="389" t="e">
        <f t="shared" si="263"/>
        <v>#DIV/0!</v>
      </c>
      <c r="AG143" s="80"/>
      <c r="AH143" s="60"/>
      <c r="AI143" s="60"/>
    </row>
    <row r="144" spans="1:35" ht="15" customHeight="1">
      <c r="A144" s="139" t="s">
        <v>102</v>
      </c>
      <c r="B144" s="140" t="s">
        <v>230</v>
      </c>
      <c r="C144" s="291" t="s">
        <v>231</v>
      </c>
      <c r="D144" s="142"/>
      <c r="E144" s="143">
        <f t="shared" ref="E144:AB144" si="272">SUM(E145:E147)</f>
        <v>0</v>
      </c>
      <c r="F144" s="144">
        <f t="shared" si="272"/>
        <v>0</v>
      </c>
      <c r="G144" s="145">
        <f t="shared" si="272"/>
        <v>0</v>
      </c>
      <c r="H144" s="143">
        <f t="shared" si="272"/>
        <v>0</v>
      </c>
      <c r="I144" s="144">
        <f t="shared" si="272"/>
        <v>0</v>
      </c>
      <c r="J144" s="172">
        <f t="shared" si="272"/>
        <v>0</v>
      </c>
      <c r="K144" s="252">
        <f t="shared" si="272"/>
        <v>0</v>
      </c>
      <c r="L144" s="144">
        <f t="shared" si="272"/>
        <v>0</v>
      </c>
      <c r="M144" s="172">
        <f t="shared" si="272"/>
        <v>0</v>
      </c>
      <c r="N144" s="143">
        <f t="shared" si="272"/>
        <v>0</v>
      </c>
      <c r="O144" s="144">
        <f t="shared" si="272"/>
        <v>0</v>
      </c>
      <c r="P144" s="172">
        <f t="shared" si="272"/>
        <v>0</v>
      </c>
      <c r="Q144" s="252">
        <f t="shared" si="272"/>
        <v>0</v>
      </c>
      <c r="R144" s="144">
        <f t="shared" si="272"/>
        <v>0</v>
      </c>
      <c r="S144" s="172">
        <f t="shared" si="272"/>
        <v>0</v>
      </c>
      <c r="T144" s="143">
        <f t="shared" si="272"/>
        <v>0</v>
      </c>
      <c r="U144" s="144">
        <f t="shared" si="272"/>
        <v>0</v>
      </c>
      <c r="V144" s="172">
        <f t="shared" si="272"/>
        <v>0</v>
      </c>
      <c r="W144" s="252">
        <f t="shared" si="272"/>
        <v>0</v>
      </c>
      <c r="X144" s="144">
        <f t="shared" si="272"/>
        <v>0</v>
      </c>
      <c r="Y144" s="172">
        <f t="shared" si="272"/>
        <v>0</v>
      </c>
      <c r="Z144" s="143">
        <f t="shared" si="272"/>
        <v>0</v>
      </c>
      <c r="AA144" s="144">
        <f t="shared" si="272"/>
        <v>0</v>
      </c>
      <c r="AB144" s="172">
        <f t="shared" si="272"/>
        <v>0</v>
      </c>
      <c r="AC144" s="146">
        <f t="shared" si="260"/>
        <v>0</v>
      </c>
      <c r="AD144" s="385">
        <f t="shared" si="261"/>
        <v>0</v>
      </c>
      <c r="AE144" s="386">
        <f t="shared" si="262"/>
        <v>0</v>
      </c>
      <c r="AF144" s="387" t="e">
        <f t="shared" si="263"/>
        <v>#DIV/0!</v>
      </c>
      <c r="AG144" s="79"/>
      <c r="AH144" s="62"/>
      <c r="AI144" s="62"/>
    </row>
    <row r="145" spans="1:35" ht="30" customHeight="1">
      <c r="A145" s="150" t="s">
        <v>105</v>
      </c>
      <c r="B145" s="151" t="s">
        <v>106</v>
      </c>
      <c r="C145" s="152" t="s">
        <v>232</v>
      </c>
      <c r="D145" s="153" t="s">
        <v>125</v>
      </c>
      <c r="E145" s="154"/>
      <c r="F145" s="155"/>
      <c r="G145" s="156">
        <f t="shared" ref="G145:G147" si="273">E145*F145</f>
        <v>0</v>
      </c>
      <c r="H145" s="154"/>
      <c r="I145" s="155"/>
      <c r="J145" s="173">
        <f t="shared" ref="J145:J147" si="274">H145*I145</f>
        <v>0</v>
      </c>
      <c r="K145" s="254"/>
      <c r="L145" s="155"/>
      <c r="M145" s="173">
        <f t="shared" ref="M145:M147" si="275">K145*L145</f>
        <v>0</v>
      </c>
      <c r="N145" s="154"/>
      <c r="O145" s="155"/>
      <c r="P145" s="173">
        <f t="shared" ref="P145:P147" si="276">N145*O145</f>
        <v>0</v>
      </c>
      <c r="Q145" s="254"/>
      <c r="R145" s="155"/>
      <c r="S145" s="173">
        <f t="shared" ref="S145:S147" si="277">Q145*R145</f>
        <v>0</v>
      </c>
      <c r="T145" s="154"/>
      <c r="U145" s="155"/>
      <c r="V145" s="173">
        <f t="shared" ref="V145:V147" si="278">T145*U145</f>
        <v>0</v>
      </c>
      <c r="W145" s="254"/>
      <c r="X145" s="155"/>
      <c r="Y145" s="173">
        <f t="shared" ref="Y145:Y147" si="279">W145*X145</f>
        <v>0</v>
      </c>
      <c r="Z145" s="154"/>
      <c r="AA145" s="155"/>
      <c r="AB145" s="173">
        <f t="shared" ref="AB145:AB147" si="280">Z145*AA145</f>
        <v>0</v>
      </c>
      <c r="AC145" s="157">
        <f t="shared" si="260"/>
        <v>0</v>
      </c>
      <c r="AD145" s="366">
        <f t="shared" si="261"/>
        <v>0</v>
      </c>
      <c r="AE145" s="157">
        <f t="shared" si="262"/>
        <v>0</v>
      </c>
      <c r="AF145" s="319" t="e">
        <f t="shared" si="263"/>
        <v>#DIV/0!</v>
      </c>
      <c r="AG145" s="74"/>
      <c r="AH145" s="60"/>
      <c r="AI145" s="60"/>
    </row>
    <row r="146" spans="1:35" ht="30" customHeight="1">
      <c r="A146" s="150" t="s">
        <v>105</v>
      </c>
      <c r="B146" s="151" t="s">
        <v>109</v>
      </c>
      <c r="C146" s="152" t="s">
        <v>232</v>
      </c>
      <c r="D146" s="153" t="s">
        <v>125</v>
      </c>
      <c r="E146" s="154"/>
      <c r="F146" s="155"/>
      <c r="G146" s="156">
        <f t="shared" si="273"/>
        <v>0</v>
      </c>
      <c r="H146" s="154"/>
      <c r="I146" s="155"/>
      <c r="J146" s="173">
        <f t="shared" si="274"/>
        <v>0</v>
      </c>
      <c r="K146" s="254"/>
      <c r="L146" s="155"/>
      <c r="M146" s="173">
        <f t="shared" si="275"/>
        <v>0</v>
      </c>
      <c r="N146" s="154"/>
      <c r="O146" s="155"/>
      <c r="P146" s="173">
        <f t="shared" si="276"/>
        <v>0</v>
      </c>
      <c r="Q146" s="254"/>
      <c r="R146" s="155"/>
      <c r="S146" s="173">
        <f t="shared" si="277"/>
        <v>0</v>
      </c>
      <c r="T146" s="154"/>
      <c r="U146" s="155"/>
      <c r="V146" s="173">
        <f t="shared" si="278"/>
        <v>0</v>
      </c>
      <c r="W146" s="254"/>
      <c r="X146" s="155"/>
      <c r="Y146" s="173">
        <f t="shared" si="279"/>
        <v>0</v>
      </c>
      <c r="Z146" s="154"/>
      <c r="AA146" s="155"/>
      <c r="AB146" s="173">
        <f t="shared" si="280"/>
        <v>0</v>
      </c>
      <c r="AC146" s="157">
        <f t="shared" si="260"/>
        <v>0</v>
      </c>
      <c r="AD146" s="366">
        <f t="shared" si="261"/>
        <v>0</v>
      </c>
      <c r="AE146" s="157">
        <f t="shared" si="262"/>
        <v>0</v>
      </c>
      <c r="AF146" s="319" t="e">
        <f t="shared" si="263"/>
        <v>#DIV/0!</v>
      </c>
      <c r="AG146" s="74"/>
      <c r="AH146" s="60"/>
      <c r="AI146" s="60"/>
    </row>
    <row r="147" spans="1:35" ht="30" customHeight="1" thickBot="1">
      <c r="A147" s="161" t="s">
        <v>105</v>
      </c>
      <c r="B147" s="162" t="s">
        <v>110</v>
      </c>
      <c r="C147" s="163" t="s">
        <v>232</v>
      </c>
      <c r="D147" s="164" t="s">
        <v>125</v>
      </c>
      <c r="E147" s="165"/>
      <c r="F147" s="166"/>
      <c r="G147" s="167">
        <f t="shared" si="273"/>
        <v>0</v>
      </c>
      <c r="H147" s="165"/>
      <c r="I147" s="166"/>
      <c r="J147" s="276">
        <f t="shared" si="274"/>
        <v>0</v>
      </c>
      <c r="K147" s="275"/>
      <c r="L147" s="166"/>
      <c r="M147" s="276">
        <f t="shared" si="275"/>
        <v>0</v>
      </c>
      <c r="N147" s="165"/>
      <c r="O147" s="166"/>
      <c r="P147" s="276">
        <f t="shared" si="276"/>
        <v>0</v>
      </c>
      <c r="Q147" s="275"/>
      <c r="R147" s="166"/>
      <c r="S147" s="276">
        <f t="shared" si="277"/>
        <v>0</v>
      </c>
      <c r="T147" s="165"/>
      <c r="U147" s="166"/>
      <c r="V147" s="276">
        <f t="shared" si="278"/>
        <v>0</v>
      </c>
      <c r="W147" s="275"/>
      <c r="X147" s="166"/>
      <c r="Y147" s="276">
        <f t="shared" si="279"/>
        <v>0</v>
      </c>
      <c r="Z147" s="165"/>
      <c r="AA147" s="166"/>
      <c r="AB147" s="276">
        <f t="shared" si="280"/>
        <v>0</v>
      </c>
      <c r="AC147" s="168">
        <f t="shared" si="260"/>
        <v>0</v>
      </c>
      <c r="AD147" s="390">
        <f t="shared" si="261"/>
        <v>0</v>
      </c>
      <c r="AE147" s="168">
        <f t="shared" si="262"/>
        <v>0</v>
      </c>
      <c r="AF147" s="389" t="e">
        <f t="shared" si="263"/>
        <v>#DIV/0!</v>
      </c>
      <c r="AG147" s="80"/>
      <c r="AH147" s="60"/>
      <c r="AI147" s="60"/>
    </row>
    <row r="148" spans="1:35" ht="15" customHeight="1">
      <c r="A148" s="139" t="s">
        <v>102</v>
      </c>
      <c r="B148" s="140" t="s">
        <v>233</v>
      </c>
      <c r="C148" s="291" t="s">
        <v>234</v>
      </c>
      <c r="D148" s="142"/>
      <c r="E148" s="143">
        <f t="shared" ref="E148:AB148" si="281">SUM(E149:E153)</f>
        <v>22</v>
      </c>
      <c r="F148" s="144">
        <f t="shared" si="281"/>
        <v>3900</v>
      </c>
      <c r="G148" s="145">
        <f t="shared" si="281"/>
        <v>11500</v>
      </c>
      <c r="H148" s="143">
        <f t="shared" si="281"/>
        <v>22</v>
      </c>
      <c r="I148" s="144">
        <f t="shared" si="281"/>
        <v>3900</v>
      </c>
      <c r="J148" s="172">
        <f t="shared" si="281"/>
        <v>11500</v>
      </c>
      <c r="K148" s="252">
        <f t="shared" si="281"/>
        <v>0</v>
      </c>
      <c r="L148" s="144">
        <f t="shared" si="281"/>
        <v>0</v>
      </c>
      <c r="M148" s="172">
        <f t="shared" si="281"/>
        <v>0</v>
      </c>
      <c r="N148" s="143">
        <f t="shared" si="281"/>
        <v>0</v>
      </c>
      <c r="O148" s="144">
        <f t="shared" si="281"/>
        <v>0</v>
      </c>
      <c r="P148" s="172">
        <f t="shared" si="281"/>
        <v>0</v>
      </c>
      <c r="Q148" s="252">
        <f t="shared" si="281"/>
        <v>0</v>
      </c>
      <c r="R148" s="144">
        <f t="shared" si="281"/>
        <v>0</v>
      </c>
      <c r="S148" s="172">
        <f t="shared" si="281"/>
        <v>0</v>
      </c>
      <c r="T148" s="143">
        <f t="shared" si="281"/>
        <v>0</v>
      </c>
      <c r="U148" s="144">
        <f t="shared" si="281"/>
        <v>0</v>
      </c>
      <c r="V148" s="172">
        <f t="shared" si="281"/>
        <v>0</v>
      </c>
      <c r="W148" s="252">
        <f t="shared" si="281"/>
        <v>0</v>
      </c>
      <c r="X148" s="144">
        <f t="shared" si="281"/>
        <v>0</v>
      </c>
      <c r="Y148" s="172">
        <f t="shared" si="281"/>
        <v>0</v>
      </c>
      <c r="Z148" s="143">
        <f t="shared" si="281"/>
        <v>0</v>
      </c>
      <c r="AA148" s="144">
        <f t="shared" si="281"/>
        <v>0</v>
      </c>
      <c r="AB148" s="145">
        <f t="shared" si="281"/>
        <v>0</v>
      </c>
      <c r="AC148" s="386">
        <f t="shared" si="260"/>
        <v>11500</v>
      </c>
      <c r="AD148" s="391">
        <f t="shared" si="261"/>
        <v>11500</v>
      </c>
      <c r="AE148" s="386">
        <f t="shared" si="262"/>
        <v>0</v>
      </c>
      <c r="AF148" s="387">
        <f t="shared" si="263"/>
        <v>0</v>
      </c>
      <c r="AG148" s="79"/>
      <c r="AH148" s="62"/>
      <c r="AI148" s="62"/>
    </row>
    <row r="149" spans="1:35" ht="30" customHeight="1">
      <c r="A149" s="150" t="s">
        <v>105</v>
      </c>
      <c r="B149" s="151" t="s">
        <v>106</v>
      </c>
      <c r="C149" s="429" t="s">
        <v>235</v>
      </c>
      <c r="D149" s="153" t="s">
        <v>236</v>
      </c>
      <c r="E149" s="154">
        <v>1</v>
      </c>
      <c r="F149" s="155">
        <v>1500</v>
      </c>
      <c r="G149" s="156">
        <f t="shared" ref="G149:G153" si="282">E149*F149</f>
        <v>1500</v>
      </c>
      <c r="H149" s="154">
        <v>1</v>
      </c>
      <c r="I149" s="155">
        <v>1500</v>
      </c>
      <c r="J149" s="173">
        <f t="shared" ref="J149:J153" si="283">H149*I149</f>
        <v>1500</v>
      </c>
      <c r="K149" s="254"/>
      <c r="L149" s="155"/>
      <c r="M149" s="173">
        <f t="shared" ref="M149:M153" si="284">K149*L149</f>
        <v>0</v>
      </c>
      <c r="N149" s="154"/>
      <c r="O149" s="155"/>
      <c r="P149" s="173">
        <f t="shared" ref="P149:P153" si="285">N149*O149</f>
        <v>0</v>
      </c>
      <c r="Q149" s="254"/>
      <c r="R149" s="155"/>
      <c r="S149" s="173">
        <f t="shared" ref="S149:S153" si="286">Q149*R149</f>
        <v>0</v>
      </c>
      <c r="T149" s="154"/>
      <c r="U149" s="155"/>
      <c r="V149" s="173">
        <f t="shared" ref="V149:V153" si="287">T149*U149</f>
        <v>0</v>
      </c>
      <c r="W149" s="254"/>
      <c r="X149" s="155"/>
      <c r="Y149" s="173">
        <f t="shared" ref="Y149:Y153" si="288">W149*X149</f>
        <v>0</v>
      </c>
      <c r="Z149" s="154"/>
      <c r="AA149" s="155"/>
      <c r="AB149" s="156">
        <f t="shared" ref="AB149:AB153" si="289">Z149*AA149</f>
        <v>0</v>
      </c>
      <c r="AC149" s="157">
        <f t="shared" si="260"/>
        <v>1500</v>
      </c>
      <c r="AD149" s="366">
        <f t="shared" si="261"/>
        <v>1500</v>
      </c>
      <c r="AE149" s="157">
        <f t="shared" si="262"/>
        <v>0</v>
      </c>
      <c r="AF149" s="319">
        <f t="shared" si="263"/>
        <v>0</v>
      </c>
      <c r="AG149" s="74"/>
      <c r="AH149" s="60"/>
      <c r="AI149" s="60"/>
    </row>
    <row r="150" spans="1:35" ht="30" customHeight="1">
      <c r="A150" s="150" t="s">
        <v>105</v>
      </c>
      <c r="B150" s="151" t="s">
        <v>109</v>
      </c>
      <c r="C150" s="429" t="s">
        <v>237</v>
      </c>
      <c r="D150" s="153" t="s">
        <v>236</v>
      </c>
      <c r="E150" s="185">
        <v>1</v>
      </c>
      <c r="F150" s="186">
        <v>2000</v>
      </c>
      <c r="G150" s="156">
        <f t="shared" si="282"/>
        <v>2000</v>
      </c>
      <c r="H150" s="185">
        <v>1</v>
      </c>
      <c r="I150" s="186">
        <v>2000</v>
      </c>
      <c r="J150" s="173">
        <f t="shared" si="283"/>
        <v>2000</v>
      </c>
      <c r="K150" s="254"/>
      <c r="L150" s="155"/>
      <c r="M150" s="173">
        <f t="shared" si="284"/>
        <v>0</v>
      </c>
      <c r="N150" s="154"/>
      <c r="O150" s="155"/>
      <c r="P150" s="173">
        <f t="shared" si="285"/>
        <v>0</v>
      </c>
      <c r="Q150" s="254"/>
      <c r="R150" s="155"/>
      <c r="S150" s="173">
        <f t="shared" si="286"/>
        <v>0</v>
      </c>
      <c r="T150" s="154"/>
      <c r="U150" s="155"/>
      <c r="V150" s="173">
        <f t="shared" si="287"/>
        <v>0</v>
      </c>
      <c r="W150" s="254"/>
      <c r="X150" s="155"/>
      <c r="Y150" s="173">
        <f t="shared" si="288"/>
        <v>0</v>
      </c>
      <c r="Z150" s="154"/>
      <c r="AA150" s="155"/>
      <c r="AB150" s="156">
        <f t="shared" si="289"/>
        <v>0</v>
      </c>
      <c r="AC150" s="157">
        <f t="shared" si="260"/>
        <v>2000</v>
      </c>
      <c r="AD150" s="366">
        <f t="shared" si="261"/>
        <v>2000</v>
      </c>
      <c r="AE150" s="157">
        <f t="shared" si="262"/>
        <v>0</v>
      </c>
      <c r="AF150" s="319">
        <f t="shared" si="263"/>
        <v>0</v>
      </c>
      <c r="AG150" s="74"/>
      <c r="AH150" s="60"/>
      <c r="AI150" s="60"/>
    </row>
    <row r="151" spans="1:35" ht="30" customHeight="1">
      <c r="A151" s="150" t="s">
        <v>105</v>
      </c>
      <c r="B151" s="151" t="s">
        <v>110</v>
      </c>
      <c r="C151" s="429" t="s">
        <v>291</v>
      </c>
      <c r="D151" s="153" t="s">
        <v>236</v>
      </c>
      <c r="E151" s="185">
        <v>20</v>
      </c>
      <c r="F151" s="186">
        <v>400</v>
      </c>
      <c r="G151" s="156">
        <f t="shared" si="282"/>
        <v>8000</v>
      </c>
      <c r="H151" s="185">
        <v>20</v>
      </c>
      <c r="I151" s="186">
        <v>400</v>
      </c>
      <c r="J151" s="173">
        <f t="shared" si="283"/>
        <v>8000</v>
      </c>
      <c r="K151" s="254"/>
      <c r="L151" s="155"/>
      <c r="M151" s="173">
        <f t="shared" si="284"/>
        <v>0</v>
      </c>
      <c r="N151" s="154"/>
      <c r="O151" s="155"/>
      <c r="P151" s="173">
        <f t="shared" si="285"/>
        <v>0</v>
      </c>
      <c r="Q151" s="254"/>
      <c r="R151" s="155"/>
      <c r="S151" s="173">
        <f t="shared" si="286"/>
        <v>0</v>
      </c>
      <c r="T151" s="154"/>
      <c r="U151" s="155"/>
      <c r="V151" s="173">
        <f t="shared" si="287"/>
        <v>0</v>
      </c>
      <c r="W151" s="254"/>
      <c r="X151" s="155"/>
      <c r="Y151" s="173">
        <f t="shared" si="288"/>
        <v>0</v>
      </c>
      <c r="Z151" s="154"/>
      <c r="AA151" s="155"/>
      <c r="AB151" s="156">
        <f t="shared" si="289"/>
        <v>0</v>
      </c>
      <c r="AC151" s="157">
        <f t="shared" si="260"/>
        <v>8000</v>
      </c>
      <c r="AD151" s="366">
        <f t="shared" si="261"/>
        <v>8000</v>
      </c>
      <c r="AE151" s="157">
        <f t="shared" si="262"/>
        <v>0</v>
      </c>
      <c r="AF151" s="319">
        <f t="shared" si="263"/>
        <v>0</v>
      </c>
      <c r="AG151" s="74"/>
      <c r="AH151" s="60"/>
      <c r="AI151" s="60"/>
    </row>
    <row r="152" spans="1:35" ht="30" customHeight="1">
      <c r="A152" s="150" t="s">
        <v>105</v>
      </c>
      <c r="B152" s="151" t="s">
        <v>186</v>
      </c>
      <c r="C152" s="429" t="s">
        <v>292</v>
      </c>
      <c r="D152" s="153" t="s">
        <v>236</v>
      </c>
      <c r="E152" s="185"/>
      <c r="F152" s="186"/>
      <c r="G152" s="156">
        <f t="shared" si="282"/>
        <v>0</v>
      </c>
      <c r="H152" s="185"/>
      <c r="I152" s="186"/>
      <c r="J152" s="173">
        <f t="shared" si="283"/>
        <v>0</v>
      </c>
      <c r="K152" s="254"/>
      <c r="L152" s="155"/>
      <c r="M152" s="173">
        <f t="shared" si="284"/>
        <v>0</v>
      </c>
      <c r="N152" s="154"/>
      <c r="O152" s="155"/>
      <c r="P152" s="173">
        <f t="shared" si="285"/>
        <v>0</v>
      </c>
      <c r="Q152" s="254"/>
      <c r="R152" s="155"/>
      <c r="S152" s="173">
        <f t="shared" si="286"/>
        <v>0</v>
      </c>
      <c r="T152" s="154"/>
      <c r="U152" s="155"/>
      <c r="V152" s="173">
        <f t="shared" si="287"/>
        <v>0</v>
      </c>
      <c r="W152" s="254"/>
      <c r="X152" s="155"/>
      <c r="Y152" s="173">
        <f t="shared" si="288"/>
        <v>0</v>
      </c>
      <c r="Z152" s="154"/>
      <c r="AA152" s="155"/>
      <c r="AB152" s="156">
        <f t="shared" si="289"/>
        <v>0</v>
      </c>
      <c r="AC152" s="157">
        <f t="shared" si="260"/>
        <v>0</v>
      </c>
      <c r="AD152" s="366">
        <f t="shared" si="261"/>
        <v>0</v>
      </c>
      <c r="AE152" s="157">
        <f t="shared" si="262"/>
        <v>0</v>
      </c>
      <c r="AF152" s="319" t="e">
        <f t="shared" si="263"/>
        <v>#DIV/0!</v>
      </c>
      <c r="AG152" s="74"/>
      <c r="AH152" s="60"/>
      <c r="AI152" s="60"/>
    </row>
    <row r="153" spans="1:35" ht="30" customHeight="1" thickBot="1">
      <c r="A153" s="174" t="s">
        <v>105</v>
      </c>
      <c r="B153" s="175" t="s">
        <v>188</v>
      </c>
      <c r="C153" s="430" t="s">
        <v>238</v>
      </c>
      <c r="D153" s="177" t="s">
        <v>236</v>
      </c>
      <c r="E153" s="178"/>
      <c r="F153" s="179"/>
      <c r="G153" s="180">
        <f t="shared" si="282"/>
        <v>0</v>
      </c>
      <c r="H153" s="178"/>
      <c r="I153" s="179"/>
      <c r="J153" s="181">
        <f t="shared" si="283"/>
        <v>0</v>
      </c>
      <c r="K153" s="256"/>
      <c r="L153" s="179"/>
      <c r="M153" s="181">
        <f t="shared" si="284"/>
        <v>0</v>
      </c>
      <c r="N153" s="178"/>
      <c r="O153" s="179"/>
      <c r="P153" s="181">
        <f t="shared" si="285"/>
        <v>0</v>
      </c>
      <c r="Q153" s="256"/>
      <c r="R153" s="179"/>
      <c r="S153" s="181">
        <f t="shared" si="286"/>
        <v>0</v>
      </c>
      <c r="T153" s="178"/>
      <c r="U153" s="179"/>
      <c r="V153" s="181">
        <f t="shared" si="287"/>
        <v>0</v>
      </c>
      <c r="W153" s="256"/>
      <c r="X153" s="179"/>
      <c r="Y153" s="181">
        <f t="shared" si="288"/>
        <v>0</v>
      </c>
      <c r="Z153" s="178"/>
      <c r="AA153" s="179"/>
      <c r="AB153" s="180">
        <f t="shared" si="289"/>
        <v>0</v>
      </c>
      <c r="AC153" s="168">
        <f t="shared" si="260"/>
        <v>0</v>
      </c>
      <c r="AD153" s="390">
        <f t="shared" si="261"/>
        <v>0</v>
      </c>
      <c r="AE153" s="168">
        <f t="shared" si="262"/>
        <v>0</v>
      </c>
      <c r="AF153" s="389" t="e">
        <f t="shared" si="263"/>
        <v>#DIV/0!</v>
      </c>
      <c r="AG153" s="80"/>
      <c r="AH153" s="60"/>
      <c r="AI153" s="60"/>
    </row>
    <row r="154" spans="1:35" ht="15" customHeight="1">
      <c r="A154" s="139" t="s">
        <v>102</v>
      </c>
      <c r="B154" s="140" t="s">
        <v>239</v>
      </c>
      <c r="C154" s="291" t="s">
        <v>226</v>
      </c>
      <c r="D154" s="142"/>
      <c r="E154" s="143">
        <f t="shared" ref="E154:AB154" si="290">SUM(E155:E160)</f>
        <v>10</v>
      </c>
      <c r="F154" s="144">
        <f t="shared" si="290"/>
        <v>280</v>
      </c>
      <c r="G154" s="145">
        <f t="shared" si="290"/>
        <v>1400</v>
      </c>
      <c r="H154" s="143">
        <f t="shared" si="290"/>
        <v>32</v>
      </c>
      <c r="I154" s="144">
        <f t="shared" si="290"/>
        <v>265.31</v>
      </c>
      <c r="J154" s="172">
        <f t="shared" si="290"/>
        <v>355.31</v>
      </c>
      <c r="K154" s="252">
        <f t="shared" si="290"/>
        <v>0</v>
      </c>
      <c r="L154" s="144">
        <f t="shared" si="290"/>
        <v>0</v>
      </c>
      <c r="M154" s="172">
        <f t="shared" si="290"/>
        <v>0</v>
      </c>
      <c r="N154" s="143">
        <f t="shared" si="290"/>
        <v>0</v>
      </c>
      <c r="O154" s="144">
        <f t="shared" si="290"/>
        <v>0</v>
      </c>
      <c r="P154" s="172">
        <f t="shared" si="290"/>
        <v>0</v>
      </c>
      <c r="Q154" s="252">
        <f t="shared" si="290"/>
        <v>0</v>
      </c>
      <c r="R154" s="144">
        <f t="shared" si="290"/>
        <v>0</v>
      </c>
      <c r="S154" s="172">
        <f t="shared" si="290"/>
        <v>0</v>
      </c>
      <c r="T154" s="143">
        <f t="shared" si="290"/>
        <v>0</v>
      </c>
      <c r="U154" s="144">
        <f t="shared" si="290"/>
        <v>0</v>
      </c>
      <c r="V154" s="172">
        <f t="shared" si="290"/>
        <v>0</v>
      </c>
      <c r="W154" s="252">
        <f t="shared" si="290"/>
        <v>0</v>
      </c>
      <c r="X154" s="144">
        <f t="shared" si="290"/>
        <v>0</v>
      </c>
      <c r="Y154" s="172">
        <f t="shared" si="290"/>
        <v>0</v>
      </c>
      <c r="Z154" s="143">
        <f t="shared" si="290"/>
        <v>0</v>
      </c>
      <c r="AA154" s="144">
        <f t="shared" si="290"/>
        <v>0</v>
      </c>
      <c r="AB154" s="145">
        <f t="shared" si="290"/>
        <v>0</v>
      </c>
      <c r="AC154" s="386">
        <f t="shared" si="260"/>
        <v>1400</v>
      </c>
      <c r="AD154" s="391">
        <f t="shared" si="261"/>
        <v>355.31</v>
      </c>
      <c r="AE154" s="386">
        <f t="shared" si="262"/>
        <v>1044.69</v>
      </c>
      <c r="AF154" s="387">
        <f t="shared" si="263"/>
        <v>0.74620714285714285</v>
      </c>
      <c r="AG154" s="79"/>
      <c r="AH154" s="62"/>
      <c r="AI154" s="62"/>
    </row>
    <row r="155" spans="1:35" ht="30" customHeight="1">
      <c r="A155" s="150" t="s">
        <v>105</v>
      </c>
      <c r="B155" s="151" t="s">
        <v>106</v>
      </c>
      <c r="C155" s="152" t="s">
        <v>240</v>
      </c>
      <c r="D155" s="153"/>
      <c r="E155" s="154"/>
      <c r="F155" s="155"/>
      <c r="G155" s="156">
        <f t="shared" ref="G155:G160" si="291">E155*F155</f>
        <v>0</v>
      </c>
      <c r="H155" s="154"/>
      <c r="I155" s="155"/>
      <c r="J155" s="173">
        <f t="shared" ref="J155:J160" si="292">H155*I155</f>
        <v>0</v>
      </c>
      <c r="K155" s="254"/>
      <c r="L155" s="155"/>
      <c r="M155" s="173">
        <f t="shared" ref="M155:M160" si="293">K155*L155</f>
        <v>0</v>
      </c>
      <c r="N155" s="154"/>
      <c r="O155" s="155"/>
      <c r="P155" s="173">
        <f t="shared" ref="P155:P160" si="294">N155*O155</f>
        <v>0</v>
      </c>
      <c r="Q155" s="254"/>
      <c r="R155" s="155"/>
      <c r="S155" s="173">
        <f t="shared" ref="S155:S160" si="295">Q155*R155</f>
        <v>0</v>
      </c>
      <c r="T155" s="154"/>
      <c r="U155" s="155"/>
      <c r="V155" s="173">
        <f t="shared" ref="V155:V160" si="296">T155*U155</f>
        <v>0</v>
      </c>
      <c r="W155" s="254"/>
      <c r="X155" s="155"/>
      <c r="Y155" s="173">
        <f t="shared" ref="Y155:Y160" si="297">W155*X155</f>
        <v>0</v>
      </c>
      <c r="Z155" s="154"/>
      <c r="AA155" s="155"/>
      <c r="AB155" s="156">
        <f t="shared" ref="AB155:AB160" si="298">Z155*AA155</f>
        <v>0</v>
      </c>
      <c r="AC155" s="157">
        <f t="shared" si="260"/>
        <v>0</v>
      </c>
      <c r="AD155" s="366">
        <f t="shared" si="261"/>
        <v>0</v>
      </c>
      <c r="AE155" s="157">
        <f t="shared" si="262"/>
        <v>0</v>
      </c>
      <c r="AF155" s="319" t="e">
        <f t="shared" si="263"/>
        <v>#DIV/0!</v>
      </c>
      <c r="AG155" s="74"/>
      <c r="AH155" s="60"/>
      <c r="AI155" s="60"/>
    </row>
    <row r="156" spans="1:35" ht="30" customHeight="1">
      <c r="A156" s="150" t="s">
        <v>105</v>
      </c>
      <c r="B156" s="151" t="s">
        <v>109</v>
      </c>
      <c r="C156" s="152" t="s">
        <v>241</v>
      </c>
      <c r="D156" s="153"/>
      <c r="E156" s="154"/>
      <c r="F156" s="155"/>
      <c r="G156" s="156">
        <f t="shared" si="291"/>
        <v>0</v>
      </c>
      <c r="H156" s="154"/>
      <c r="I156" s="155"/>
      <c r="J156" s="173">
        <f t="shared" si="292"/>
        <v>0</v>
      </c>
      <c r="K156" s="254"/>
      <c r="L156" s="155"/>
      <c r="M156" s="173">
        <f t="shared" si="293"/>
        <v>0</v>
      </c>
      <c r="N156" s="154"/>
      <c r="O156" s="155"/>
      <c r="P156" s="173">
        <f t="shared" si="294"/>
        <v>0</v>
      </c>
      <c r="Q156" s="254"/>
      <c r="R156" s="155"/>
      <c r="S156" s="173">
        <f t="shared" si="295"/>
        <v>0</v>
      </c>
      <c r="T156" s="154"/>
      <c r="U156" s="155"/>
      <c r="V156" s="173">
        <f t="shared" si="296"/>
        <v>0</v>
      </c>
      <c r="W156" s="254"/>
      <c r="X156" s="155"/>
      <c r="Y156" s="173">
        <f t="shared" si="297"/>
        <v>0</v>
      </c>
      <c r="Z156" s="154"/>
      <c r="AA156" s="155"/>
      <c r="AB156" s="156">
        <f t="shared" si="298"/>
        <v>0</v>
      </c>
      <c r="AC156" s="157">
        <f t="shared" si="260"/>
        <v>0</v>
      </c>
      <c r="AD156" s="366">
        <f t="shared" si="261"/>
        <v>0</v>
      </c>
      <c r="AE156" s="157">
        <f t="shared" si="262"/>
        <v>0</v>
      </c>
      <c r="AF156" s="319" t="e">
        <f t="shared" si="263"/>
        <v>#DIV/0!</v>
      </c>
      <c r="AG156" s="74"/>
      <c r="AH156" s="60"/>
      <c r="AI156" s="60"/>
    </row>
    <row r="157" spans="1:35" ht="108" customHeight="1">
      <c r="A157" s="150" t="s">
        <v>105</v>
      </c>
      <c r="B157" s="151" t="s">
        <v>110</v>
      </c>
      <c r="C157" s="152" t="s">
        <v>242</v>
      </c>
      <c r="D157" s="153" t="s">
        <v>108</v>
      </c>
      <c r="E157" s="154">
        <v>5</v>
      </c>
      <c r="F157" s="155">
        <v>180</v>
      </c>
      <c r="G157" s="156">
        <f t="shared" si="291"/>
        <v>900</v>
      </c>
      <c r="H157" s="392">
        <v>31</v>
      </c>
      <c r="I157" s="393">
        <v>3</v>
      </c>
      <c r="J157" s="173">
        <f t="shared" si="292"/>
        <v>93</v>
      </c>
      <c r="K157" s="254"/>
      <c r="L157" s="155"/>
      <c r="M157" s="173">
        <f t="shared" si="293"/>
        <v>0</v>
      </c>
      <c r="N157" s="154"/>
      <c r="O157" s="155"/>
      <c r="P157" s="173">
        <f t="shared" si="294"/>
        <v>0</v>
      </c>
      <c r="Q157" s="254"/>
      <c r="R157" s="155"/>
      <c r="S157" s="173">
        <f t="shared" si="295"/>
        <v>0</v>
      </c>
      <c r="T157" s="154"/>
      <c r="U157" s="155"/>
      <c r="V157" s="173">
        <f t="shared" si="296"/>
        <v>0</v>
      </c>
      <c r="W157" s="254"/>
      <c r="X157" s="155"/>
      <c r="Y157" s="173">
        <f t="shared" si="297"/>
        <v>0</v>
      </c>
      <c r="Z157" s="154"/>
      <c r="AA157" s="155"/>
      <c r="AB157" s="156">
        <f t="shared" si="298"/>
        <v>0</v>
      </c>
      <c r="AC157" s="157">
        <f t="shared" si="260"/>
        <v>900</v>
      </c>
      <c r="AD157" s="366">
        <f t="shared" si="261"/>
        <v>93</v>
      </c>
      <c r="AE157" s="157">
        <f t="shared" si="262"/>
        <v>807</v>
      </c>
      <c r="AF157" s="319">
        <f t="shared" si="263"/>
        <v>0.89666666666666661</v>
      </c>
      <c r="AG157" s="431" t="s">
        <v>293</v>
      </c>
      <c r="AH157" s="60"/>
      <c r="AI157" s="60"/>
    </row>
    <row r="158" spans="1:35" ht="97.5" customHeight="1">
      <c r="A158" s="150" t="s">
        <v>105</v>
      </c>
      <c r="B158" s="151" t="s">
        <v>186</v>
      </c>
      <c r="C158" s="152" t="s">
        <v>243</v>
      </c>
      <c r="D158" s="153" t="s">
        <v>108</v>
      </c>
      <c r="E158" s="154">
        <v>5</v>
      </c>
      <c r="F158" s="155">
        <v>100</v>
      </c>
      <c r="G158" s="156">
        <f t="shared" si="291"/>
        <v>500</v>
      </c>
      <c r="H158" s="392">
        <v>1</v>
      </c>
      <c r="I158" s="393">
        <v>262.31</v>
      </c>
      <c r="J158" s="173">
        <f t="shared" si="292"/>
        <v>262.31</v>
      </c>
      <c r="K158" s="254"/>
      <c r="L158" s="155"/>
      <c r="M158" s="173">
        <f t="shared" si="293"/>
        <v>0</v>
      </c>
      <c r="N158" s="154"/>
      <c r="O158" s="155"/>
      <c r="P158" s="173">
        <f t="shared" si="294"/>
        <v>0</v>
      </c>
      <c r="Q158" s="254"/>
      <c r="R158" s="155"/>
      <c r="S158" s="173">
        <f t="shared" si="295"/>
        <v>0</v>
      </c>
      <c r="T158" s="154"/>
      <c r="U158" s="155"/>
      <c r="V158" s="173">
        <f t="shared" si="296"/>
        <v>0</v>
      </c>
      <c r="W158" s="254"/>
      <c r="X158" s="155"/>
      <c r="Y158" s="173">
        <f t="shared" si="297"/>
        <v>0</v>
      </c>
      <c r="Z158" s="154"/>
      <c r="AA158" s="155"/>
      <c r="AB158" s="156">
        <f t="shared" si="298"/>
        <v>0</v>
      </c>
      <c r="AC158" s="157">
        <f t="shared" si="260"/>
        <v>500</v>
      </c>
      <c r="AD158" s="366">
        <f t="shared" si="261"/>
        <v>262.31</v>
      </c>
      <c r="AE158" s="157">
        <f t="shared" si="262"/>
        <v>237.69</v>
      </c>
      <c r="AF158" s="319">
        <f t="shared" si="263"/>
        <v>0.47537999999999997</v>
      </c>
      <c r="AG158" s="431" t="s">
        <v>293</v>
      </c>
      <c r="AH158" s="60"/>
      <c r="AI158" s="60"/>
    </row>
    <row r="159" spans="1:35" ht="30" customHeight="1">
      <c r="A159" s="150" t="s">
        <v>105</v>
      </c>
      <c r="B159" s="151" t="s">
        <v>188</v>
      </c>
      <c r="C159" s="152" t="s">
        <v>244</v>
      </c>
      <c r="D159" s="153"/>
      <c r="E159" s="154"/>
      <c r="F159" s="155"/>
      <c r="G159" s="156">
        <f t="shared" si="291"/>
        <v>0</v>
      </c>
      <c r="H159" s="154"/>
      <c r="I159" s="155"/>
      <c r="J159" s="173">
        <f t="shared" si="292"/>
        <v>0</v>
      </c>
      <c r="K159" s="254"/>
      <c r="L159" s="155"/>
      <c r="M159" s="173">
        <f t="shared" si="293"/>
        <v>0</v>
      </c>
      <c r="N159" s="154"/>
      <c r="O159" s="155"/>
      <c r="P159" s="173">
        <f t="shared" si="294"/>
        <v>0</v>
      </c>
      <c r="Q159" s="254"/>
      <c r="R159" s="155"/>
      <c r="S159" s="173">
        <f t="shared" si="295"/>
        <v>0</v>
      </c>
      <c r="T159" s="154"/>
      <c r="U159" s="155"/>
      <c r="V159" s="173">
        <f t="shared" si="296"/>
        <v>0</v>
      </c>
      <c r="W159" s="254"/>
      <c r="X159" s="155"/>
      <c r="Y159" s="173">
        <f t="shared" si="297"/>
        <v>0</v>
      </c>
      <c r="Z159" s="154"/>
      <c r="AA159" s="155"/>
      <c r="AB159" s="156">
        <f t="shared" si="298"/>
        <v>0</v>
      </c>
      <c r="AC159" s="157">
        <f t="shared" si="260"/>
        <v>0</v>
      </c>
      <c r="AD159" s="366">
        <f t="shared" si="261"/>
        <v>0</v>
      </c>
      <c r="AE159" s="157">
        <f t="shared" si="262"/>
        <v>0</v>
      </c>
      <c r="AF159" s="319" t="e">
        <f t="shared" si="263"/>
        <v>#DIV/0!</v>
      </c>
      <c r="AG159" s="74"/>
      <c r="AH159" s="60"/>
      <c r="AI159" s="60"/>
    </row>
    <row r="160" spans="1:35" ht="30" customHeight="1" thickBot="1">
      <c r="A160" s="174" t="s">
        <v>105</v>
      </c>
      <c r="B160" s="175" t="s">
        <v>190</v>
      </c>
      <c r="C160" s="152" t="s">
        <v>245</v>
      </c>
      <c r="D160" s="177"/>
      <c r="E160" s="178"/>
      <c r="F160" s="179"/>
      <c r="G160" s="180">
        <f t="shared" si="291"/>
        <v>0</v>
      </c>
      <c r="H160" s="178"/>
      <c r="I160" s="179"/>
      <c r="J160" s="173">
        <f t="shared" si="292"/>
        <v>0</v>
      </c>
      <c r="K160" s="256"/>
      <c r="L160" s="179"/>
      <c r="M160" s="181">
        <f t="shared" si="293"/>
        <v>0</v>
      </c>
      <c r="N160" s="178"/>
      <c r="O160" s="179"/>
      <c r="P160" s="181">
        <f t="shared" si="294"/>
        <v>0</v>
      </c>
      <c r="Q160" s="256"/>
      <c r="R160" s="179"/>
      <c r="S160" s="181">
        <f t="shared" si="295"/>
        <v>0</v>
      </c>
      <c r="T160" s="178"/>
      <c r="U160" s="179"/>
      <c r="V160" s="181">
        <f t="shared" si="296"/>
        <v>0</v>
      </c>
      <c r="W160" s="256"/>
      <c r="X160" s="179"/>
      <c r="Y160" s="181">
        <f t="shared" si="297"/>
        <v>0</v>
      </c>
      <c r="Z160" s="178"/>
      <c r="AA160" s="179"/>
      <c r="AB160" s="180">
        <f t="shared" si="298"/>
        <v>0</v>
      </c>
      <c r="AC160" s="283">
        <f t="shared" si="260"/>
        <v>0</v>
      </c>
      <c r="AD160" s="368">
        <f t="shared" si="261"/>
        <v>0</v>
      </c>
      <c r="AE160" s="283">
        <f t="shared" si="262"/>
        <v>0</v>
      </c>
      <c r="AF160" s="381" t="e">
        <f t="shared" si="263"/>
        <v>#DIV/0!</v>
      </c>
      <c r="AG160" s="77"/>
      <c r="AH160" s="60"/>
      <c r="AI160" s="60"/>
    </row>
    <row r="161" spans="1:35" ht="15.75" customHeight="1" thickBot="1">
      <c r="A161" s="483" t="s">
        <v>246</v>
      </c>
      <c r="B161" s="473"/>
      <c r="C161" s="476"/>
      <c r="D161" s="394"/>
      <c r="E161" s="355">
        <f t="shared" ref="E161:AB161" si="299">E154+E148+E144+E140</f>
        <v>36</v>
      </c>
      <c r="F161" s="355">
        <f t="shared" si="299"/>
        <v>8680</v>
      </c>
      <c r="G161" s="355">
        <f t="shared" si="299"/>
        <v>21900</v>
      </c>
      <c r="H161" s="355">
        <f t="shared" si="299"/>
        <v>58</v>
      </c>
      <c r="I161" s="355">
        <f t="shared" si="299"/>
        <v>8665.3100000000013</v>
      </c>
      <c r="J161" s="355">
        <f t="shared" si="299"/>
        <v>20855.309999999998</v>
      </c>
      <c r="K161" s="395">
        <f t="shared" si="299"/>
        <v>0</v>
      </c>
      <c r="L161" s="355">
        <f t="shared" si="299"/>
        <v>0</v>
      </c>
      <c r="M161" s="355">
        <f t="shared" si="299"/>
        <v>0</v>
      </c>
      <c r="N161" s="355">
        <f t="shared" si="299"/>
        <v>0</v>
      </c>
      <c r="O161" s="355">
        <f t="shared" si="299"/>
        <v>0</v>
      </c>
      <c r="P161" s="355">
        <f t="shared" si="299"/>
        <v>0</v>
      </c>
      <c r="Q161" s="395">
        <f t="shared" si="299"/>
        <v>0</v>
      </c>
      <c r="R161" s="355">
        <f t="shared" si="299"/>
        <v>0</v>
      </c>
      <c r="S161" s="355">
        <f t="shared" si="299"/>
        <v>0</v>
      </c>
      <c r="T161" s="355">
        <f t="shared" si="299"/>
        <v>0</v>
      </c>
      <c r="U161" s="355">
        <f t="shared" si="299"/>
        <v>0</v>
      </c>
      <c r="V161" s="355">
        <f t="shared" si="299"/>
        <v>0</v>
      </c>
      <c r="W161" s="395">
        <f t="shared" si="299"/>
        <v>0</v>
      </c>
      <c r="X161" s="355">
        <f t="shared" si="299"/>
        <v>0</v>
      </c>
      <c r="Y161" s="355">
        <f t="shared" si="299"/>
        <v>0</v>
      </c>
      <c r="Z161" s="355">
        <f t="shared" si="299"/>
        <v>0</v>
      </c>
      <c r="AA161" s="355">
        <f t="shared" si="299"/>
        <v>0</v>
      </c>
      <c r="AB161" s="355">
        <f t="shared" si="299"/>
        <v>0</v>
      </c>
      <c r="AC161" s="330">
        <f t="shared" si="260"/>
        <v>21900</v>
      </c>
      <c r="AD161" s="376">
        <f t="shared" si="261"/>
        <v>20855.309999999998</v>
      </c>
      <c r="AE161" s="382">
        <f t="shared" si="262"/>
        <v>1044.6900000000023</v>
      </c>
      <c r="AF161" s="396">
        <f t="shared" si="263"/>
        <v>4.7702739726027503E-2</v>
      </c>
      <c r="AG161" s="81"/>
      <c r="AH161" s="60"/>
      <c r="AI161" s="60"/>
    </row>
    <row r="162" spans="1:35" ht="15.75" customHeight="1" thickBot="1">
      <c r="A162" s="397" t="s">
        <v>247</v>
      </c>
      <c r="B162" s="398"/>
      <c r="C162" s="399"/>
      <c r="D162" s="400"/>
      <c r="E162" s="401"/>
      <c r="F162" s="401"/>
      <c r="G162" s="402">
        <f>G30+G34+G48+G58+G80+G86+G100+G113+G119+G123+G127+G132+G138+G161</f>
        <v>443392</v>
      </c>
      <c r="H162" s="403"/>
      <c r="I162" s="403"/>
      <c r="J162" s="402">
        <f>J30+J34+J48+J58+J80+J86+J100+J113+J119+J123+J127+J132+J138+J161</f>
        <v>443392</v>
      </c>
      <c r="K162" s="401"/>
      <c r="L162" s="401"/>
      <c r="M162" s="402">
        <f>M30+M34+M48+M58+M80+M86+M100+M113+M119+M123+M127+M132+M138+M161</f>
        <v>0</v>
      </c>
      <c r="N162" s="401"/>
      <c r="O162" s="401"/>
      <c r="P162" s="402">
        <f>P30+P34+P48+P58+P80+P86+P100+P113+P119+P123+P127+P132+P138+P161</f>
        <v>0</v>
      </c>
      <c r="Q162" s="401"/>
      <c r="R162" s="401"/>
      <c r="S162" s="402">
        <f>S30+S34+S48+S58+S80+S86+S100+S113+S119+S123+S127+S132+S138+S161</f>
        <v>0</v>
      </c>
      <c r="T162" s="401"/>
      <c r="U162" s="401"/>
      <c r="V162" s="402">
        <f>V30+V34+V48+V58+V80+V86+V100+V113+V119+V123+V127+V132+V138+V161</f>
        <v>0</v>
      </c>
      <c r="W162" s="401"/>
      <c r="X162" s="401"/>
      <c r="Y162" s="402">
        <f>Y30+Y34+Y48+Y58+Y80+Y86+Y100+Y113+Y119+Y123+Y127+Y132+Y138+Y161</f>
        <v>0</v>
      </c>
      <c r="Z162" s="401"/>
      <c r="AA162" s="401"/>
      <c r="AB162" s="402">
        <f t="shared" ref="AB162:AD162" si="300">AB30+AB34+AB48+AB58+AB80+AB86+AB100+AB113+AB119+AB123+AB127+AB132+AB138+AB161</f>
        <v>0</v>
      </c>
      <c r="AC162" s="402">
        <f t="shared" si="300"/>
        <v>443392</v>
      </c>
      <c r="AD162" s="402">
        <f t="shared" si="300"/>
        <v>443392</v>
      </c>
      <c r="AE162" s="402">
        <f t="shared" si="262"/>
        <v>0</v>
      </c>
      <c r="AF162" s="404">
        <f t="shared" si="263"/>
        <v>0</v>
      </c>
      <c r="AG162" s="82"/>
      <c r="AH162" s="60"/>
      <c r="AI162" s="60"/>
    </row>
    <row r="163" spans="1:35" ht="15.75" customHeight="1" thickBot="1">
      <c r="A163" s="484"/>
      <c r="B163" s="485"/>
      <c r="C163" s="485"/>
      <c r="D163" s="405"/>
      <c r="E163" s="406"/>
      <c r="F163" s="406"/>
      <c r="G163" s="406"/>
      <c r="H163" s="406"/>
      <c r="I163" s="406"/>
      <c r="J163" s="406"/>
      <c r="K163" s="406"/>
      <c r="L163" s="406"/>
      <c r="M163" s="406"/>
      <c r="N163" s="406"/>
      <c r="O163" s="406"/>
      <c r="P163" s="406"/>
      <c r="Q163" s="406"/>
      <c r="R163" s="406"/>
      <c r="S163" s="406"/>
      <c r="T163" s="406"/>
      <c r="U163" s="406"/>
      <c r="V163" s="406"/>
      <c r="W163" s="406"/>
      <c r="X163" s="406"/>
      <c r="Y163" s="406"/>
      <c r="Z163" s="406"/>
      <c r="AA163" s="406"/>
      <c r="AB163" s="406"/>
      <c r="AC163" s="407"/>
      <c r="AD163" s="407"/>
      <c r="AE163" s="407"/>
      <c r="AF163" s="408"/>
      <c r="AG163" s="83"/>
      <c r="AH163" s="84"/>
      <c r="AI163" s="84"/>
    </row>
    <row r="164" spans="1:35" ht="15.75" customHeight="1" thickBot="1">
      <c r="A164" s="486" t="s">
        <v>248</v>
      </c>
      <c r="B164" s="473"/>
      <c r="C164" s="474"/>
      <c r="D164" s="409"/>
      <c r="E164" s="410"/>
      <c r="F164" s="410"/>
      <c r="G164" s="410">
        <f>Фінансування!C20-Витрати!G162</f>
        <v>0</v>
      </c>
      <c r="H164" s="410"/>
      <c r="I164" s="410"/>
      <c r="J164" s="410">
        <f>Фінансування!C21-Витрати!J162</f>
        <v>0</v>
      </c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V164" s="410"/>
      <c r="W164" s="410"/>
      <c r="X164" s="410"/>
      <c r="Y164" s="410"/>
      <c r="Z164" s="410"/>
      <c r="AA164" s="410"/>
      <c r="AB164" s="410"/>
      <c r="AC164" s="410">
        <f>Фінансування!N20-Витрати!AC162</f>
        <v>0</v>
      </c>
      <c r="AD164" s="410">
        <f>Фінансування!N21-Витрати!AD162</f>
        <v>0</v>
      </c>
      <c r="AE164" s="411"/>
      <c r="AF164" s="412"/>
      <c r="AG164" s="85"/>
      <c r="AH164" s="84"/>
      <c r="AI164" s="84"/>
    </row>
    <row r="165" spans="1:35" ht="15.75" customHeight="1">
      <c r="A165" s="90"/>
      <c r="B165" s="413"/>
      <c r="C165" s="414"/>
      <c r="D165" s="90"/>
      <c r="E165" s="90"/>
      <c r="F165" s="90"/>
      <c r="G165" s="90"/>
      <c r="H165" s="90"/>
      <c r="I165" s="90"/>
      <c r="J165" s="90"/>
      <c r="K165" s="415"/>
      <c r="L165" s="415"/>
      <c r="M165" s="415"/>
      <c r="N165" s="415"/>
      <c r="O165" s="415"/>
      <c r="P165" s="415"/>
      <c r="Q165" s="415"/>
      <c r="R165" s="415"/>
      <c r="S165" s="415"/>
      <c r="T165" s="415"/>
      <c r="U165" s="415"/>
      <c r="V165" s="415"/>
      <c r="W165" s="415"/>
      <c r="X165" s="415"/>
      <c r="Y165" s="415"/>
      <c r="Z165" s="415"/>
      <c r="AA165" s="415"/>
      <c r="AB165" s="415"/>
      <c r="AC165" s="416"/>
      <c r="AD165" s="416"/>
      <c r="AE165" s="416"/>
      <c r="AF165" s="416"/>
      <c r="AG165" s="86"/>
    </row>
    <row r="166" spans="1:35" ht="15.75" customHeight="1">
      <c r="A166" s="90"/>
      <c r="B166" s="413"/>
      <c r="C166" s="414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91"/>
      <c r="AE166" s="91"/>
      <c r="AF166" s="91"/>
      <c r="AG166" s="50"/>
    </row>
    <row r="167" spans="1:35" ht="15.75" customHeight="1">
      <c r="A167" s="90"/>
      <c r="B167" s="413"/>
      <c r="C167" s="414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91"/>
      <c r="AE167" s="91"/>
      <c r="AF167" s="91"/>
      <c r="AG167" s="50"/>
    </row>
    <row r="168" spans="1:35" ht="15.75" customHeight="1">
      <c r="A168" s="90"/>
      <c r="B168" s="413"/>
      <c r="C168" s="414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91"/>
      <c r="AE168" s="91"/>
      <c r="AF168" s="91"/>
      <c r="AG168" s="50"/>
    </row>
    <row r="169" spans="1:35" ht="15.75" customHeight="1">
      <c r="A169" s="90"/>
      <c r="B169" s="413"/>
      <c r="C169" s="417" t="s">
        <v>249</v>
      </c>
      <c r="D169" s="418"/>
      <c r="E169" s="418"/>
      <c r="F169" s="419"/>
      <c r="G169" s="418"/>
      <c r="H169" s="418"/>
      <c r="I169" s="418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91"/>
      <c r="AE169" s="91"/>
      <c r="AF169" s="91"/>
      <c r="AG169" s="50"/>
    </row>
    <row r="170" spans="1:35" ht="15.75" customHeight="1">
      <c r="A170" s="90"/>
      <c r="B170" s="413"/>
      <c r="C170" s="419"/>
      <c r="D170" s="417" t="s">
        <v>39</v>
      </c>
      <c r="E170" s="419"/>
      <c r="F170" s="419"/>
      <c r="G170" s="417" t="s">
        <v>40</v>
      </c>
      <c r="H170" s="419"/>
      <c r="I170" s="419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91"/>
      <c r="AE170" s="91"/>
      <c r="AF170" s="91"/>
      <c r="AG170" s="50"/>
    </row>
    <row r="171" spans="1:35" ht="15.75" customHeight="1">
      <c r="A171" s="90"/>
      <c r="B171" s="413"/>
      <c r="C171" s="414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91"/>
      <c r="AE171" s="91"/>
      <c r="AF171" s="91"/>
      <c r="AG171" s="50"/>
    </row>
    <row r="172" spans="1:35" ht="15.75" customHeight="1">
      <c r="A172" s="90"/>
      <c r="B172" s="413"/>
      <c r="C172" s="414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91"/>
      <c r="AE172" s="91"/>
      <c r="AF172" s="91"/>
      <c r="AG172" s="50"/>
    </row>
    <row r="173" spans="1:35" ht="15.75" customHeight="1">
      <c r="A173" s="417"/>
      <c r="B173" s="420"/>
      <c r="C173" s="421"/>
      <c r="D173" s="419"/>
      <c r="E173" s="419"/>
      <c r="F173" s="419"/>
      <c r="G173" s="419"/>
      <c r="H173" s="419"/>
      <c r="I173" s="419"/>
      <c r="J173" s="419"/>
      <c r="K173" s="419"/>
      <c r="L173" s="419"/>
      <c r="M173" s="419"/>
      <c r="N173" s="419"/>
      <c r="O173" s="419"/>
      <c r="P173" s="419"/>
      <c r="Q173" s="419"/>
      <c r="R173" s="419"/>
      <c r="S173" s="419"/>
      <c r="T173" s="419"/>
      <c r="U173" s="419"/>
      <c r="V173" s="419"/>
      <c r="W173" s="419"/>
      <c r="X173" s="419"/>
      <c r="Y173" s="419"/>
      <c r="Z173" s="419"/>
      <c r="AA173" s="419"/>
      <c r="AB173" s="419"/>
      <c r="AC173" s="419"/>
      <c r="AD173" s="419"/>
      <c r="AE173" s="419"/>
      <c r="AF173" s="419"/>
      <c r="AG173" s="88"/>
    </row>
    <row r="174" spans="1:35" ht="15.75" customHeight="1">
      <c r="A174" s="417"/>
      <c r="B174" s="420"/>
      <c r="C174" s="421"/>
      <c r="D174" s="419"/>
      <c r="E174" s="419"/>
      <c r="F174" s="419"/>
      <c r="G174" s="419"/>
      <c r="H174" s="419"/>
      <c r="I174" s="419"/>
      <c r="J174" s="419"/>
      <c r="K174" s="419"/>
      <c r="L174" s="419"/>
      <c r="M174" s="419"/>
      <c r="N174" s="419"/>
      <c r="O174" s="419"/>
      <c r="P174" s="419"/>
      <c r="Q174" s="419"/>
      <c r="R174" s="419"/>
      <c r="S174" s="419"/>
      <c r="T174" s="419"/>
      <c r="U174" s="419"/>
      <c r="V174" s="419"/>
      <c r="W174" s="419"/>
      <c r="X174" s="419"/>
      <c r="Y174" s="419"/>
      <c r="Z174" s="419"/>
      <c r="AA174" s="419"/>
      <c r="AB174" s="419"/>
      <c r="AC174" s="419"/>
      <c r="AD174" s="419"/>
      <c r="AE174" s="419"/>
      <c r="AF174" s="419"/>
      <c r="AG174" s="88"/>
    </row>
    <row r="175" spans="1:35" ht="15.75" customHeight="1">
      <c r="A175" s="417"/>
      <c r="B175" s="420"/>
      <c r="C175" s="421"/>
      <c r="D175" s="419"/>
      <c r="E175" s="419"/>
      <c r="F175" s="419"/>
      <c r="G175" s="419"/>
      <c r="H175" s="419"/>
      <c r="I175" s="419"/>
      <c r="J175" s="419"/>
      <c r="K175" s="419"/>
      <c r="L175" s="419"/>
      <c r="M175" s="419"/>
      <c r="N175" s="419"/>
      <c r="O175" s="419"/>
      <c r="P175" s="419"/>
      <c r="Q175" s="419"/>
      <c r="R175" s="419"/>
      <c r="S175" s="419"/>
      <c r="T175" s="419"/>
      <c r="U175" s="419"/>
      <c r="V175" s="419"/>
      <c r="W175" s="419"/>
      <c r="X175" s="419"/>
      <c r="Y175" s="419"/>
      <c r="Z175" s="419"/>
      <c r="AA175" s="419"/>
      <c r="AB175" s="419"/>
      <c r="AC175" s="419"/>
      <c r="AD175" s="419"/>
      <c r="AE175" s="419"/>
      <c r="AF175" s="419"/>
      <c r="AG175" s="88"/>
    </row>
    <row r="176" spans="1:35" ht="15.75" customHeight="1">
      <c r="A176" s="417"/>
      <c r="B176" s="420"/>
      <c r="C176" s="421"/>
      <c r="D176" s="419"/>
      <c r="E176" s="419"/>
      <c r="F176" s="419"/>
      <c r="G176" s="419"/>
      <c r="H176" s="419"/>
      <c r="I176" s="419"/>
      <c r="J176" s="419"/>
      <c r="K176" s="419"/>
      <c r="L176" s="419"/>
      <c r="M176" s="419"/>
      <c r="N176" s="419"/>
      <c r="O176" s="419"/>
      <c r="P176" s="419"/>
      <c r="Q176" s="419"/>
      <c r="R176" s="419"/>
      <c r="S176" s="419"/>
      <c r="T176" s="419"/>
      <c r="U176" s="419"/>
      <c r="V176" s="419"/>
      <c r="W176" s="419"/>
      <c r="X176" s="419"/>
      <c r="Y176" s="419"/>
      <c r="Z176" s="419"/>
      <c r="AA176" s="419"/>
      <c r="AB176" s="419"/>
      <c r="AC176" s="419"/>
      <c r="AD176" s="419"/>
      <c r="AE176" s="419"/>
      <c r="AF176" s="419"/>
      <c r="AG176" s="88"/>
    </row>
    <row r="177" spans="1:33" ht="15.75" customHeight="1">
      <c r="A177" s="417"/>
      <c r="B177" s="420"/>
      <c r="C177" s="421"/>
      <c r="D177" s="419"/>
      <c r="E177" s="419"/>
      <c r="F177" s="419"/>
      <c r="G177" s="419"/>
      <c r="H177" s="419"/>
      <c r="I177" s="419"/>
      <c r="J177" s="419"/>
      <c r="K177" s="419"/>
      <c r="L177" s="419"/>
      <c r="M177" s="419"/>
      <c r="N177" s="419"/>
      <c r="O177" s="419"/>
      <c r="P177" s="419"/>
      <c r="Q177" s="419"/>
      <c r="R177" s="419"/>
      <c r="S177" s="419"/>
      <c r="T177" s="419"/>
      <c r="U177" s="419"/>
      <c r="V177" s="419"/>
      <c r="W177" s="419"/>
      <c r="X177" s="419"/>
      <c r="Y177" s="419"/>
      <c r="Z177" s="419"/>
      <c r="AA177" s="419"/>
      <c r="AB177" s="419"/>
      <c r="AC177" s="419"/>
      <c r="AD177" s="419"/>
      <c r="AE177" s="419"/>
      <c r="AF177" s="419"/>
      <c r="AG177" s="88"/>
    </row>
    <row r="178" spans="1:33" ht="15.75" customHeight="1">
      <c r="A178" s="417"/>
      <c r="B178" s="420"/>
      <c r="C178" s="421"/>
      <c r="D178" s="419"/>
      <c r="E178" s="419"/>
      <c r="F178" s="419"/>
      <c r="G178" s="419"/>
      <c r="H178" s="419"/>
      <c r="I178" s="419"/>
      <c r="J178" s="419"/>
      <c r="K178" s="419"/>
      <c r="L178" s="419"/>
      <c r="M178" s="419"/>
      <c r="N178" s="419"/>
      <c r="O178" s="419"/>
      <c r="P178" s="419"/>
      <c r="Q178" s="419"/>
      <c r="R178" s="419"/>
      <c r="S178" s="419"/>
      <c r="T178" s="419"/>
      <c r="U178" s="419"/>
      <c r="V178" s="419"/>
      <c r="W178" s="419"/>
      <c r="X178" s="419"/>
      <c r="Y178" s="419"/>
      <c r="Z178" s="419"/>
      <c r="AA178" s="419"/>
      <c r="AB178" s="419"/>
      <c r="AC178" s="419"/>
      <c r="AD178" s="419"/>
      <c r="AE178" s="419"/>
      <c r="AF178" s="419"/>
      <c r="AG178" s="88"/>
    </row>
    <row r="179" spans="1:33" ht="15.75" customHeight="1">
      <c r="A179" s="417"/>
      <c r="B179" s="420"/>
      <c r="C179" s="421"/>
      <c r="D179" s="419"/>
      <c r="E179" s="419"/>
      <c r="F179" s="419"/>
      <c r="G179" s="419"/>
      <c r="H179" s="419"/>
      <c r="I179" s="419"/>
      <c r="J179" s="419"/>
      <c r="K179" s="419"/>
      <c r="L179" s="419"/>
      <c r="M179" s="419"/>
      <c r="N179" s="419"/>
      <c r="O179" s="419"/>
      <c r="P179" s="419"/>
      <c r="Q179" s="419"/>
      <c r="R179" s="419"/>
      <c r="S179" s="419"/>
      <c r="T179" s="419"/>
      <c r="U179" s="419"/>
      <c r="V179" s="419"/>
      <c r="W179" s="419"/>
      <c r="X179" s="419"/>
      <c r="Y179" s="419"/>
      <c r="Z179" s="419"/>
      <c r="AA179" s="419"/>
      <c r="AB179" s="419"/>
      <c r="AC179" s="419"/>
      <c r="AD179" s="419"/>
      <c r="AE179" s="419"/>
      <c r="AF179" s="419"/>
      <c r="AG179" s="88"/>
    </row>
    <row r="180" spans="1:33" ht="15.75" customHeight="1">
      <c r="A180" s="417"/>
      <c r="B180" s="420"/>
      <c r="C180" s="421"/>
      <c r="D180" s="419"/>
      <c r="E180" s="419"/>
      <c r="F180" s="419"/>
      <c r="G180" s="419"/>
      <c r="H180" s="419"/>
      <c r="I180" s="419"/>
      <c r="J180" s="419"/>
      <c r="K180" s="419"/>
      <c r="L180" s="419"/>
      <c r="M180" s="419"/>
      <c r="N180" s="419"/>
      <c r="O180" s="419"/>
      <c r="P180" s="419"/>
      <c r="Q180" s="419"/>
      <c r="R180" s="419"/>
      <c r="S180" s="419"/>
      <c r="T180" s="419"/>
      <c r="U180" s="419"/>
      <c r="V180" s="419"/>
      <c r="W180" s="419"/>
      <c r="X180" s="419"/>
      <c r="Y180" s="419"/>
      <c r="Z180" s="419"/>
      <c r="AA180" s="419"/>
      <c r="AB180" s="419"/>
      <c r="AC180" s="419"/>
      <c r="AD180" s="419"/>
      <c r="AE180" s="419"/>
      <c r="AF180" s="419"/>
      <c r="AG180" s="88"/>
    </row>
    <row r="181" spans="1:33" ht="15.75" customHeight="1">
      <c r="A181" s="417"/>
      <c r="B181" s="420"/>
      <c r="C181" s="421"/>
      <c r="D181" s="419"/>
      <c r="E181" s="419"/>
      <c r="F181" s="419"/>
      <c r="G181" s="419"/>
      <c r="H181" s="419"/>
      <c r="I181" s="419"/>
      <c r="J181" s="419"/>
      <c r="K181" s="419"/>
      <c r="L181" s="419"/>
      <c r="M181" s="419"/>
      <c r="N181" s="419"/>
      <c r="O181" s="419"/>
      <c r="P181" s="419"/>
      <c r="Q181" s="419"/>
      <c r="R181" s="419"/>
      <c r="S181" s="419"/>
      <c r="T181" s="419"/>
      <c r="U181" s="419"/>
      <c r="V181" s="419"/>
      <c r="W181" s="419"/>
      <c r="X181" s="419"/>
      <c r="Y181" s="419"/>
      <c r="Z181" s="419"/>
      <c r="AA181" s="419"/>
      <c r="AB181" s="419"/>
      <c r="AC181" s="419"/>
      <c r="AD181" s="419"/>
      <c r="AE181" s="419"/>
      <c r="AF181" s="419"/>
      <c r="AG181" s="88"/>
    </row>
    <row r="182" spans="1:33" ht="15.75" customHeight="1">
      <c r="A182" s="417"/>
      <c r="B182" s="420"/>
      <c r="C182" s="421"/>
      <c r="D182" s="419"/>
      <c r="E182" s="419"/>
      <c r="F182" s="419"/>
      <c r="G182" s="419"/>
      <c r="H182" s="419"/>
      <c r="I182" s="419"/>
      <c r="J182" s="419"/>
      <c r="K182" s="419"/>
      <c r="L182" s="419"/>
      <c r="M182" s="419"/>
      <c r="N182" s="419"/>
      <c r="O182" s="419"/>
      <c r="P182" s="419"/>
      <c r="Q182" s="419"/>
      <c r="R182" s="419"/>
      <c r="S182" s="419"/>
      <c r="T182" s="419"/>
      <c r="U182" s="419"/>
      <c r="V182" s="419"/>
      <c r="W182" s="419"/>
      <c r="X182" s="419"/>
      <c r="Y182" s="419"/>
      <c r="Z182" s="419"/>
      <c r="AA182" s="419"/>
      <c r="AB182" s="419"/>
      <c r="AC182" s="419"/>
      <c r="AD182" s="419"/>
      <c r="AE182" s="419"/>
      <c r="AF182" s="419"/>
      <c r="AG182" s="88"/>
    </row>
    <row r="183" spans="1:33" ht="15.75" customHeight="1">
      <c r="A183" s="417"/>
      <c r="B183" s="420"/>
      <c r="C183" s="421"/>
      <c r="D183" s="419"/>
      <c r="E183" s="419"/>
      <c r="F183" s="419"/>
      <c r="G183" s="419"/>
      <c r="H183" s="419"/>
      <c r="I183" s="419"/>
      <c r="J183" s="419"/>
      <c r="K183" s="419"/>
      <c r="L183" s="419"/>
      <c r="M183" s="419"/>
      <c r="N183" s="419"/>
      <c r="O183" s="419"/>
      <c r="P183" s="419"/>
      <c r="Q183" s="419"/>
      <c r="R183" s="419"/>
      <c r="S183" s="419"/>
      <c r="T183" s="419"/>
      <c r="U183" s="419"/>
      <c r="V183" s="419"/>
      <c r="W183" s="419"/>
      <c r="X183" s="419"/>
      <c r="Y183" s="419"/>
      <c r="Z183" s="419"/>
      <c r="AA183" s="419"/>
      <c r="AB183" s="419"/>
      <c r="AC183" s="419"/>
      <c r="AD183" s="419"/>
      <c r="AE183" s="419"/>
      <c r="AF183" s="419"/>
      <c r="AG183" s="88"/>
    </row>
    <row r="184" spans="1:33" ht="15.75" customHeight="1">
      <c r="A184" s="417"/>
      <c r="B184" s="420"/>
      <c r="C184" s="421"/>
      <c r="D184" s="419"/>
      <c r="E184" s="419"/>
      <c r="F184" s="419"/>
      <c r="G184" s="419"/>
      <c r="H184" s="419"/>
      <c r="I184" s="419"/>
      <c r="J184" s="419"/>
      <c r="K184" s="419"/>
      <c r="L184" s="419"/>
      <c r="M184" s="419"/>
      <c r="N184" s="419"/>
      <c r="O184" s="419"/>
      <c r="P184" s="419"/>
      <c r="Q184" s="419"/>
      <c r="R184" s="419"/>
      <c r="S184" s="419"/>
      <c r="T184" s="419"/>
      <c r="U184" s="419"/>
      <c r="V184" s="419"/>
      <c r="W184" s="419"/>
      <c r="X184" s="419"/>
      <c r="Y184" s="419"/>
      <c r="Z184" s="419"/>
      <c r="AA184" s="419"/>
      <c r="AB184" s="419"/>
      <c r="AC184" s="419"/>
      <c r="AD184" s="419"/>
      <c r="AE184" s="419"/>
      <c r="AF184" s="419"/>
      <c r="AG184" s="88"/>
    </row>
    <row r="185" spans="1:33" ht="15.75" customHeight="1">
      <c r="A185" s="417"/>
      <c r="B185" s="420"/>
      <c r="C185" s="421"/>
      <c r="D185" s="419"/>
      <c r="E185" s="419"/>
      <c r="F185" s="419"/>
      <c r="G185" s="419"/>
      <c r="H185" s="419"/>
      <c r="I185" s="419"/>
      <c r="J185" s="419"/>
      <c r="K185" s="419"/>
      <c r="L185" s="419"/>
      <c r="M185" s="419"/>
      <c r="N185" s="419"/>
      <c r="O185" s="419"/>
      <c r="P185" s="419"/>
      <c r="Q185" s="419"/>
      <c r="R185" s="419"/>
      <c r="S185" s="419"/>
      <c r="T185" s="419"/>
      <c r="U185" s="419"/>
      <c r="V185" s="419"/>
      <c r="W185" s="419"/>
      <c r="X185" s="419"/>
      <c r="Y185" s="419"/>
      <c r="Z185" s="419"/>
      <c r="AA185" s="419"/>
      <c r="AB185" s="419"/>
      <c r="AC185" s="419"/>
      <c r="AD185" s="419"/>
      <c r="AE185" s="419"/>
      <c r="AF185" s="419"/>
      <c r="AG185" s="88"/>
    </row>
    <row r="186" spans="1:33" ht="15.75" customHeight="1">
      <c r="A186" s="417"/>
      <c r="B186" s="420"/>
      <c r="C186" s="421"/>
      <c r="D186" s="419"/>
      <c r="E186" s="419"/>
      <c r="F186" s="419"/>
      <c r="G186" s="419"/>
      <c r="H186" s="419"/>
      <c r="I186" s="419"/>
      <c r="J186" s="419"/>
      <c r="K186" s="419"/>
      <c r="L186" s="419"/>
      <c r="M186" s="419"/>
      <c r="N186" s="419"/>
      <c r="O186" s="419"/>
      <c r="P186" s="419"/>
      <c r="Q186" s="419"/>
      <c r="R186" s="419"/>
      <c r="S186" s="419"/>
      <c r="T186" s="419"/>
      <c r="U186" s="419"/>
      <c r="V186" s="419"/>
      <c r="W186" s="419"/>
      <c r="X186" s="419"/>
      <c r="Y186" s="419"/>
      <c r="Z186" s="419"/>
      <c r="AA186" s="419"/>
      <c r="AB186" s="419"/>
      <c r="AC186" s="419"/>
      <c r="AD186" s="419"/>
      <c r="AE186" s="419"/>
      <c r="AF186" s="419"/>
      <c r="AG186" s="88"/>
    </row>
    <row r="187" spans="1:33" ht="15.75" customHeight="1">
      <c r="A187" s="417"/>
      <c r="B187" s="420"/>
      <c r="C187" s="421"/>
      <c r="D187" s="419"/>
      <c r="E187" s="419"/>
      <c r="F187" s="419"/>
      <c r="G187" s="419"/>
      <c r="H187" s="419"/>
      <c r="I187" s="419"/>
      <c r="J187" s="419"/>
      <c r="K187" s="419"/>
      <c r="L187" s="419"/>
      <c r="M187" s="419"/>
      <c r="N187" s="419"/>
      <c r="O187" s="419"/>
      <c r="P187" s="419"/>
      <c r="Q187" s="419"/>
      <c r="R187" s="419"/>
      <c r="S187" s="419"/>
      <c r="T187" s="419"/>
      <c r="U187" s="419"/>
      <c r="V187" s="419"/>
      <c r="W187" s="419"/>
      <c r="X187" s="419"/>
      <c r="Y187" s="419"/>
      <c r="Z187" s="419"/>
      <c r="AA187" s="419"/>
      <c r="AB187" s="419"/>
      <c r="AC187" s="419"/>
      <c r="AD187" s="419"/>
      <c r="AE187" s="419"/>
      <c r="AF187" s="419"/>
      <c r="AG187" s="88"/>
    </row>
    <row r="188" spans="1:33" ht="15.75" customHeight="1">
      <c r="A188" s="417"/>
      <c r="B188" s="420"/>
      <c r="C188" s="421"/>
      <c r="D188" s="419"/>
      <c r="E188" s="419"/>
      <c r="F188" s="419"/>
      <c r="G188" s="419"/>
      <c r="H188" s="419"/>
      <c r="I188" s="419"/>
      <c r="J188" s="419"/>
      <c r="K188" s="419"/>
      <c r="L188" s="419"/>
      <c r="M188" s="419"/>
      <c r="N188" s="419"/>
      <c r="O188" s="419"/>
      <c r="P188" s="419"/>
      <c r="Q188" s="419"/>
      <c r="R188" s="419"/>
      <c r="S188" s="419"/>
      <c r="T188" s="419"/>
      <c r="U188" s="419"/>
      <c r="V188" s="419"/>
      <c r="W188" s="419"/>
      <c r="X188" s="419"/>
      <c r="Y188" s="419"/>
      <c r="Z188" s="419"/>
      <c r="AA188" s="419"/>
      <c r="AB188" s="419"/>
      <c r="AC188" s="419"/>
      <c r="AD188" s="419"/>
      <c r="AE188" s="419"/>
      <c r="AF188" s="419"/>
      <c r="AG188" s="88"/>
    </row>
    <row r="189" spans="1:33" ht="15.75" customHeight="1">
      <c r="A189" s="417"/>
      <c r="B189" s="420"/>
      <c r="C189" s="421"/>
      <c r="D189" s="419"/>
      <c r="E189" s="419"/>
      <c r="F189" s="419"/>
      <c r="G189" s="419"/>
      <c r="H189" s="419"/>
      <c r="I189" s="419"/>
      <c r="J189" s="419"/>
      <c r="K189" s="419"/>
      <c r="L189" s="419"/>
      <c r="M189" s="419"/>
      <c r="N189" s="419"/>
      <c r="O189" s="419"/>
      <c r="P189" s="419"/>
      <c r="Q189" s="419"/>
      <c r="R189" s="419"/>
      <c r="S189" s="419"/>
      <c r="T189" s="419"/>
      <c r="U189" s="419"/>
      <c r="V189" s="419"/>
      <c r="W189" s="419"/>
      <c r="X189" s="419"/>
      <c r="Y189" s="419"/>
      <c r="Z189" s="419"/>
      <c r="AA189" s="419"/>
      <c r="AB189" s="419"/>
      <c r="AC189" s="419"/>
      <c r="AD189" s="419"/>
      <c r="AE189" s="419"/>
      <c r="AF189" s="419"/>
      <c r="AG189" s="88"/>
    </row>
    <row r="190" spans="1:33" ht="15.75" customHeight="1">
      <c r="A190" s="417"/>
      <c r="B190" s="420"/>
      <c r="C190" s="421"/>
      <c r="D190" s="419"/>
      <c r="E190" s="419"/>
      <c r="F190" s="419"/>
      <c r="G190" s="419"/>
      <c r="H190" s="419"/>
      <c r="I190" s="419"/>
      <c r="J190" s="419"/>
      <c r="K190" s="419"/>
      <c r="L190" s="419"/>
      <c r="M190" s="419"/>
      <c r="N190" s="419"/>
      <c r="O190" s="419"/>
      <c r="P190" s="419"/>
      <c r="Q190" s="419"/>
      <c r="R190" s="419"/>
      <c r="S190" s="419"/>
      <c r="T190" s="419"/>
      <c r="U190" s="419"/>
      <c r="V190" s="419"/>
      <c r="W190" s="419"/>
      <c r="X190" s="419"/>
      <c r="Y190" s="419"/>
      <c r="Z190" s="419"/>
      <c r="AA190" s="419"/>
      <c r="AB190" s="419"/>
      <c r="AC190" s="419"/>
      <c r="AD190" s="419"/>
      <c r="AE190" s="419"/>
      <c r="AF190" s="419"/>
      <c r="AG190" s="88"/>
    </row>
    <row r="191" spans="1:33" ht="15.75" customHeight="1">
      <c r="A191" s="417"/>
      <c r="B191" s="420"/>
      <c r="C191" s="421"/>
      <c r="D191" s="419"/>
      <c r="E191" s="419"/>
      <c r="F191" s="419"/>
      <c r="G191" s="419"/>
      <c r="H191" s="419"/>
      <c r="I191" s="419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19"/>
      <c r="AC191" s="419"/>
      <c r="AD191" s="419"/>
      <c r="AE191" s="419"/>
      <c r="AF191" s="419"/>
      <c r="AG191" s="88"/>
    </row>
    <row r="192" spans="1:33" ht="15.75" customHeight="1">
      <c r="A192" s="417"/>
      <c r="B192" s="420"/>
      <c r="C192" s="421"/>
      <c r="D192" s="419"/>
      <c r="E192" s="419"/>
      <c r="F192" s="419"/>
      <c r="G192" s="419"/>
      <c r="H192" s="419"/>
      <c r="I192" s="419"/>
      <c r="J192" s="419"/>
      <c r="K192" s="419"/>
      <c r="L192" s="419"/>
      <c r="M192" s="419"/>
      <c r="N192" s="419"/>
      <c r="O192" s="419"/>
      <c r="P192" s="419"/>
      <c r="Q192" s="419"/>
      <c r="R192" s="419"/>
      <c r="S192" s="419"/>
      <c r="T192" s="419"/>
      <c r="U192" s="419"/>
      <c r="V192" s="419"/>
      <c r="W192" s="419"/>
      <c r="X192" s="419"/>
      <c r="Y192" s="419"/>
      <c r="Z192" s="419"/>
      <c r="AA192" s="419"/>
      <c r="AB192" s="419"/>
      <c r="AC192" s="419"/>
      <c r="AD192" s="419"/>
      <c r="AE192" s="419"/>
      <c r="AF192" s="419"/>
      <c r="AG192" s="88"/>
    </row>
    <row r="193" spans="1:33" ht="15.75" customHeight="1">
      <c r="A193" s="417"/>
      <c r="B193" s="420"/>
      <c r="C193" s="421"/>
      <c r="D193" s="419"/>
      <c r="E193" s="419"/>
      <c r="F193" s="419"/>
      <c r="G193" s="419"/>
      <c r="H193" s="419"/>
      <c r="I193" s="419"/>
      <c r="J193" s="419"/>
      <c r="K193" s="419"/>
      <c r="L193" s="419"/>
      <c r="M193" s="419"/>
      <c r="N193" s="419"/>
      <c r="O193" s="419"/>
      <c r="P193" s="419"/>
      <c r="Q193" s="419"/>
      <c r="R193" s="419"/>
      <c r="S193" s="419"/>
      <c r="T193" s="419"/>
      <c r="U193" s="419"/>
      <c r="V193" s="419"/>
      <c r="W193" s="419"/>
      <c r="X193" s="419"/>
      <c r="Y193" s="419"/>
      <c r="Z193" s="419"/>
      <c r="AA193" s="419"/>
      <c r="AB193" s="419"/>
      <c r="AC193" s="419"/>
      <c r="AD193" s="419"/>
      <c r="AE193" s="419"/>
      <c r="AF193" s="419"/>
      <c r="AG193" s="88"/>
    </row>
    <row r="194" spans="1:33" ht="15.75" customHeight="1">
      <c r="A194" s="417"/>
      <c r="B194" s="420"/>
      <c r="C194" s="421"/>
      <c r="D194" s="419"/>
      <c r="E194" s="419"/>
      <c r="F194" s="419"/>
      <c r="G194" s="419"/>
      <c r="H194" s="419"/>
      <c r="I194" s="419"/>
      <c r="J194" s="419"/>
      <c r="K194" s="419"/>
      <c r="L194" s="419"/>
      <c r="M194" s="419"/>
      <c r="N194" s="419"/>
      <c r="O194" s="419"/>
      <c r="P194" s="419"/>
      <c r="Q194" s="419"/>
      <c r="R194" s="419"/>
      <c r="S194" s="419"/>
      <c r="T194" s="419"/>
      <c r="U194" s="419"/>
      <c r="V194" s="419"/>
      <c r="W194" s="419"/>
      <c r="X194" s="419"/>
      <c r="Y194" s="419"/>
      <c r="Z194" s="419"/>
      <c r="AA194" s="419"/>
      <c r="AB194" s="419"/>
      <c r="AC194" s="419"/>
      <c r="AD194" s="419"/>
      <c r="AE194" s="419"/>
      <c r="AF194" s="419"/>
      <c r="AG194" s="88"/>
    </row>
    <row r="195" spans="1:33" ht="15.75" customHeight="1">
      <c r="A195" s="417"/>
      <c r="B195" s="420"/>
      <c r="C195" s="421"/>
      <c r="D195" s="419"/>
      <c r="E195" s="419"/>
      <c r="F195" s="419"/>
      <c r="G195" s="419"/>
      <c r="H195" s="419"/>
      <c r="I195" s="419"/>
      <c r="J195" s="419"/>
      <c r="K195" s="419"/>
      <c r="L195" s="419"/>
      <c r="M195" s="419"/>
      <c r="N195" s="419"/>
      <c r="O195" s="419"/>
      <c r="P195" s="419"/>
      <c r="Q195" s="419"/>
      <c r="R195" s="419"/>
      <c r="S195" s="419"/>
      <c r="T195" s="419"/>
      <c r="U195" s="419"/>
      <c r="V195" s="419"/>
      <c r="W195" s="419"/>
      <c r="X195" s="419"/>
      <c r="Y195" s="419"/>
      <c r="Z195" s="419"/>
      <c r="AA195" s="419"/>
      <c r="AB195" s="419"/>
      <c r="AC195" s="419"/>
      <c r="AD195" s="419"/>
      <c r="AE195" s="419"/>
      <c r="AF195" s="419"/>
      <c r="AG195" s="88"/>
    </row>
    <row r="196" spans="1:33" ht="15.75" customHeight="1">
      <c r="A196" s="417"/>
      <c r="B196" s="420"/>
      <c r="C196" s="421"/>
      <c r="D196" s="419"/>
      <c r="E196" s="419"/>
      <c r="F196" s="419"/>
      <c r="G196" s="419"/>
      <c r="H196" s="419"/>
      <c r="I196" s="419"/>
      <c r="J196" s="419"/>
      <c r="K196" s="419"/>
      <c r="L196" s="419"/>
      <c r="M196" s="419"/>
      <c r="N196" s="419"/>
      <c r="O196" s="419"/>
      <c r="P196" s="419"/>
      <c r="Q196" s="419"/>
      <c r="R196" s="419"/>
      <c r="S196" s="419"/>
      <c r="T196" s="419"/>
      <c r="U196" s="419"/>
      <c r="V196" s="419"/>
      <c r="W196" s="419"/>
      <c r="X196" s="419"/>
      <c r="Y196" s="419"/>
      <c r="Z196" s="419"/>
      <c r="AA196" s="419"/>
      <c r="AB196" s="419"/>
      <c r="AC196" s="419"/>
      <c r="AD196" s="419"/>
      <c r="AE196" s="419"/>
      <c r="AF196" s="419"/>
      <c r="AG196" s="88"/>
    </row>
    <row r="197" spans="1:33" ht="15.75" customHeight="1">
      <c r="A197" s="417"/>
      <c r="B197" s="420"/>
      <c r="C197" s="421"/>
      <c r="D197" s="419"/>
      <c r="E197" s="419"/>
      <c r="F197" s="419"/>
      <c r="G197" s="419"/>
      <c r="H197" s="419"/>
      <c r="I197" s="419"/>
      <c r="J197" s="419"/>
      <c r="K197" s="419"/>
      <c r="L197" s="419"/>
      <c r="M197" s="419"/>
      <c r="N197" s="419"/>
      <c r="O197" s="419"/>
      <c r="P197" s="419"/>
      <c r="Q197" s="419"/>
      <c r="R197" s="419"/>
      <c r="S197" s="419"/>
      <c r="T197" s="419"/>
      <c r="U197" s="419"/>
      <c r="V197" s="419"/>
      <c r="W197" s="419"/>
      <c r="X197" s="419"/>
      <c r="Y197" s="419"/>
      <c r="Z197" s="419"/>
      <c r="AA197" s="419"/>
      <c r="AB197" s="419"/>
      <c r="AC197" s="419"/>
      <c r="AD197" s="419"/>
      <c r="AE197" s="419"/>
      <c r="AF197" s="419"/>
      <c r="AG197" s="88"/>
    </row>
    <row r="198" spans="1:33" ht="15.75" customHeight="1">
      <c r="A198" s="417"/>
      <c r="B198" s="420"/>
      <c r="C198" s="421"/>
      <c r="D198" s="419"/>
      <c r="E198" s="419"/>
      <c r="F198" s="419"/>
      <c r="G198" s="419"/>
      <c r="H198" s="419"/>
      <c r="I198" s="419"/>
      <c r="J198" s="419"/>
      <c r="K198" s="419"/>
      <c r="L198" s="419"/>
      <c r="M198" s="419"/>
      <c r="N198" s="419"/>
      <c r="O198" s="419"/>
      <c r="P198" s="419"/>
      <c r="Q198" s="419"/>
      <c r="R198" s="419"/>
      <c r="S198" s="419"/>
      <c r="T198" s="419"/>
      <c r="U198" s="419"/>
      <c r="V198" s="419"/>
      <c r="W198" s="419"/>
      <c r="X198" s="419"/>
      <c r="Y198" s="419"/>
      <c r="Z198" s="419"/>
      <c r="AA198" s="419"/>
      <c r="AB198" s="419"/>
      <c r="AC198" s="419"/>
      <c r="AD198" s="419"/>
      <c r="AE198" s="419"/>
      <c r="AF198" s="419"/>
      <c r="AG198" s="88"/>
    </row>
    <row r="199" spans="1:33" ht="15.75" customHeight="1">
      <c r="A199" s="417"/>
      <c r="B199" s="420"/>
      <c r="C199" s="421"/>
      <c r="D199" s="419"/>
      <c r="E199" s="419"/>
      <c r="F199" s="419"/>
      <c r="G199" s="419"/>
      <c r="H199" s="419"/>
      <c r="I199" s="419"/>
      <c r="J199" s="419"/>
      <c r="K199" s="419"/>
      <c r="L199" s="419"/>
      <c r="M199" s="419"/>
      <c r="N199" s="419"/>
      <c r="O199" s="419"/>
      <c r="P199" s="419"/>
      <c r="Q199" s="419"/>
      <c r="R199" s="419"/>
      <c r="S199" s="419"/>
      <c r="T199" s="419"/>
      <c r="U199" s="419"/>
      <c r="V199" s="419"/>
      <c r="W199" s="419"/>
      <c r="X199" s="419"/>
      <c r="Y199" s="419"/>
      <c r="Z199" s="419"/>
      <c r="AA199" s="419"/>
      <c r="AB199" s="419"/>
      <c r="AC199" s="419"/>
      <c r="AD199" s="419"/>
      <c r="AE199" s="419"/>
      <c r="AF199" s="419"/>
      <c r="AG199" s="88"/>
    </row>
    <row r="200" spans="1:33" ht="15.75" customHeight="1">
      <c r="A200" s="417"/>
      <c r="B200" s="420"/>
      <c r="C200" s="421"/>
      <c r="D200" s="419"/>
      <c r="E200" s="419"/>
      <c r="F200" s="419"/>
      <c r="G200" s="419"/>
      <c r="H200" s="419"/>
      <c r="I200" s="419"/>
      <c r="J200" s="419"/>
      <c r="K200" s="419"/>
      <c r="L200" s="419"/>
      <c r="M200" s="419"/>
      <c r="N200" s="419"/>
      <c r="O200" s="419"/>
      <c r="P200" s="419"/>
      <c r="Q200" s="419"/>
      <c r="R200" s="419"/>
      <c r="S200" s="419"/>
      <c r="T200" s="419"/>
      <c r="U200" s="419"/>
      <c r="V200" s="419"/>
      <c r="W200" s="419"/>
      <c r="X200" s="419"/>
      <c r="Y200" s="419"/>
      <c r="Z200" s="419"/>
      <c r="AA200" s="419"/>
      <c r="AB200" s="419"/>
      <c r="AC200" s="419"/>
      <c r="AD200" s="419"/>
      <c r="AE200" s="419"/>
      <c r="AF200" s="419"/>
      <c r="AG200" s="88"/>
    </row>
    <row r="201" spans="1:33" ht="15.75" customHeight="1">
      <c r="A201" s="417"/>
      <c r="B201" s="420"/>
      <c r="C201" s="421"/>
      <c r="D201" s="419"/>
      <c r="E201" s="419"/>
      <c r="F201" s="419"/>
      <c r="G201" s="419"/>
      <c r="H201" s="419"/>
      <c r="I201" s="419"/>
      <c r="J201" s="419"/>
      <c r="K201" s="419"/>
      <c r="L201" s="419"/>
      <c r="M201" s="419"/>
      <c r="N201" s="419"/>
      <c r="O201" s="419"/>
      <c r="P201" s="419"/>
      <c r="Q201" s="419"/>
      <c r="R201" s="419"/>
      <c r="S201" s="419"/>
      <c r="T201" s="419"/>
      <c r="U201" s="419"/>
      <c r="V201" s="419"/>
      <c r="W201" s="419"/>
      <c r="X201" s="419"/>
      <c r="Y201" s="419"/>
      <c r="Z201" s="419"/>
      <c r="AA201" s="419"/>
      <c r="AB201" s="419"/>
      <c r="AC201" s="419"/>
      <c r="AD201" s="419"/>
      <c r="AE201" s="419"/>
      <c r="AF201" s="419"/>
      <c r="AG201" s="88"/>
    </row>
    <row r="202" spans="1:33" ht="15.75" customHeight="1">
      <c r="A202" s="417"/>
      <c r="B202" s="420"/>
      <c r="C202" s="421"/>
      <c r="D202" s="419"/>
      <c r="E202" s="419"/>
      <c r="F202" s="419"/>
      <c r="G202" s="419"/>
      <c r="H202" s="419"/>
      <c r="I202" s="419"/>
      <c r="J202" s="419"/>
      <c r="K202" s="419"/>
      <c r="L202" s="419"/>
      <c r="M202" s="419"/>
      <c r="N202" s="419"/>
      <c r="O202" s="419"/>
      <c r="P202" s="419"/>
      <c r="Q202" s="419"/>
      <c r="R202" s="419"/>
      <c r="S202" s="419"/>
      <c r="T202" s="419"/>
      <c r="U202" s="419"/>
      <c r="V202" s="419"/>
      <c r="W202" s="419"/>
      <c r="X202" s="419"/>
      <c r="Y202" s="419"/>
      <c r="Z202" s="419"/>
      <c r="AA202" s="419"/>
      <c r="AB202" s="419"/>
      <c r="AC202" s="419"/>
      <c r="AD202" s="419"/>
      <c r="AE202" s="419"/>
      <c r="AF202" s="419"/>
      <c r="AG202" s="88"/>
    </row>
    <row r="203" spans="1:33" ht="15.75" customHeight="1">
      <c r="A203" s="417"/>
      <c r="B203" s="420"/>
      <c r="C203" s="421"/>
      <c r="D203" s="419"/>
      <c r="E203" s="419"/>
      <c r="F203" s="419"/>
      <c r="G203" s="419"/>
      <c r="H203" s="419"/>
      <c r="I203" s="419"/>
      <c r="J203" s="419"/>
      <c r="K203" s="419"/>
      <c r="L203" s="419"/>
      <c r="M203" s="419"/>
      <c r="N203" s="419"/>
      <c r="O203" s="419"/>
      <c r="P203" s="419"/>
      <c r="Q203" s="419"/>
      <c r="R203" s="419"/>
      <c r="S203" s="419"/>
      <c r="T203" s="419"/>
      <c r="U203" s="419"/>
      <c r="V203" s="419"/>
      <c r="W203" s="419"/>
      <c r="X203" s="419"/>
      <c r="Y203" s="419"/>
      <c r="Z203" s="419"/>
      <c r="AA203" s="419"/>
      <c r="AB203" s="419"/>
      <c r="AC203" s="419"/>
      <c r="AD203" s="419"/>
      <c r="AE203" s="419"/>
      <c r="AF203" s="419"/>
      <c r="AG203" s="88"/>
    </row>
    <row r="204" spans="1:33" ht="15.75" customHeight="1">
      <c r="A204" s="417"/>
      <c r="B204" s="420"/>
      <c r="C204" s="421"/>
      <c r="D204" s="419"/>
      <c r="E204" s="419"/>
      <c r="F204" s="419"/>
      <c r="G204" s="419"/>
      <c r="H204" s="419"/>
      <c r="I204" s="419"/>
      <c r="J204" s="419"/>
      <c r="K204" s="419"/>
      <c r="L204" s="419"/>
      <c r="M204" s="419"/>
      <c r="N204" s="419"/>
      <c r="O204" s="419"/>
      <c r="P204" s="419"/>
      <c r="Q204" s="419"/>
      <c r="R204" s="419"/>
      <c r="S204" s="419"/>
      <c r="T204" s="419"/>
      <c r="U204" s="419"/>
      <c r="V204" s="419"/>
      <c r="W204" s="419"/>
      <c r="X204" s="419"/>
      <c r="Y204" s="419"/>
      <c r="Z204" s="419"/>
      <c r="AA204" s="419"/>
      <c r="AB204" s="419"/>
      <c r="AC204" s="419"/>
      <c r="AD204" s="419"/>
      <c r="AE204" s="419"/>
      <c r="AF204" s="419"/>
      <c r="AG204" s="88"/>
    </row>
    <row r="205" spans="1:33" ht="15.75" customHeight="1">
      <c r="A205" s="417"/>
      <c r="B205" s="420"/>
      <c r="C205" s="421"/>
      <c r="D205" s="419"/>
      <c r="E205" s="419"/>
      <c r="F205" s="419"/>
      <c r="G205" s="419"/>
      <c r="H205" s="419"/>
      <c r="I205" s="419"/>
      <c r="J205" s="419"/>
      <c r="K205" s="419"/>
      <c r="L205" s="419"/>
      <c r="M205" s="419"/>
      <c r="N205" s="419"/>
      <c r="O205" s="419"/>
      <c r="P205" s="419"/>
      <c r="Q205" s="419"/>
      <c r="R205" s="419"/>
      <c r="S205" s="419"/>
      <c r="T205" s="419"/>
      <c r="U205" s="419"/>
      <c r="V205" s="419"/>
      <c r="W205" s="419"/>
      <c r="X205" s="419"/>
      <c r="Y205" s="419"/>
      <c r="Z205" s="419"/>
      <c r="AA205" s="419"/>
      <c r="AB205" s="419"/>
      <c r="AC205" s="419"/>
      <c r="AD205" s="419"/>
      <c r="AE205" s="419"/>
      <c r="AF205" s="419"/>
      <c r="AG205" s="88"/>
    </row>
    <row r="206" spans="1:33" ht="15.75" customHeight="1">
      <c r="A206" s="417"/>
      <c r="B206" s="420"/>
      <c r="C206" s="421"/>
      <c r="D206" s="419"/>
      <c r="E206" s="419"/>
      <c r="F206" s="419"/>
      <c r="G206" s="419"/>
      <c r="H206" s="419"/>
      <c r="I206" s="419"/>
      <c r="J206" s="419"/>
      <c r="K206" s="419"/>
      <c r="L206" s="419"/>
      <c r="M206" s="419"/>
      <c r="N206" s="419"/>
      <c r="O206" s="419"/>
      <c r="P206" s="419"/>
      <c r="Q206" s="419"/>
      <c r="R206" s="419"/>
      <c r="S206" s="419"/>
      <c r="T206" s="419"/>
      <c r="U206" s="419"/>
      <c r="V206" s="419"/>
      <c r="W206" s="419"/>
      <c r="X206" s="419"/>
      <c r="Y206" s="419"/>
      <c r="Z206" s="419"/>
      <c r="AA206" s="419"/>
      <c r="AB206" s="419"/>
      <c r="AC206" s="419"/>
      <c r="AD206" s="419"/>
      <c r="AE206" s="419"/>
      <c r="AF206" s="419"/>
      <c r="AG206" s="88"/>
    </row>
    <row r="207" spans="1:33" ht="15.75" customHeight="1">
      <c r="A207" s="417"/>
      <c r="B207" s="420"/>
      <c r="C207" s="421"/>
      <c r="D207" s="419"/>
      <c r="E207" s="419"/>
      <c r="F207" s="419"/>
      <c r="G207" s="419"/>
      <c r="H207" s="419"/>
      <c r="I207" s="419"/>
      <c r="J207" s="419"/>
      <c r="K207" s="419"/>
      <c r="L207" s="419"/>
      <c r="M207" s="419"/>
      <c r="N207" s="419"/>
      <c r="O207" s="419"/>
      <c r="P207" s="419"/>
      <c r="Q207" s="419"/>
      <c r="R207" s="419"/>
      <c r="S207" s="419"/>
      <c r="T207" s="419"/>
      <c r="U207" s="419"/>
      <c r="V207" s="419"/>
      <c r="W207" s="419"/>
      <c r="X207" s="419"/>
      <c r="Y207" s="419"/>
      <c r="Z207" s="419"/>
      <c r="AA207" s="419"/>
      <c r="AB207" s="419"/>
      <c r="AC207" s="419"/>
      <c r="AD207" s="419"/>
      <c r="AE207" s="419"/>
      <c r="AF207" s="419"/>
      <c r="AG207" s="88"/>
    </row>
    <row r="208" spans="1:33" ht="15.75" customHeight="1">
      <c r="A208" s="417"/>
      <c r="B208" s="420"/>
      <c r="C208" s="421"/>
      <c r="D208" s="419"/>
      <c r="E208" s="419"/>
      <c r="F208" s="419"/>
      <c r="G208" s="419"/>
      <c r="H208" s="419"/>
      <c r="I208" s="419"/>
      <c r="J208" s="419"/>
      <c r="K208" s="419"/>
      <c r="L208" s="419"/>
      <c r="M208" s="419"/>
      <c r="N208" s="419"/>
      <c r="O208" s="419"/>
      <c r="P208" s="419"/>
      <c r="Q208" s="419"/>
      <c r="R208" s="419"/>
      <c r="S208" s="419"/>
      <c r="T208" s="419"/>
      <c r="U208" s="419"/>
      <c r="V208" s="419"/>
      <c r="W208" s="419"/>
      <c r="X208" s="419"/>
      <c r="Y208" s="419"/>
      <c r="Z208" s="419"/>
      <c r="AA208" s="419"/>
      <c r="AB208" s="419"/>
      <c r="AC208" s="419"/>
      <c r="AD208" s="419"/>
      <c r="AE208" s="419"/>
      <c r="AF208" s="419"/>
      <c r="AG208" s="88"/>
    </row>
    <row r="209" spans="1:33" ht="15.75" customHeight="1">
      <c r="A209" s="417"/>
      <c r="B209" s="420"/>
      <c r="C209" s="421"/>
      <c r="D209" s="419"/>
      <c r="E209" s="419"/>
      <c r="F209" s="419"/>
      <c r="G209" s="419"/>
      <c r="H209" s="419"/>
      <c r="I209" s="419"/>
      <c r="J209" s="419"/>
      <c r="K209" s="419"/>
      <c r="L209" s="419"/>
      <c r="M209" s="419"/>
      <c r="N209" s="419"/>
      <c r="O209" s="419"/>
      <c r="P209" s="419"/>
      <c r="Q209" s="419"/>
      <c r="R209" s="419"/>
      <c r="S209" s="419"/>
      <c r="T209" s="419"/>
      <c r="U209" s="419"/>
      <c r="V209" s="419"/>
      <c r="W209" s="419"/>
      <c r="X209" s="419"/>
      <c r="Y209" s="419"/>
      <c r="Z209" s="419"/>
      <c r="AA209" s="419"/>
      <c r="AB209" s="419"/>
      <c r="AC209" s="419"/>
      <c r="AD209" s="419"/>
      <c r="AE209" s="419"/>
      <c r="AF209" s="419"/>
      <c r="AG209" s="88"/>
    </row>
    <row r="210" spans="1:33" ht="15.75" customHeight="1">
      <c r="A210" s="52"/>
      <c r="B210" s="87"/>
      <c r="C210" s="88"/>
      <c r="AG210" s="88"/>
    </row>
    <row r="211" spans="1:33" ht="15.75" customHeight="1">
      <c r="A211" s="52"/>
      <c r="B211" s="87"/>
      <c r="C211" s="88"/>
      <c r="AG211" s="88"/>
    </row>
    <row r="212" spans="1:33" ht="15.75" customHeight="1">
      <c r="A212" s="52"/>
      <c r="B212" s="87"/>
      <c r="C212" s="88"/>
      <c r="AG212" s="88"/>
    </row>
    <row r="213" spans="1:33" ht="15.75" customHeight="1">
      <c r="A213" s="52"/>
      <c r="B213" s="87"/>
      <c r="C213" s="88"/>
      <c r="AG213" s="88"/>
    </row>
    <row r="214" spans="1:33" ht="15.75" customHeight="1">
      <c r="A214" s="52"/>
      <c r="B214" s="87"/>
      <c r="C214" s="88"/>
      <c r="AG214" s="88"/>
    </row>
    <row r="215" spans="1:33" ht="15.75" customHeight="1">
      <c r="A215" s="52"/>
      <c r="B215" s="87"/>
      <c r="C215" s="88"/>
      <c r="AG215" s="88"/>
    </row>
    <row r="216" spans="1:33" ht="15.75" customHeight="1">
      <c r="A216" s="52"/>
      <c r="B216" s="87"/>
      <c r="C216" s="88"/>
      <c r="AG216" s="88"/>
    </row>
    <row r="217" spans="1:33" ht="15.75" customHeight="1">
      <c r="A217" s="52"/>
      <c r="B217" s="87"/>
      <c r="C217" s="88"/>
      <c r="AG217" s="88"/>
    </row>
    <row r="218" spans="1:33" ht="15.75" customHeight="1">
      <c r="A218" s="52"/>
      <c r="B218" s="87"/>
      <c r="C218" s="88"/>
      <c r="AG218" s="88"/>
    </row>
    <row r="219" spans="1:33" ht="15.75" customHeight="1">
      <c r="A219" s="52"/>
      <c r="B219" s="87"/>
      <c r="C219" s="88"/>
      <c r="AG219" s="88"/>
    </row>
    <row r="220" spans="1:33" ht="15.75" customHeight="1">
      <c r="A220" s="52"/>
      <c r="B220" s="87"/>
      <c r="C220" s="88"/>
      <c r="AG220" s="88"/>
    </row>
    <row r="221" spans="1:33" ht="15.75" customHeight="1">
      <c r="A221" s="52"/>
      <c r="B221" s="87"/>
      <c r="C221" s="88"/>
      <c r="AG221" s="88"/>
    </row>
    <row r="222" spans="1:33" ht="15.75" customHeight="1">
      <c r="A222" s="52"/>
      <c r="B222" s="87"/>
      <c r="C222" s="88"/>
      <c r="AG222" s="88"/>
    </row>
    <row r="223" spans="1:33" ht="15.75" customHeight="1">
      <c r="A223" s="52"/>
      <c r="B223" s="87"/>
      <c r="C223" s="88"/>
      <c r="AG223" s="88"/>
    </row>
    <row r="224" spans="1:33" ht="15.75" customHeight="1">
      <c r="A224" s="52"/>
      <c r="B224" s="87"/>
      <c r="C224" s="88"/>
      <c r="AG224" s="88"/>
    </row>
    <row r="225" spans="1:33" ht="15.75" customHeight="1">
      <c r="A225" s="52"/>
      <c r="B225" s="87"/>
      <c r="C225" s="88"/>
      <c r="AG225" s="88"/>
    </row>
    <row r="226" spans="1:33" ht="15.75" customHeight="1">
      <c r="A226" s="52"/>
      <c r="B226" s="87"/>
      <c r="C226" s="88"/>
      <c r="AG226" s="88"/>
    </row>
    <row r="227" spans="1:33" ht="15.75" customHeight="1">
      <c r="A227" s="52"/>
      <c r="B227" s="87"/>
      <c r="C227" s="88"/>
      <c r="AG227" s="88"/>
    </row>
    <row r="228" spans="1:33" ht="15.75" customHeight="1">
      <c r="A228" s="52"/>
      <c r="B228" s="87"/>
      <c r="C228" s="88"/>
      <c r="AG228" s="88"/>
    </row>
    <row r="229" spans="1:33" ht="15.75" customHeight="1">
      <c r="A229" s="52"/>
      <c r="B229" s="87"/>
      <c r="C229" s="88"/>
      <c r="AG229" s="88"/>
    </row>
    <row r="230" spans="1:33" ht="15.75" customHeight="1">
      <c r="A230" s="52"/>
      <c r="B230" s="87"/>
      <c r="C230" s="88"/>
      <c r="AG230" s="88"/>
    </row>
    <row r="231" spans="1:33" ht="15.75" customHeight="1">
      <c r="A231" s="52"/>
      <c r="B231" s="87"/>
      <c r="C231" s="88"/>
      <c r="AG231" s="88"/>
    </row>
    <row r="232" spans="1:33" ht="15.75" customHeight="1">
      <c r="A232" s="52"/>
      <c r="B232" s="87"/>
      <c r="C232" s="88"/>
      <c r="AG232" s="88"/>
    </row>
    <row r="233" spans="1:33" ht="15.75" customHeight="1">
      <c r="A233" s="52"/>
      <c r="B233" s="87"/>
      <c r="C233" s="88"/>
      <c r="AG233" s="88"/>
    </row>
    <row r="234" spans="1:33" ht="15.75" customHeight="1">
      <c r="A234" s="52"/>
      <c r="B234" s="87"/>
      <c r="C234" s="88"/>
      <c r="AG234" s="88"/>
    </row>
    <row r="235" spans="1:33" ht="15.75" customHeight="1">
      <c r="A235" s="52"/>
      <c r="B235" s="87"/>
      <c r="C235" s="88"/>
      <c r="AG235" s="88"/>
    </row>
    <row r="236" spans="1:33" ht="15.75" customHeight="1">
      <c r="A236" s="52"/>
      <c r="B236" s="87"/>
      <c r="C236" s="88"/>
      <c r="AG236" s="88"/>
    </row>
    <row r="237" spans="1:33" ht="15.75" customHeight="1">
      <c r="A237" s="52"/>
      <c r="B237" s="87"/>
      <c r="C237" s="88"/>
      <c r="AG237" s="88"/>
    </row>
    <row r="238" spans="1:33" ht="15.75" customHeight="1">
      <c r="A238" s="52"/>
      <c r="B238" s="87"/>
      <c r="C238" s="88"/>
      <c r="AG238" s="88"/>
    </row>
    <row r="239" spans="1:33" ht="15.75" customHeight="1">
      <c r="A239" s="52"/>
      <c r="B239" s="87"/>
      <c r="C239" s="88"/>
      <c r="AG239" s="88"/>
    </row>
    <row r="240" spans="1:33" ht="15.75" customHeight="1">
      <c r="A240" s="52"/>
      <c r="B240" s="87"/>
      <c r="C240" s="88"/>
      <c r="AG240" s="88"/>
    </row>
    <row r="241" spans="1:33" ht="15.75" customHeight="1">
      <c r="A241" s="52"/>
      <c r="B241" s="87"/>
      <c r="C241" s="88"/>
      <c r="AG241" s="88"/>
    </row>
    <row r="242" spans="1:33" ht="15.75" customHeight="1">
      <c r="A242" s="52"/>
      <c r="B242" s="87"/>
      <c r="C242" s="88"/>
      <c r="AG242" s="88"/>
    </row>
    <row r="243" spans="1:33" ht="15.75" customHeight="1">
      <c r="A243" s="52"/>
      <c r="B243" s="87"/>
      <c r="C243" s="88"/>
      <c r="AG243" s="88"/>
    </row>
    <row r="244" spans="1:33" ht="15.75" customHeight="1">
      <c r="A244" s="52"/>
      <c r="B244" s="87"/>
      <c r="C244" s="88"/>
      <c r="AG244" s="88"/>
    </row>
    <row r="245" spans="1:33" ht="15.75" customHeight="1">
      <c r="A245" s="52"/>
      <c r="B245" s="87"/>
      <c r="C245" s="88"/>
      <c r="AG245" s="88"/>
    </row>
    <row r="246" spans="1:33" ht="15.75" customHeight="1">
      <c r="A246" s="52"/>
      <c r="B246" s="87"/>
      <c r="C246" s="88"/>
      <c r="AG246" s="88"/>
    </row>
    <row r="247" spans="1:33" ht="15.75" customHeight="1">
      <c r="A247" s="52"/>
      <c r="B247" s="87"/>
      <c r="C247" s="88"/>
      <c r="AG247" s="88"/>
    </row>
    <row r="248" spans="1:33" ht="15.75" customHeight="1">
      <c r="A248" s="52"/>
      <c r="B248" s="87"/>
      <c r="C248" s="88"/>
      <c r="AG248" s="88"/>
    </row>
    <row r="249" spans="1:33" ht="15.75" customHeight="1">
      <c r="A249" s="52"/>
      <c r="B249" s="87"/>
      <c r="C249" s="88"/>
      <c r="AG249" s="88"/>
    </row>
    <row r="250" spans="1:33" ht="15.75" customHeight="1">
      <c r="A250" s="52"/>
      <c r="B250" s="87"/>
      <c r="C250" s="88"/>
      <c r="AG250" s="88"/>
    </row>
    <row r="251" spans="1:33" ht="15.75" customHeight="1">
      <c r="A251" s="52"/>
      <c r="B251" s="87"/>
      <c r="C251" s="88"/>
      <c r="AG251" s="88"/>
    </row>
    <row r="252" spans="1:33" ht="15.75" customHeight="1">
      <c r="A252" s="52"/>
      <c r="B252" s="87"/>
      <c r="C252" s="88"/>
      <c r="AG252" s="88"/>
    </row>
    <row r="253" spans="1:33" ht="15.75" customHeight="1">
      <c r="A253" s="52"/>
      <c r="B253" s="87"/>
      <c r="C253" s="88"/>
      <c r="AG253" s="88"/>
    </row>
    <row r="254" spans="1:33" ht="15.75" customHeight="1">
      <c r="A254" s="52"/>
      <c r="B254" s="87"/>
      <c r="C254" s="88"/>
      <c r="AG254" s="88"/>
    </row>
    <row r="255" spans="1:33" ht="15.75" customHeight="1">
      <c r="A255" s="52"/>
      <c r="B255" s="87"/>
      <c r="C255" s="88"/>
      <c r="AG255" s="88"/>
    </row>
    <row r="256" spans="1:33" ht="15.75" customHeight="1">
      <c r="A256" s="52"/>
      <c r="B256" s="87"/>
      <c r="C256" s="88"/>
      <c r="AG256" s="88"/>
    </row>
    <row r="257" spans="1:33" ht="15.75" customHeight="1">
      <c r="A257" s="52"/>
      <c r="B257" s="87"/>
      <c r="C257" s="88"/>
      <c r="AG257" s="88"/>
    </row>
    <row r="258" spans="1:33" ht="15.75" customHeight="1">
      <c r="A258" s="52"/>
      <c r="B258" s="87"/>
      <c r="C258" s="88"/>
      <c r="AG258" s="88"/>
    </row>
    <row r="259" spans="1:33" ht="15.75" customHeight="1">
      <c r="A259" s="52"/>
      <c r="B259" s="87"/>
      <c r="C259" s="88"/>
      <c r="AG259" s="88"/>
    </row>
    <row r="260" spans="1:33" ht="15.75" customHeight="1">
      <c r="A260" s="52"/>
      <c r="B260" s="87"/>
      <c r="C260" s="88"/>
      <c r="AG260" s="88"/>
    </row>
    <row r="261" spans="1:33" ht="15.75" customHeight="1">
      <c r="A261" s="52"/>
      <c r="B261" s="87"/>
      <c r="C261" s="88"/>
      <c r="AG261" s="88"/>
    </row>
    <row r="262" spans="1:33" ht="15.75" customHeight="1">
      <c r="A262" s="52"/>
      <c r="B262" s="87"/>
      <c r="C262" s="88"/>
      <c r="AG262" s="88"/>
    </row>
    <row r="263" spans="1:33" ht="15.75" customHeight="1">
      <c r="A263" s="52"/>
      <c r="B263" s="87"/>
      <c r="C263" s="88"/>
      <c r="AG263" s="88"/>
    </row>
    <row r="264" spans="1:33" ht="15.75" customHeight="1">
      <c r="A264" s="52"/>
      <c r="B264" s="87"/>
      <c r="C264" s="88"/>
      <c r="AG264" s="88"/>
    </row>
    <row r="265" spans="1:33" ht="15.75" customHeight="1">
      <c r="A265" s="52"/>
      <c r="B265" s="87"/>
      <c r="C265" s="88"/>
      <c r="AG265" s="88"/>
    </row>
    <row r="266" spans="1:33" ht="15.75" customHeight="1">
      <c r="A266" s="52"/>
      <c r="B266" s="87"/>
      <c r="C266" s="88"/>
      <c r="AG266" s="88"/>
    </row>
    <row r="267" spans="1:33" ht="15.75" customHeight="1">
      <c r="A267" s="52"/>
      <c r="B267" s="87"/>
      <c r="C267" s="88"/>
      <c r="AG267" s="88"/>
    </row>
    <row r="268" spans="1:33" ht="15.75" customHeight="1">
      <c r="A268" s="52"/>
      <c r="B268" s="87"/>
      <c r="C268" s="88"/>
      <c r="AG268" s="88"/>
    </row>
    <row r="269" spans="1:33" ht="15.75" customHeight="1">
      <c r="A269" s="52"/>
      <c r="B269" s="87"/>
      <c r="C269" s="88"/>
      <c r="AG269" s="88"/>
    </row>
    <row r="270" spans="1:33" ht="15.75" customHeight="1">
      <c r="A270" s="52"/>
      <c r="B270" s="87"/>
      <c r="C270" s="88"/>
      <c r="AG270" s="88"/>
    </row>
    <row r="271" spans="1:33" ht="15.75" customHeight="1">
      <c r="A271" s="52"/>
      <c r="B271" s="87"/>
      <c r="C271" s="88"/>
      <c r="AG271" s="88"/>
    </row>
    <row r="272" spans="1:33" ht="15.75" customHeight="1">
      <c r="A272" s="52"/>
      <c r="B272" s="87"/>
      <c r="C272" s="88"/>
      <c r="AG272" s="88"/>
    </row>
    <row r="273" spans="1:33" ht="15.75" customHeight="1">
      <c r="A273" s="52"/>
      <c r="B273" s="87"/>
      <c r="C273" s="88"/>
      <c r="AG273" s="88"/>
    </row>
    <row r="274" spans="1:33" ht="15.75" customHeight="1">
      <c r="A274" s="52"/>
      <c r="B274" s="87"/>
      <c r="C274" s="88"/>
      <c r="AG274" s="88"/>
    </row>
    <row r="275" spans="1:33" ht="15.75" customHeight="1">
      <c r="A275" s="52"/>
      <c r="B275" s="87"/>
      <c r="C275" s="88"/>
      <c r="AG275" s="88"/>
    </row>
    <row r="276" spans="1:33" ht="15.75" customHeight="1">
      <c r="A276" s="52"/>
      <c r="B276" s="87"/>
      <c r="C276" s="88"/>
      <c r="AG276" s="88"/>
    </row>
    <row r="277" spans="1:33" ht="15.75" customHeight="1">
      <c r="A277" s="52"/>
      <c r="B277" s="87"/>
      <c r="C277" s="88"/>
      <c r="AG277" s="88"/>
    </row>
    <row r="278" spans="1:33" ht="15.75" customHeight="1">
      <c r="A278" s="52"/>
      <c r="B278" s="87"/>
      <c r="C278" s="88"/>
      <c r="AG278" s="88"/>
    </row>
    <row r="279" spans="1:33" ht="15.75" customHeight="1">
      <c r="A279" s="52"/>
      <c r="B279" s="87"/>
      <c r="C279" s="88"/>
      <c r="AG279" s="88"/>
    </row>
    <row r="280" spans="1:33" ht="15.75" customHeight="1">
      <c r="A280" s="52"/>
      <c r="B280" s="87"/>
      <c r="C280" s="88"/>
      <c r="AG280" s="88"/>
    </row>
    <row r="281" spans="1:33" ht="15.75" customHeight="1">
      <c r="A281" s="52"/>
      <c r="B281" s="87"/>
      <c r="C281" s="88"/>
      <c r="AG281" s="88"/>
    </row>
    <row r="282" spans="1:33" ht="15.75" customHeight="1">
      <c r="A282" s="52"/>
      <c r="B282" s="87"/>
      <c r="C282" s="88"/>
      <c r="AG282" s="88"/>
    </row>
    <row r="283" spans="1:33" ht="15.75" customHeight="1">
      <c r="A283" s="52"/>
      <c r="B283" s="87"/>
      <c r="C283" s="88"/>
      <c r="AG283" s="88"/>
    </row>
    <row r="284" spans="1:33" ht="15.75" customHeight="1">
      <c r="A284" s="52"/>
      <c r="B284" s="87"/>
      <c r="C284" s="88"/>
      <c r="AG284" s="88"/>
    </row>
    <row r="285" spans="1:33" ht="15.75" customHeight="1">
      <c r="A285" s="52"/>
      <c r="B285" s="87"/>
      <c r="C285" s="88"/>
      <c r="AG285" s="88"/>
    </row>
    <row r="286" spans="1:33" ht="15.75" customHeight="1">
      <c r="A286" s="52"/>
      <c r="B286" s="87"/>
      <c r="C286" s="88"/>
      <c r="AG286" s="88"/>
    </row>
    <row r="287" spans="1:33" ht="15.75" customHeight="1">
      <c r="A287" s="52"/>
      <c r="B287" s="87"/>
      <c r="C287" s="88"/>
      <c r="AG287" s="88"/>
    </row>
    <row r="288" spans="1:33" ht="15.75" customHeight="1">
      <c r="A288" s="52"/>
      <c r="B288" s="87"/>
      <c r="C288" s="88"/>
      <c r="AG288" s="88"/>
    </row>
    <row r="289" spans="1:33" ht="15.75" customHeight="1">
      <c r="A289" s="52"/>
      <c r="B289" s="87"/>
      <c r="C289" s="88"/>
      <c r="AG289" s="88"/>
    </row>
    <row r="290" spans="1:33" ht="15.75" customHeight="1">
      <c r="A290" s="52"/>
      <c r="B290" s="87"/>
      <c r="C290" s="88"/>
      <c r="AG290" s="88"/>
    </row>
    <row r="291" spans="1:33" ht="15.75" customHeight="1">
      <c r="A291" s="52"/>
      <c r="B291" s="87"/>
      <c r="C291" s="88"/>
      <c r="AG291" s="88"/>
    </row>
    <row r="292" spans="1:33" ht="15.75" customHeight="1">
      <c r="A292" s="52"/>
      <c r="B292" s="87"/>
      <c r="C292" s="88"/>
      <c r="AG292" s="88"/>
    </row>
    <row r="293" spans="1:33" ht="15.75" customHeight="1">
      <c r="A293" s="52"/>
      <c r="B293" s="87"/>
      <c r="C293" s="88"/>
      <c r="AG293" s="88"/>
    </row>
    <row r="294" spans="1:33" ht="15.75" customHeight="1">
      <c r="A294" s="52"/>
      <c r="B294" s="87"/>
      <c r="C294" s="88"/>
      <c r="AG294" s="88"/>
    </row>
    <row r="295" spans="1:33" ht="15.75" customHeight="1">
      <c r="A295" s="52"/>
      <c r="B295" s="87"/>
      <c r="C295" s="88"/>
      <c r="AG295" s="88"/>
    </row>
    <row r="296" spans="1:33" ht="15.75" customHeight="1">
      <c r="A296" s="52"/>
      <c r="B296" s="87"/>
      <c r="C296" s="88"/>
      <c r="AG296" s="88"/>
    </row>
    <row r="297" spans="1:33" ht="15.75" customHeight="1">
      <c r="A297" s="52"/>
      <c r="B297" s="87"/>
      <c r="C297" s="88"/>
      <c r="AG297" s="88"/>
    </row>
    <row r="298" spans="1:33" ht="15.75" customHeight="1">
      <c r="A298" s="52"/>
      <c r="B298" s="87"/>
      <c r="C298" s="88"/>
      <c r="AG298" s="88"/>
    </row>
    <row r="299" spans="1:33" ht="15.75" customHeight="1">
      <c r="A299" s="52"/>
      <c r="B299" s="87"/>
      <c r="C299" s="88"/>
      <c r="AG299" s="88"/>
    </row>
    <row r="300" spans="1:33" ht="15.75" customHeight="1">
      <c r="A300" s="52"/>
      <c r="B300" s="87"/>
      <c r="C300" s="88"/>
      <c r="AG300" s="88"/>
    </row>
    <row r="301" spans="1:33" ht="15.75" customHeight="1">
      <c r="A301" s="52"/>
      <c r="B301" s="87"/>
      <c r="C301" s="88"/>
      <c r="AG301" s="88"/>
    </row>
    <row r="302" spans="1:33" ht="15.75" customHeight="1">
      <c r="A302" s="52"/>
      <c r="B302" s="87"/>
      <c r="C302" s="88"/>
      <c r="AG302" s="88"/>
    </row>
    <row r="303" spans="1:33" ht="15.75" customHeight="1">
      <c r="A303" s="52"/>
      <c r="B303" s="87"/>
      <c r="C303" s="88"/>
      <c r="AG303" s="88"/>
    </row>
    <row r="304" spans="1:33" ht="15.75" customHeight="1">
      <c r="A304" s="52"/>
      <c r="B304" s="87"/>
      <c r="C304" s="88"/>
      <c r="AG304" s="88"/>
    </row>
    <row r="305" spans="1:33" ht="15.75" customHeight="1">
      <c r="A305" s="52"/>
      <c r="B305" s="87"/>
      <c r="C305" s="88"/>
      <c r="AG305" s="88"/>
    </row>
    <row r="306" spans="1:33" ht="15.75" customHeight="1">
      <c r="A306" s="52"/>
      <c r="B306" s="87"/>
      <c r="C306" s="88"/>
      <c r="AG306" s="88"/>
    </row>
    <row r="307" spans="1:33" ht="15.75" customHeight="1">
      <c r="A307" s="52"/>
      <c r="B307" s="87"/>
      <c r="C307" s="88"/>
      <c r="AG307" s="88"/>
    </row>
    <row r="308" spans="1:33" ht="15.75" customHeight="1">
      <c r="A308" s="52"/>
      <c r="B308" s="87"/>
      <c r="C308" s="88"/>
      <c r="AG308" s="88"/>
    </row>
    <row r="309" spans="1:33" ht="15.75" customHeight="1">
      <c r="A309" s="52"/>
      <c r="B309" s="87"/>
      <c r="C309" s="88"/>
      <c r="AG309" s="88"/>
    </row>
    <row r="310" spans="1:33" ht="15.75" customHeight="1">
      <c r="A310" s="52"/>
      <c r="B310" s="87"/>
      <c r="C310" s="88"/>
      <c r="AG310" s="88"/>
    </row>
    <row r="311" spans="1:33" ht="15.75" customHeight="1">
      <c r="A311" s="52"/>
      <c r="B311" s="87"/>
      <c r="C311" s="88"/>
      <c r="AG311" s="88"/>
    </row>
    <row r="312" spans="1:33" ht="15.75" customHeight="1">
      <c r="A312" s="52"/>
      <c r="B312" s="87"/>
      <c r="C312" s="88"/>
      <c r="AG312" s="88"/>
    </row>
    <row r="313" spans="1:33" ht="15.75" customHeight="1">
      <c r="A313" s="52"/>
      <c r="B313" s="87"/>
      <c r="C313" s="88"/>
      <c r="AG313" s="88"/>
    </row>
    <row r="314" spans="1:33" ht="15.75" customHeight="1">
      <c r="A314" s="52"/>
      <c r="B314" s="87"/>
      <c r="C314" s="88"/>
      <c r="AG314" s="88"/>
    </row>
    <row r="315" spans="1:33" ht="15.75" customHeight="1">
      <c r="A315" s="52"/>
      <c r="B315" s="87"/>
      <c r="C315" s="88"/>
      <c r="AG315" s="88"/>
    </row>
    <row r="316" spans="1:33" ht="15.75" customHeight="1">
      <c r="A316" s="52"/>
      <c r="B316" s="87"/>
      <c r="C316" s="88"/>
      <c r="AG316" s="88"/>
    </row>
    <row r="317" spans="1:33" ht="15.75" customHeight="1">
      <c r="A317" s="52"/>
      <c r="B317" s="87"/>
      <c r="C317" s="88"/>
      <c r="AG317" s="88"/>
    </row>
    <row r="318" spans="1:33" ht="15.75" customHeight="1">
      <c r="A318" s="52"/>
      <c r="B318" s="87"/>
      <c r="C318" s="88"/>
      <c r="AG318" s="88"/>
    </row>
    <row r="319" spans="1:33" ht="15.75" customHeight="1">
      <c r="A319" s="52"/>
      <c r="B319" s="87"/>
      <c r="C319" s="88"/>
      <c r="AG319" s="88"/>
    </row>
    <row r="320" spans="1:33" ht="15.75" customHeight="1">
      <c r="A320" s="52"/>
      <c r="B320" s="87"/>
      <c r="C320" s="88"/>
      <c r="AG320" s="88"/>
    </row>
    <row r="321" spans="1:33" ht="15.75" customHeight="1">
      <c r="A321" s="52"/>
      <c r="B321" s="87"/>
      <c r="C321" s="88"/>
      <c r="AG321" s="88"/>
    </row>
    <row r="322" spans="1:33" ht="15.75" customHeight="1">
      <c r="A322" s="52"/>
      <c r="B322" s="87"/>
      <c r="C322" s="88"/>
      <c r="AG322" s="88"/>
    </row>
    <row r="323" spans="1:33" ht="15.75" customHeight="1">
      <c r="A323" s="52"/>
      <c r="B323" s="87"/>
      <c r="C323" s="88"/>
      <c r="AG323" s="88"/>
    </row>
    <row r="324" spans="1:33" ht="15.75" customHeight="1">
      <c r="A324" s="52"/>
      <c r="B324" s="87"/>
      <c r="C324" s="88"/>
      <c r="AG324" s="88"/>
    </row>
    <row r="325" spans="1:33" ht="15.75" customHeight="1">
      <c r="A325" s="52"/>
      <c r="B325" s="87"/>
      <c r="C325" s="88"/>
      <c r="AG325" s="88"/>
    </row>
    <row r="326" spans="1:33" ht="15.75" customHeight="1">
      <c r="A326" s="52"/>
      <c r="B326" s="87"/>
      <c r="C326" s="88"/>
      <c r="AG326" s="88"/>
    </row>
    <row r="327" spans="1:33" ht="15.75" customHeight="1">
      <c r="A327" s="52"/>
      <c r="B327" s="87"/>
      <c r="C327" s="88"/>
      <c r="AG327" s="88"/>
    </row>
    <row r="328" spans="1:33" ht="15.75" customHeight="1">
      <c r="A328" s="52"/>
      <c r="B328" s="87"/>
      <c r="C328" s="88"/>
      <c r="AG328" s="88"/>
    </row>
    <row r="329" spans="1:33" ht="15.75" customHeight="1">
      <c r="A329" s="52"/>
      <c r="B329" s="87"/>
      <c r="C329" s="88"/>
      <c r="AG329" s="88"/>
    </row>
    <row r="330" spans="1:33" ht="15.75" customHeight="1">
      <c r="A330" s="52"/>
      <c r="B330" s="87"/>
      <c r="C330" s="88"/>
      <c r="AG330" s="88"/>
    </row>
    <row r="331" spans="1:33" ht="15.75" customHeight="1">
      <c r="A331" s="52"/>
      <c r="B331" s="87"/>
      <c r="C331" s="88"/>
      <c r="AG331" s="88"/>
    </row>
    <row r="332" spans="1:33" ht="15.75" customHeight="1">
      <c r="A332" s="52"/>
      <c r="B332" s="87"/>
      <c r="C332" s="88"/>
      <c r="AG332" s="88"/>
    </row>
    <row r="333" spans="1:33" ht="15.75" customHeight="1">
      <c r="A333" s="52"/>
      <c r="B333" s="87"/>
      <c r="C333" s="88"/>
      <c r="AG333" s="88"/>
    </row>
    <row r="334" spans="1:33" ht="15.75" customHeight="1">
      <c r="A334" s="52"/>
      <c r="B334" s="87"/>
      <c r="C334" s="88"/>
      <c r="AG334" s="88"/>
    </row>
    <row r="335" spans="1:33" ht="15.75" customHeight="1">
      <c r="A335" s="52"/>
      <c r="B335" s="87"/>
      <c r="C335" s="88"/>
      <c r="AG335" s="88"/>
    </row>
    <row r="336" spans="1:33" ht="15.75" customHeight="1">
      <c r="A336" s="52"/>
      <c r="B336" s="87"/>
      <c r="C336" s="88"/>
      <c r="AG336" s="88"/>
    </row>
    <row r="337" spans="1:33" ht="15.75" customHeight="1">
      <c r="A337" s="52"/>
      <c r="B337" s="87"/>
      <c r="C337" s="88"/>
      <c r="AG337" s="88"/>
    </row>
    <row r="338" spans="1:33" ht="15.75" customHeight="1">
      <c r="A338" s="52"/>
      <c r="B338" s="87"/>
      <c r="C338" s="88"/>
      <c r="AG338" s="88"/>
    </row>
    <row r="339" spans="1:33" ht="15.75" customHeight="1">
      <c r="A339" s="52"/>
      <c r="B339" s="87"/>
      <c r="C339" s="88"/>
      <c r="AG339" s="88"/>
    </row>
    <row r="340" spans="1:33" ht="15.75" customHeight="1">
      <c r="A340" s="52"/>
      <c r="B340" s="87"/>
      <c r="C340" s="88"/>
      <c r="AG340" s="88"/>
    </row>
    <row r="341" spans="1:33" ht="15.75" customHeight="1">
      <c r="A341" s="52"/>
      <c r="B341" s="87"/>
      <c r="C341" s="88"/>
      <c r="AG341" s="88"/>
    </row>
    <row r="342" spans="1:33" ht="15.75" customHeight="1">
      <c r="A342" s="52"/>
      <c r="B342" s="87"/>
      <c r="C342" s="88"/>
      <c r="AG342" s="88"/>
    </row>
    <row r="343" spans="1:33" ht="15.75" customHeight="1">
      <c r="A343" s="52"/>
      <c r="B343" s="87"/>
      <c r="C343" s="88"/>
      <c r="AG343" s="88"/>
    </row>
    <row r="344" spans="1:33" ht="15.75" customHeight="1">
      <c r="A344" s="52"/>
      <c r="B344" s="87"/>
      <c r="C344" s="88"/>
      <c r="AG344" s="88"/>
    </row>
    <row r="345" spans="1:33" ht="15.75" customHeight="1">
      <c r="A345" s="52"/>
      <c r="B345" s="87"/>
      <c r="C345" s="88"/>
      <c r="AG345" s="88"/>
    </row>
    <row r="346" spans="1:33" ht="15.75" customHeight="1">
      <c r="A346" s="52"/>
      <c r="B346" s="87"/>
      <c r="C346" s="88"/>
      <c r="AG346" s="88"/>
    </row>
    <row r="347" spans="1:33" ht="15.75" customHeight="1">
      <c r="A347" s="52"/>
      <c r="B347" s="87"/>
      <c r="C347" s="88"/>
      <c r="AG347" s="88"/>
    </row>
    <row r="348" spans="1:33" ht="15.75" customHeight="1">
      <c r="A348" s="52"/>
      <c r="B348" s="87"/>
      <c r="C348" s="88"/>
      <c r="AG348" s="88"/>
    </row>
    <row r="349" spans="1:33" ht="15.75" customHeight="1">
      <c r="A349" s="52"/>
      <c r="B349" s="87"/>
      <c r="C349" s="88"/>
      <c r="AG349" s="88"/>
    </row>
    <row r="350" spans="1:33" ht="15.75" customHeight="1">
      <c r="A350" s="52"/>
      <c r="B350" s="87"/>
      <c r="C350" s="88"/>
      <c r="AG350" s="88"/>
    </row>
    <row r="351" spans="1:33" ht="15.75" customHeight="1">
      <c r="A351" s="52"/>
      <c r="B351" s="87"/>
      <c r="C351" s="88"/>
      <c r="AG351" s="88"/>
    </row>
    <row r="352" spans="1:33" ht="15.75" customHeight="1">
      <c r="A352" s="52"/>
      <c r="B352" s="87"/>
      <c r="C352" s="88"/>
      <c r="AG352" s="88"/>
    </row>
    <row r="353" spans="1:33" ht="15.75" customHeight="1">
      <c r="A353" s="52"/>
      <c r="B353" s="87"/>
      <c r="C353" s="88"/>
      <c r="AG353" s="88"/>
    </row>
    <row r="354" spans="1:33" ht="15.75" customHeight="1">
      <c r="A354" s="52"/>
      <c r="B354" s="87"/>
      <c r="C354" s="88"/>
      <c r="AG354" s="88"/>
    </row>
    <row r="355" spans="1:33" ht="15.75" customHeight="1">
      <c r="A355" s="52"/>
      <c r="B355" s="87"/>
      <c r="C355" s="88"/>
      <c r="AG355" s="88"/>
    </row>
    <row r="356" spans="1:33" ht="15.75" customHeight="1">
      <c r="A356" s="52"/>
      <c r="B356" s="87"/>
      <c r="C356" s="88"/>
      <c r="AG356" s="88"/>
    </row>
    <row r="357" spans="1:33" ht="15.75" customHeight="1">
      <c r="A357" s="52"/>
      <c r="B357" s="87"/>
      <c r="C357" s="88"/>
      <c r="AG357" s="88"/>
    </row>
    <row r="358" spans="1:33" ht="15.75" customHeight="1">
      <c r="A358" s="52"/>
      <c r="B358" s="87"/>
      <c r="C358" s="88"/>
      <c r="AG358" s="88"/>
    </row>
    <row r="359" spans="1:33" ht="15.75" customHeight="1">
      <c r="A359" s="52"/>
      <c r="B359" s="87"/>
      <c r="C359" s="88"/>
      <c r="AG359" s="88"/>
    </row>
    <row r="360" spans="1:33" ht="15.75" customHeight="1">
      <c r="A360" s="52"/>
      <c r="B360" s="87"/>
      <c r="C360" s="88"/>
      <c r="AG360" s="88"/>
    </row>
    <row r="361" spans="1:33" ht="15.75" customHeight="1">
      <c r="A361" s="52"/>
      <c r="B361" s="87"/>
      <c r="C361" s="88"/>
      <c r="AG361" s="88"/>
    </row>
    <row r="362" spans="1:33" ht="15.75" customHeight="1">
      <c r="A362" s="52"/>
      <c r="B362" s="87"/>
      <c r="C362" s="88"/>
      <c r="AG362" s="88"/>
    </row>
    <row r="363" spans="1:33" ht="15.75" customHeight="1">
      <c r="A363" s="52"/>
      <c r="B363" s="87"/>
      <c r="C363" s="88"/>
      <c r="AG363" s="88"/>
    </row>
    <row r="364" spans="1:33" ht="15.75" customHeight="1">
      <c r="A364" s="52"/>
      <c r="B364" s="87"/>
      <c r="C364" s="88"/>
      <c r="AG364" s="88"/>
    </row>
    <row r="365" spans="1:33" ht="15.75" customHeight="1">
      <c r="A365" s="52"/>
      <c r="B365" s="87"/>
      <c r="C365" s="88"/>
      <c r="AG365" s="88"/>
    </row>
    <row r="366" spans="1:33" ht="15.75" customHeight="1">
      <c r="A366" s="52"/>
      <c r="B366" s="87"/>
      <c r="C366" s="88"/>
      <c r="AG366" s="88"/>
    </row>
    <row r="367" spans="1:33" ht="15.75" customHeight="1">
      <c r="A367" s="52"/>
      <c r="B367" s="87"/>
      <c r="C367" s="88"/>
      <c r="AG367" s="88"/>
    </row>
    <row r="368" spans="1:33" ht="15.75" customHeight="1">
      <c r="A368" s="52"/>
      <c r="B368" s="87"/>
      <c r="C368" s="88"/>
      <c r="AG368" s="88"/>
    </row>
    <row r="369" spans="1:33" ht="15.75" customHeight="1">
      <c r="A369" s="52"/>
      <c r="B369" s="87"/>
      <c r="C369" s="88"/>
      <c r="AG369" s="88"/>
    </row>
    <row r="370" spans="1:33" ht="15.75" customHeight="1">
      <c r="A370" s="52"/>
      <c r="B370" s="87"/>
      <c r="C370" s="88"/>
      <c r="AG370" s="88"/>
    </row>
    <row r="371" spans="1:33" ht="15.75" customHeight="1">
      <c r="A371" s="52"/>
      <c r="B371" s="87"/>
      <c r="C371" s="88"/>
      <c r="AG371" s="88"/>
    </row>
    <row r="372" spans="1:33" ht="15.75" customHeight="1">
      <c r="A372" s="52"/>
      <c r="B372" s="87"/>
      <c r="C372" s="88"/>
      <c r="AG372" s="88"/>
    </row>
    <row r="373" spans="1:33" ht="15.75" customHeight="1">
      <c r="A373" s="52"/>
      <c r="B373" s="87"/>
      <c r="C373" s="88"/>
      <c r="AG373" s="88"/>
    </row>
    <row r="374" spans="1:33" ht="15.75" customHeight="1">
      <c r="A374" s="52"/>
      <c r="B374" s="87"/>
      <c r="C374" s="88"/>
      <c r="AG374" s="88"/>
    </row>
    <row r="375" spans="1:33" ht="15.75" customHeight="1">
      <c r="A375" s="52"/>
      <c r="B375" s="87"/>
      <c r="C375" s="88"/>
      <c r="AG375" s="88"/>
    </row>
    <row r="376" spans="1:33" ht="15.75" customHeight="1">
      <c r="A376" s="52"/>
      <c r="B376" s="87"/>
      <c r="C376" s="88"/>
      <c r="AG376" s="88"/>
    </row>
    <row r="377" spans="1:33" ht="15.75" customHeight="1">
      <c r="A377" s="52"/>
      <c r="B377" s="87"/>
      <c r="C377" s="88"/>
      <c r="AG377" s="88"/>
    </row>
    <row r="378" spans="1:33" ht="15.75" customHeight="1">
      <c r="A378" s="52"/>
      <c r="B378" s="87"/>
      <c r="C378" s="88"/>
      <c r="AG378" s="88"/>
    </row>
    <row r="379" spans="1:33" ht="15.75" customHeight="1">
      <c r="A379" s="52"/>
      <c r="B379" s="87"/>
      <c r="C379" s="88"/>
      <c r="AG379" s="88"/>
    </row>
    <row r="380" spans="1:33" ht="15.75" customHeight="1">
      <c r="A380" s="52"/>
      <c r="B380" s="87"/>
      <c r="C380" s="88"/>
      <c r="AG380" s="88"/>
    </row>
    <row r="381" spans="1:33" ht="15.75" customHeight="1">
      <c r="A381" s="52"/>
      <c r="B381" s="87"/>
      <c r="C381" s="88"/>
      <c r="AG381" s="88"/>
    </row>
    <row r="382" spans="1:33" ht="15.75" customHeight="1">
      <c r="A382" s="52"/>
      <c r="B382" s="87"/>
      <c r="C382" s="88"/>
      <c r="AG382" s="88"/>
    </row>
    <row r="383" spans="1:33" ht="15.75" customHeight="1">
      <c r="A383" s="52"/>
      <c r="B383" s="87"/>
      <c r="C383" s="88"/>
      <c r="AG383" s="88"/>
    </row>
    <row r="384" spans="1:33" ht="15.75" customHeight="1">
      <c r="A384" s="52"/>
      <c r="B384" s="87"/>
      <c r="C384" s="88"/>
      <c r="AG384" s="88"/>
    </row>
    <row r="385" spans="1:33" ht="15.75" customHeight="1">
      <c r="A385" s="52"/>
      <c r="B385" s="87"/>
      <c r="C385" s="88"/>
      <c r="AG385" s="88"/>
    </row>
    <row r="386" spans="1:33" ht="15.75" customHeight="1">
      <c r="A386" s="52"/>
      <c r="B386" s="87"/>
      <c r="C386" s="88"/>
      <c r="AG386" s="88"/>
    </row>
    <row r="387" spans="1:33" ht="15.75" customHeight="1">
      <c r="A387" s="52"/>
      <c r="B387" s="87"/>
      <c r="C387" s="88"/>
      <c r="AG387" s="88"/>
    </row>
    <row r="388" spans="1:33" ht="15.75" customHeight="1">
      <c r="A388" s="52"/>
      <c r="B388" s="87"/>
      <c r="C388" s="88"/>
      <c r="AG388" s="88"/>
    </row>
    <row r="389" spans="1:33" ht="15.75" customHeight="1">
      <c r="A389" s="52"/>
      <c r="B389" s="87"/>
      <c r="C389" s="88"/>
      <c r="AG389" s="88"/>
    </row>
    <row r="390" spans="1:33" ht="15.75" customHeight="1">
      <c r="A390" s="52"/>
      <c r="B390" s="87"/>
      <c r="C390" s="88"/>
      <c r="AG390" s="88"/>
    </row>
    <row r="391" spans="1:33" ht="15.75" customHeight="1">
      <c r="A391" s="52"/>
      <c r="B391" s="87"/>
      <c r="C391" s="88"/>
      <c r="AG391" s="88"/>
    </row>
    <row r="392" spans="1:33" ht="15.75" customHeight="1">
      <c r="A392" s="52"/>
      <c r="B392" s="87"/>
      <c r="C392" s="88"/>
      <c r="AG392" s="88"/>
    </row>
    <row r="393" spans="1:33" ht="15.75" customHeight="1">
      <c r="A393" s="52"/>
      <c r="B393" s="87"/>
      <c r="C393" s="88"/>
      <c r="AG393" s="88"/>
    </row>
    <row r="394" spans="1:33" ht="15.75" customHeight="1">
      <c r="A394" s="52"/>
      <c r="B394" s="87"/>
      <c r="C394" s="88"/>
      <c r="AG394" s="88"/>
    </row>
    <row r="395" spans="1:33" ht="15.75" customHeight="1">
      <c r="A395" s="52"/>
      <c r="B395" s="87"/>
      <c r="C395" s="88"/>
      <c r="AG395" s="88"/>
    </row>
    <row r="396" spans="1:33" ht="15.75" customHeight="1">
      <c r="A396" s="52"/>
      <c r="B396" s="87"/>
      <c r="C396" s="88"/>
      <c r="AG396" s="88"/>
    </row>
    <row r="397" spans="1:33" ht="15.75" customHeight="1">
      <c r="A397" s="52"/>
      <c r="B397" s="87"/>
      <c r="C397" s="88"/>
      <c r="AG397" s="88"/>
    </row>
    <row r="398" spans="1:33" ht="15.75" customHeight="1">
      <c r="A398" s="52"/>
      <c r="B398" s="87"/>
      <c r="C398" s="88"/>
      <c r="AG398" s="88"/>
    </row>
    <row r="399" spans="1:33" ht="15.75" customHeight="1">
      <c r="A399" s="52"/>
      <c r="B399" s="87"/>
      <c r="C399" s="88"/>
      <c r="AG399" s="88"/>
    </row>
    <row r="400" spans="1:33" ht="15.75" customHeight="1">
      <c r="A400" s="52"/>
      <c r="B400" s="87"/>
      <c r="C400" s="88"/>
      <c r="AG400" s="88"/>
    </row>
    <row r="401" spans="1:33" ht="15.75" customHeight="1">
      <c r="A401" s="52"/>
      <c r="B401" s="87"/>
      <c r="C401" s="88"/>
      <c r="AG401" s="88"/>
    </row>
    <row r="402" spans="1:33" ht="15.75" customHeight="1">
      <c r="A402" s="52"/>
      <c r="B402" s="87"/>
      <c r="C402" s="88"/>
      <c r="AG402" s="88"/>
    </row>
    <row r="403" spans="1:33" ht="15.75" customHeight="1">
      <c r="A403" s="52"/>
      <c r="B403" s="87"/>
      <c r="C403" s="88"/>
      <c r="AG403" s="88"/>
    </row>
    <row r="404" spans="1:33" ht="15.75" customHeight="1">
      <c r="A404" s="52"/>
      <c r="B404" s="87"/>
      <c r="C404" s="88"/>
      <c r="AG404" s="88"/>
    </row>
    <row r="405" spans="1:33" ht="15.75" customHeight="1">
      <c r="A405" s="52"/>
      <c r="B405" s="87"/>
      <c r="C405" s="88"/>
      <c r="AG405" s="88"/>
    </row>
    <row r="406" spans="1:33" ht="15.75" customHeight="1">
      <c r="A406" s="52"/>
      <c r="B406" s="87"/>
      <c r="C406" s="88"/>
      <c r="AG406" s="88"/>
    </row>
    <row r="407" spans="1:33" ht="15.75" customHeight="1">
      <c r="A407" s="52"/>
      <c r="B407" s="87"/>
      <c r="C407" s="88"/>
      <c r="AG407" s="88"/>
    </row>
    <row r="408" spans="1:33" ht="15.75" customHeight="1">
      <c r="A408" s="52"/>
      <c r="B408" s="87"/>
      <c r="C408" s="88"/>
      <c r="AG408" s="88"/>
    </row>
    <row r="409" spans="1:33" ht="15.75" customHeight="1">
      <c r="A409" s="52"/>
      <c r="B409" s="87"/>
      <c r="C409" s="88"/>
      <c r="AG409" s="88"/>
    </row>
    <row r="410" spans="1:33" ht="15.75" customHeight="1">
      <c r="A410" s="52"/>
      <c r="B410" s="87"/>
      <c r="C410" s="88"/>
      <c r="AG410" s="88"/>
    </row>
    <row r="411" spans="1:33" ht="15.75" customHeight="1">
      <c r="A411" s="52"/>
      <c r="B411" s="87"/>
      <c r="C411" s="88"/>
      <c r="AG411" s="88"/>
    </row>
    <row r="412" spans="1:33" ht="15.75" customHeight="1">
      <c r="A412" s="52"/>
      <c r="B412" s="87"/>
      <c r="C412" s="88"/>
      <c r="AG412" s="88"/>
    </row>
    <row r="413" spans="1:33" ht="15.75" customHeight="1">
      <c r="A413" s="52"/>
      <c r="B413" s="87"/>
      <c r="C413" s="88"/>
      <c r="AG413" s="88"/>
    </row>
    <row r="414" spans="1:33" ht="15.75" customHeight="1">
      <c r="A414" s="52"/>
      <c r="B414" s="87"/>
      <c r="C414" s="88"/>
      <c r="AG414" s="88"/>
    </row>
    <row r="415" spans="1:33" ht="15.75" customHeight="1">
      <c r="A415" s="52"/>
      <c r="B415" s="87"/>
      <c r="C415" s="88"/>
      <c r="AG415" s="88"/>
    </row>
    <row r="416" spans="1:33" ht="15.75" customHeight="1">
      <c r="A416" s="52"/>
      <c r="B416" s="87"/>
      <c r="C416" s="88"/>
      <c r="AG416" s="88"/>
    </row>
    <row r="417" spans="1:33" ht="15.75" customHeight="1">
      <c r="A417" s="52"/>
      <c r="B417" s="87"/>
      <c r="C417" s="88"/>
      <c r="AG417" s="88"/>
    </row>
    <row r="418" spans="1:33" ht="15.75" customHeight="1">
      <c r="A418" s="52"/>
      <c r="B418" s="87"/>
      <c r="C418" s="88"/>
      <c r="AG418" s="88"/>
    </row>
    <row r="419" spans="1:33" ht="15.75" customHeight="1">
      <c r="A419" s="52"/>
      <c r="B419" s="87"/>
      <c r="C419" s="88"/>
      <c r="AG419" s="88"/>
    </row>
    <row r="420" spans="1:33" ht="15.75" customHeight="1">
      <c r="A420" s="52"/>
      <c r="B420" s="87"/>
      <c r="C420" s="88"/>
      <c r="AG420" s="88"/>
    </row>
    <row r="421" spans="1:33" ht="15.75" customHeight="1">
      <c r="A421" s="52"/>
      <c r="B421" s="87"/>
      <c r="C421" s="88"/>
      <c r="AG421" s="88"/>
    </row>
    <row r="422" spans="1:33" ht="15.75" customHeight="1">
      <c r="A422" s="52"/>
      <c r="B422" s="87"/>
      <c r="C422" s="88"/>
      <c r="AG422" s="88"/>
    </row>
    <row r="423" spans="1:33" ht="15.75" customHeight="1">
      <c r="A423" s="52"/>
      <c r="B423" s="87"/>
      <c r="C423" s="88"/>
      <c r="AG423" s="88"/>
    </row>
    <row r="424" spans="1:33" ht="15.75" customHeight="1">
      <c r="A424" s="52"/>
      <c r="B424" s="87"/>
      <c r="C424" s="88"/>
      <c r="AG424" s="88"/>
    </row>
    <row r="425" spans="1:33" ht="15.75" customHeight="1">
      <c r="A425" s="52"/>
      <c r="B425" s="87"/>
      <c r="C425" s="88"/>
      <c r="AG425" s="88"/>
    </row>
    <row r="426" spans="1:33" ht="15.75" customHeight="1">
      <c r="A426" s="52"/>
      <c r="B426" s="87"/>
      <c r="C426" s="88"/>
      <c r="AG426" s="88"/>
    </row>
    <row r="427" spans="1:33" ht="15.75" customHeight="1">
      <c r="A427" s="52"/>
      <c r="B427" s="87"/>
      <c r="C427" s="88"/>
      <c r="AG427" s="88"/>
    </row>
    <row r="428" spans="1:33" ht="15.75" customHeight="1">
      <c r="A428" s="52"/>
      <c r="B428" s="87"/>
      <c r="C428" s="88"/>
      <c r="AG428" s="88"/>
    </row>
    <row r="429" spans="1:33" ht="15.75" customHeight="1">
      <c r="A429" s="52"/>
      <c r="B429" s="87"/>
      <c r="C429" s="88"/>
      <c r="AG429" s="88"/>
    </row>
    <row r="430" spans="1:33" ht="15.75" customHeight="1">
      <c r="A430" s="52"/>
      <c r="B430" s="87"/>
      <c r="C430" s="88"/>
      <c r="AG430" s="88"/>
    </row>
    <row r="431" spans="1:33" ht="15.75" customHeight="1">
      <c r="A431" s="52"/>
      <c r="B431" s="87"/>
      <c r="C431" s="88"/>
      <c r="AG431" s="88"/>
    </row>
    <row r="432" spans="1:33" ht="15.75" customHeight="1">
      <c r="A432" s="52"/>
      <c r="B432" s="87"/>
      <c r="C432" s="88"/>
      <c r="AG432" s="88"/>
    </row>
    <row r="433" spans="1:33" ht="15.75" customHeight="1">
      <c r="A433" s="52"/>
      <c r="B433" s="87"/>
      <c r="C433" s="88"/>
      <c r="AG433" s="88"/>
    </row>
    <row r="434" spans="1:33" ht="15.75" customHeight="1">
      <c r="A434" s="52"/>
      <c r="B434" s="87"/>
      <c r="C434" s="88"/>
      <c r="AG434" s="88"/>
    </row>
    <row r="435" spans="1:33" ht="15.75" customHeight="1">
      <c r="A435" s="52"/>
      <c r="B435" s="87"/>
      <c r="C435" s="88"/>
      <c r="AG435" s="88"/>
    </row>
    <row r="436" spans="1:33" ht="15.75" customHeight="1">
      <c r="A436" s="52"/>
      <c r="B436" s="87"/>
      <c r="C436" s="88"/>
      <c r="AG436" s="88"/>
    </row>
    <row r="437" spans="1:33" ht="15.75" customHeight="1">
      <c r="A437" s="52"/>
      <c r="B437" s="87"/>
      <c r="C437" s="88"/>
      <c r="AG437" s="88"/>
    </row>
    <row r="438" spans="1:33" ht="15.75" customHeight="1">
      <c r="A438" s="52"/>
      <c r="B438" s="87"/>
      <c r="C438" s="88"/>
      <c r="AG438" s="88"/>
    </row>
    <row r="439" spans="1:33" ht="15.75" customHeight="1">
      <c r="A439" s="52"/>
      <c r="B439" s="87"/>
      <c r="C439" s="88"/>
      <c r="AG439" s="88"/>
    </row>
    <row r="440" spans="1:33" ht="15.75" customHeight="1">
      <c r="A440" s="52"/>
      <c r="B440" s="87"/>
      <c r="C440" s="88"/>
      <c r="AG440" s="88"/>
    </row>
    <row r="441" spans="1:33" ht="15.75" customHeight="1">
      <c r="A441" s="52"/>
      <c r="B441" s="87"/>
      <c r="C441" s="88"/>
      <c r="AG441" s="88"/>
    </row>
    <row r="442" spans="1:33" ht="15.75" customHeight="1">
      <c r="A442" s="52"/>
      <c r="B442" s="87"/>
      <c r="C442" s="88"/>
      <c r="AG442" s="88"/>
    </row>
    <row r="443" spans="1:33" ht="15.75" customHeight="1">
      <c r="A443" s="52"/>
      <c r="B443" s="87"/>
      <c r="C443" s="88"/>
      <c r="AG443" s="88"/>
    </row>
    <row r="444" spans="1:33" ht="15.75" customHeight="1">
      <c r="A444" s="52"/>
      <c r="B444" s="87"/>
      <c r="C444" s="88"/>
      <c r="AG444" s="88"/>
    </row>
    <row r="445" spans="1:33" ht="15.75" customHeight="1">
      <c r="A445" s="52"/>
      <c r="B445" s="87"/>
      <c r="C445" s="88"/>
      <c r="AG445" s="88"/>
    </row>
    <row r="446" spans="1:33" ht="15.75" customHeight="1">
      <c r="A446" s="52"/>
      <c r="B446" s="87"/>
      <c r="C446" s="88"/>
      <c r="AG446" s="88"/>
    </row>
    <row r="447" spans="1:33" ht="15.75" customHeight="1">
      <c r="A447" s="52"/>
      <c r="B447" s="87"/>
      <c r="C447" s="88"/>
      <c r="AG447" s="88"/>
    </row>
    <row r="448" spans="1:33" ht="15.75" customHeight="1">
      <c r="A448" s="52"/>
      <c r="B448" s="87"/>
      <c r="C448" s="88"/>
      <c r="AG448" s="88"/>
    </row>
    <row r="449" spans="1:33" ht="15.75" customHeight="1">
      <c r="A449" s="52"/>
      <c r="B449" s="87"/>
      <c r="C449" s="88"/>
      <c r="AG449" s="88"/>
    </row>
    <row r="450" spans="1:33" ht="15.75" customHeight="1">
      <c r="A450" s="52"/>
      <c r="B450" s="87"/>
      <c r="C450" s="88"/>
      <c r="AG450" s="88"/>
    </row>
    <row r="451" spans="1:33" ht="15.75" customHeight="1">
      <c r="A451" s="52"/>
      <c r="B451" s="87"/>
      <c r="C451" s="88"/>
      <c r="AG451" s="88"/>
    </row>
    <row r="452" spans="1:33" ht="15.75" customHeight="1">
      <c r="A452" s="52"/>
      <c r="B452" s="87"/>
      <c r="C452" s="88"/>
      <c r="AG452" s="88"/>
    </row>
    <row r="453" spans="1:33" ht="15.75" customHeight="1">
      <c r="A453" s="52"/>
      <c r="B453" s="87"/>
      <c r="C453" s="88"/>
      <c r="AG453" s="88"/>
    </row>
    <row r="454" spans="1:33" ht="15.75" customHeight="1">
      <c r="A454" s="52"/>
      <c r="B454" s="87"/>
      <c r="C454" s="88"/>
      <c r="AG454" s="88"/>
    </row>
    <row r="455" spans="1:33" ht="15.75" customHeight="1">
      <c r="A455" s="52"/>
      <c r="B455" s="87"/>
      <c r="C455" s="88"/>
      <c r="AG455" s="88"/>
    </row>
    <row r="456" spans="1:33" ht="15.75" customHeight="1">
      <c r="A456" s="52"/>
      <c r="B456" s="87"/>
      <c r="C456" s="88"/>
      <c r="AG456" s="88"/>
    </row>
    <row r="457" spans="1:33" ht="15.75" customHeight="1">
      <c r="A457" s="52"/>
      <c r="B457" s="87"/>
      <c r="C457" s="88"/>
      <c r="AG457" s="88"/>
    </row>
    <row r="458" spans="1:33" ht="15.75" customHeight="1">
      <c r="A458" s="52"/>
      <c r="B458" s="87"/>
      <c r="C458" s="88"/>
      <c r="AG458" s="88"/>
    </row>
    <row r="459" spans="1:33" ht="15.75" customHeight="1">
      <c r="A459" s="52"/>
      <c r="B459" s="87"/>
      <c r="C459" s="88"/>
      <c r="AG459" s="88"/>
    </row>
    <row r="460" spans="1:33" ht="15.75" customHeight="1">
      <c r="A460" s="52"/>
      <c r="B460" s="87"/>
      <c r="C460" s="88"/>
      <c r="AG460" s="88"/>
    </row>
    <row r="461" spans="1:33" ht="15.75" customHeight="1">
      <c r="A461" s="52"/>
      <c r="B461" s="87"/>
      <c r="C461" s="88"/>
      <c r="AG461" s="88"/>
    </row>
    <row r="462" spans="1:33" ht="15.75" customHeight="1">
      <c r="A462" s="52"/>
      <c r="B462" s="87"/>
      <c r="C462" s="88"/>
      <c r="AG462" s="88"/>
    </row>
    <row r="463" spans="1:33" ht="15.75" customHeight="1">
      <c r="A463" s="52"/>
      <c r="B463" s="87"/>
      <c r="C463" s="88"/>
      <c r="AG463" s="88"/>
    </row>
    <row r="464" spans="1:33" ht="15.75" customHeight="1">
      <c r="A464" s="52"/>
      <c r="B464" s="87"/>
      <c r="C464" s="88"/>
      <c r="AG464" s="88"/>
    </row>
    <row r="465" spans="1:33" ht="15.75" customHeight="1">
      <c r="A465" s="52"/>
      <c r="B465" s="87"/>
      <c r="C465" s="88"/>
      <c r="AG465" s="88"/>
    </row>
    <row r="466" spans="1:33" ht="15.75" customHeight="1">
      <c r="A466" s="52"/>
      <c r="B466" s="87"/>
      <c r="C466" s="88"/>
      <c r="AG466" s="88"/>
    </row>
    <row r="467" spans="1:33" ht="15.75" customHeight="1">
      <c r="A467" s="52"/>
      <c r="B467" s="87"/>
      <c r="C467" s="88"/>
      <c r="AG467" s="88"/>
    </row>
    <row r="468" spans="1:33" ht="15.75" customHeight="1">
      <c r="A468" s="52"/>
      <c r="B468" s="87"/>
      <c r="C468" s="88"/>
      <c r="AG468" s="88"/>
    </row>
    <row r="469" spans="1:33" ht="15.75" customHeight="1">
      <c r="A469" s="52"/>
      <c r="B469" s="87"/>
      <c r="C469" s="88"/>
      <c r="AG469" s="88"/>
    </row>
    <row r="470" spans="1:33" ht="15.75" customHeight="1">
      <c r="A470" s="52"/>
      <c r="B470" s="87"/>
      <c r="C470" s="88"/>
      <c r="AG470" s="88"/>
    </row>
    <row r="471" spans="1:33" ht="15.75" customHeight="1">
      <c r="A471" s="52"/>
      <c r="B471" s="87"/>
      <c r="C471" s="88"/>
      <c r="AG471" s="88"/>
    </row>
    <row r="472" spans="1:33" ht="15.75" customHeight="1">
      <c r="A472" s="52"/>
      <c r="B472" s="87"/>
      <c r="C472" s="88"/>
      <c r="AG472" s="88"/>
    </row>
    <row r="473" spans="1:33" ht="15.75" customHeight="1">
      <c r="A473" s="52"/>
      <c r="B473" s="87"/>
      <c r="C473" s="88"/>
      <c r="AG473" s="88"/>
    </row>
    <row r="474" spans="1:33" ht="15.75" customHeight="1">
      <c r="A474" s="52"/>
      <c r="B474" s="87"/>
      <c r="C474" s="88"/>
      <c r="AG474" s="88"/>
    </row>
    <row r="475" spans="1:33" ht="15.75" customHeight="1">
      <c r="A475" s="52"/>
      <c r="B475" s="87"/>
      <c r="C475" s="88"/>
      <c r="AG475" s="88"/>
    </row>
    <row r="476" spans="1:33" ht="15.75" customHeight="1">
      <c r="A476" s="52"/>
      <c r="B476" s="87"/>
      <c r="C476" s="88"/>
      <c r="AG476" s="88"/>
    </row>
    <row r="477" spans="1:33" ht="15.75" customHeight="1">
      <c r="A477" s="52"/>
      <c r="B477" s="87"/>
      <c r="C477" s="88"/>
      <c r="AG477" s="88"/>
    </row>
    <row r="478" spans="1:33" ht="15.75" customHeight="1">
      <c r="A478" s="52"/>
      <c r="B478" s="87"/>
      <c r="C478" s="88"/>
      <c r="AG478" s="88"/>
    </row>
    <row r="479" spans="1:33" ht="15.75" customHeight="1">
      <c r="A479" s="52"/>
      <c r="B479" s="87"/>
      <c r="C479" s="88"/>
      <c r="AG479" s="88"/>
    </row>
    <row r="480" spans="1:33" ht="15.75" customHeight="1">
      <c r="A480" s="52"/>
      <c r="B480" s="87"/>
      <c r="C480" s="88"/>
      <c r="AG480" s="88"/>
    </row>
    <row r="481" spans="1:33" ht="15.75" customHeight="1">
      <c r="A481" s="52"/>
      <c r="B481" s="87"/>
      <c r="C481" s="88"/>
      <c r="AG481" s="88"/>
    </row>
    <row r="482" spans="1:33" ht="15.75" customHeight="1">
      <c r="A482" s="52"/>
      <c r="B482" s="87"/>
      <c r="C482" s="88"/>
      <c r="AG482" s="88"/>
    </row>
    <row r="483" spans="1:33" ht="15.75" customHeight="1">
      <c r="A483" s="52"/>
      <c r="B483" s="87"/>
      <c r="C483" s="88"/>
      <c r="AG483" s="88"/>
    </row>
    <row r="484" spans="1:33" ht="15.75" customHeight="1">
      <c r="A484" s="52"/>
      <c r="B484" s="87"/>
      <c r="C484" s="88"/>
      <c r="AG484" s="88"/>
    </row>
    <row r="485" spans="1:33" ht="15.75" customHeight="1">
      <c r="A485" s="52"/>
      <c r="B485" s="87"/>
      <c r="C485" s="88"/>
      <c r="AG485" s="88"/>
    </row>
    <row r="486" spans="1:33" ht="15.75" customHeight="1">
      <c r="A486" s="52"/>
      <c r="B486" s="87"/>
      <c r="C486" s="88"/>
      <c r="AG486" s="88"/>
    </row>
    <row r="487" spans="1:33" ht="15.75" customHeight="1">
      <c r="A487" s="52"/>
      <c r="B487" s="87"/>
      <c r="C487" s="88"/>
      <c r="AG487" s="88"/>
    </row>
    <row r="488" spans="1:33" ht="15.75" customHeight="1">
      <c r="A488" s="52"/>
      <c r="B488" s="87"/>
      <c r="C488" s="88"/>
      <c r="AG488" s="88"/>
    </row>
    <row r="489" spans="1:33" ht="15.75" customHeight="1">
      <c r="A489" s="52"/>
      <c r="B489" s="87"/>
      <c r="C489" s="88"/>
      <c r="AG489" s="88"/>
    </row>
    <row r="490" spans="1:33" ht="15.75" customHeight="1">
      <c r="A490" s="52"/>
      <c r="B490" s="87"/>
      <c r="C490" s="88"/>
      <c r="AG490" s="88"/>
    </row>
    <row r="491" spans="1:33" ht="15.75" customHeight="1">
      <c r="A491" s="52"/>
      <c r="B491" s="87"/>
      <c r="C491" s="88"/>
      <c r="AG491" s="88"/>
    </row>
    <row r="492" spans="1:33" ht="15.75" customHeight="1">
      <c r="A492" s="52"/>
      <c r="B492" s="87"/>
      <c r="C492" s="88"/>
      <c r="AG492" s="88"/>
    </row>
    <row r="493" spans="1:33" ht="15.75" customHeight="1">
      <c r="A493" s="52"/>
      <c r="B493" s="87"/>
      <c r="C493" s="88"/>
      <c r="AG493" s="88"/>
    </row>
    <row r="494" spans="1:33" ht="15.75" customHeight="1">
      <c r="A494" s="52"/>
      <c r="B494" s="87"/>
      <c r="C494" s="88"/>
      <c r="AG494" s="88"/>
    </row>
    <row r="495" spans="1:33" ht="15.75" customHeight="1">
      <c r="A495" s="52"/>
      <c r="B495" s="87"/>
      <c r="C495" s="88"/>
      <c r="AG495" s="88"/>
    </row>
    <row r="496" spans="1:33" ht="15.75" customHeight="1">
      <c r="A496" s="52"/>
      <c r="B496" s="87"/>
      <c r="C496" s="88"/>
      <c r="AG496" s="88"/>
    </row>
    <row r="497" spans="1:33" ht="15.75" customHeight="1">
      <c r="A497" s="52"/>
      <c r="B497" s="87"/>
      <c r="C497" s="88"/>
      <c r="AG497" s="88"/>
    </row>
    <row r="498" spans="1:33" ht="15.75" customHeight="1">
      <c r="A498" s="52"/>
      <c r="B498" s="87"/>
      <c r="C498" s="88"/>
      <c r="AG498" s="88"/>
    </row>
    <row r="499" spans="1:33" ht="15.75" customHeight="1">
      <c r="A499" s="52"/>
      <c r="B499" s="87"/>
      <c r="C499" s="88"/>
      <c r="AG499" s="88"/>
    </row>
    <row r="500" spans="1:33" ht="15.75" customHeight="1">
      <c r="A500" s="52"/>
      <c r="B500" s="87"/>
      <c r="C500" s="88"/>
      <c r="AG500" s="88"/>
    </row>
    <row r="501" spans="1:33" ht="15.75" customHeight="1">
      <c r="A501" s="52"/>
      <c r="B501" s="87"/>
      <c r="C501" s="88"/>
      <c r="AG501" s="88"/>
    </row>
    <row r="502" spans="1:33" ht="15.75" customHeight="1">
      <c r="A502" s="52"/>
      <c r="B502" s="87"/>
      <c r="C502" s="88"/>
      <c r="AG502" s="88"/>
    </row>
    <row r="503" spans="1:33" ht="15.75" customHeight="1">
      <c r="A503" s="52"/>
      <c r="B503" s="87"/>
      <c r="C503" s="88"/>
      <c r="AG503" s="88"/>
    </row>
    <row r="504" spans="1:33" ht="15.75" customHeight="1">
      <c r="A504" s="52"/>
      <c r="B504" s="87"/>
      <c r="C504" s="88"/>
      <c r="AG504" s="88"/>
    </row>
    <row r="505" spans="1:33" ht="15.75" customHeight="1">
      <c r="A505" s="52"/>
      <c r="B505" s="87"/>
      <c r="C505" s="88"/>
      <c r="AG505" s="88"/>
    </row>
    <row r="506" spans="1:33" ht="15.75" customHeight="1">
      <c r="A506" s="52"/>
      <c r="B506" s="87"/>
      <c r="C506" s="88"/>
      <c r="AG506" s="88"/>
    </row>
    <row r="507" spans="1:33" ht="15.75" customHeight="1">
      <c r="A507" s="52"/>
      <c r="B507" s="87"/>
      <c r="C507" s="88"/>
      <c r="AG507" s="88"/>
    </row>
    <row r="508" spans="1:33" ht="15.75" customHeight="1">
      <c r="A508" s="52"/>
      <c r="B508" s="87"/>
      <c r="C508" s="88"/>
      <c r="AG508" s="88"/>
    </row>
    <row r="509" spans="1:33" ht="15.75" customHeight="1">
      <c r="A509" s="52"/>
      <c r="B509" s="87"/>
      <c r="C509" s="88"/>
      <c r="AG509" s="88"/>
    </row>
    <row r="510" spans="1:33" ht="15.75" customHeight="1">
      <c r="A510" s="52"/>
      <c r="B510" s="87"/>
      <c r="C510" s="88"/>
      <c r="AG510" s="88"/>
    </row>
    <row r="511" spans="1:33" ht="15.75" customHeight="1">
      <c r="A511" s="52"/>
      <c r="B511" s="87"/>
      <c r="C511" s="88"/>
      <c r="AG511" s="88"/>
    </row>
    <row r="512" spans="1:33" ht="15.75" customHeight="1">
      <c r="A512" s="52"/>
      <c r="B512" s="87"/>
      <c r="C512" s="88"/>
      <c r="AG512" s="88"/>
    </row>
    <row r="513" spans="1:33" ht="15.75" customHeight="1">
      <c r="A513" s="52"/>
      <c r="B513" s="87"/>
      <c r="C513" s="88"/>
      <c r="AG513" s="88"/>
    </row>
    <row r="514" spans="1:33" ht="15.75" customHeight="1">
      <c r="A514" s="52"/>
      <c r="B514" s="87"/>
      <c r="C514" s="88"/>
      <c r="AG514" s="88"/>
    </row>
    <row r="515" spans="1:33" ht="15.75" customHeight="1">
      <c r="A515" s="52"/>
      <c r="B515" s="87"/>
      <c r="C515" s="88"/>
      <c r="AG515" s="88"/>
    </row>
    <row r="516" spans="1:33" ht="15.75" customHeight="1">
      <c r="A516" s="52"/>
      <c r="B516" s="87"/>
      <c r="C516" s="88"/>
      <c r="AG516" s="88"/>
    </row>
    <row r="517" spans="1:33" ht="15.75" customHeight="1">
      <c r="A517" s="52"/>
      <c r="B517" s="87"/>
      <c r="C517" s="88"/>
      <c r="AG517" s="88"/>
    </row>
    <row r="518" spans="1:33" ht="15.75" customHeight="1">
      <c r="A518" s="52"/>
      <c r="B518" s="87"/>
      <c r="C518" s="88"/>
      <c r="AG518" s="88"/>
    </row>
    <row r="519" spans="1:33" ht="15.75" customHeight="1">
      <c r="A519" s="52"/>
      <c r="B519" s="87"/>
      <c r="C519" s="88"/>
      <c r="AG519" s="88"/>
    </row>
    <row r="520" spans="1:33" ht="15.75" customHeight="1">
      <c r="A520" s="52"/>
      <c r="B520" s="87"/>
      <c r="C520" s="88"/>
      <c r="AG520" s="88"/>
    </row>
    <row r="521" spans="1:33" ht="15.75" customHeight="1">
      <c r="A521" s="52"/>
      <c r="B521" s="87"/>
      <c r="C521" s="88"/>
      <c r="AG521" s="88"/>
    </row>
    <row r="522" spans="1:33" ht="15.75" customHeight="1">
      <c r="A522" s="52"/>
      <c r="B522" s="87"/>
      <c r="C522" s="88"/>
      <c r="AG522" s="88"/>
    </row>
    <row r="523" spans="1:33" ht="15.75" customHeight="1">
      <c r="A523" s="52"/>
      <c r="B523" s="87"/>
      <c r="C523" s="88"/>
      <c r="AG523" s="88"/>
    </row>
    <row r="524" spans="1:33" ht="15.75" customHeight="1">
      <c r="A524" s="52"/>
      <c r="B524" s="87"/>
      <c r="C524" s="88"/>
      <c r="AG524" s="88"/>
    </row>
    <row r="525" spans="1:33" ht="15.75" customHeight="1">
      <c r="A525" s="52"/>
      <c r="B525" s="87"/>
      <c r="C525" s="88"/>
      <c r="AG525" s="88"/>
    </row>
    <row r="526" spans="1:33" ht="15.75" customHeight="1">
      <c r="A526" s="52"/>
      <c r="B526" s="87"/>
      <c r="C526" s="88"/>
      <c r="AG526" s="88"/>
    </row>
    <row r="527" spans="1:33" ht="15.75" customHeight="1">
      <c r="A527" s="52"/>
      <c r="B527" s="87"/>
      <c r="C527" s="88"/>
      <c r="AG527" s="88"/>
    </row>
    <row r="528" spans="1:33" ht="15.75" customHeight="1">
      <c r="A528" s="52"/>
      <c r="B528" s="87"/>
      <c r="C528" s="88"/>
      <c r="AG528" s="88"/>
    </row>
    <row r="529" spans="1:33" ht="15.75" customHeight="1">
      <c r="A529" s="52"/>
      <c r="B529" s="87"/>
      <c r="C529" s="88"/>
      <c r="AG529" s="88"/>
    </row>
    <row r="530" spans="1:33" ht="15.75" customHeight="1">
      <c r="A530" s="52"/>
      <c r="B530" s="87"/>
      <c r="C530" s="88"/>
      <c r="AG530" s="88"/>
    </row>
    <row r="531" spans="1:33" ht="15.75" customHeight="1">
      <c r="A531" s="52"/>
      <c r="B531" s="87"/>
      <c r="C531" s="88"/>
      <c r="AG531" s="88"/>
    </row>
    <row r="532" spans="1:33" ht="15.75" customHeight="1">
      <c r="A532" s="52"/>
      <c r="B532" s="87"/>
      <c r="C532" s="88"/>
      <c r="AG532" s="88"/>
    </row>
    <row r="533" spans="1:33" ht="15.75" customHeight="1">
      <c r="A533" s="52"/>
      <c r="B533" s="87"/>
      <c r="C533" s="88"/>
      <c r="AG533" s="88"/>
    </row>
    <row r="534" spans="1:33" ht="15.75" customHeight="1">
      <c r="A534" s="52"/>
      <c r="B534" s="87"/>
      <c r="C534" s="88"/>
      <c r="AG534" s="88"/>
    </row>
    <row r="535" spans="1:33" ht="15.75" customHeight="1">
      <c r="A535" s="52"/>
      <c r="B535" s="87"/>
      <c r="C535" s="88"/>
      <c r="AG535" s="88"/>
    </row>
    <row r="536" spans="1:33" ht="15.75" customHeight="1">
      <c r="A536" s="52"/>
      <c r="B536" s="87"/>
      <c r="C536" s="88"/>
      <c r="AG536" s="88"/>
    </row>
    <row r="537" spans="1:33" ht="15.75" customHeight="1">
      <c r="A537" s="52"/>
      <c r="B537" s="87"/>
      <c r="C537" s="88"/>
      <c r="AG537" s="88"/>
    </row>
    <row r="538" spans="1:33" ht="15.75" customHeight="1">
      <c r="A538" s="52"/>
      <c r="B538" s="87"/>
      <c r="C538" s="88"/>
      <c r="AG538" s="88"/>
    </row>
    <row r="539" spans="1:33" ht="15.75" customHeight="1">
      <c r="A539" s="52"/>
      <c r="B539" s="87"/>
      <c r="C539" s="88"/>
      <c r="AG539" s="88"/>
    </row>
    <row r="540" spans="1:33" ht="15.75" customHeight="1">
      <c r="A540" s="52"/>
      <c r="B540" s="87"/>
      <c r="C540" s="88"/>
      <c r="AG540" s="88"/>
    </row>
    <row r="541" spans="1:33" ht="15.75" customHeight="1">
      <c r="A541" s="52"/>
      <c r="B541" s="87"/>
      <c r="C541" s="88"/>
      <c r="AG541" s="88"/>
    </row>
    <row r="542" spans="1:33" ht="15.75" customHeight="1">
      <c r="A542" s="52"/>
      <c r="B542" s="87"/>
      <c r="C542" s="88"/>
      <c r="AG542" s="88"/>
    </row>
    <row r="543" spans="1:33" ht="15.75" customHeight="1">
      <c r="A543" s="52"/>
      <c r="B543" s="87"/>
      <c r="C543" s="88"/>
      <c r="AG543" s="88"/>
    </row>
    <row r="544" spans="1:33" ht="15.75" customHeight="1">
      <c r="A544" s="52"/>
      <c r="B544" s="87"/>
      <c r="C544" s="88"/>
      <c r="AG544" s="88"/>
    </row>
    <row r="545" spans="1:33" ht="15.75" customHeight="1">
      <c r="A545" s="52"/>
      <c r="B545" s="87"/>
      <c r="C545" s="88"/>
      <c r="AG545" s="88"/>
    </row>
    <row r="546" spans="1:33" ht="15.75" customHeight="1">
      <c r="A546" s="52"/>
      <c r="B546" s="87"/>
      <c r="C546" s="88"/>
      <c r="AG546" s="88"/>
    </row>
    <row r="547" spans="1:33" ht="15.75" customHeight="1">
      <c r="A547" s="52"/>
      <c r="B547" s="87"/>
      <c r="C547" s="88"/>
      <c r="AG547" s="88"/>
    </row>
    <row r="548" spans="1:33" ht="15.75" customHeight="1">
      <c r="A548" s="52"/>
      <c r="B548" s="87"/>
      <c r="C548" s="88"/>
      <c r="AG548" s="88"/>
    </row>
    <row r="549" spans="1:33" ht="15.75" customHeight="1">
      <c r="A549" s="52"/>
      <c r="B549" s="87"/>
      <c r="C549" s="88"/>
      <c r="AG549" s="88"/>
    </row>
    <row r="550" spans="1:33" ht="15.75" customHeight="1">
      <c r="A550" s="52"/>
      <c r="B550" s="87"/>
      <c r="C550" s="88"/>
      <c r="AG550" s="88"/>
    </row>
    <row r="551" spans="1:33" ht="15.75" customHeight="1">
      <c r="A551" s="52"/>
      <c r="B551" s="87"/>
      <c r="C551" s="88"/>
      <c r="AG551" s="88"/>
    </row>
    <row r="552" spans="1:33" ht="15.75" customHeight="1">
      <c r="A552" s="52"/>
      <c r="B552" s="87"/>
      <c r="C552" s="88"/>
      <c r="AG552" s="88"/>
    </row>
    <row r="553" spans="1:33" ht="15.75" customHeight="1">
      <c r="A553" s="52"/>
      <c r="B553" s="87"/>
      <c r="C553" s="88"/>
      <c r="AG553" s="88"/>
    </row>
    <row r="554" spans="1:33" ht="15.75" customHeight="1">
      <c r="A554" s="52"/>
      <c r="B554" s="87"/>
      <c r="C554" s="88"/>
      <c r="AG554" s="88"/>
    </row>
    <row r="555" spans="1:33" ht="15.75" customHeight="1">
      <c r="A555" s="52"/>
      <c r="B555" s="87"/>
      <c r="C555" s="88"/>
      <c r="AG555" s="88"/>
    </row>
    <row r="556" spans="1:33" ht="15.75" customHeight="1">
      <c r="A556" s="52"/>
      <c r="B556" s="87"/>
      <c r="C556" s="88"/>
      <c r="AG556" s="88"/>
    </row>
    <row r="557" spans="1:33" ht="15.75" customHeight="1">
      <c r="A557" s="52"/>
      <c r="B557" s="87"/>
      <c r="C557" s="88"/>
      <c r="AG557" s="88"/>
    </row>
    <row r="558" spans="1:33" ht="15.75" customHeight="1">
      <c r="A558" s="52"/>
      <c r="B558" s="87"/>
      <c r="C558" s="88"/>
      <c r="AG558" s="88"/>
    </row>
    <row r="559" spans="1:33" ht="15.75" customHeight="1">
      <c r="A559" s="52"/>
      <c r="B559" s="87"/>
      <c r="C559" s="88"/>
      <c r="AG559" s="88"/>
    </row>
    <row r="560" spans="1:33" ht="15.75" customHeight="1">
      <c r="A560" s="52"/>
      <c r="B560" s="87"/>
      <c r="C560" s="88"/>
      <c r="AG560" s="88"/>
    </row>
    <row r="561" spans="1:33" ht="15.75" customHeight="1">
      <c r="A561" s="52"/>
      <c r="B561" s="87"/>
      <c r="C561" s="88"/>
      <c r="AG561" s="88"/>
    </row>
    <row r="562" spans="1:33" ht="15.75" customHeight="1">
      <c r="A562" s="52"/>
      <c r="B562" s="87"/>
      <c r="C562" s="88"/>
      <c r="AG562" s="88"/>
    </row>
    <row r="563" spans="1:33" ht="15.75" customHeight="1">
      <c r="A563" s="52"/>
      <c r="B563" s="87"/>
      <c r="C563" s="88"/>
      <c r="AG563" s="88"/>
    </row>
    <row r="564" spans="1:33" ht="15.75" customHeight="1">
      <c r="A564" s="52"/>
      <c r="B564" s="87"/>
      <c r="C564" s="88"/>
      <c r="AG564" s="88"/>
    </row>
    <row r="565" spans="1:33" ht="15.75" customHeight="1">
      <c r="A565" s="52"/>
      <c r="B565" s="87"/>
      <c r="C565" s="88"/>
      <c r="AG565" s="88"/>
    </row>
    <row r="566" spans="1:33" ht="15.75" customHeight="1">
      <c r="A566" s="52"/>
      <c r="B566" s="87"/>
      <c r="C566" s="88"/>
      <c r="AG566" s="88"/>
    </row>
    <row r="567" spans="1:33" ht="15.75" customHeight="1">
      <c r="A567" s="52"/>
      <c r="B567" s="87"/>
      <c r="C567" s="88"/>
      <c r="AG567" s="88"/>
    </row>
    <row r="568" spans="1:33" ht="15.75" customHeight="1">
      <c r="A568" s="52"/>
      <c r="B568" s="87"/>
      <c r="C568" s="88"/>
      <c r="AG568" s="88"/>
    </row>
    <row r="569" spans="1:33" ht="15.75" customHeight="1">
      <c r="A569" s="52"/>
      <c r="B569" s="87"/>
      <c r="C569" s="88"/>
      <c r="AG569" s="88"/>
    </row>
    <row r="570" spans="1:33" ht="15.75" customHeight="1">
      <c r="A570" s="52"/>
      <c r="B570" s="87"/>
      <c r="C570" s="88"/>
      <c r="AG570" s="88"/>
    </row>
    <row r="571" spans="1:33" ht="15.75" customHeight="1">
      <c r="A571" s="52"/>
      <c r="B571" s="87"/>
      <c r="C571" s="88"/>
      <c r="AG571" s="88"/>
    </row>
    <row r="572" spans="1:33" ht="15.75" customHeight="1">
      <c r="A572" s="52"/>
      <c r="B572" s="87"/>
      <c r="C572" s="88"/>
      <c r="AG572" s="88"/>
    </row>
    <row r="573" spans="1:33" ht="15.75" customHeight="1">
      <c r="A573" s="52"/>
      <c r="B573" s="87"/>
      <c r="C573" s="88"/>
      <c r="AG573" s="88"/>
    </row>
    <row r="574" spans="1:33" ht="15.75" customHeight="1">
      <c r="A574" s="52"/>
      <c r="B574" s="87"/>
      <c r="C574" s="88"/>
      <c r="AG574" s="88"/>
    </row>
    <row r="575" spans="1:33" ht="15.75" customHeight="1">
      <c r="A575" s="52"/>
      <c r="B575" s="87"/>
      <c r="C575" s="88"/>
      <c r="AG575" s="88"/>
    </row>
    <row r="576" spans="1:33" ht="15.75" customHeight="1">
      <c r="A576" s="52"/>
      <c r="B576" s="87"/>
      <c r="C576" s="88"/>
      <c r="AG576" s="88"/>
    </row>
    <row r="577" spans="1:33" ht="15.75" customHeight="1">
      <c r="A577" s="52"/>
      <c r="B577" s="87"/>
      <c r="C577" s="88"/>
      <c r="AG577" s="88"/>
    </row>
    <row r="578" spans="1:33" ht="15.75" customHeight="1">
      <c r="A578" s="52"/>
      <c r="B578" s="87"/>
      <c r="C578" s="88"/>
      <c r="AG578" s="88"/>
    </row>
    <row r="579" spans="1:33" ht="15.75" customHeight="1">
      <c r="A579" s="52"/>
      <c r="B579" s="87"/>
      <c r="C579" s="88"/>
      <c r="AG579" s="88"/>
    </row>
    <row r="580" spans="1:33" ht="15.75" customHeight="1">
      <c r="A580" s="52"/>
      <c r="B580" s="87"/>
      <c r="C580" s="88"/>
      <c r="AG580" s="88"/>
    </row>
    <row r="581" spans="1:33" ht="15.75" customHeight="1">
      <c r="A581" s="52"/>
      <c r="B581" s="87"/>
      <c r="C581" s="88"/>
      <c r="AG581" s="88"/>
    </row>
    <row r="582" spans="1:33" ht="15.75" customHeight="1">
      <c r="A582" s="52"/>
      <c r="B582" s="87"/>
      <c r="C582" s="88"/>
      <c r="AG582" s="88"/>
    </row>
    <row r="583" spans="1:33" ht="15.75" customHeight="1">
      <c r="A583" s="52"/>
      <c r="B583" s="87"/>
      <c r="C583" s="88"/>
      <c r="AG583" s="88"/>
    </row>
    <row r="584" spans="1:33" ht="15.75" customHeight="1">
      <c r="A584" s="52"/>
      <c r="B584" s="87"/>
      <c r="C584" s="88"/>
      <c r="AG584" s="88"/>
    </row>
    <row r="585" spans="1:33" ht="15.75" customHeight="1">
      <c r="A585" s="52"/>
      <c r="B585" s="87"/>
      <c r="C585" s="88"/>
      <c r="AG585" s="88"/>
    </row>
    <row r="586" spans="1:33" ht="15.75" customHeight="1">
      <c r="A586" s="52"/>
      <c r="B586" s="87"/>
      <c r="C586" s="88"/>
      <c r="AG586" s="88"/>
    </row>
    <row r="587" spans="1:33" ht="15.75" customHeight="1">
      <c r="A587" s="52"/>
      <c r="B587" s="87"/>
      <c r="C587" s="88"/>
      <c r="AG587" s="88"/>
    </row>
    <row r="588" spans="1:33" ht="15.75" customHeight="1">
      <c r="A588" s="52"/>
      <c r="B588" s="87"/>
      <c r="C588" s="88"/>
      <c r="AG588" s="88"/>
    </row>
    <row r="589" spans="1:33" ht="15.75" customHeight="1">
      <c r="A589" s="52"/>
      <c r="B589" s="87"/>
      <c r="C589" s="88"/>
      <c r="AG589" s="88"/>
    </row>
    <row r="590" spans="1:33" ht="15.75" customHeight="1">
      <c r="A590" s="52"/>
      <c r="B590" s="87"/>
      <c r="C590" s="88"/>
      <c r="AG590" s="88"/>
    </row>
    <row r="591" spans="1:33" ht="15.75" customHeight="1">
      <c r="A591" s="52"/>
      <c r="B591" s="87"/>
      <c r="C591" s="88"/>
      <c r="AG591" s="88"/>
    </row>
    <row r="592" spans="1:33" ht="15.75" customHeight="1">
      <c r="A592" s="52"/>
      <c r="B592" s="87"/>
      <c r="C592" s="88"/>
      <c r="AG592" s="88"/>
    </row>
    <row r="593" spans="1:33" ht="15.75" customHeight="1">
      <c r="A593" s="52"/>
      <c r="B593" s="87"/>
      <c r="C593" s="88"/>
      <c r="AG593" s="88"/>
    </row>
    <row r="594" spans="1:33" ht="15.75" customHeight="1">
      <c r="A594" s="52"/>
      <c r="B594" s="87"/>
      <c r="C594" s="88"/>
      <c r="AG594" s="88"/>
    </row>
    <row r="595" spans="1:33" ht="15.75" customHeight="1">
      <c r="A595" s="52"/>
      <c r="B595" s="87"/>
      <c r="C595" s="88"/>
      <c r="AG595" s="88"/>
    </row>
    <row r="596" spans="1:33" ht="15.75" customHeight="1">
      <c r="A596" s="52"/>
      <c r="B596" s="87"/>
      <c r="C596" s="88"/>
      <c r="AG596" s="88"/>
    </row>
    <row r="597" spans="1:33" ht="15.75" customHeight="1">
      <c r="A597" s="52"/>
      <c r="B597" s="87"/>
      <c r="C597" s="88"/>
      <c r="AG597" s="88"/>
    </row>
    <row r="598" spans="1:33" ht="15.75" customHeight="1">
      <c r="A598" s="52"/>
      <c r="B598" s="87"/>
      <c r="C598" s="88"/>
      <c r="AG598" s="88"/>
    </row>
    <row r="599" spans="1:33" ht="15.75" customHeight="1">
      <c r="A599" s="52"/>
      <c r="B599" s="87"/>
      <c r="C599" s="88"/>
      <c r="AG599" s="88"/>
    </row>
    <row r="600" spans="1:33" ht="15.75" customHeight="1">
      <c r="A600" s="52"/>
      <c r="B600" s="87"/>
      <c r="C600" s="88"/>
      <c r="AG600" s="88"/>
    </row>
    <row r="601" spans="1:33" ht="15.75" customHeight="1">
      <c r="A601" s="52"/>
      <c r="B601" s="87"/>
      <c r="C601" s="88"/>
      <c r="AG601" s="88"/>
    </row>
    <row r="602" spans="1:33" ht="15.75" customHeight="1">
      <c r="A602" s="52"/>
      <c r="B602" s="87"/>
      <c r="C602" s="88"/>
      <c r="AG602" s="88"/>
    </row>
    <row r="603" spans="1:33" ht="15.75" customHeight="1">
      <c r="A603" s="52"/>
      <c r="B603" s="87"/>
      <c r="C603" s="88"/>
      <c r="AG603" s="88"/>
    </row>
    <row r="604" spans="1:33" ht="15.75" customHeight="1">
      <c r="A604" s="52"/>
      <c r="B604" s="87"/>
      <c r="C604" s="88"/>
      <c r="AG604" s="88"/>
    </row>
    <row r="605" spans="1:33" ht="15.75" customHeight="1">
      <c r="A605" s="52"/>
      <c r="B605" s="87"/>
      <c r="C605" s="88"/>
      <c r="AG605" s="88"/>
    </row>
    <row r="606" spans="1:33" ht="15.75" customHeight="1">
      <c r="A606" s="52"/>
      <c r="B606" s="87"/>
      <c r="C606" s="88"/>
      <c r="AG606" s="88"/>
    </row>
    <row r="607" spans="1:33" ht="15.75" customHeight="1">
      <c r="A607" s="52"/>
      <c r="B607" s="87"/>
      <c r="C607" s="88"/>
      <c r="AG607" s="88"/>
    </row>
    <row r="608" spans="1:33" ht="15.75" customHeight="1">
      <c r="A608" s="52"/>
      <c r="B608" s="87"/>
      <c r="C608" s="88"/>
      <c r="AG608" s="88"/>
    </row>
    <row r="609" spans="1:33" ht="15.75" customHeight="1">
      <c r="A609" s="52"/>
      <c r="B609" s="87"/>
      <c r="C609" s="88"/>
      <c r="AG609" s="88"/>
    </row>
    <row r="610" spans="1:33" ht="15.75" customHeight="1">
      <c r="A610" s="52"/>
      <c r="B610" s="87"/>
      <c r="C610" s="88"/>
      <c r="AG610" s="88"/>
    </row>
    <row r="611" spans="1:33" ht="15.75" customHeight="1">
      <c r="A611" s="52"/>
      <c r="B611" s="87"/>
      <c r="C611" s="88"/>
      <c r="AG611" s="88"/>
    </row>
    <row r="612" spans="1:33" ht="15.75" customHeight="1">
      <c r="A612" s="52"/>
      <c r="B612" s="87"/>
      <c r="C612" s="88"/>
      <c r="AG612" s="88"/>
    </row>
    <row r="613" spans="1:33" ht="15.75" customHeight="1">
      <c r="A613" s="52"/>
      <c r="B613" s="87"/>
      <c r="C613" s="88"/>
      <c r="AG613" s="88"/>
    </row>
    <row r="614" spans="1:33" ht="15.75" customHeight="1">
      <c r="A614" s="52"/>
      <c r="B614" s="87"/>
      <c r="C614" s="88"/>
      <c r="AG614" s="88"/>
    </row>
    <row r="615" spans="1:33" ht="15.75" customHeight="1">
      <c r="A615" s="52"/>
      <c r="B615" s="87"/>
      <c r="C615" s="88"/>
      <c r="AG615" s="88"/>
    </row>
    <row r="616" spans="1:33" ht="15.75" customHeight="1">
      <c r="A616" s="52"/>
      <c r="B616" s="87"/>
      <c r="C616" s="88"/>
      <c r="AG616" s="88"/>
    </row>
    <row r="617" spans="1:33" ht="15.75" customHeight="1">
      <c r="A617" s="52"/>
      <c r="B617" s="87"/>
      <c r="C617" s="88"/>
      <c r="AG617" s="88"/>
    </row>
    <row r="618" spans="1:33" ht="15.75" customHeight="1">
      <c r="A618" s="52"/>
      <c r="B618" s="87"/>
      <c r="C618" s="88"/>
      <c r="AG618" s="88"/>
    </row>
    <row r="619" spans="1:33" ht="15.75" customHeight="1">
      <c r="A619" s="52"/>
      <c r="B619" s="87"/>
      <c r="C619" s="88"/>
      <c r="AG619" s="88"/>
    </row>
    <row r="620" spans="1:33" ht="15.75" customHeight="1">
      <c r="A620" s="52"/>
      <c r="B620" s="87"/>
      <c r="C620" s="88"/>
      <c r="AG620" s="88"/>
    </row>
    <row r="621" spans="1:33" ht="15.75" customHeight="1">
      <c r="A621" s="52"/>
      <c r="B621" s="87"/>
      <c r="C621" s="88"/>
      <c r="AG621" s="88"/>
    </row>
    <row r="622" spans="1:33" ht="15.75" customHeight="1">
      <c r="A622" s="52"/>
      <c r="B622" s="87"/>
      <c r="C622" s="88"/>
      <c r="AG622" s="88"/>
    </row>
    <row r="623" spans="1:33" ht="15.75" customHeight="1">
      <c r="A623" s="52"/>
      <c r="B623" s="87"/>
      <c r="C623" s="88"/>
      <c r="AG623" s="88"/>
    </row>
    <row r="624" spans="1:33" ht="15.75" customHeight="1">
      <c r="A624" s="52"/>
      <c r="B624" s="87"/>
      <c r="C624" s="88"/>
      <c r="AG624" s="88"/>
    </row>
    <row r="625" spans="1:33" ht="15.75" customHeight="1">
      <c r="A625" s="52"/>
      <c r="B625" s="87"/>
      <c r="C625" s="88"/>
      <c r="AG625" s="88"/>
    </row>
    <row r="626" spans="1:33" ht="15.75" customHeight="1">
      <c r="A626" s="52"/>
      <c r="B626" s="87"/>
      <c r="C626" s="88"/>
      <c r="AG626" s="88"/>
    </row>
    <row r="627" spans="1:33" ht="15.75" customHeight="1">
      <c r="A627" s="52"/>
      <c r="B627" s="87"/>
      <c r="C627" s="88"/>
      <c r="AG627" s="88"/>
    </row>
    <row r="628" spans="1:33" ht="15.75" customHeight="1">
      <c r="A628" s="52"/>
      <c r="B628" s="87"/>
      <c r="C628" s="88"/>
      <c r="AG628" s="88"/>
    </row>
    <row r="629" spans="1:33" ht="15.75" customHeight="1">
      <c r="A629" s="52"/>
      <c r="B629" s="87"/>
      <c r="C629" s="88"/>
      <c r="AG629" s="88"/>
    </row>
    <row r="630" spans="1:33" ht="15.75" customHeight="1">
      <c r="A630" s="52"/>
      <c r="B630" s="87"/>
      <c r="C630" s="88"/>
      <c r="AG630" s="88"/>
    </row>
    <row r="631" spans="1:33" ht="15.75" customHeight="1">
      <c r="A631" s="52"/>
      <c r="B631" s="87"/>
      <c r="C631" s="88"/>
      <c r="AG631" s="88"/>
    </row>
    <row r="632" spans="1:33" ht="15.75" customHeight="1">
      <c r="A632" s="52"/>
      <c r="B632" s="87"/>
      <c r="C632" s="88"/>
      <c r="AG632" s="88"/>
    </row>
    <row r="633" spans="1:33" ht="15.75" customHeight="1">
      <c r="A633" s="52"/>
      <c r="B633" s="87"/>
      <c r="C633" s="88"/>
      <c r="AG633" s="88"/>
    </row>
    <row r="634" spans="1:33" ht="15.75" customHeight="1">
      <c r="A634" s="52"/>
      <c r="B634" s="87"/>
      <c r="C634" s="88"/>
      <c r="AG634" s="88"/>
    </row>
    <row r="635" spans="1:33" ht="15.75" customHeight="1">
      <c r="A635" s="52"/>
      <c r="B635" s="87"/>
      <c r="C635" s="88"/>
      <c r="AG635" s="88"/>
    </row>
    <row r="636" spans="1:33" ht="15.75" customHeight="1">
      <c r="A636" s="52"/>
      <c r="B636" s="87"/>
      <c r="C636" s="88"/>
      <c r="AG636" s="88"/>
    </row>
    <row r="637" spans="1:33" ht="15.75" customHeight="1">
      <c r="A637" s="52"/>
      <c r="B637" s="87"/>
      <c r="C637" s="88"/>
      <c r="AG637" s="88"/>
    </row>
    <row r="638" spans="1:33" ht="15.75" customHeight="1">
      <c r="A638" s="52"/>
      <c r="B638" s="87"/>
      <c r="C638" s="88"/>
      <c r="AG638" s="88"/>
    </row>
    <row r="639" spans="1:33" ht="15.75" customHeight="1">
      <c r="A639" s="52"/>
      <c r="B639" s="87"/>
      <c r="C639" s="88"/>
      <c r="AG639" s="88"/>
    </row>
    <row r="640" spans="1:33" ht="15.75" customHeight="1">
      <c r="A640" s="52"/>
      <c r="B640" s="87"/>
      <c r="C640" s="88"/>
      <c r="AG640" s="88"/>
    </row>
    <row r="641" spans="1:33" ht="15.75" customHeight="1">
      <c r="A641" s="52"/>
      <c r="B641" s="87"/>
      <c r="C641" s="88"/>
      <c r="AG641" s="88"/>
    </row>
    <row r="642" spans="1:33" ht="15.75" customHeight="1">
      <c r="A642" s="52"/>
      <c r="B642" s="87"/>
      <c r="C642" s="88"/>
      <c r="AG642" s="88"/>
    </row>
    <row r="643" spans="1:33" ht="15.75" customHeight="1">
      <c r="A643" s="52"/>
      <c r="B643" s="87"/>
      <c r="C643" s="88"/>
      <c r="AG643" s="88"/>
    </row>
    <row r="644" spans="1:33" ht="15.75" customHeight="1">
      <c r="A644" s="52"/>
      <c r="B644" s="87"/>
      <c r="C644" s="88"/>
      <c r="AG644" s="88"/>
    </row>
    <row r="645" spans="1:33" ht="15.75" customHeight="1">
      <c r="A645" s="52"/>
      <c r="B645" s="87"/>
      <c r="C645" s="88"/>
      <c r="AG645" s="88"/>
    </row>
    <row r="646" spans="1:33" ht="15.75" customHeight="1">
      <c r="A646" s="52"/>
      <c r="B646" s="87"/>
      <c r="C646" s="88"/>
      <c r="AG646" s="88"/>
    </row>
    <row r="647" spans="1:33" ht="15.75" customHeight="1">
      <c r="A647" s="52"/>
      <c r="B647" s="87"/>
      <c r="C647" s="88"/>
      <c r="AG647" s="88"/>
    </row>
    <row r="648" spans="1:33" ht="15.75" customHeight="1">
      <c r="A648" s="52"/>
      <c r="B648" s="87"/>
      <c r="C648" s="88"/>
      <c r="AG648" s="88"/>
    </row>
    <row r="649" spans="1:33" ht="15.75" customHeight="1">
      <c r="A649" s="52"/>
      <c r="B649" s="87"/>
      <c r="C649" s="88"/>
      <c r="AG649" s="88"/>
    </row>
    <row r="650" spans="1:33" ht="15.75" customHeight="1">
      <c r="A650" s="52"/>
      <c r="B650" s="87"/>
      <c r="C650" s="88"/>
      <c r="AG650" s="88"/>
    </row>
    <row r="651" spans="1:33" ht="15.75" customHeight="1">
      <c r="A651" s="52"/>
      <c r="B651" s="87"/>
      <c r="C651" s="88"/>
      <c r="AG651" s="88"/>
    </row>
    <row r="652" spans="1:33" ht="15.75" customHeight="1">
      <c r="A652" s="52"/>
      <c r="B652" s="87"/>
      <c r="C652" s="88"/>
      <c r="AG652" s="88"/>
    </row>
    <row r="653" spans="1:33" ht="15.75" customHeight="1">
      <c r="A653" s="52"/>
      <c r="B653" s="87"/>
      <c r="C653" s="88"/>
      <c r="AG653" s="88"/>
    </row>
    <row r="654" spans="1:33" ht="15.75" customHeight="1">
      <c r="A654" s="52"/>
      <c r="B654" s="87"/>
      <c r="C654" s="88"/>
      <c r="AG654" s="88"/>
    </row>
    <row r="655" spans="1:33" ht="15.75" customHeight="1">
      <c r="A655" s="52"/>
      <c r="B655" s="87"/>
      <c r="C655" s="88"/>
      <c r="AG655" s="88"/>
    </row>
    <row r="656" spans="1:33" ht="15.75" customHeight="1">
      <c r="A656" s="52"/>
      <c r="B656" s="87"/>
      <c r="C656" s="88"/>
      <c r="AG656" s="88"/>
    </row>
    <row r="657" spans="1:33" ht="15.75" customHeight="1">
      <c r="A657" s="52"/>
      <c r="B657" s="87"/>
      <c r="C657" s="88"/>
      <c r="AG657" s="88"/>
    </row>
    <row r="658" spans="1:33" ht="15.75" customHeight="1">
      <c r="A658" s="52"/>
      <c r="B658" s="87"/>
      <c r="C658" s="88"/>
      <c r="AG658" s="88"/>
    </row>
    <row r="659" spans="1:33" ht="15.75" customHeight="1">
      <c r="A659" s="52"/>
      <c r="B659" s="87"/>
      <c r="C659" s="88"/>
      <c r="AG659" s="88"/>
    </row>
    <row r="660" spans="1:33" ht="15.75" customHeight="1">
      <c r="A660" s="52"/>
      <c r="B660" s="87"/>
      <c r="C660" s="88"/>
      <c r="AG660" s="88"/>
    </row>
    <row r="661" spans="1:33" ht="15.75" customHeight="1">
      <c r="A661" s="52"/>
      <c r="B661" s="87"/>
      <c r="C661" s="88"/>
      <c r="AG661" s="88"/>
    </row>
    <row r="662" spans="1:33" ht="15.75" customHeight="1">
      <c r="A662" s="52"/>
      <c r="B662" s="87"/>
      <c r="C662" s="88"/>
      <c r="AG662" s="88"/>
    </row>
    <row r="663" spans="1:33" ht="15.75" customHeight="1">
      <c r="A663" s="52"/>
      <c r="B663" s="87"/>
      <c r="C663" s="88"/>
      <c r="AG663" s="88"/>
    </row>
    <row r="664" spans="1:33" ht="15.75" customHeight="1">
      <c r="A664" s="52"/>
      <c r="B664" s="87"/>
      <c r="C664" s="88"/>
      <c r="AG664" s="88"/>
    </row>
    <row r="665" spans="1:33" ht="15.75" customHeight="1">
      <c r="A665" s="52"/>
      <c r="B665" s="87"/>
      <c r="C665" s="88"/>
      <c r="AG665" s="88"/>
    </row>
    <row r="666" spans="1:33" ht="15.75" customHeight="1">
      <c r="A666" s="52"/>
      <c r="B666" s="87"/>
      <c r="C666" s="88"/>
      <c r="AG666" s="88"/>
    </row>
    <row r="667" spans="1:33" ht="15.75" customHeight="1">
      <c r="A667" s="52"/>
      <c r="B667" s="87"/>
      <c r="C667" s="88"/>
      <c r="AG667" s="88"/>
    </row>
    <row r="668" spans="1:33" ht="15.75" customHeight="1">
      <c r="A668" s="52"/>
      <c r="B668" s="87"/>
      <c r="C668" s="88"/>
      <c r="AG668" s="88"/>
    </row>
    <row r="669" spans="1:33" ht="15.75" customHeight="1">
      <c r="A669" s="52"/>
      <c r="B669" s="87"/>
      <c r="C669" s="88"/>
      <c r="AG669" s="88"/>
    </row>
    <row r="670" spans="1:33" ht="15.75" customHeight="1">
      <c r="A670" s="52"/>
      <c r="B670" s="87"/>
      <c r="C670" s="88"/>
      <c r="AG670" s="88"/>
    </row>
    <row r="671" spans="1:33" ht="15.75" customHeight="1">
      <c r="A671" s="52"/>
      <c r="B671" s="87"/>
      <c r="C671" s="88"/>
      <c r="AG671" s="88"/>
    </row>
    <row r="672" spans="1:33" ht="15.75" customHeight="1">
      <c r="A672" s="52"/>
      <c r="B672" s="87"/>
      <c r="C672" s="88"/>
      <c r="AG672" s="88"/>
    </row>
    <row r="673" spans="1:33" ht="15.75" customHeight="1">
      <c r="A673" s="52"/>
      <c r="B673" s="87"/>
      <c r="C673" s="88"/>
      <c r="AG673" s="88"/>
    </row>
    <row r="674" spans="1:33" ht="15.75" customHeight="1">
      <c r="A674" s="52"/>
      <c r="B674" s="87"/>
      <c r="C674" s="88"/>
      <c r="AG674" s="88"/>
    </row>
    <row r="675" spans="1:33" ht="15.75" customHeight="1">
      <c r="A675" s="52"/>
      <c r="B675" s="87"/>
      <c r="C675" s="88"/>
      <c r="AG675" s="88"/>
    </row>
    <row r="676" spans="1:33" ht="15.75" customHeight="1">
      <c r="A676" s="52"/>
      <c r="B676" s="87"/>
      <c r="C676" s="88"/>
      <c r="AG676" s="88"/>
    </row>
    <row r="677" spans="1:33" ht="15.75" customHeight="1">
      <c r="A677" s="52"/>
      <c r="B677" s="87"/>
      <c r="C677" s="88"/>
      <c r="AG677" s="88"/>
    </row>
    <row r="678" spans="1:33" ht="15.75" customHeight="1">
      <c r="A678" s="52"/>
      <c r="B678" s="87"/>
      <c r="C678" s="88"/>
      <c r="AG678" s="88"/>
    </row>
    <row r="679" spans="1:33" ht="15.75" customHeight="1">
      <c r="A679" s="52"/>
      <c r="B679" s="87"/>
      <c r="C679" s="88"/>
      <c r="AG679" s="88"/>
    </row>
    <row r="680" spans="1:33" ht="15.75" customHeight="1">
      <c r="A680" s="52"/>
      <c r="B680" s="87"/>
      <c r="C680" s="88"/>
      <c r="AG680" s="88"/>
    </row>
    <row r="681" spans="1:33" ht="15.75" customHeight="1">
      <c r="A681" s="52"/>
      <c r="B681" s="87"/>
      <c r="C681" s="88"/>
      <c r="AG681" s="88"/>
    </row>
    <row r="682" spans="1:33" ht="15.75" customHeight="1">
      <c r="A682" s="52"/>
      <c r="B682" s="87"/>
      <c r="C682" s="88"/>
      <c r="AG682" s="88"/>
    </row>
    <row r="683" spans="1:33" ht="15.75" customHeight="1">
      <c r="A683" s="52"/>
      <c r="B683" s="87"/>
      <c r="C683" s="88"/>
      <c r="AG683" s="88"/>
    </row>
    <row r="684" spans="1:33" ht="15.75" customHeight="1">
      <c r="A684" s="52"/>
      <c r="B684" s="87"/>
      <c r="C684" s="88"/>
      <c r="AG684" s="88"/>
    </row>
    <row r="685" spans="1:33" ht="15.75" customHeight="1">
      <c r="A685" s="52"/>
      <c r="B685" s="87"/>
      <c r="C685" s="88"/>
      <c r="AG685" s="88"/>
    </row>
    <row r="686" spans="1:33" ht="15.75" customHeight="1">
      <c r="A686" s="52"/>
      <c r="B686" s="87"/>
      <c r="C686" s="88"/>
      <c r="AG686" s="88"/>
    </row>
    <row r="687" spans="1:33" ht="15.75" customHeight="1">
      <c r="A687" s="52"/>
      <c r="B687" s="87"/>
      <c r="C687" s="88"/>
      <c r="AG687" s="88"/>
    </row>
    <row r="688" spans="1:33" ht="15.75" customHeight="1">
      <c r="A688" s="52"/>
      <c r="B688" s="87"/>
      <c r="C688" s="88"/>
      <c r="AG688" s="88"/>
    </row>
    <row r="689" spans="1:33" ht="15.75" customHeight="1">
      <c r="A689" s="52"/>
      <c r="B689" s="87"/>
      <c r="C689" s="88"/>
      <c r="AG689" s="88"/>
    </row>
    <row r="690" spans="1:33" ht="15.75" customHeight="1">
      <c r="A690" s="52"/>
      <c r="B690" s="87"/>
      <c r="C690" s="88"/>
      <c r="AG690" s="88"/>
    </row>
    <row r="691" spans="1:33" ht="15.75" customHeight="1">
      <c r="A691" s="52"/>
      <c r="B691" s="87"/>
      <c r="C691" s="88"/>
      <c r="AG691" s="88"/>
    </row>
    <row r="692" spans="1:33" ht="15.75" customHeight="1">
      <c r="A692" s="52"/>
      <c r="B692" s="87"/>
      <c r="C692" s="88"/>
      <c r="AG692" s="88"/>
    </row>
    <row r="693" spans="1:33" ht="15.75" customHeight="1">
      <c r="A693" s="52"/>
      <c r="B693" s="87"/>
      <c r="C693" s="88"/>
      <c r="AG693" s="88"/>
    </row>
    <row r="694" spans="1:33" ht="15.75" customHeight="1">
      <c r="A694" s="52"/>
      <c r="B694" s="87"/>
      <c r="C694" s="88"/>
      <c r="AG694" s="88"/>
    </row>
    <row r="695" spans="1:33" ht="15.75" customHeight="1">
      <c r="A695" s="52"/>
      <c r="B695" s="87"/>
      <c r="C695" s="88"/>
      <c r="AG695" s="88"/>
    </row>
    <row r="696" spans="1:33" ht="15.75" customHeight="1">
      <c r="A696" s="52"/>
      <c r="B696" s="87"/>
      <c r="C696" s="88"/>
      <c r="AG696" s="88"/>
    </row>
    <row r="697" spans="1:33" ht="15.75" customHeight="1">
      <c r="A697" s="52"/>
      <c r="B697" s="87"/>
      <c r="C697" s="88"/>
      <c r="AG697" s="88"/>
    </row>
    <row r="698" spans="1:33" ht="15.75" customHeight="1">
      <c r="A698" s="52"/>
      <c r="B698" s="87"/>
      <c r="C698" s="88"/>
      <c r="AG698" s="88"/>
    </row>
    <row r="699" spans="1:33" ht="15.75" customHeight="1">
      <c r="A699" s="52"/>
      <c r="B699" s="87"/>
      <c r="C699" s="88"/>
      <c r="AG699" s="88"/>
    </row>
    <row r="700" spans="1:33" ht="15.75" customHeight="1">
      <c r="A700" s="52"/>
      <c r="B700" s="87"/>
      <c r="C700" s="88"/>
      <c r="AG700" s="88"/>
    </row>
    <row r="701" spans="1:33" ht="15.75" customHeight="1">
      <c r="A701" s="52"/>
      <c r="B701" s="87"/>
      <c r="C701" s="88"/>
      <c r="AG701" s="88"/>
    </row>
    <row r="702" spans="1:33" ht="15.75" customHeight="1">
      <c r="A702" s="52"/>
      <c r="B702" s="87"/>
      <c r="C702" s="88"/>
      <c r="AG702" s="88"/>
    </row>
    <row r="703" spans="1:33" ht="15.75" customHeight="1">
      <c r="A703" s="52"/>
      <c r="B703" s="87"/>
      <c r="C703" s="88"/>
      <c r="AG703" s="88"/>
    </row>
    <row r="704" spans="1:33" ht="15.75" customHeight="1">
      <c r="A704" s="52"/>
      <c r="B704" s="87"/>
      <c r="C704" s="88"/>
      <c r="AG704" s="88"/>
    </row>
    <row r="705" spans="1:33" ht="15.75" customHeight="1">
      <c r="A705" s="52"/>
      <c r="B705" s="87"/>
      <c r="C705" s="88"/>
      <c r="AG705" s="88"/>
    </row>
    <row r="706" spans="1:33" ht="15.75" customHeight="1">
      <c r="A706" s="52"/>
      <c r="B706" s="87"/>
      <c r="C706" s="88"/>
      <c r="AG706" s="88"/>
    </row>
    <row r="707" spans="1:33" ht="15.75" customHeight="1">
      <c r="A707" s="52"/>
      <c r="B707" s="87"/>
      <c r="C707" s="88"/>
      <c r="AG707" s="88"/>
    </row>
    <row r="708" spans="1:33" ht="15.75" customHeight="1">
      <c r="A708" s="52"/>
      <c r="B708" s="87"/>
      <c r="C708" s="88"/>
      <c r="AG708" s="88"/>
    </row>
    <row r="709" spans="1:33" ht="15.75" customHeight="1">
      <c r="A709" s="52"/>
      <c r="B709" s="87"/>
      <c r="C709" s="88"/>
      <c r="AG709" s="88"/>
    </row>
    <row r="710" spans="1:33" ht="15.75" customHeight="1">
      <c r="A710" s="52"/>
      <c r="B710" s="87"/>
      <c r="C710" s="88"/>
      <c r="AG710" s="88"/>
    </row>
    <row r="711" spans="1:33" ht="15.75" customHeight="1">
      <c r="A711" s="52"/>
      <c r="B711" s="87"/>
      <c r="C711" s="88"/>
      <c r="AG711" s="88"/>
    </row>
    <row r="712" spans="1:33" ht="15.75" customHeight="1">
      <c r="A712" s="52"/>
      <c r="B712" s="87"/>
      <c r="C712" s="88"/>
      <c r="AG712" s="88"/>
    </row>
    <row r="713" spans="1:33" ht="15.75" customHeight="1">
      <c r="A713" s="52"/>
      <c r="B713" s="87"/>
      <c r="C713" s="88"/>
      <c r="AG713" s="88"/>
    </row>
    <row r="714" spans="1:33" ht="15.75" customHeight="1">
      <c r="A714" s="52"/>
      <c r="B714" s="87"/>
      <c r="C714" s="88"/>
      <c r="AG714" s="88"/>
    </row>
    <row r="715" spans="1:33" ht="15.75" customHeight="1">
      <c r="A715" s="52"/>
      <c r="B715" s="87"/>
      <c r="C715" s="88"/>
      <c r="AG715" s="88"/>
    </row>
    <row r="716" spans="1:33" ht="15.75" customHeight="1">
      <c r="A716" s="52"/>
      <c r="B716" s="87"/>
      <c r="C716" s="88"/>
      <c r="AG716" s="88"/>
    </row>
    <row r="717" spans="1:33" ht="15.75" customHeight="1">
      <c r="A717" s="52"/>
      <c r="B717" s="87"/>
      <c r="C717" s="88"/>
      <c r="AG717" s="88"/>
    </row>
    <row r="718" spans="1:33" ht="15.75" customHeight="1">
      <c r="A718" s="52"/>
      <c r="B718" s="87"/>
      <c r="C718" s="88"/>
      <c r="AG718" s="88"/>
    </row>
    <row r="719" spans="1:33" ht="15.75" customHeight="1">
      <c r="A719" s="52"/>
      <c r="B719" s="87"/>
      <c r="C719" s="88"/>
      <c r="AG719" s="88"/>
    </row>
    <row r="720" spans="1:33" ht="15.75" customHeight="1">
      <c r="A720" s="52"/>
      <c r="B720" s="87"/>
      <c r="C720" s="88"/>
      <c r="AG720" s="88"/>
    </row>
    <row r="721" spans="1:33" ht="15.75" customHeight="1">
      <c r="A721" s="52"/>
      <c r="B721" s="87"/>
      <c r="C721" s="88"/>
      <c r="AG721" s="88"/>
    </row>
    <row r="722" spans="1:33" ht="15.75" customHeight="1">
      <c r="A722" s="52"/>
      <c r="B722" s="87"/>
      <c r="C722" s="88"/>
      <c r="AG722" s="88"/>
    </row>
    <row r="723" spans="1:33" ht="15.75" customHeight="1">
      <c r="A723" s="52"/>
      <c r="B723" s="87"/>
      <c r="C723" s="88"/>
      <c r="AG723" s="88"/>
    </row>
    <row r="724" spans="1:33" ht="15.75" customHeight="1">
      <c r="A724" s="52"/>
      <c r="B724" s="87"/>
      <c r="C724" s="88"/>
      <c r="AG724" s="88"/>
    </row>
    <row r="725" spans="1:33" ht="15.75" customHeight="1">
      <c r="A725" s="52"/>
      <c r="B725" s="87"/>
      <c r="C725" s="88"/>
      <c r="AG725" s="88"/>
    </row>
    <row r="726" spans="1:33" ht="15.75" customHeight="1">
      <c r="A726" s="52"/>
      <c r="B726" s="87"/>
      <c r="C726" s="88"/>
      <c r="AG726" s="88"/>
    </row>
    <row r="727" spans="1:33" ht="15.75" customHeight="1">
      <c r="A727" s="52"/>
      <c r="B727" s="87"/>
      <c r="C727" s="88"/>
      <c r="AG727" s="88"/>
    </row>
    <row r="728" spans="1:33" ht="15.75" customHeight="1">
      <c r="A728" s="52"/>
      <c r="B728" s="87"/>
      <c r="C728" s="88"/>
      <c r="AG728" s="88"/>
    </row>
    <row r="729" spans="1:33" ht="15.75" customHeight="1">
      <c r="A729" s="52"/>
      <c r="B729" s="87"/>
      <c r="C729" s="88"/>
      <c r="AG729" s="88"/>
    </row>
    <row r="730" spans="1:33" ht="15.75" customHeight="1">
      <c r="A730" s="52"/>
      <c r="B730" s="87"/>
      <c r="C730" s="88"/>
      <c r="AG730" s="88"/>
    </row>
    <row r="731" spans="1:33" ht="15.75" customHeight="1">
      <c r="A731" s="52"/>
      <c r="B731" s="87"/>
      <c r="C731" s="88"/>
      <c r="AG731" s="88"/>
    </row>
    <row r="732" spans="1:33" ht="15.75" customHeight="1">
      <c r="A732" s="52"/>
      <c r="B732" s="87"/>
      <c r="C732" s="88"/>
      <c r="AG732" s="88"/>
    </row>
    <row r="733" spans="1:33" ht="15.75" customHeight="1">
      <c r="A733" s="52"/>
      <c r="B733" s="87"/>
      <c r="C733" s="88"/>
      <c r="AG733" s="88"/>
    </row>
    <row r="734" spans="1:33" ht="15.75" customHeight="1">
      <c r="A734" s="52"/>
      <c r="B734" s="87"/>
      <c r="C734" s="88"/>
      <c r="AG734" s="88"/>
    </row>
    <row r="735" spans="1:33" ht="15.75" customHeight="1">
      <c r="A735" s="52"/>
      <c r="B735" s="87"/>
      <c r="C735" s="88"/>
      <c r="AG735" s="88"/>
    </row>
    <row r="736" spans="1:33" ht="15.75" customHeight="1">
      <c r="A736" s="52"/>
      <c r="B736" s="87"/>
      <c r="C736" s="88"/>
      <c r="AG736" s="88"/>
    </row>
    <row r="737" spans="1:33" ht="15.75" customHeight="1">
      <c r="A737" s="52"/>
      <c r="B737" s="87"/>
      <c r="C737" s="88"/>
      <c r="AG737" s="88"/>
    </row>
    <row r="738" spans="1:33" ht="15.75" customHeight="1">
      <c r="A738" s="52"/>
      <c r="B738" s="87"/>
      <c r="C738" s="88"/>
      <c r="AG738" s="88"/>
    </row>
    <row r="739" spans="1:33" ht="15.75" customHeight="1">
      <c r="A739" s="52"/>
      <c r="B739" s="87"/>
      <c r="C739" s="88"/>
      <c r="AG739" s="88"/>
    </row>
    <row r="740" spans="1:33" ht="15.75" customHeight="1">
      <c r="A740" s="52"/>
      <c r="B740" s="87"/>
      <c r="C740" s="88"/>
      <c r="AG740" s="88"/>
    </row>
    <row r="741" spans="1:33" ht="15.75" customHeight="1">
      <c r="A741" s="52"/>
      <c r="B741" s="87"/>
      <c r="C741" s="88"/>
      <c r="AG741" s="88"/>
    </row>
    <row r="742" spans="1:33" ht="15.75" customHeight="1">
      <c r="A742" s="52"/>
      <c r="B742" s="87"/>
      <c r="C742" s="88"/>
      <c r="AG742" s="88"/>
    </row>
    <row r="743" spans="1:33" ht="15.75" customHeight="1">
      <c r="A743" s="52"/>
      <c r="B743" s="87"/>
      <c r="C743" s="88"/>
      <c r="AG743" s="88"/>
    </row>
    <row r="744" spans="1:33" ht="15.75" customHeight="1">
      <c r="A744" s="52"/>
      <c r="B744" s="87"/>
      <c r="C744" s="88"/>
      <c r="AG744" s="88"/>
    </row>
    <row r="745" spans="1:33" ht="15.75" customHeight="1">
      <c r="A745" s="52"/>
      <c r="B745" s="87"/>
      <c r="C745" s="88"/>
      <c r="AG745" s="88"/>
    </row>
    <row r="746" spans="1:33" ht="15.75" customHeight="1">
      <c r="A746" s="52"/>
      <c r="B746" s="87"/>
      <c r="C746" s="88"/>
      <c r="AG746" s="88"/>
    </row>
    <row r="747" spans="1:33" ht="15.75" customHeight="1">
      <c r="A747" s="52"/>
      <c r="B747" s="87"/>
      <c r="C747" s="88"/>
      <c r="AG747" s="88"/>
    </row>
    <row r="748" spans="1:33" ht="15.75" customHeight="1">
      <c r="A748" s="52"/>
      <c r="B748" s="87"/>
      <c r="C748" s="88"/>
      <c r="AG748" s="88"/>
    </row>
    <row r="749" spans="1:33" ht="15.75" customHeight="1">
      <c r="A749" s="52"/>
      <c r="B749" s="87"/>
      <c r="C749" s="88"/>
      <c r="AG749" s="88"/>
    </row>
    <row r="750" spans="1:33" ht="15.75" customHeight="1">
      <c r="A750" s="52"/>
      <c r="B750" s="87"/>
      <c r="C750" s="88"/>
      <c r="AG750" s="88"/>
    </row>
    <row r="751" spans="1:33" ht="15.75" customHeight="1">
      <c r="A751" s="52"/>
      <c r="B751" s="87"/>
      <c r="C751" s="88"/>
      <c r="AG751" s="88"/>
    </row>
    <row r="752" spans="1:33" ht="15.75" customHeight="1">
      <c r="A752" s="52"/>
      <c r="B752" s="87"/>
      <c r="C752" s="88"/>
      <c r="AG752" s="88"/>
    </row>
    <row r="753" spans="1:33" ht="15.75" customHeight="1">
      <c r="A753" s="52"/>
      <c r="B753" s="87"/>
      <c r="C753" s="88"/>
      <c r="AG753" s="88"/>
    </row>
    <row r="754" spans="1:33" ht="15.75" customHeight="1">
      <c r="A754" s="52"/>
      <c r="B754" s="87"/>
      <c r="C754" s="88"/>
      <c r="AG754" s="88"/>
    </row>
    <row r="755" spans="1:33" ht="15.75" customHeight="1">
      <c r="A755" s="52"/>
      <c r="B755" s="87"/>
      <c r="C755" s="88"/>
      <c r="AG755" s="88"/>
    </row>
    <row r="756" spans="1:33" ht="15.75" customHeight="1">
      <c r="A756" s="52"/>
      <c r="B756" s="87"/>
      <c r="C756" s="88"/>
      <c r="AG756" s="88"/>
    </row>
    <row r="757" spans="1:33" ht="15.75" customHeight="1">
      <c r="A757" s="52"/>
      <c r="B757" s="87"/>
      <c r="C757" s="88"/>
      <c r="AG757" s="88"/>
    </row>
    <row r="758" spans="1:33" ht="15.75" customHeight="1">
      <c r="A758" s="52"/>
      <c r="B758" s="87"/>
      <c r="C758" s="88"/>
      <c r="AG758" s="88"/>
    </row>
    <row r="759" spans="1:33" ht="15.75" customHeight="1">
      <c r="A759" s="52"/>
      <c r="B759" s="87"/>
      <c r="C759" s="88"/>
      <c r="AG759" s="88"/>
    </row>
    <row r="760" spans="1:33" ht="15.75" customHeight="1">
      <c r="A760" s="52"/>
      <c r="B760" s="87"/>
      <c r="C760" s="88"/>
      <c r="AG760" s="88"/>
    </row>
    <row r="761" spans="1:33" ht="15.75" customHeight="1">
      <c r="A761" s="52"/>
      <c r="B761" s="87"/>
      <c r="C761" s="88"/>
      <c r="AG761" s="88"/>
    </row>
    <row r="762" spans="1:33" ht="15.75" customHeight="1">
      <c r="A762" s="52"/>
      <c r="B762" s="87"/>
      <c r="C762" s="88"/>
      <c r="AG762" s="88"/>
    </row>
    <row r="763" spans="1:33" ht="15.75" customHeight="1">
      <c r="A763" s="52"/>
      <c r="B763" s="87"/>
      <c r="C763" s="88"/>
      <c r="AG763" s="88"/>
    </row>
    <row r="764" spans="1:33" ht="15.75" customHeight="1">
      <c r="A764" s="52"/>
      <c r="B764" s="87"/>
      <c r="C764" s="88"/>
      <c r="AG764" s="88"/>
    </row>
    <row r="765" spans="1:33" ht="15.75" customHeight="1">
      <c r="A765" s="52"/>
      <c r="B765" s="87"/>
      <c r="C765" s="88"/>
      <c r="AG765" s="88"/>
    </row>
    <row r="766" spans="1:33" ht="15.75" customHeight="1">
      <c r="A766" s="52"/>
      <c r="B766" s="87"/>
      <c r="C766" s="88"/>
      <c r="AG766" s="88"/>
    </row>
    <row r="767" spans="1:33" ht="15.75" customHeight="1">
      <c r="A767" s="52"/>
      <c r="B767" s="87"/>
      <c r="C767" s="88"/>
      <c r="AG767" s="88"/>
    </row>
    <row r="768" spans="1:33" ht="15.75" customHeight="1">
      <c r="A768" s="52"/>
      <c r="B768" s="87"/>
      <c r="C768" s="88"/>
      <c r="AG768" s="88"/>
    </row>
    <row r="769" spans="1:33" ht="15.75" customHeight="1">
      <c r="A769" s="52"/>
      <c r="B769" s="87"/>
      <c r="C769" s="88"/>
      <c r="AG769" s="88"/>
    </row>
    <row r="770" spans="1:33" ht="15.75" customHeight="1">
      <c r="A770" s="52"/>
      <c r="B770" s="87"/>
      <c r="C770" s="88"/>
      <c r="AG770" s="88"/>
    </row>
    <row r="771" spans="1:33" ht="15.75" customHeight="1">
      <c r="A771" s="52"/>
      <c r="B771" s="87"/>
      <c r="C771" s="88"/>
      <c r="AG771" s="88"/>
    </row>
    <row r="772" spans="1:33" ht="15.75" customHeight="1">
      <c r="A772" s="52"/>
      <c r="B772" s="87"/>
      <c r="C772" s="88"/>
      <c r="AG772" s="88"/>
    </row>
    <row r="773" spans="1:33" ht="15.75" customHeight="1">
      <c r="A773" s="52"/>
      <c r="B773" s="87"/>
      <c r="C773" s="88"/>
      <c r="AG773" s="88"/>
    </row>
    <row r="774" spans="1:33" ht="15.75" customHeight="1">
      <c r="A774" s="52"/>
      <c r="B774" s="87"/>
      <c r="C774" s="88"/>
      <c r="AG774" s="88"/>
    </row>
    <row r="775" spans="1:33" ht="15.75" customHeight="1">
      <c r="A775" s="52"/>
      <c r="B775" s="87"/>
      <c r="C775" s="88"/>
      <c r="AG775" s="88"/>
    </row>
    <row r="776" spans="1:33" ht="15.75" customHeight="1">
      <c r="A776" s="52"/>
      <c r="B776" s="87"/>
      <c r="C776" s="88"/>
      <c r="AG776" s="88"/>
    </row>
    <row r="777" spans="1:33" ht="15.75" customHeight="1">
      <c r="A777" s="52"/>
      <c r="B777" s="87"/>
      <c r="C777" s="88"/>
      <c r="AG777" s="88"/>
    </row>
    <row r="778" spans="1:33" ht="15.75" customHeight="1">
      <c r="A778" s="52"/>
      <c r="B778" s="87"/>
      <c r="C778" s="88"/>
      <c r="AG778" s="88"/>
    </row>
    <row r="779" spans="1:33" ht="15.75" customHeight="1">
      <c r="A779" s="52"/>
      <c r="B779" s="87"/>
      <c r="C779" s="88"/>
      <c r="AG779" s="88"/>
    </row>
    <row r="780" spans="1:33" ht="15.75" customHeight="1">
      <c r="A780" s="52"/>
      <c r="B780" s="87"/>
      <c r="C780" s="88"/>
      <c r="AG780" s="88"/>
    </row>
    <row r="781" spans="1:33" ht="15.75" customHeight="1">
      <c r="A781" s="52"/>
      <c r="B781" s="87"/>
      <c r="C781" s="88"/>
      <c r="AG781" s="88"/>
    </row>
    <row r="782" spans="1:33" ht="15.75" customHeight="1">
      <c r="A782" s="52"/>
      <c r="B782" s="87"/>
      <c r="C782" s="88"/>
      <c r="AG782" s="88"/>
    </row>
    <row r="783" spans="1:33" ht="15.75" customHeight="1">
      <c r="A783" s="52"/>
      <c r="B783" s="87"/>
      <c r="C783" s="88"/>
      <c r="AG783" s="88"/>
    </row>
    <row r="784" spans="1:33" ht="15.75" customHeight="1">
      <c r="A784" s="52"/>
      <c r="B784" s="87"/>
      <c r="C784" s="88"/>
      <c r="AG784" s="88"/>
    </row>
    <row r="785" spans="1:33" ht="15.75" customHeight="1">
      <c r="A785" s="52"/>
      <c r="B785" s="87"/>
      <c r="C785" s="88"/>
      <c r="AG785" s="88"/>
    </row>
    <row r="786" spans="1:33" ht="15.75" customHeight="1">
      <c r="A786" s="52"/>
      <c r="B786" s="87"/>
      <c r="C786" s="88"/>
      <c r="AG786" s="88"/>
    </row>
    <row r="787" spans="1:33" ht="15.75" customHeight="1">
      <c r="A787" s="52"/>
      <c r="B787" s="87"/>
      <c r="C787" s="88"/>
      <c r="AG787" s="88"/>
    </row>
    <row r="788" spans="1:33" ht="15.75" customHeight="1">
      <c r="A788" s="52"/>
      <c r="B788" s="87"/>
      <c r="C788" s="88"/>
      <c r="AG788" s="88"/>
    </row>
    <row r="789" spans="1:33" ht="15.75" customHeight="1">
      <c r="A789" s="52"/>
      <c r="B789" s="87"/>
      <c r="C789" s="88"/>
      <c r="AG789" s="88"/>
    </row>
    <row r="790" spans="1:33" ht="15.75" customHeight="1">
      <c r="A790" s="52"/>
      <c r="B790" s="87"/>
      <c r="C790" s="88"/>
      <c r="AG790" s="88"/>
    </row>
    <row r="791" spans="1:33" ht="15.75" customHeight="1">
      <c r="A791" s="52"/>
      <c r="B791" s="87"/>
      <c r="C791" s="88"/>
      <c r="AG791" s="88"/>
    </row>
    <row r="792" spans="1:33" ht="15.75" customHeight="1">
      <c r="A792" s="52"/>
      <c r="B792" s="87"/>
      <c r="C792" s="88"/>
      <c r="AG792" s="88"/>
    </row>
    <row r="793" spans="1:33" ht="15.75" customHeight="1">
      <c r="A793" s="52"/>
      <c r="B793" s="87"/>
      <c r="C793" s="88"/>
      <c r="AG793" s="88"/>
    </row>
    <row r="794" spans="1:33" ht="15.75" customHeight="1">
      <c r="A794" s="52"/>
      <c r="B794" s="87"/>
      <c r="C794" s="88"/>
      <c r="AG794" s="88"/>
    </row>
    <row r="795" spans="1:33" ht="15.75" customHeight="1">
      <c r="A795" s="52"/>
      <c r="B795" s="87"/>
      <c r="C795" s="88"/>
      <c r="AG795" s="88"/>
    </row>
    <row r="796" spans="1:33" ht="15.75" customHeight="1">
      <c r="A796" s="52"/>
      <c r="B796" s="87"/>
      <c r="C796" s="88"/>
      <c r="AG796" s="88"/>
    </row>
    <row r="797" spans="1:33" ht="15.75" customHeight="1">
      <c r="A797" s="52"/>
      <c r="B797" s="87"/>
      <c r="C797" s="88"/>
      <c r="AG797" s="88"/>
    </row>
    <row r="798" spans="1:33" ht="15.75" customHeight="1">
      <c r="A798" s="52"/>
      <c r="B798" s="87"/>
      <c r="C798" s="88"/>
      <c r="AG798" s="88"/>
    </row>
    <row r="799" spans="1:33" ht="15.75" customHeight="1">
      <c r="A799" s="52"/>
      <c r="B799" s="87"/>
      <c r="C799" s="88"/>
      <c r="AG799" s="88"/>
    </row>
    <row r="800" spans="1:33" ht="15.75" customHeight="1">
      <c r="A800" s="52"/>
      <c r="B800" s="87"/>
      <c r="C800" s="88"/>
      <c r="AG800" s="88"/>
    </row>
    <row r="801" spans="1:33" ht="15.75" customHeight="1">
      <c r="A801" s="52"/>
      <c r="B801" s="87"/>
      <c r="C801" s="88"/>
      <c r="AG801" s="88"/>
    </row>
    <row r="802" spans="1:33" ht="15.75" customHeight="1">
      <c r="A802" s="52"/>
      <c r="B802" s="87"/>
      <c r="C802" s="88"/>
      <c r="AG802" s="88"/>
    </row>
    <row r="803" spans="1:33" ht="15.75" customHeight="1">
      <c r="A803" s="52"/>
      <c r="B803" s="87"/>
      <c r="C803" s="88"/>
      <c r="AG803" s="88"/>
    </row>
    <row r="804" spans="1:33" ht="15.75" customHeight="1">
      <c r="A804" s="52"/>
      <c r="B804" s="87"/>
      <c r="C804" s="88"/>
      <c r="AG804" s="88"/>
    </row>
    <row r="805" spans="1:33" ht="15.75" customHeight="1">
      <c r="A805" s="52"/>
      <c r="B805" s="87"/>
      <c r="C805" s="88"/>
      <c r="AG805" s="88"/>
    </row>
    <row r="806" spans="1:33" ht="15.75" customHeight="1">
      <c r="A806" s="52"/>
      <c r="B806" s="87"/>
      <c r="C806" s="88"/>
      <c r="AG806" s="88"/>
    </row>
    <row r="807" spans="1:33" ht="15.75" customHeight="1">
      <c r="A807" s="52"/>
      <c r="B807" s="87"/>
      <c r="C807" s="88"/>
      <c r="AG807" s="88"/>
    </row>
    <row r="808" spans="1:33" ht="15.75" customHeight="1">
      <c r="A808" s="52"/>
      <c r="B808" s="87"/>
      <c r="C808" s="88"/>
      <c r="AG808" s="88"/>
    </row>
    <row r="809" spans="1:33" ht="15.75" customHeight="1">
      <c r="A809" s="52"/>
      <c r="B809" s="87"/>
      <c r="C809" s="88"/>
      <c r="AG809" s="88"/>
    </row>
    <row r="810" spans="1:33" ht="15.75" customHeight="1">
      <c r="A810" s="52"/>
      <c r="B810" s="87"/>
      <c r="C810" s="88"/>
      <c r="AG810" s="88"/>
    </row>
    <row r="811" spans="1:33" ht="15.75" customHeight="1">
      <c r="A811" s="52"/>
      <c r="B811" s="87"/>
      <c r="C811" s="88"/>
      <c r="AG811" s="88"/>
    </row>
    <row r="812" spans="1:33" ht="15.75" customHeight="1">
      <c r="A812" s="52"/>
      <c r="B812" s="87"/>
      <c r="C812" s="88"/>
      <c r="AG812" s="88"/>
    </row>
    <row r="813" spans="1:33" ht="15.75" customHeight="1">
      <c r="A813" s="52"/>
      <c r="B813" s="87"/>
      <c r="C813" s="88"/>
      <c r="AG813" s="88"/>
    </row>
    <row r="814" spans="1:33" ht="15.75" customHeight="1">
      <c r="A814" s="52"/>
      <c r="B814" s="87"/>
      <c r="C814" s="88"/>
      <c r="AG814" s="88"/>
    </row>
    <row r="815" spans="1:33" ht="15.75" customHeight="1">
      <c r="A815" s="52"/>
      <c r="B815" s="87"/>
      <c r="C815" s="88"/>
      <c r="AG815" s="88"/>
    </row>
    <row r="816" spans="1:33" ht="15.75" customHeight="1">
      <c r="A816" s="52"/>
      <c r="B816" s="87"/>
      <c r="C816" s="88"/>
      <c r="AG816" s="88"/>
    </row>
    <row r="817" spans="1:33" ht="15.75" customHeight="1">
      <c r="A817" s="52"/>
      <c r="B817" s="87"/>
      <c r="C817" s="88"/>
      <c r="AG817" s="88"/>
    </row>
    <row r="818" spans="1:33" ht="15.75" customHeight="1">
      <c r="A818" s="52"/>
      <c r="B818" s="87"/>
      <c r="C818" s="88"/>
      <c r="AG818" s="88"/>
    </row>
    <row r="819" spans="1:33" ht="15.75" customHeight="1">
      <c r="A819" s="52"/>
      <c r="B819" s="87"/>
      <c r="C819" s="88"/>
      <c r="AG819" s="88"/>
    </row>
    <row r="820" spans="1:33" ht="15.75" customHeight="1">
      <c r="A820" s="52"/>
      <c r="B820" s="87"/>
      <c r="C820" s="88"/>
      <c r="AG820" s="88"/>
    </row>
    <row r="821" spans="1:33" ht="15.75" customHeight="1">
      <c r="A821" s="52"/>
      <c r="B821" s="87"/>
      <c r="C821" s="88"/>
      <c r="AG821" s="88"/>
    </row>
    <row r="822" spans="1:33" ht="15.75" customHeight="1">
      <c r="A822" s="52"/>
      <c r="B822" s="87"/>
      <c r="C822" s="88"/>
      <c r="AG822" s="88"/>
    </row>
    <row r="823" spans="1:33" ht="15.75" customHeight="1">
      <c r="A823" s="52"/>
      <c r="B823" s="87"/>
      <c r="C823" s="88"/>
      <c r="AG823" s="88"/>
    </row>
    <row r="824" spans="1:33" ht="15.75" customHeight="1">
      <c r="A824" s="52"/>
      <c r="B824" s="87"/>
      <c r="C824" s="88"/>
      <c r="AG824" s="88"/>
    </row>
    <row r="825" spans="1:33" ht="15.75" customHeight="1">
      <c r="A825" s="52"/>
      <c r="B825" s="87"/>
      <c r="C825" s="88"/>
      <c r="AG825" s="88"/>
    </row>
    <row r="826" spans="1:33" ht="15.75" customHeight="1">
      <c r="A826" s="52"/>
      <c r="B826" s="87"/>
      <c r="C826" s="88"/>
      <c r="AG826" s="88"/>
    </row>
    <row r="827" spans="1:33" ht="15.75" customHeight="1">
      <c r="A827" s="52"/>
      <c r="B827" s="87"/>
      <c r="C827" s="88"/>
      <c r="AG827" s="88"/>
    </row>
    <row r="828" spans="1:33" ht="15.75" customHeight="1">
      <c r="A828" s="52"/>
      <c r="B828" s="87"/>
      <c r="C828" s="88"/>
      <c r="AG828" s="88"/>
    </row>
    <row r="829" spans="1:33" ht="15.75" customHeight="1">
      <c r="A829" s="52"/>
      <c r="B829" s="87"/>
      <c r="C829" s="88"/>
      <c r="AG829" s="88"/>
    </row>
    <row r="830" spans="1:33" ht="15.75" customHeight="1">
      <c r="A830" s="52"/>
      <c r="B830" s="87"/>
      <c r="C830" s="88"/>
      <c r="AG830" s="88"/>
    </row>
    <row r="831" spans="1:33" ht="15.75" customHeight="1">
      <c r="A831" s="52"/>
      <c r="B831" s="87"/>
      <c r="C831" s="88"/>
      <c r="AG831" s="88"/>
    </row>
    <row r="832" spans="1:33" ht="15.75" customHeight="1">
      <c r="A832" s="52"/>
      <c r="B832" s="87"/>
      <c r="C832" s="88"/>
      <c r="AG832" s="88"/>
    </row>
    <row r="833" spans="1:33" ht="15.75" customHeight="1">
      <c r="A833" s="52"/>
      <c r="B833" s="87"/>
      <c r="C833" s="88"/>
      <c r="AG833" s="88"/>
    </row>
    <row r="834" spans="1:33" ht="15.75" customHeight="1">
      <c r="A834" s="52"/>
      <c r="B834" s="87"/>
      <c r="C834" s="88"/>
      <c r="AG834" s="88"/>
    </row>
    <row r="835" spans="1:33" ht="15.75" customHeight="1">
      <c r="A835" s="52"/>
      <c r="B835" s="87"/>
      <c r="C835" s="88"/>
      <c r="AG835" s="88"/>
    </row>
    <row r="836" spans="1:33" ht="15.75" customHeight="1">
      <c r="A836" s="52"/>
      <c r="B836" s="87"/>
      <c r="C836" s="88"/>
      <c r="AG836" s="88"/>
    </row>
    <row r="837" spans="1:33" ht="15.75" customHeight="1">
      <c r="A837" s="52"/>
      <c r="B837" s="87"/>
      <c r="C837" s="88"/>
      <c r="AG837" s="88"/>
    </row>
    <row r="838" spans="1:33" ht="15.75" customHeight="1">
      <c r="A838" s="52"/>
      <c r="B838" s="87"/>
      <c r="C838" s="88"/>
      <c r="AG838" s="88"/>
    </row>
    <row r="839" spans="1:33" ht="15.75" customHeight="1">
      <c r="A839" s="52"/>
      <c r="B839" s="87"/>
      <c r="C839" s="88"/>
      <c r="AG839" s="88"/>
    </row>
    <row r="840" spans="1:33" ht="15.75" customHeight="1">
      <c r="A840" s="52"/>
      <c r="B840" s="87"/>
      <c r="C840" s="88"/>
      <c r="AG840" s="88"/>
    </row>
    <row r="841" spans="1:33" ht="15.75" customHeight="1">
      <c r="A841" s="52"/>
      <c r="B841" s="87"/>
      <c r="C841" s="88"/>
      <c r="AG841" s="88"/>
    </row>
    <row r="842" spans="1:33" ht="15.75" customHeight="1">
      <c r="A842" s="52"/>
      <c r="B842" s="87"/>
      <c r="C842" s="88"/>
      <c r="AG842" s="88"/>
    </row>
    <row r="843" spans="1:33" ht="15.75" customHeight="1">
      <c r="A843" s="52"/>
      <c r="B843" s="87"/>
      <c r="C843" s="88"/>
      <c r="AG843" s="88"/>
    </row>
    <row r="844" spans="1:33" ht="15.75" customHeight="1">
      <c r="A844" s="52"/>
      <c r="B844" s="87"/>
      <c r="C844" s="88"/>
      <c r="AG844" s="88"/>
    </row>
    <row r="845" spans="1:33" ht="15.75" customHeight="1">
      <c r="A845" s="52"/>
      <c r="B845" s="87"/>
      <c r="C845" s="88"/>
      <c r="AG845" s="88"/>
    </row>
    <row r="846" spans="1:33" ht="15.75" customHeight="1">
      <c r="A846" s="52"/>
      <c r="B846" s="87"/>
      <c r="C846" s="88"/>
      <c r="AG846" s="88"/>
    </row>
    <row r="847" spans="1:33" ht="15.75" customHeight="1">
      <c r="A847" s="52"/>
      <c r="B847" s="87"/>
      <c r="C847" s="88"/>
      <c r="AG847" s="88"/>
    </row>
    <row r="848" spans="1:33" ht="15.75" customHeight="1">
      <c r="A848" s="52"/>
      <c r="B848" s="87"/>
      <c r="C848" s="88"/>
      <c r="AG848" s="88"/>
    </row>
    <row r="849" spans="1:33" ht="15.75" customHeight="1">
      <c r="A849" s="52"/>
      <c r="B849" s="87"/>
      <c r="C849" s="88"/>
      <c r="AG849" s="88"/>
    </row>
    <row r="850" spans="1:33" ht="15.75" customHeight="1">
      <c r="A850" s="52"/>
      <c r="B850" s="87"/>
      <c r="C850" s="88"/>
      <c r="AG850" s="88"/>
    </row>
    <row r="851" spans="1:33" ht="15.75" customHeight="1">
      <c r="A851" s="52"/>
      <c r="B851" s="87"/>
      <c r="C851" s="88"/>
      <c r="AG851" s="88"/>
    </row>
    <row r="852" spans="1:33" ht="15.75" customHeight="1">
      <c r="A852" s="52"/>
      <c r="B852" s="87"/>
      <c r="C852" s="88"/>
      <c r="AG852" s="88"/>
    </row>
    <row r="853" spans="1:33" ht="15.75" customHeight="1">
      <c r="A853" s="52"/>
      <c r="B853" s="87"/>
      <c r="C853" s="88"/>
      <c r="AG853" s="88"/>
    </row>
    <row r="854" spans="1:33" ht="15.75" customHeight="1">
      <c r="A854" s="52"/>
      <c r="B854" s="87"/>
      <c r="C854" s="88"/>
      <c r="AG854" s="88"/>
    </row>
    <row r="855" spans="1:33" ht="15.75" customHeight="1">
      <c r="A855" s="52"/>
      <c r="B855" s="87"/>
      <c r="C855" s="88"/>
      <c r="AG855" s="88"/>
    </row>
    <row r="856" spans="1:33" ht="15.75" customHeight="1">
      <c r="A856" s="52"/>
      <c r="B856" s="87"/>
      <c r="C856" s="88"/>
      <c r="AG856" s="88"/>
    </row>
    <row r="857" spans="1:33" ht="15.75" customHeight="1">
      <c r="A857" s="52"/>
      <c r="B857" s="87"/>
      <c r="C857" s="88"/>
      <c r="AG857" s="88"/>
    </row>
    <row r="858" spans="1:33" ht="15.75" customHeight="1">
      <c r="A858" s="52"/>
      <c r="B858" s="87"/>
      <c r="C858" s="88"/>
      <c r="AG858" s="88"/>
    </row>
    <row r="859" spans="1:33" ht="15.75" customHeight="1">
      <c r="A859" s="52"/>
      <c r="B859" s="87"/>
      <c r="C859" s="88"/>
      <c r="AG859" s="88"/>
    </row>
    <row r="860" spans="1:33" ht="15.75" customHeight="1">
      <c r="A860" s="52"/>
      <c r="B860" s="87"/>
      <c r="C860" s="88"/>
      <c r="AG860" s="88"/>
    </row>
    <row r="861" spans="1:33" ht="15.75" customHeight="1">
      <c r="A861" s="52"/>
      <c r="B861" s="87"/>
      <c r="C861" s="88"/>
      <c r="AG861" s="88"/>
    </row>
    <row r="862" spans="1:33" ht="15.75" customHeight="1">
      <c r="A862" s="52"/>
      <c r="B862" s="87"/>
      <c r="C862" s="88"/>
      <c r="AG862" s="88"/>
    </row>
    <row r="863" spans="1:33" ht="15.75" customHeight="1">
      <c r="A863" s="52"/>
      <c r="B863" s="87"/>
      <c r="C863" s="88"/>
      <c r="AG863" s="88"/>
    </row>
    <row r="864" spans="1:33" ht="15.75" customHeight="1">
      <c r="A864" s="52"/>
      <c r="B864" s="87"/>
      <c r="C864" s="88"/>
      <c r="AG864" s="88"/>
    </row>
    <row r="865" spans="1:33" ht="15.75" customHeight="1">
      <c r="A865" s="52"/>
      <c r="B865" s="87"/>
      <c r="C865" s="88"/>
      <c r="AG865" s="88"/>
    </row>
    <row r="866" spans="1:33" ht="15.75" customHeight="1">
      <c r="A866" s="52"/>
      <c r="B866" s="87"/>
      <c r="C866" s="88"/>
      <c r="AG866" s="88"/>
    </row>
    <row r="867" spans="1:33" ht="15.75" customHeight="1">
      <c r="A867" s="52"/>
      <c r="B867" s="87"/>
      <c r="C867" s="88"/>
      <c r="AG867" s="88"/>
    </row>
    <row r="868" spans="1:33" ht="15.75" customHeight="1">
      <c r="A868" s="52"/>
      <c r="B868" s="87"/>
      <c r="C868" s="88"/>
      <c r="AG868" s="88"/>
    </row>
    <row r="869" spans="1:33" ht="15.75" customHeight="1">
      <c r="A869" s="52"/>
      <c r="B869" s="87"/>
      <c r="C869" s="88"/>
      <c r="AG869" s="88"/>
    </row>
    <row r="870" spans="1:33" ht="15.75" customHeight="1">
      <c r="A870" s="52"/>
      <c r="B870" s="87"/>
      <c r="C870" s="88"/>
      <c r="AG870" s="88"/>
    </row>
    <row r="871" spans="1:33" ht="15.75" customHeight="1">
      <c r="A871" s="52"/>
      <c r="B871" s="87"/>
      <c r="C871" s="88"/>
      <c r="AG871" s="88"/>
    </row>
    <row r="872" spans="1:33" ht="15.75" customHeight="1">
      <c r="A872" s="52"/>
      <c r="B872" s="87"/>
      <c r="C872" s="88"/>
      <c r="AG872" s="88"/>
    </row>
    <row r="873" spans="1:33" ht="15.75" customHeight="1">
      <c r="A873" s="52"/>
      <c r="B873" s="87"/>
      <c r="C873" s="88"/>
      <c r="AG873" s="88"/>
    </row>
    <row r="874" spans="1:33" ht="15.75" customHeight="1">
      <c r="A874" s="52"/>
      <c r="B874" s="87"/>
      <c r="C874" s="88"/>
      <c r="AG874" s="88"/>
    </row>
    <row r="875" spans="1:33" ht="15.75" customHeight="1">
      <c r="A875" s="52"/>
      <c r="B875" s="87"/>
      <c r="C875" s="88"/>
      <c r="AG875" s="88"/>
    </row>
    <row r="876" spans="1:33" ht="15.75" customHeight="1">
      <c r="A876" s="52"/>
      <c r="B876" s="87"/>
      <c r="C876" s="88"/>
      <c r="AG876" s="88"/>
    </row>
    <row r="877" spans="1:33" ht="15.75" customHeight="1">
      <c r="A877" s="52"/>
      <c r="B877" s="87"/>
      <c r="C877" s="88"/>
      <c r="AG877" s="88"/>
    </row>
    <row r="878" spans="1:33" ht="15.75" customHeight="1">
      <c r="A878" s="52"/>
      <c r="B878" s="87"/>
      <c r="C878" s="88"/>
      <c r="AG878" s="88"/>
    </row>
    <row r="879" spans="1:33" ht="15.75" customHeight="1">
      <c r="A879" s="52"/>
      <c r="B879" s="87"/>
      <c r="C879" s="88"/>
      <c r="AG879" s="88"/>
    </row>
    <row r="880" spans="1:33" ht="15.75" customHeight="1">
      <c r="A880" s="52"/>
      <c r="B880" s="87"/>
      <c r="C880" s="88"/>
      <c r="AG880" s="88"/>
    </row>
    <row r="881" spans="1:33" ht="15.75" customHeight="1">
      <c r="A881" s="52"/>
      <c r="B881" s="87"/>
      <c r="C881" s="88"/>
      <c r="AG881" s="88"/>
    </row>
    <row r="882" spans="1:33" ht="15.75" customHeight="1">
      <c r="A882" s="52"/>
      <c r="B882" s="87"/>
      <c r="C882" s="88"/>
      <c r="AG882" s="88"/>
    </row>
    <row r="883" spans="1:33" ht="15.75" customHeight="1">
      <c r="A883" s="52"/>
      <c r="B883" s="87"/>
      <c r="C883" s="88"/>
      <c r="AG883" s="88"/>
    </row>
    <row r="884" spans="1:33" ht="15.75" customHeight="1">
      <c r="A884" s="52"/>
      <c r="B884" s="87"/>
      <c r="C884" s="88"/>
      <c r="AG884" s="88"/>
    </row>
    <row r="885" spans="1:33" ht="15.75" customHeight="1">
      <c r="A885" s="52"/>
      <c r="B885" s="87"/>
      <c r="C885" s="88"/>
      <c r="AG885" s="88"/>
    </row>
    <row r="886" spans="1:33" ht="15.75" customHeight="1">
      <c r="A886" s="52"/>
      <c r="B886" s="87"/>
      <c r="C886" s="88"/>
      <c r="AG886" s="88"/>
    </row>
    <row r="887" spans="1:33" ht="15.75" customHeight="1">
      <c r="A887" s="52"/>
      <c r="B887" s="87"/>
      <c r="C887" s="88"/>
      <c r="AG887" s="88"/>
    </row>
    <row r="888" spans="1:33" ht="15.75" customHeight="1">
      <c r="A888" s="52"/>
      <c r="B888" s="87"/>
      <c r="C888" s="88"/>
      <c r="AG888" s="88"/>
    </row>
    <row r="889" spans="1:33" ht="15.75" customHeight="1">
      <c r="A889" s="52"/>
      <c r="B889" s="87"/>
      <c r="C889" s="88"/>
      <c r="AG889" s="88"/>
    </row>
    <row r="890" spans="1:33" ht="15.75" customHeight="1">
      <c r="A890" s="52"/>
      <c r="B890" s="87"/>
      <c r="C890" s="88"/>
      <c r="AG890" s="88"/>
    </row>
    <row r="891" spans="1:33" ht="15.75" customHeight="1">
      <c r="A891" s="52"/>
      <c r="B891" s="87"/>
      <c r="C891" s="88"/>
      <c r="AG891" s="88"/>
    </row>
    <row r="892" spans="1:33" ht="15.75" customHeight="1">
      <c r="A892" s="52"/>
      <c r="B892" s="87"/>
      <c r="C892" s="88"/>
      <c r="AG892" s="88"/>
    </row>
    <row r="893" spans="1:33" ht="15.75" customHeight="1">
      <c r="A893" s="52"/>
      <c r="B893" s="87"/>
      <c r="C893" s="88"/>
      <c r="AG893" s="88"/>
    </row>
    <row r="894" spans="1:33" ht="15.75" customHeight="1">
      <c r="A894" s="52"/>
      <c r="B894" s="87"/>
      <c r="C894" s="88"/>
      <c r="AG894" s="88"/>
    </row>
    <row r="895" spans="1:33" ht="15.75" customHeight="1">
      <c r="A895" s="52"/>
      <c r="B895" s="87"/>
      <c r="C895" s="88"/>
      <c r="AG895" s="88"/>
    </row>
    <row r="896" spans="1:33" ht="15.75" customHeight="1">
      <c r="A896" s="52"/>
      <c r="B896" s="87"/>
      <c r="C896" s="88"/>
      <c r="AG896" s="88"/>
    </row>
    <row r="897" spans="1:33" ht="15.75" customHeight="1">
      <c r="A897" s="52"/>
      <c r="B897" s="87"/>
      <c r="C897" s="88"/>
      <c r="AG897" s="88"/>
    </row>
    <row r="898" spans="1:33" ht="15.75" customHeight="1">
      <c r="A898" s="52"/>
      <c r="B898" s="87"/>
      <c r="C898" s="88"/>
      <c r="AG898" s="88"/>
    </row>
    <row r="899" spans="1:33" ht="15.75" customHeight="1">
      <c r="A899" s="52"/>
      <c r="B899" s="87"/>
      <c r="C899" s="88"/>
      <c r="AG899" s="88"/>
    </row>
    <row r="900" spans="1:33" ht="15.75" customHeight="1">
      <c r="A900" s="52"/>
      <c r="B900" s="87"/>
      <c r="C900" s="88"/>
      <c r="AG900" s="88"/>
    </row>
    <row r="901" spans="1:33" ht="15.75" customHeight="1">
      <c r="A901" s="52"/>
      <c r="B901" s="87"/>
      <c r="C901" s="88"/>
      <c r="AG901" s="88"/>
    </row>
    <row r="902" spans="1:33" ht="15.75" customHeight="1">
      <c r="A902" s="52"/>
      <c r="B902" s="87"/>
      <c r="C902" s="88"/>
      <c r="AG902" s="88"/>
    </row>
    <row r="903" spans="1:33" ht="15.75" customHeight="1">
      <c r="A903" s="52"/>
      <c r="B903" s="87"/>
      <c r="C903" s="88"/>
      <c r="AG903" s="88"/>
    </row>
    <row r="904" spans="1:33" ht="15.75" customHeight="1">
      <c r="A904" s="52"/>
      <c r="B904" s="87"/>
      <c r="C904" s="88"/>
      <c r="AG904" s="88"/>
    </row>
    <row r="905" spans="1:33" ht="15.75" customHeight="1">
      <c r="A905" s="52"/>
      <c r="B905" s="87"/>
      <c r="C905" s="88"/>
      <c r="AG905" s="88"/>
    </row>
    <row r="906" spans="1:33" ht="15.75" customHeight="1">
      <c r="A906" s="52"/>
      <c r="B906" s="87"/>
      <c r="C906" s="88"/>
      <c r="AG906" s="88"/>
    </row>
    <row r="907" spans="1:33" ht="15.75" customHeight="1">
      <c r="A907" s="52"/>
      <c r="B907" s="87"/>
      <c r="C907" s="88"/>
      <c r="AG907" s="88"/>
    </row>
    <row r="908" spans="1:33" ht="15.75" customHeight="1">
      <c r="A908" s="52"/>
      <c r="B908" s="87"/>
      <c r="C908" s="88"/>
      <c r="AG908" s="88"/>
    </row>
    <row r="909" spans="1:33" ht="15.75" customHeight="1">
      <c r="A909" s="52"/>
      <c r="B909" s="87"/>
      <c r="C909" s="88"/>
      <c r="AG909" s="88"/>
    </row>
    <row r="910" spans="1:33" ht="15.75" customHeight="1">
      <c r="A910" s="52"/>
      <c r="B910" s="87"/>
      <c r="C910" s="88"/>
      <c r="AG910" s="88"/>
    </row>
    <row r="911" spans="1:33" ht="15.75" customHeight="1">
      <c r="A911" s="52"/>
      <c r="B911" s="87"/>
      <c r="C911" s="88"/>
      <c r="AG911" s="88"/>
    </row>
    <row r="912" spans="1:33" ht="15.75" customHeight="1">
      <c r="A912" s="52"/>
      <c r="B912" s="87"/>
      <c r="C912" s="88"/>
      <c r="AG912" s="88"/>
    </row>
    <row r="913" spans="1:33" ht="15.75" customHeight="1">
      <c r="A913" s="52"/>
      <c r="B913" s="87"/>
      <c r="C913" s="88"/>
      <c r="AG913" s="88"/>
    </row>
    <row r="914" spans="1:33" ht="15.75" customHeight="1">
      <c r="A914" s="52"/>
      <c r="B914" s="87"/>
      <c r="C914" s="88"/>
      <c r="AG914" s="88"/>
    </row>
    <row r="915" spans="1:33" ht="15.75" customHeight="1">
      <c r="A915" s="52"/>
      <c r="B915" s="87"/>
      <c r="C915" s="88"/>
      <c r="AG915" s="88"/>
    </row>
    <row r="916" spans="1:33" ht="15.75" customHeight="1">
      <c r="A916" s="52"/>
      <c r="B916" s="87"/>
      <c r="C916" s="88"/>
      <c r="AG916" s="88"/>
    </row>
    <row r="917" spans="1:33" ht="15.75" customHeight="1">
      <c r="A917" s="52"/>
      <c r="B917" s="87"/>
      <c r="C917" s="88"/>
      <c r="AG917" s="88"/>
    </row>
    <row r="918" spans="1:33" ht="15.75" customHeight="1">
      <c r="A918" s="52"/>
      <c r="B918" s="87"/>
      <c r="C918" s="88"/>
      <c r="AG918" s="88"/>
    </row>
    <row r="919" spans="1:33" ht="15.75" customHeight="1">
      <c r="A919" s="52"/>
      <c r="B919" s="87"/>
      <c r="C919" s="88"/>
      <c r="AG919" s="88"/>
    </row>
    <row r="920" spans="1:33" ht="15.75" customHeight="1">
      <c r="A920" s="52"/>
      <c r="B920" s="87"/>
      <c r="C920" s="88"/>
      <c r="AG920" s="88"/>
    </row>
    <row r="921" spans="1:33" ht="15.75" customHeight="1">
      <c r="A921" s="52"/>
      <c r="B921" s="87"/>
      <c r="C921" s="88"/>
      <c r="AG921" s="88"/>
    </row>
    <row r="922" spans="1:33" ht="15.75" customHeight="1">
      <c r="A922" s="52"/>
      <c r="B922" s="87"/>
      <c r="C922" s="88"/>
      <c r="AG922" s="88"/>
    </row>
    <row r="923" spans="1:33" ht="15.75" customHeight="1">
      <c r="A923" s="52"/>
      <c r="B923" s="87"/>
      <c r="C923" s="88"/>
      <c r="AG923" s="88"/>
    </row>
    <row r="924" spans="1:33" ht="15.75" customHeight="1">
      <c r="A924" s="52"/>
      <c r="B924" s="87"/>
      <c r="C924" s="88"/>
      <c r="AG924" s="88"/>
    </row>
    <row r="925" spans="1:33" ht="15.75" customHeight="1">
      <c r="A925" s="52"/>
      <c r="B925" s="87"/>
      <c r="C925" s="88"/>
      <c r="AG925" s="88"/>
    </row>
    <row r="926" spans="1:33" ht="15.75" customHeight="1">
      <c r="A926" s="52"/>
      <c r="B926" s="87"/>
      <c r="C926" s="88"/>
      <c r="AG926" s="88"/>
    </row>
    <row r="927" spans="1:33" ht="15.75" customHeight="1">
      <c r="A927" s="52"/>
      <c r="B927" s="87"/>
      <c r="C927" s="88"/>
      <c r="AG927" s="88"/>
    </row>
    <row r="928" spans="1:33" ht="15.75" customHeight="1">
      <c r="A928" s="52"/>
      <c r="B928" s="87"/>
      <c r="C928" s="88"/>
      <c r="AG928" s="88"/>
    </row>
    <row r="929" spans="1:33" ht="15.75" customHeight="1">
      <c r="A929" s="52"/>
      <c r="B929" s="87"/>
      <c r="C929" s="88"/>
      <c r="AG929" s="88"/>
    </row>
    <row r="930" spans="1:33" ht="15.75" customHeight="1">
      <c r="A930" s="52"/>
      <c r="B930" s="87"/>
      <c r="C930" s="88"/>
      <c r="AG930" s="88"/>
    </row>
    <row r="931" spans="1:33" ht="15.75" customHeight="1">
      <c r="A931" s="52"/>
      <c r="B931" s="87"/>
      <c r="C931" s="88"/>
      <c r="AG931" s="88"/>
    </row>
    <row r="932" spans="1:33" ht="15.75" customHeight="1">
      <c r="A932" s="52"/>
      <c r="B932" s="87"/>
      <c r="C932" s="88"/>
      <c r="AG932" s="88"/>
    </row>
    <row r="933" spans="1:33" ht="15.75" customHeight="1">
      <c r="A933" s="52"/>
      <c r="B933" s="87"/>
      <c r="C933" s="88"/>
      <c r="AG933" s="88"/>
    </row>
    <row r="934" spans="1:33" ht="15.75" customHeight="1">
      <c r="A934" s="52"/>
      <c r="B934" s="87"/>
      <c r="C934" s="88"/>
      <c r="AG934" s="88"/>
    </row>
    <row r="935" spans="1:33" ht="15.75" customHeight="1">
      <c r="A935" s="52"/>
      <c r="B935" s="87"/>
      <c r="C935" s="88"/>
      <c r="AG935" s="88"/>
    </row>
    <row r="936" spans="1:33" ht="15.75" customHeight="1">
      <c r="A936" s="52"/>
      <c r="B936" s="87"/>
      <c r="C936" s="88"/>
      <c r="AG936" s="88"/>
    </row>
    <row r="937" spans="1:33" ht="15.75" customHeight="1">
      <c r="A937" s="52"/>
      <c r="B937" s="87"/>
      <c r="C937" s="88"/>
      <c r="AG937" s="88"/>
    </row>
    <row r="938" spans="1:33" ht="15.75" customHeight="1">
      <c r="A938" s="52"/>
      <c r="B938" s="87"/>
      <c r="C938" s="88"/>
      <c r="AG938" s="88"/>
    </row>
    <row r="939" spans="1:33" ht="15.75" customHeight="1">
      <c r="A939" s="52"/>
      <c r="B939" s="87"/>
      <c r="C939" s="88"/>
      <c r="AG939" s="88"/>
    </row>
    <row r="940" spans="1:33" ht="15.75" customHeight="1">
      <c r="A940" s="52"/>
      <c r="B940" s="87"/>
      <c r="C940" s="88"/>
      <c r="AG940" s="88"/>
    </row>
    <row r="941" spans="1:33" ht="15.75" customHeight="1">
      <c r="A941" s="52"/>
      <c r="B941" s="87"/>
      <c r="C941" s="88"/>
      <c r="AG941" s="88"/>
    </row>
    <row r="942" spans="1:33" ht="15.75" customHeight="1">
      <c r="A942" s="52"/>
      <c r="B942" s="87"/>
      <c r="C942" s="88"/>
      <c r="AG942" s="88"/>
    </row>
    <row r="943" spans="1:33" ht="15.75" customHeight="1">
      <c r="A943" s="52"/>
      <c r="B943" s="87"/>
      <c r="C943" s="88"/>
      <c r="AG943" s="88"/>
    </row>
    <row r="944" spans="1:33" ht="15.75" customHeight="1">
      <c r="A944" s="52"/>
      <c r="B944" s="87"/>
      <c r="C944" s="88"/>
      <c r="AG944" s="88"/>
    </row>
    <row r="945" spans="1:33" ht="15.75" customHeight="1">
      <c r="A945" s="52"/>
      <c r="B945" s="87"/>
      <c r="C945" s="88"/>
      <c r="AG945" s="88"/>
    </row>
    <row r="946" spans="1:33" ht="15.75" customHeight="1">
      <c r="A946" s="52"/>
      <c r="B946" s="87"/>
      <c r="C946" s="88"/>
      <c r="AG946" s="88"/>
    </row>
    <row r="947" spans="1:33" ht="15.75" customHeight="1">
      <c r="A947" s="52"/>
      <c r="B947" s="87"/>
      <c r="C947" s="88"/>
      <c r="AG947" s="88"/>
    </row>
    <row r="948" spans="1:33" ht="15.75" customHeight="1">
      <c r="A948" s="52"/>
      <c r="B948" s="87"/>
      <c r="C948" s="88"/>
      <c r="AG948" s="88"/>
    </row>
    <row r="949" spans="1:33" ht="15.75" customHeight="1">
      <c r="A949" s="52"/>
      <c r="B949" s="87"/>
      <c r="C949" s="88"/>
      <c r="AG949" s="88"/>
    </row>
    <row r="950" spans="1:33" ht="15.75" customHeight="1">
      <c r="A950" s="52"/>
      <c r="B950" s="87"/>
      <c r="C950" s="88"/>
      <c r="AG950" s="88"/>
    </row>
    <row r="951" spans="1:33" ht="15.75" customHeight="1">
      <c r="A951" s="52"/>
      <c r="B951" s="87"/>
      <c r="C951" s="88"/>
      <c r="AG951" s="88"/>
    </row>
    <row r="952" spans="1:33" ht="15.75" customHeight="1">
      <c r="A952" s="52"/>
      <c r="B952" s="87"/>
      <c r="C952" s="88"/>
      <c r="AG952" s="88"/>
    </row>
    <row r="953" spans="1:33" ht="15.75" customHeight="1">
      <c r="A953" s="52"/>
      <c r="B953" s="87"/>
      <c r="C953" s="88"/>
      <c r="AG953" s="88"/>
    </row>
    <row r="954" spans="1:33" ht="15.75" customHeight="1">
      <c r="A954" s="52"/>
      <c r="B954" s="87"/>
      <c r="C954" s="88"/>
      <c r="AG954" s="88"/>
    </row>
    <row r="955" spans="1:33" ht="15.75" customHeight="1">
      <c r="A955" s="52"/>
      <c r="B955" s="87"/>
      <c r="C955" s="88"/>
      <c r="AG955" s="88"/>
    </row>
    <row r="956" spans="1:33" ht="15.75" customHeight="1">
      <c r="A956" s="52"/>
      <c r="B956" s="87"/>
      <c r="C956" s="88"/>
      <c r="AG956" s="88"/>
    </row>
    <row r="957" spans="1:33" ht="15.75" customHeight="1">
      <c r="A957" s="52"/>
      <c r="B957" s="87"/>
      <c r="C957" s="88"/>
      <c r="AG957" s="88"/>
    </row>
    <row r="958" spans="1:33" ht="15.75" customHeight="1">
      <c r="A958" s="52"/>
      <c r="B958" s="87"/>
      <c r="C958" s="88"/>
      <c r="AG958" s="88"/>
    </row>
    <row r="959" spans="1:33" ht="15.75" customHeight="1">
      <c r="A959" s="52"/>
      <c r="B959" s="87"/>
      <c r="C959" s="88"/>
      <c r="AG959" s="88"/>
    </row>
    <row r="960" spans="1:33" ht="15.75" customHeight="1">
      <c r="A960" s="52"/>
      <c r="B960" s="87"/>
      <c r="C960" s="88"/>
      <c r="AG960" s="88"/>
    </row>
    <row r="961" spans="1:33" ht="15.75" customHeight="1">
      <c r="A961" s="52"/>
      <c r="B961" s="87"/>
      <c r="C961" s="88"/>
      <c r="AG961" s="88"/>
    </row>
    <row r="962" spans="1:33" ht="15.75" customHeight="1">
      <c r="A962" s="52"/>
      <c r="B962" s="87"/>
      <c r="C962" s="88"/>
      <c r="AG962" s="88"/>
    </row>
    <row r="963" spans="1:33" ht="15.75" customHeight="1">
      <c r="A963" s="52"/>
      <c r="B963" s="87"/>
      <c r="C963" s="88"/>
      <c r="AG963" s="88"/>
    </row>
    <row r="964" spans="1:33" ht="15.75" customHeight="1">
      <c r="A964" s="52"/>
      <c r="B964" s="87"/>
      <c r="C964" s="88"/>
      <c r="AG964" s="88"/>
    </row>
    <row r="965" spans="1:33" ht="15.75" customHeight="1">
      <c r="A965" s="52"/>
      <c r="B965" s="87"/>
      <c r="C965" s="88"/>
      <c r="AG965" s="88"/>
    </row>
    <row r="966" spans="1:33" ht="15.75" customHeight="1">
      <c r="A966" s="52"/>
      <c r="B966" s="87"/>
      <c r="C966" s="88"/>
      <c r="AG966" s="88"/>
    </row>
    <row r="967" spans="1:33" ht="15.75" customHeight="1">
      <c r="A967" s="52"/>
      <c r="B967" s="87"/>
      <c r="C967" s="88"/>
      <c r="AG967" s="88"/>
    </row>
    <row r="968" spans="1:33" ht="15.75" customHeight="1">
      <c r="A968" s="52"/>
      <c r="B968" s="87"/>
      <c r="C968" s="88"/>
      <c r="AG968" s="88"/>
    </row>
    <row r="969" spans="1:33" ht="15.75" customHeight="1">
      <c r="A969" s="52"/>
      <c r="B969" s="87"/>
      <c r="C969" s="88"/>
      <c r="AG969" s="88"/>
    </row>
    <row r="970" spans="1:33" ht="15.75" customHeight="1">
      <c r="A970" s="52"/>
      <c r="B970" s="87"/>
      <c r="C970" s="88"/>
      <c r="AG970" s="88"/>
    </row>
    <row r="971" spans="1:33" ht="15.75" customHeight="1">
      <c r="A971" s="52"/>
      <c r="B971" s="87"/>
      <c r="C971" s="88"/>
      <c r="AG971" s="88"/>
    </row>
    <row r="972" spans="1:33" ht="15.75" customHeight="1">
      <c r="A972" s="52"/>
      <c r="B972" s="87"/>
      <c r="C972" s="88"/>
      <c r="AG972" s="88"/>
    </row>
    <row r="973" spans="1:33" ht="15.75" customHeight="1">
      <c r="A973" s="52"/>
      <c r="B973" s="87"/>
      <c r="C973" s="88"/>
      <c r="AG973" s="88"/>
    </row>
    <row r="974" spans="1:33" ht="15.75" customHeight="1">
      <c r="A974" s="52"/>
      <c r="B974" s="87"/>
      <c r="C974" s="88"/>
      <c r="AG974" s="88"/>
    </row>
    <row r="975" spans="1:33" ht="15.75" customHeight="1">
      <c r="A975" s="52"/>
      <c r="B975" s="87"/>
      <c r="C975" s="88"/>
      <c r="AG975" s="88"/>
    </row>
    <row r="976" spans="1:33" ht="15.75" customHeight="1">
      <c r="A976" s="52"/>
      <c r="B976" s="87"/>
      <c r="C976" s="88"/>
      <c r="AG976" s="88"/>
    </row>
    <row r="977" spans="1:33" ht="15.75" customHeight="1">
      <c r="A977" s="52"/>
      <c r="B977" s="87"/>
      <c r="C977" s="88"/>
      <c r="AG977" s="88"/>
    </row>
    <row r="978" spans="1:33" ht="15.75" customHeight="1">
      <c r="A978" s="52"/>
      <c r="B978" s="87"/>
      <c r="C978" s="88"/>
      <c r="AG978" s="88"/>
    </row>
    <row r="979" spans="1:33" ht="15.75" customHeight="1">
      <c r="A979" s="52"/>
      <c r="B979" s="87"/>
      <c r="C979" s="88"/>
      <c r="AG979" s="88"/>
    </row>
    <row r="980" spans="1:33" ht="15.75" customHeight="1">
      <c r="A980" s="52"/>
      <c r="B980" s="87"/>
      <c r="C980" s="88"/>
      <c r="AG980" s="88"/>
    </row>
    <row r="981" spans="1:33" ht="15.75" customHeight="1">
      <c r="A981" s="52"/>
      <c r="B981" s="87"/>
      <c r="C981" s="88"/>
      <c r="AG981" s="88"/>
    </row>
    <row r="982" spans="1:33" ht="15.75" customHeight="1">
      <c r="A982" s="52"/>
      <c r="B982" s="87"/>
      <c r="C982" s="88"/>
      <c r="AG982" s="88"/>
    </row>
    <row r="983" spans="1:33" ht="15.75" customHeight="1">
      <c r="A983" s="52"/>
      <c r="B983" s="87"/>
      <c r="C983" s="88"/>
      <c r="AG983" s="88"/>
    </row>
    <row r="984" spans="1:33" ht="15.75" customHeight="1">
      <c r="A984" s="52"/>
      <c r="B984" s="87"/>
      <c r="C984" s="88"/>
      <c r="AG984" s="88"/>
    </row>
    <row r="985" spans="1:33" ht="15.75" customHeight="1">
      <c r="A985" s="52"/>
      <c r="B985" s="87"/>
      <c r="C985" s="88"/>
      <c r="AG985" s="88"/>
    </row>
    <row r="986" spans="1:33" ht="15.75" customHeight="1">
      <c r="A986" s="52"/>
      <c r="B986" s="87"/>
      <c r="C986" s="88"/>
      <c r="AG986" s="88"/>
    </row>
    <row r="987" spans="1:33" ht="15.75" customHeight="1">
      <c r="A987" s="52"/>
      <c r="B987" s="87"/>
      <c r="C987" s="88"/>
      <c r="AG987" s="88"/>
    </row>
    <row r="988" spans="1:33" ht="15.75" customHeight="1">
      <c r="A988" s="52"/>
      <c r="B988" s="87"/>
      <c r="C988" s="88"/>
      <c r="AG988" s="88"/>
    </row>
    <row r="989" spans="1:33" ht="15.75" customHeight="1">
      <c r="A989" s="52"/>
      <c r="B989" s="87"/>
      <c r="C989" s="88"/>
      <c r="AG989" s="88"/>
    </row>
    <row r="990" spans="1:33" ht="15.75" customHeight="1">
      <c r="A990" s="52"/>
      <c r="B990" s="87"/>
      <c r="C990" s="88"/>
      <c r="AG990" s="88"/>
    </row>
    <row r="991" spans="1:33" ht="15.75" customHeight="1">
      <c r="A991" s="52"/>
      <c r="B991" s="87"/>
      <c r="C991" s="88"/>
      <c r="AG991" s="88"/>
    </row>
    <row r="992" spans="1:33" ht="15.75" customHeight="1">
      <c r="A992" s="52"/>
      <c r="B992" s="87"/>
      <c r="C992" s="88"/>
      <c r="AG992" s="88"/>
    </row>
    <row r="993" spans="1:33" ht="15.75" customHeight="1">
      <c r="A993" s="52"/>
      <c r="B993" s="87"/>
      <c r="C993" s="88"/>
      <c r="AG993" s="88"/>
    </row>
    <row r="994" spans="1:33" ht="15.75" customHeight="1">
      <c r="A994" s="52"/>
      <c r="B994" s="87"/>
      <c r="C994" s="88"/>
      <c r="AG994" s="88"/>
    </row>
    <row r="995" spans="1:33" ht="15.75" customHeight="1">
      <c r="A995" s="52"/>
      <c r="B995" s="87"/>
      <c r="C995" s="88"/>
      <c r="AG995" s="88"/>
    </row>
    <row r="996" spans="1:33" ht="15.75" customHeight="1">
      <c r="A996" s="52"/>
      <c r="B996" s="87"/>
      <c r="C996" s="88"/>
      <c r="AG996" s="88"/>
    </row>
    <row r="997" spans="1:33" ht="15.75" customHeight="1">
      <c r="A997" s="52"/>
      <c r="B997" s="87"/>
      <c r="C997" s="88"/>
      <c r="AG997" s="88"/>
    </row>
    <row r="998" spans="1:33" ht="15.75" customHeight="1">
      <c r="A998" s="52"/>
      <c r="B998" s="87"/>
      <c r="C998" s="88"/>
      <c r="AG998" s="88"/>
    </row>
    <row r="999" spans="1:33" ht="15.75" customHeight="1">
      <c r="A999" s="52"/>
      <c r="B999" s="87"/>
      <c r="C999" s="88"/>
      <c r="AG999" s="88"/>
    </row>
    <row r="1000" spans="1:33" ht="15.75" customHeight="1">
      <c r="A1000" s="52"/>
      <c r="B1000" s="87"/>
      <c r="C1000" s="88"/>
      <c r="AG1000" s="88"/>
    </row>
    <row r="1001" spans="1:33" ht="15.75" customHeight="1">
      <c r="A1001" s="52"/>
      <c r="B1001" s="87"/>
      <c r="C1001" s="88"/>
      <c r="AG1001" s="88"/>
    </row>
    <row r="1002" spans="1:33" ht="15.75" customHeight="1">
      <c r="A1002" s="52"/>
      <c r="B1002" s="87"/>
      <c r="C1002" s="88"/>
      <c r="AG1002" s="88"/>
    </row>
    <row r="1003" spans="1:33" ht="15.75" customHeight="1">
      <c r="A1003" s="52"/>
      <c r="B1003" s="87"/>
      <c r="C1003" s="88"/>
      <c r="AG1003" s="88"/>
    </row>
    <row r="1004" spans="1:33" ht="15.75" customHeight="1">
      <c r="A1004" s="52"/>
      <c r="B1004" s="87"/>
      <c r="C1004" s="88"/>
      <c r="AG1004" s="88"/>
    </row>
    <row r="1005" spans="1:33" ht="15.75" customHeight="1">
      <c r="A1005" s="52"/>
      <c r="B1005" s="87"/>
      <c r="C1005" s="88"/>
      <c r="AG1005" s="88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1:C161"/>
    <mergeCell ref="A163:C163"/>
    <mergeCell ref="A164:C164"/>
    <mergeCell ref="K7:M7"/>
    <mergeCell ref="N7:P7"/>
    <mergeCell ref="E7:G7"/>
    <mergeCell ref="H7:J7"/>
    <mergeCell ref="A127:C127"/>
    <mergeCell ref="A132:C132"/>
    <mergeCell ref="A138:C138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0"/>
  <sheetViews>
    <sheetView tabSelected="1" topLeftCell="A172" workbookViewId="0">
      <selection activeCell="D313" sqref="D313:F313"/>
    </sheetView>
  </sheetViews>
  <sheetFormatPr defaultRowHeight="14"/>
  <cols>
    <col min="7" max="7" width="11.25" customWidth="1"/>
  </cols>
  <sheetData>
    <row r="1" spans="1:18" ht="14.5">
      <c r="A1" s="502" t="s">
        <v>298</v>
      </c>
      <c r="B1" s="502"/>
      <c r="C1" s="502"/>
      <c r="D1" s="502"/>
      <c r="E1" s="502"/>
      <c r="F1" s="502"/>
      <c r="G1" s="502"/>
      <c r="H1" s="502"/>
    </row>
    <row r="2" spans="1:18" ht="14.5">
      <c r="A2" s="503" t="s">
        <v>250</v>
      </c>
      <c r="B2" s="503"/>
      <c r="C2" s="503"/>
      <c r="D2" s="503"/>
      <c r="E2" s="503"/>
    </row>
    <row r="3" spans="1:18" ht="14.5">
      <c r="A3" s="454" t="s">
        <v>299</v>
      </c>
    </row>
    <row r="4" spans="1:18" ht="14.5">
      <c r="A4" s="454" t="s">
        <v>300</v>
      </c>
    </row>
    <row r="5" spans="1:18" ht="14.5">
      <c r="A5" s="454" t="s">
        <v>301</v>
      </c>
    </row>
    <row r="6" spans="1:18" ht="19">
      <c r="A6" s="453"/>
    </row>
    <row r="7" spans="1:18" ht="19">
      <c r="A7" s="690" t="s">
        <v>302</v>
      </c>
      <c r="B7" s="690"/>
      <c r="C7" s="690"/>
      <c r="D7" s="690"/>
      <c r="E7" s="690"/>
      <c r="F7" s="690"/>
      <c r="G7" s="690"/>
      <c r="H7" s="690"/>
      <c r="I7" s="690"/>
      <c r="J7" s="690"/>
      <c r="K7" s="441"/>
      <c r="L7" s="441"/>
      <c r="M7" s="441"/>
      <c r="N7" s="441"/>
      <c r="O7" s="441"/>
    </row>
    <row r="8" spans="1:18" ht="19">
      <c r="A8" s="501" t="s">
        <v>303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</row>
    <row r="9" spans="1:18" ht="19">
      <c r="A9" s="501" t="s">
        <v>304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</row>
    <row r="10" spans="1:18" ht="19.5" thickBot="1">
      <c r="A10" s="453"/>
    </row>
    <row r="11" spans="1:18" ht="14" customHeight="1">
      <c r="A11" s="684" t="s">
        <v>251</v>
      </c>
      <c r="B11" s="685"/>
      <c r="C11" s="685"/>
      <c r="D11" s="685"/>
      <c r="E11" s="685"/>
      <c r="F11" s="686"/>
      <c r="G11" s="684" t="s">
        <v>305</v>
      </c>
      <c r="H11" s="685"/>
      <c r="I11" s="685"/>
      <c r="J11" s="685"/>
      <c r="K11" s="685"/>
      <c r="L11" s="685"/>
      <c r="M11" s="685"/>
      <c r="N11" s="685"/>
      <c r="O11" s="685"/>
      <c r="P11" s="685"/>
      <c r="Q11" s="686"/>
      <c r="R11" s="573"/>
    </row>
    <row r="12" spans="1:18" ht="14.5" customHeight="1" thickBot="1">
      <c r="A12" s="687"/>
      <c r="B12" s="688"/>
      <c r="C12" s="688"/>
      <c r="D12" s="688"/>
      <c r="E12" s="688"/>
      <c r="F12" s="689"/>
      <c r="G12" s="687" t="s">
        <v>306</v>
      </c>
      <c r="H12" s="688"/>
      <c r="I12" s="688"/>
      <c r="J12" s="688"/>
      <c r="K12" s="688"/>
      <c r="L12" s="688"/>
      <c r="M12" s="688"/>
      <c r="N12" s="688"/>
      <c r="O12" s="688"/>
      <c r="P12" s="688"/>
      <c r="Q12" s="689"/>
      <c r="R12" s="573"/>
    </row>
    <row r="13" spans="1:18" ht="65" customHeight="1">
      <c r="A13" s="564" t="s">
        <v>307</v>
      </c>
      <c r="B13" s="565"/>
      <c r="C13" s="570" t="s">
        <v>46</v>
      </c>
      <c r="D13" s="564" t="s">
        <v>253</v>
      </c>
      <c r="E13" s="577"/>
      <c r="F13" s="565"/>
      <c r="G13" s="442" t="s">
        <v>311</v>
      </c>
      <c r="H13" s="570" t="s">
        <v>253</v>
      </c>
      <c r="I13" s="564" t="s">
        <v>313</v>
      </c>
      <c r="J13" s="577"/>
      <c r="K13" s="565"/>
      <c r="L13" s="564" t="s">
        <v>256</v>
      </c>
      <c r="M13" s="577"/>
      <c r="N13" s="565"/>
      <c r="O13" s="564" t="s">
        <v>257</v>
      </c>
      <c r="P13" s="565"/>
      <c r="Q13" s="570" t="s">
        <v>314</v>
      </c>
      <c r="R13" s="573"/>
    </row>
    <row r="14" spans="1:18" ht="26">
      <c r="A14" s="566" t="s">
        <v>308</v>
      </c>
      <c r="B14" s="567"/>
      <c r="C14" s="571"/>
      <c r="D14" s="566"/>
      <c r="E14" s="578"/>
      <c r="F14" s="567"/>
      <c r="G14" s="442" t="s">
        <v>312</v>
      </c>
      <c r="H14" s="571"/>
      <c r="I14" s="566"/>
      <c r="J14" s="578"/>
      <c r="K14" s="567"/>
      <c r="L14" s="566"/>
      <c r="M14" s="578"/>
      <c r="N14" s="567"/>
      <c r="O14" s="566"/>
      <c r="P14" s="567"/>
      <c r="Q14" s="571"/>
      <c r="R14" s="573"/>
    </row>
    <row r="15" spans="1:18" ht="14" customHeight="1">
      <c r="A15" s="566" t="s">
        <v>309</v>
      </c>
      <c r="B15" s="567"/>
      <c r="C15" s="571"/>
      <c r="D15" s="566"/>
      <c r="E15" s="578"/>
      <c r="F15" s="567"/>
      <c r="G15" s="445"/>
      <c r="H15" s="571"/>
      <c r="I15" s="566"/>
      <c r="J15" s="578"/>
      <c r="K15" s="567"/>
      <c r="L15" s="566"/>
      <c r="M15" s="578"/>
      <c r="N15" s="567"/>
      <c r="O15" s="566"/>
      <c r="P15" s="567"/>
      <c r="Q15" s="571"/>
      <c r="R15" s="573"/>
    </row>
    <row r="16" spans="1:18" ht="14.5" customHeight="1" thickBot="1">
      <c r="A16" s="568" t="s">
        <v>310</v>
      </c>
      <c r="B16" s="569"/>
      <c r="C16" s="572"/>
      <c r="D16" s="568"/>
      <c r="E16" s="579"/>
      <c r="F16" s="569"/>
      <c r="G16" s="447"/>
      <c r="H16" s="572"/>
      <c r="I16" s="568"/>
      <c r="J16" s="579"/>
      <c r="K16" s="569"/>
      <c r="L16" s="568"/>
      <c r="M16" s="579"/>
      <c r="N16" s="569"/>
      <c r="O16" s="568"/>
      <c r="P16" s="569"/>
      <c r="Q16" s="572"/>
      <c r="R16" s="573"/>
    </row>
    <row r="17" spans="1:18" ht="16" thickBot="1">
      <c r="A17" s="554" t="s">
        <v>315</v>
      </c>
      <c r="B17" s="556"/>
      <c r="C17" s="451" t="s">
        <v>316</v>
      </c>
      <c r="D17" s="616"/>
      <c r="E17" s="683"/>
      <c r="F17" s="683"/>
      <c r="G17" s="452"/>
      <c r="H17" s="452"/>
      <c r="I17" s="683"/>
      <c r="J17" s="683"/>
      <c r="K17" s="683"/>
      <c r="L17" s="683"/>
      <c r="M17" s="683"/>
      <c r="N17" s="683"/>
      <c r="O17" s="683"/>
      <c r="P17" s="683"/>
      <c r="Q17" s="449"/>
      <c r="R17" s="432"/>
    </row>
    <row r="18" spans="1:18" ht="26.5" thickBot="1">
      <c r="A18" s="554" t="s">
        <v>317</v>
      </c>
      <c r="B18" s="556"/>
      <c r="C18" s="451" t="s">
        <v>101</v>
      </c>
      <c r="D18" s="654">
        <v>248600</v>
      </c>
      <c r="E18" s="655"/>
      <c r="F18" s="656"/>
      <c r="G18" s="449"/>
      <c r="H18" s="433">
        <v>248600</v>
      </c>
      <c r="I18" s="616"/>
      <c r="J18" s="683"/>
      <c r="K18" s="617"/>
      <c r="L18" s="616"/>
      <c r="M18" s="683"/>
      <c r="N18" s="617"/>
      <c r="O18" s="554">
        <v>205600</v>
      </c>
      <c r="P18" s="556"/>
      <c r="Q18" s="449"/>
      <c r="R18" s="432"/>
    </row>
    <row r="19" spans="1:18" ht="24.5" customHeight="1">
      <c r="A19" s="564" t="s">
        <v>318</v>
      </c>
      <c r="B19" s="565"/>
      <c r="C19" s="661" t="s">
        <v>114</v>
      </c>
      <c r="D19" s="663">
        <v>248600</v>
      </c>
      <c r="E19" s="664"/>
      <c r="F19" s="665"/>
      <c r="G19" s="570" t="s">
        <v>319</v>
      </c>
      <c r="H19" s="681">
        <v>248600</v>
      </c>
      <c r="I19" s="564" t="s">
        <v>319</v>
      </c>
      <c r="J19" s="577"/>
      <c r="K19" s="565"/>
      <c r="L19" s="564" t="s">
        <v>319</v>
      </c>
      <c r="M19" s="577"/>
      <c r="N19" s="565"/>
      <c r="O19" s="564">
        <v>205600</v>
      </c>
      <c r="P19" s="565"/>
      <c r="Q19" s="570" t="s">
        <v>319</v>
      </c>
      <c r="R19" s="573"/>
    </row>
    <row r="20" spans="1:18" ht="14.5" customHeight="1" thickBot="1">
      <c r="A20" s="568"/>
      <c r="B20" s="569"/>
      <c r="C20" s="662"/>
      <c r="D20" s="666"/>
      <c r="E20" s="667"/>
      <c r="F20" s="668"/>
      <c r="G20" s="572"/>
      <c r="H20" s="682"/>
      <c r="I20" s="568"/>
      <c r="J20" s="579"/>
      <c r="K20" s="569"/>
      <c r="L20" s="568"/>
      <c r="M20" s="579"/>
      <c r="N20" s="569"/>
      <c r="O20" s="568"/>
      <c r="P20" s="569"/>
      <c r="Q20" s="572"/>
      <c r="R20" s="573"/>
    </row>
    <row r="21" spans="1:18" ht="104" customHeight="1">
      <c r="A21" s="574" t="s">
        <v>320</v>
      </c>
      <c r="B21" s="576"/>
      <c r="C21" s="588" t="s">
        <v>265</v>
      </c>
      <c r="D21" s="669">
        <v>84000</v>
      </c>
      <c r="E21" s="670"/>
      <c r="F21" s="671"/>
      <c r="G21" s="588" t="s">
        <v>321</v>
      </c>
      <c r="H21" s="613">
        <v>84000</v>
      </c>
      <c r="I21" s="574" t="s">
        <v>322</v>
      </c>
      <c r="J21" s="575"/>
      <c r="K21" s="576"/>
      <c r="L21" s="574" t="s">
        <v>326</v>
      </c>
      <c r="M21" s="575"/>
      <c r="N21" s="576"/>
      <c r="O21" s="580" t="s">
        <v>335</v>
      </c>
      <c r="P21" s="581"/>
      <c r="Q21" s="444" t="s">
        <v>336</v>
      </c>
      <c r="R21" s="573"/>
    </row>
    <row r="22" spans="1:18" ht="65" customHeight="1">
      <c r="A22" s="558"/>
      <c r="B22" s="560"/>
      <c r="C22" s="589"/>
      <c r="D22" s="672"/>
      <c r="E22" s="673"/>
      <c r="F22" s="674"/>
      <c r="G22" s="589"/>
      <c r="H22" s="614"/>
      <c r="I22" s="558" t="s">
        <v>323</v>
      </c>
      <c r="J22" s="559"/>
      <c r="K22" s="560"/>
      <c r="L22" s="558" t="s">
        <v>327</v>
      </c>
      <c r="M22" s="559"/>
      <c r="N22" s="560"/>
      <c r="O22" s="582"/>
      <c r="P22" s="583"/>
      <c r="Q22" s="444" t="s">
        <v>337</v>
      </c>
      <c r="R22" s="573"/>
    </row>
    <row r="23" spans="1:18" ht="91" customHeight="1">
      <c r="A23" s="558"/>
      <c r="B23" s="560"/>
      <c r="C23" s="589"/>
      <c r="D23" s="672"/>
      <c r="E23" s="673"/>
      <c r="F23" s="674"/>
      <c r="G23" s="589"/>
      <c r="H23" s="614"/>
      <c r="I23" s="558" t="s">
        <v>324</v>
      </c>
      <c r="J23" s="559"/>
      <c r="K23" s="560"/>
      <c r="L23" s="558" t="s">
        <v>328</v>
      </c>
      <c r="M23" s="559"/>
      <c r="N23" s="560"/>
      <c r="O23" s="582"/>
      <c r="P23" s="583"/>
      <c r="Q23" s="444" t="s">
        <v>338</v>
      </c>
      <c r="R23" s="573"/>
    </row>
    <row r="24" spans="1:18" ht="78" customHeight="1">
      <c r="A24" s="558"/>
      <c r="B24" s="560"/>
      <c r="C24" s="589"/>
      <c r="D24" s="672"/>
      <c r="E24" s="673"/>
      <c r="F24" s="674"/>
      <c r="G24" s="589"/>
      <c r="H24" s="614"/>
      <c r="I24" s="558" t="s">
        <v>325</v>
      </c>
      <c r="J24" s="559"/>
      <c r="K24" s="560"/>
      <c r="L24" s="558" t="s">
        <v>329</v>
      </c>
      <c r="M24" s="559"/>
      <c r="N24" s="560"/>
      <c r="O24" s="582"/>
      <c r="P24" s="583"/>
      <c r="Q24" s="444" t="s">
        <v>339</v>
      </c>
      <c r="R24" s="573"/>
    </row>
    <row r="25" spans="1:18" ht="91" customHeight="1">
      <c r="A25" s="558"/>
      <c r="B25" s="560"/>
      <c r="C25" s="589"/>
      <c r="D25" s="672"/>
      <c r="E25" s="673"/>
      <c r="F25" s="674"/>
      <c r="G25" s="589"/>
      <c r="H25" s="614"/>
      <c r="I25" s="584"/>
      <c r="J25" s="606"/>
      <c r="K25" s="585"/>
      <c r="L25" s="558" t="s">
        <v>330</v>
      </c>
      <c r="M25" s="559"/>
      <c r="N25" s="560"/>
      <c r="O25" s="582">
        <v>3098.36</v>
      </c>
      <c r="P25" s="583"/>
      <c r="Q25" s="444" t="s">
        <v>340</v>
      </c>
      <c r="R25" s="573"/>
    </row>
    <row r="26" spans="1:18" ht="39" customHeight="1">
      <c r="A26" s="558"/>
      <c r="B26" s="560"/>
      <c r="C26" s="589"/>
      <c r="D26" s="672"/>
      <c r="E26" s="673"/>
      <c r="F26" s="674"/>
      <c r="G26" s="589"/>
      <c r="H26" s="614"/>
      <c r="I26" s="584"/>
      <c r="J26" s="606"/>
      <c r="K26" s="585"/>
      <c r="L26" s="558" t="s">
        <v>331</v>
      </c>
      <c r="M26" s="559"/>
      <c r="N26" s="560"/>
      <c r="O26" s="582"/>
      <c r="P26" s="583"/>
      <c r="Q26" s="444"/>
      <c r="R26" s="573"/>
    </row>
    <row r="27" spans="1:18" ht="39" customHeight="1">
      <c r="A27" s="558"/>
      <c r="B27" s="560"/>
      <c r="C27" s="589"/>
      <c r="D27" s="672"/>
      <c r="E27" s="673"/>
      <c r="F27" s="674"/>
      <c r="G27" s="589"/>
      <c r="H27" s="614"/>
      <c r="I27" s="584"/>
      <c r="J27" s="606"/>
      <c r="K27" s="585"/>
      <c r="L27" s="602" t="s">
        <v>332</v>
      </c>
      <c r="M27" s="603"/>
      <c r="N27" s="604"/>
      <c r="O27" s="582"/>
      <c r="P27" s="583"/>
      <c r="Q27" s="444" t="s">
        <v>341</v>
      </c>
      <c r="R27" s="573"/>
    </row>
    <row r="28" spans="1:18" ht="52" customHeight="1">
      <c r="A28" s="558"/>
      <c r="B28" s="560"/>
      <c r="C28" s="589"/>
      <c r="D28" s="672"/>
      <c r="E28" s="673"/>
      <c r="F28" s="674"/>
      <c r="G28" s="589"/>
      <c r="H28" s="614"/>
      <c r="I28" s="584"/>
      <c r="J28" s="606"/>
      <c r="K28" s="585"/>
      <c r="L28" s="602" t="s">
        <v>333</v>
      </c>
      <c r="M28" s="603"/>
      <c r="N28" s="604"/>
      <c r="O28" s="582">
        <v>258.2</v>
      </c>
      <c r="P28" s="583"/>
      <c r="Q28" s="444" t="s">
        <v>342</v>
      </c>
      <c r="R28" s="573"/>
    </row>
    <row r="29" spans="1:18" ht="65">
      <c r="A29" s="558"/>
      <c r="B29" s="560"/>
      <c r="C29" s="589"/>
      <c r="D29" s="672"/>
      <c r="E29" s="673"/>
      <c r="F29" s="674"/>
      <c r="G29" s="589"/>
      <c r="H29" s="614"/>
      <c r="I29" s="584"/>
      <c r="J29" s="606"/>
      <c r="K29" s="585"/>
      <c r="L29" s="602" t="s">
        <v>334</v>
      </c>
      <c r="M29" s="603"/>
      <c r="N29" s="604"/>
      <c r="O29" s="582"/>
      <c r="P29" s="583"/>
      <c r="Q29" s="444" t="s">
        <v>343</v>
      </c>
      <c r="R29" s="573"/>
    </row>
    <row r="30" spans="1:18" ht="91">
      <c r="A30" s="558"/>
      <c r="B30" s="560"/>
      <c r="C30" s="589"/>
      <c r="D30" s="672"/>
      <c r="E30" s="673"/>
      <c r="F30" s="674"/>
      <c r="G30" s="589"/>
      <c r="H30" s="614"/>
      <c r="I30" s="584"/>
      <c r="J30" s="606"/>
      <c r="K30" s="585"/>
      <c r="L30" s="678"/>
      <c r="M30" s="679"/>
      <c r="N30" s="680"/>
      <c r="O30" s="582"/>
      <c r="P30" s="583"/>
      <c r="Q30" s="444" t="s">
        <v>344</v>
      </c>
      <c r="R30" s="573"/>
    </row>
    <row r="31" spans="1:18" ht="78">
      <c r="A31" s="558"/>
      <c r="B31" s="560"/>
      <c r="C31" s="589"/>
      <c r="D31" s="672"/>
      <c r="E31" s="673"/>
      <c r="F31" s="674"/>
      <c r="G31" s="589"/>
      <c r="H31" s="614"/>
      <c r="I31" s="584"/>
      <c r="J31" s="606"/>
      <c r="K31" s="585"/>
      <c r="L31" s="584"/>
      <c r="M31" s="606"/>
      <c r="N31" s="585"/>
      <c r="O31" s="582">
        <v>3048.45</v>
      </c>
      <c r="P31" s="583"/>
      <c r="Q31" s="444" t="s">
        <v>345</v>
      </c>
      <c r="R31" s="573"/>
    </row>
    <row r="32" spans="1:18" ht="65">
      <c r="A32" s="558"/>
      <c r="B32" s="560"/>
      <c r="C32" s="589"/>
      <c r="D32" s="672"/>
      <c r="E32" s="673"/>
      <c r="F32" s="674"/>
      <c r="G32" s="589"/>
      <c r="H32" s="614"/>
      <c r="I32" s="584"/>
      <c r="J32" s="606"/>
      <c r="K32" s="585"/>
      <c r="L32" s="584"/>
      <c r="M32" s="606"/>
      <c r="N32" s="585"/>
      <c r="O32" s="582"/>
      <c r="P32" s="583"/>
      <c r="Q32" s="444" t="s">
        <v>346</v>
      </c>
      <c r="R32" s="573"/>
    </row>
    <row r="33" spans="1:18" ht="91">
      <c r="A33" s="558"/>
      <c r="B33" s="560"/>
      <c r="C33" s="589"/>
      <c r="D33" s="672"/>
      <c r="E33" s="673"/>
      <c r="F33" s="674"/>
      <c r="G33" s="589"/>
      <c r="H33" s="614"/>
      <c r="I33" s="584"/>
      <c r="J33" s="606"/>
      <c r="K33" s="585"/>
      <c r="L33" s="584"/>
      <c r="M33" s="606"/>
      <c r="N33" s="585"/>
      <c r="O33" s="582"/>
      <c r="P33" s="583"/>
      <c r="Q33" s="444" t="s">
        <v>347</v>
      </c>
      <c r="R33" s="573"/>
    </row>
    <row r="34" spans="1:18" ht="14" customHeight="1">
      <c r="A34" s="558"/>
      <c r="B34" s="560"/>
      <c r="C34" s="589"/>
      <c r="D34" s="672"/>
      <c r="E34" s="673"/>
      <c r="F34" s="674"/>
      <c r="G34" s="589"/>
      <c r="H34" s="614"/>
      <c r="I34" s="584"/>
      <c r="J34" s="606"/>
      <c r="K34" s="585"/>
      <c r="L34" s="584"/>
      <c r="M34" s="606"/>
      <c r="N34" s="585"/>
      <c r="O34" s="582"/>
      <c r="P34" s="583"/>
      <c r="Q34" s="444"/>
      <c r="R34" s="573"/>
    </row>
    <row r="35" spans="1:18" ht="14" customHeight="1">
      <c r="A35" s="558"/>
      <c r="B35" s="560"/>
      <c r="C35" s="589"/>
      <c r="D35" s="672"/>
      <c r="E35" s="673"/>
      <c r="F35" s="674"/>
      <c r="G35" s="589"/>
      <c r="H35" s="614"/>
      <c r="I35" s="584"/>
      <c r="J35" s="606"/>
      <c r="K35" s="585"/>
      <c r="L35" s="584"/>
      <c r="M35" s="606"/>
      <c r="N35" s="585"/>
      <c r="O35" s="582">
        <v>56.8</v>
      </c>
      <c r="P35" s="583"/>
      <c r="Q35" s="445"/>
      <c r="R35" s="573"/>
    </row>
    <row r="36" spans="1:18" ht="14" customHeight="1">
      <c r="A36" s="558"/>
      <c r="B36" s="560"/>
      <c r="C36" s="589"/>
      <c r="D36" s="672"/>
      <c r="E36" s="673"/>
      <c r="F36" s="674"/>
      <c r="G36" s="589"/>
      <c r="H36" s="614"/>
      <c r="I36" s="584"/>
      <c r="J36" s="606"/>
      <c r="K36" s="585"/>
      <c r="L36" s="584"/>
      <c r="M36" s="606"/>
      <c r="N36" s="585"/>
      <c r="O36" s="582"/>
      <c r="P36" s="583"/>
      <c r="Q36" s="445"/>
      <c r="R36" s="573"/>
    </row>
    <row r="37" spans="1:18" ht="14" customHeight="1">
      <c r="A37" s="558"/>
      <c r="B37" s="560"/>
      <c r="C37" s="589"/>
      <c r="D37" s="672"/>
      <c r="E37" s="673"/>
      <c r="F37" s="674"/>
      <c r="G37" s="589"/>
      <c r="H37" s="614"/>
      <c r="I37" s="584"/>
      <c r="J37" s="606"/>
      <c r="K37" s="585"/>
      <c r="L37" s="584"/>
      <c r="M37" s="606"/>
      <c r="N37" s="585"/>
      <c r="O37" s="582"/>
      <c r="P37" s="583"/>
      <c r="Q37" s="445"/>
      <c r="R37" s="573"/>
    </row>
    <row r="38" spans="1:18" ht="14" customHeight="1">
      <c r="A38" s="558"/>
      <c r="B38" s="560"/>
      <c r="C38" s="589"/>
      <c r="D38" s="672"/>
      <c r="E38" s="673"/>
      <c r="F38" s="674"/>
      <c r="G38" s="589"/>
      <c r="H38" s="614"/>
      <c r="I38" s="584"/>
      <c r="J38" s="606"/>
      <c r="K38" s="585"/>
      <c r="L38" s="584"/>
      <c r="M38" s="606"/>
      <c r="N38" s="585"/>
      <c r="O38" s="582">
        <v>681.64</v>
      </c>
      <c r="P38" s="583"/>
      <c r="Q38" s="445"/>
      <c r="R38" s="573"/>
    </row>
    <row r="39" spans="1:18" ht="14" customHeight="1">
      <c r="A39" s="558"/>
      <c r="B39" s="560"/>
      <c r="C39" s="589"/>
      <c r="D39" s="672"/>
      <c r="E39" s="673"/>
      <c r="F39" s="674"/>
      <c r="G39" s="589"/>
      <c r="H39" s="614"/>
      <c r="I39" s="584"/>
      <c r="J39" s="606"/>
      <c r="K39" s="585"/>
      <c r="L39" s="584"/>
      <c r="M39" s="606"/>
      <c r="N39" s="585"/>
      <c r="O39" s="582"/>
      <c r="P39" s="583"/>
      <c r="Q39" s="445"/>
      <c r="R39" s="573"/>
    </row>
    <row r="40" spans="1:18" ht="14" customHeight="1">
      <c r="A40" s="558"/>
      <c r="B40" s="560"/>
      <c r="C40" s="589"/>
      <c r="D40" s="672"/>
      <c r="E40" s="673"/>
      <c r="F40" s="674"/>
      <c r="G40" s="589"/>
      <c r="H40" s="614"/>
      <c r="I40" s="584"/>
      <c r="J40" s="606"/>
      <c r="K40" s="585"/>
      <c r="L40" s="584"/>
      <c r="M40" s="606"/>
      <c r="N40" s="585"/>
      <c r="O40" s="582">
        <v>16905</v>
      </c>
      <c r="P40" s="583"/>
      <c r="Q40" s="445"/>
      <c r="R40" s="573"/>
    </row>
    <row r="41" spans="1:18" ht="14" customHeight="1">
      <c r="A41" s="558"/>
      <c r="B41" s="560"/>
      <c r="C41" s="589"/>
      <c r="D41" s="672"/>
      <c r="E41" s="673"/>
      <c r="F41" s="674"/>
      <c r="G41" s="589"/>
      <c r="H41" s="614"/>
      <c r="I41" s="584"/>
      <c r="J41" s="606"/>
      <c r="K41" s="585"/>
      <c r="L41" s="584"/>
      <c r="M41" s="606"/>
      <c r="N41" s="585"/>
      <c r="O41" s="582"/>
      <c r="P41" s="583"/>
      <c r="Q41" s="445"/>
      <c r="R41" s="573"/>
    </row>
    <row r="42" spans="1:18" ht="14" customHeight="1">
      <c r="A42" s="558"/>
      <c r="B42" s="560"/>
      <c r="C42" s="589"/>
      <c r="D42" s="672"/>
      <c r="E42" s="673"/>
      <c r="F42" s="674"/>
      <c r="G42" s="589"/>
      <c r="H42" s="614"/>
      <c r="I42" s="584"/>
      <c r="J42" s="606"/>
      <c r="K42" s="585"/>
      <c r="L42" s="584"/>
      <c r="M42" s="606"/>
      <c r="N42" s="585"/>
      <c r="O42" s="582">
        <v>3780</v>
      </c>
      <c r="P42" s="583"/>
      <c r="Q42" s="445"/>
      <c r="R42" s="573"/>
    </row>
    <row r="43" spans="1:18" ht="14" customHeight="1">
      <c r="A43" s="558"/>
      <c r="B43" s="560"/>
      <c r="C43" s="589"/>
      <c r="D43" s="672"/>
      <c r="E43" s="673"/>
      <c r="F43" s="674"/>
      <c r="G43" s="589"/>
      <c r="H43" s="614"/>
      <c r="I43" s="584"/>
      <c r="J43" s="606"/>
      <c r="K43" s="585"/>
      <c r="L43" s="584"/>
      <c r="M43" s="606"/>
      <c r="N43" s="585"/>
      <c r="O43" s="582"/>
      <c r="P43" s="583"/>
      <c r="Q43" s="445"/>
      <c r="R43" s="573"/>
    </row>
    <row r="44" spans="1:18" ht="14" customHeight="1">
      <c r="A44" s="558"/>
      <c r="B44" s="560"/>
      <c r="C44" s="589"/>
      <c r="D44" s="672"/>
      <c r="E44" s="673"/>
      <c r="F44" s="674"/>
      <c r="G44" s="589"/>
      <c r="H44" s="614"/>
      <c r="I44" s="584"/>
      <c r="J44" s="606"/>
      <c r="K44" s="585"/>
      <c r="L44" s="584"/>
      <c r="M44" s="606"/>
      <c r="N44" s="585"/>
      <c r="O44" s="582"/>
      <c r="P44" s="583"/>
      <c r="Q44" s="445"/>
      <c r="R44" s="573"/>
    </row>
    <row r="45" spans="1:18" ht="14" customHeight="1">
      <c r="A45" s="558"/>
      <c r="B45" s="560"/>
      <c r="C45" s="589"/>
      <c r="D45" s="672"/>
      <c r="E45" s="673"/>
      <c r="F45" s="674"/>
      <c r="G45" s="589"/>
      <c r="H45" s="614"/>
      <c r="I45" s="584"/>
      <c r="J45" s="606"/>
      <c r="K45" s="585"/>
      <c r="L45" s="584"/>
      <c r="M45" s="606"/>
      <c r="N45" s="585"/>
      <c r="O45" s="582">
        <v>315</v>
      </c>
      <c r="P45" s="583"/>
      <c r="Q45" s="445"/>
      <c r="R45" s="573"/>
    </row>
    <row r="46" spans="1:18" ht="14" customHeight="1">
      <c r="A46" s="558"/>
      <c r="B46" s="560"/>
      <c r="C46" s="589"/>
      <c r="D46" s="672"/>
      <c r="E46" s="673"/>
      <c r="F46" s="674"/>
      <c r="G46" s="589"/>
      <c r="H46" s="614"/>
      <c r="I46" s="584"/>
      <c r="J46" s="606"/>
      <c r="K46" s="585"/>
      <c r="L46" s="584"/>
      <c r="M46" s="606"/>
      <c r="N46" s="585"/>
      <c r="O46" s="582"/>
      <c r="P46" s="583"/>
      <c r="Q46" s="445"/>
      <c r="R46" s="573"/>
    </row>
    <row r="47" spans="1:18" ht="14" customHeight="1">
      <c r="A47" s="558"/>
      <c r="B47" s="560"/>
      <c r="C47" s="589"/>
      <c r="D47" s="672"/>
      <c r="E47" s="673"/>
      <c r="F47" s="674"/>
      <c r="G47" s="589"/>
      <c r="H47" s="614"/>
      <c r="I47" s="584"/>
      <c r="J47" s="606"/>
      <c r="K47" s="585"/>
      <c r="L47" s="584"/>
      <c r="M47" s="606"/>
      <c r="N47" s="585"/>
      <c r="O47" s="582"/>
      <c r="P47" s="583"/>
      <c r="Q47" s="445"/>
      <c r="R47" s="573"/>
    </row>
    <row r="48" spans="1:18" ht="14" customHeight="1">
      <c r="A48" s="558"/>
      <c r="B48" s="560"/>
      <c r="C48" s="589"/>
      <c r="D48" s="672"/>
      <c r="E48" s="673"/>
      <c r="F48" s="674"/>
      <c r="G48" s="589"/>
      <c r="H48" s="614"/>
      <c r="I48" s="584"/>
      <c r="J48" s="606"/>
      <c r="K48" s="585"/>
      <c r="L48" s="584"/>
      <c r="M48" s="606"/>
      <c r="N48" s="585"/>
      <c r="O48" s="582">
        <v>16905</v>
      </c>
      <c r="P48" s="583"/>
      <c r="Q48" s="445"/>
      <c r="R48" s="573"/>
    </row>
    <row r="49" spans="1:18" ht="14" customHeight="1">
      <c r="A49" s="558"/>
      <c r="B49" s="560"/>
      <c r="C49" s="589"/>
      <c r="D49" s="672"/>
      <c r="E49" s="673"/>
      <c r="F49" s="674"/>
      <c r="G49" s="589"/>
      <c r="H49" s="614"/>
      <c r="I49" s="584"/>
      <c r="J49" s="606"/>
      <c r="K49" s="585"/>
      <c r="L49" s="584"/>
      <c r="M49" s="606"/>
      <c r="N49" s="585"/>
      <c r="O49" s="582"/>
      <c r="P49" s="583"/>
      <c r="Q49" s="445"/>
      <c r="R49" s="573"/>
    </row>
    <row r="50" spans="1:18" ht="14" customHeight="1">
      <c r="A50" s="558"/>
      <c r="B50" s="560"/>
      <c r="C50" s="589"/>
      <c r="D50" s="672"/>
      <c r="E50" s="673"/>
      <c r="F50" s="674"/>
      <c r="G50" s="589"/>
      <c r="H50" s="614"/>
      <c r="I50" s="584"/>
      <c r="J50" s="606"/>
      <c r="K50" s="585"/>
      <c r="L50" s="584"/>
      <c r="M50" s="606"/>
      <c r="N50" s="585"/>
      <c r="O50" s="582"/>
      <c r="P50" s="583"/>
      <c r="Q50" s="445"/>
      <c r="R50" s="573"/>
    </row>
    <row r="51" spans="1:18" ht="14" customHeight="1">
      <c r="A51" s="558"/>
      <c r="B51" s="560"/>
      <c r="C51" s="589"/>
      <c r="D51" s="672"/>
      <c r="E51" s="673"/>
      <c r="F51" s="674"/>
      <c r="G51" s="589"/>
      <c r="H51" s="614"/>
      <c r="I51" s="584"/>
      <c r="J51" s="606"/>
      <c r="K51" s="585"/>
      <c r="L51" s="584"/>
      <c r="M51" s="606"/>
      <c r="N51" s="585"/>
      <c r="O51" s="582"/>
      <c r="P51" s="583"/>
      <c r="Q51" s="445"/>
      <c r="R51" s="573"/>
    </row>
    <row r="52" spans="1:18" ht="14" customHeight="1">
      <c r="A52" s="558"/>
      <c r="B52" s="560"/>
      <c r="C52" s="589"/>
      <c r="D52" s="672"/>
      <c r="E52" s="673"/>
      <c r="F52" s="674"/>
      <c r="G52" s="589"/>
      <c r="H52" s="614"/>
      <c r="I52" s="584"/>
      <c r="J52" s="606"/>
      <c r="K52" s="585"/>
      <c r="L52" s="584"/>
      <c r="M52" s="606"/>
      <c r="N52" s="585"/>
      <c r="O52" s="582">
        <v>3780</v>
      </c>
      <c r="P52" s="583"/>
      <c r="Q52" s="445"/>
      <c r="R52" s="573"/>
    </row>
    <row r="53" spans="1:18" ht="14" customHeight="1">
      <c r="A53" s="558"/>
      <c r="B53" s="560"/>
      <c r="C53" s="589"/>
      <c r="D53" s="672"/>
      <c r="E53" s="673"/>
      <c r="F53" s="674"/>
      <c r="G53" s="589"/>
      <c r="H53" s="614"/>
      <c r="I53" s="584"/>
      <c r="J53" s="606"/>
      <c r="K53" s="585"/>
      <c r="L53" s="584"/>
      <c r="M53" s="606"/>
      <c r="N53" s="585"/>
      <c r="O53" s="582"/>
      <c r="P53" s="583"/>
      <c r="Q53" s="445"/>
      <c r="R53" s="573"/>
    </row>
    <row r="54" spans="1:18" ht="14" customHeight="1">
      <c r="A54" s="558"/>
      <c r="B54" s="560"/>
      <c r="C54" s="589"/>
      <c r="D54" s="672"/>
      <c r="E54" s="673"/>
      <c r="F54" s="674"/>
      <c r="G54" s="589"/>
      <c r="H54" s="614"/>
      <c r="I54" s="584"/>
      <c r="J54" s="606"/>
      <c r="K54" s="585"/>
      <c r="L54" s="584"/>
      <c r="M54" s="606"/>
      <c r="N54" s="585"/>
      <c r="O54" s="582"/>
      <c r="P54" s="583"/>
      <c r="Q54" s="445"/>
      <c r="R54" s="573"/>
    </row>
    <row r="55" spans="1:18" ht="14" customHeight="1">
      <c r="A55" s="558"/>
      <c r="B55" s="560"/>
      <c r="C55" s="589"/>
      <c r="D55" s="672"/>
      <c r="E55" s="673"/>
      <c r="F55" s="674"/>
      <c r="G55" s="589"/>
      <c r="H55" s="614"/>
      <c r="I55" s="584"/>
      <c r="J55" s="606"/>
      <c r="K55" s="585"/>
      <c r="L55" s="584"/>
      <c r="M55" s="606"/>
      <c r="N55" s="585"/>
      <c r="O55" s="582">
        <v>315</v>
      </c>
      <c r="P55" s="583"/>
      <c r="Q55" s="445"/>
      <c r="R55" s="573"/>
    </row>
    <row r="56" spans="1:18" ht="14" customHeight="1">
      <c r="A56" s="558"/>
      <c r="B56" s="560"/>
      <c r="C56" s="589"/>
      <c r="D56" s="672"/>
      <c r="E56" s="673"/>
      <c r="F56" s="674"/>
      <c r="G56" s="589"/>
      <c r="H56" s="614"/>
      <c r="I56" s="584"/>
      <c r="J56" s="606"/>
      <c r="K56" s="585"/>
      <c r="L56" s="584"/>
      <c r="M56" s="606"/>
      <c r="N56" s="585"/>
      <c r="O56" s="582"/>
      <c r="P56" s="583"/>
      <c r="Q56" s="445"/>
      <c r="R56" s="573"/>
    </row>
    <row r="57" spans="1:18" ht="14" customHeight="1">
      <c r="A57" s="558"/>
      <c r="B57" s="560"/>
      <c r="C57" s="589"/>
      <c r="D57" s="672"/>
      <c r="E57" s="673"/>
      <c r="F57" s="674"/>
      <c r="G57" s="589"/>
      <c r="H57" s="614"/>
      <c r="I57" s="584"/>
      <c r="J57" s="606"/>
      <c r="K57" s="585"/>
      <c r="L57" s="584"/>
      <c r="M57" s="606"/>
      <c r="N57" s="585"/>
      <c r="O57" s="582"/>
      <c r="P57" s="583"/>
      <c r="Q57" s="445"/>
      <c r="R57" s="573"/>
    </row>
    <row r="58" spans="1:18" ht="14.5" customHeight="1" thickBot="1">
      <c r="A58" s="561"/>
      <c r="B58" s="563"/>
      <c r="C58" s="590"/>
      <c r="D58" s="675"/>
      <c r="E58" s="676"/>
      <c r="F58" s="677"/>
      <c r="G58" s="590"/>
      <c r="H58" s="615"/>
      <c r="I58" s="586"/>
      <c r="J58" s="605"/>
      <c r="K58" s="587"/>
      <c r="L58" s="586"/>
      <c r="M58" s="605"/>
      <c r="N58" s="587"/>
      <c r="O58" s="593"/>
      <c r="P58" s="595"/>
      <c r="Q58" s="447"/>
      <c r="R58" s="573"/>
    </row>
    <row r="59" spans="1:18" ht="104" customHeight="1">
      <c r="A59" s="574" t="s">
        <v>320</v>
      </c>
      <c r="B59" s="576"/>
      <c r="C59" s="588" t="s">
        <v>348</v>
      </c>
      <c r="D59" s="669">
        <v>68000</v>
      </c>
      <c r="E59" s="670"/>
      <c r="F59" s="671"/>
      <c r="G59" s="588" t="s">
        <v>349</v>
      </c>
      <c r="H59" s="613">
        <v>68000</v>
      </c>
      <c r="I59" s="574" t="s">
        <v>322</v>
      </c>
      <c r="J59" s="575"/>
      <c r="K59" s="576"/>
      <c r="L59" s="574" t="s">
        <v>326</v>
      </c>
      <c r="M59" s="575"/>
      <c r="N59" s="576"/>
      <c r="O59" s="580" t="s">
        <v>359</v>
      </c>
      <c r="P59" s="581"/>
      <c r="Q59" s="444" t="s">
        <v>360</v>
      </c>
      <c r="R59" s="573"/>
    </row>
    <row r="60" spans="1:18" ht="65" customHeight="1">
      <c r="A60" s="558"/>
      <c r="B60" s="560"/>
      <c r="C60" s="589"/>
      <c r="D60" s="672"/>
      <c r="E60" s="673"/>
      <c r="F60" s="674"/>
      <c r="G60" s="589"/>
      <c r="H60" s="614"/>
      <c r="I60" s="558" t="s">
        <v>350</v>
      </c>
      <c r="J60" s="559"/>
      <c r="K60" s="560"/>
      <c r="L60" s="678" t="s">
        <v>352</v>
      </c>
      <c r="M60" s="679"/>
      <c r="N60" s="680"/>
      <c r="O60" s="582"/>
      <c r="P60" s="583"/>
      <c r="Q60" s="444" t="s">
        <v>361</v>
      </c>
      <c r="R60" s="573"/>
    </row>
    <row r="61" spans="1:18" ht="91" customHeight="1">
      <c r="A61" s="558"/>
      <c r="B61" s="560"/>
      <c r="C61" s="589"/>
      <c r="D61" s="672"/>
      <c r="E61" s="673"/>
      <c r="F61" s="674"/>
      <c r="G61" s="589"/>
      <c r="H61" s="614"/>
      <c r="I61" s="558" t="s">
        <v>351</v>
      </c>
      <c r="J61" s="559"/>
      <c r="K61" s="560"/>
      <c r="L61" s="602" t="s">
        <v>353</v>
      </c>
      <c r="M61" s="603"/>
      <c r="N61" s="604"/>
      <c r="O61" s="582"/>
      <c r="P61" s="583"/>
      <c r="Q61" s="444" t="s">
        <v>362</v>
      </c>
      <c r="R61" s="573"/>
    </row>
    <row r="62" spans="1:18" ht="91" customHeight="1">
      <c r="A62" s="558"/>
      <c r="B62" s="560"/>
      <c r="C62" s="589"/>
      <c r="D62" s="672"/>
      <c r="E62" s="673"/>
      <c r="F62" s="674"/>
      <c r="G62" s="589"/>
      <c r="H62" s="614"/>
      <c r="I62" s="584"/>
      <c r="J62" s="606"/>
      <c r="K62" s="585"/>
      <c r="L62" s="602" t="s">
        <v>354</v>
      </c>
      <c r="M62" s="603"/>
      <c r="N62" s="604"/>
      <c r="O62" s="582"/>
      <c r="P62" s="583"/>
      <c r="Q62" s="444" t="s">
        <v>363</v>
      </c>
      <c r="R62" s="573"/>
    </row>
    <row r="63" spans="1:18" ht="78" customHeight="1">
      <c r="A63" s="558"/>
      <c r="B63" s="560"/>
      <c r="C63" s="589"/>
      <c r="D63" s="672"/>
      <c r="E63" s="673"/>
      <c r="F63" s="674"/>
      <c r="G63" s="589"/>
      <c r="H63" s="614"/>
      <c r="I63" s="584"/>
      <c r="J63" s="606"/>
      <c r="K63" s="585"/>
      <c r="L63" s="602" t="s">
        <v>355</v>
      </c>
      <c r="M63" s="603"/>
      <c r="N63" s="604"/>
      <c r="O63" s="582">
        <v>3060</v>
      </c>
      <c r="P63" s="583"/>
      <c r="Q63" s="444" t="s">
        <v>364</v>
      </c>
      <c r="R63" s="573"/>
    </row>
    <row r="64" spans="1:18" ht="104" customHeight="1">
      <c r="A64" s="558"/>
      <c r="B64" s="560"/>
      <c r="C64" s="589"/>
      <c r="D64" s="672"/>
      <c r="E64" s="673"/>
      <c r="F64" s="674"/>
      <c r="G64" s="589"/>
      <c r="H64" s="614"/>
      <c r="I64" s="584"/>
      <c r="J64" s="606"/>
      <c r="K64" s="585"/>
      <c r="L64" s="602" t="s">
        <v>356</v>
      </c>
      <c r="M64" s="603"/>
      <c r="N64" s="604"/>
      <c r="O64" s="582"/>
      <c r="P64" s="583"/>
      <c r="Q64" s="444" t="s">
        <v>365</v>
      </c>
      <c r="R64" s="573"/>
    </row>
    <row r="65" spans="1:18" ht="39" customHeight="1">
      <c r="A65" s="558"/>
      <c r="B65" s="560"/>
      <c r="C65" s="589"/>
      <c r="D65" s="672"/>
      <c r="E65" s="673"/>
      <c r="F65" s="674"/>
      <c r="G65" s="589"/>
      <c r="H65" s="614"/>
      <c r="I65" s="584"/>
      <c r="J65" s="606"/>
      <c r="K65" s="585"/>
      <c r="L65" s="602" t="s">
        <v>357</v>
      </c>
      <c r="M65" s="603"/>
      <c r="N65" s="604"/>
      <c r="O65" s="582"/>
      <c r="P65" s="583"/>
      <c r="Q65" s="445"/>
      <c r="R65" s="573"/>
    </row>
    <row r="66" spans="1:18" ht="26" customHeight="1">
      <c r="A66" s="558"/>
      <c r="B66" s="560"/>
      <c r="C66" s="589"/>
      <c r="D66" s="672"/>
      <c r="E66" s="673"/>
      <c r="F66" s="674"/>
      <c r="G66" s="589"/>
      <c r="H66" s="614"/>
      <c r="I66" s="584"/>
      <c r="J66" s="606"/>
      <c r="K66" s="585"/>
      <c r="L66" s="602" t="s">
        <v>358</v>
      </c>
      <c r="M66" s="603"/>
      <c r="N66" s="604"/>
      <c r="O66" s="582">
        <v>255</v>
      </c>
      <c r="P66" s="583"/>
      <c r="Q66" s="445"/>
      <c r="R66" s="573"/>
    </row>
    <row r="67" spans="1:18" ht="14" customHeight="1">
      <c r="A67" s="558"/>
      <c r="B67" s="560"/>
      <c r="C67" s="589"/>
      <c r="D67" s="672"/>
      <c r="E67" s="673"/>
      <c r="F67" s="674"/>
      <c r="G67" s="589"/>
      <c r="H67" s="614"/>
      <c r="I67" s="584"/>
      <c r="J67" s="606"/>
      <c r="K67" s="585"/>
      <c r="L67" s="584"/>
      <c r="M67" s="606"/>
      <c r="N67" s="585"/>
      <c r="O67" s="582"/>
      <c r="P67" s="583"/>
      <c r="Q67" s="445"/>
      <c r="R67" s="573"/>
    </row>
    <row r="68" spans="1:18" ht="14" customHeight="1">
      <c r="A68" s="558"/>
      <c r="B68" s="560"/>
      <c r="C68" s="589"/>
      <c r="D68" s="672"/>
      <c r="E68" s="673"/>
      <c r="F68" s="674"/>
      <c r="G68" s="589"/>
      <c r="H68" s="614"/>
      <c r="I68" s="584"/>
      <c r="J68" s="606"/>
      <c r="K68" s="585"/>
      <c r="L68" s="584"/>
      <c r="M68" s="606"/>
      <c r="N68" s="585"/>
      <c r="O68" s="582"/>
      <c r="P68" s="583"/>
      <c r="Q68" s="445"/>
      <c r="R68" s="573"/>
    </row>
    <row r="69" spans="1:18" ht="14" customHeight="1">
      <c r="A69" s="558"/>
      <c r="B69" s="560"/>
      <c r="C69" s="589"/>
      <c r="D69" s="672"/>
      <c r="E69" s="673"/>
      <c r="F69" s="674"/>
      <c r="G69" s="589"/>
      <c r="H69" s="614"/>
      <c r="I69" s="584"/>
      <c r="J69" s="606"/>
      <c r="K69" s="585"/>
      <c r="L69" s="584"/>
      <c r="M69" s="606"/>
      <c r="N69" s="585"/>
      <c r="O69" s="582">
        <v>27370</v>
      </c>
      <c r="P69" s="583"/>
      <c r="Q69" s="445"/>
      <c r="R69" s="573"/>
    </row>
    <row r="70" spans="1:18" ht="14" customHeight="1">
      <c r="A70" s="558"/>
      <c r="B70" s="560"/>
      <c r="C70" s="589"/>
      <c r="D70" s="672"/>
      <c r="E70" s="673"/>
      <c r="F70" s="674"/>
      <c r="G70" s="589"/>
      <c r="H70" s="614"/>
      <c r="I70" s="584"/>
      <c r="J70" s="606"/>
      <c r="K70" s="585"/>
      <c r="L70" s="584"/>
      <c r="M70" s="606"/>
      <c r="N70" s="585"/>
      <c r="O70" s="582"/>
      <c r="P70" s="583"/>
      <c r="Q70" s="445"/>
      <c r="R70" s="573"/>
    </row>
    <row r="71" spans="1:18" ht="14" customHeight="1">
      <c r="A71" s="558"/>
      <c r="B71" s="560"/>
      <c r="C71" s="589"/>
      <c r="D71" s="672"/>
      <c r="E71" s="673"/>
      <c r="F71" s="674"/>
      <c r="G71" s="589"/>
      <c r="H71" s="614"/>
      <c r="I71" s="584"/>
      <c r="J71" s="606"/>
      <c r="K71" s="585"/>
      <c r="L71" s="584"/>
      <c r="M71" s="606"/>
      <c r="N71" s="585"/>
      <c r="O71" s="582"/>
      <c r="P71" s="583"/>
      <c r="Q71" s="445"/>
      <c r="R71" s="573"/>
    </row>
    <row r="72" spans="1:18" ht="14" customHeight="1">
      <c r="A72" s="558"/>
      <c r="B72" s="560"/>
      <c r="C72" s="589"/>
      <c r="D72" s="672"/>
      <c r="E72" s="673"/>
      <c r="F72" s="674"/>
      <c r="G72" s="589"/>
      <c r="H72" s="614"/>
      <c r="I72" s="584"/>
      <c r="J72" s="606"/>
      <c r="K72" s="585"/>
      <c r="L72" s="584"/>
      <c r="M72" s="606"/>
      <c r="N72" s="585"/>
      <c r="O72" s="582"/>
      <c r="P72" s="583"/>
      <c r="Q72" s="445"/>
      <c r="R72" s="573"/>
    </row>
    <row r="73" spans="1:18" ht="14" customHeight="1">
      <c r="A73" s="558"/>
      <c r="B73" s="560"/>
      <c r="C73" s="589"/>
      <c r="D73" s="672"/>
      <c r="E73" s="673"/>
      <c r="F73" s="674"/>
      <c r="G73" s="589"/>
      <c r="H73" s="614"/>
      <c r="I73" s="584"/>
      <c r="J73" s="606"/>
      <c r="K73" s="585"/>
      <c r="L73" s="584"/>
      <c r="M73" s="606"/>
      <c r="N73" s="585"/>
      <c r="O73" s="582">
        <v>6120</v>
      </c>
      <c r="P73" s="583"/>
      <c r="Q73" s="445"/>
      <c r="R73" s="573"/>
    </row>
    <row r="74" spans="1:18" ht="14" customHeight="1">
      <c r="A74" s="558"/>
      <c r="B74" s="560"/>
      <c r="C74" s="589"/>
      <c r="D74" s="672"/>
      <c r="E74" s="673"/>
      <c r="F74" s="674"/>
      <c r="G74" s="589"/>
      <c r="H74" s="614"/>
      <c r="I74" s="584"/>
      <c r="J74" s="606"/>
      <c r="K74" s="585"/>
      <c r="L74" s="584"/>
      <c r="M74" s="606"/>
      <c r="N74" s="585"/>
      <c r="O74" s="582"/>
      <c r="P74" s="583"/>
      <c r="Q74" s="445"/>
      <c r="R74" s="573"/>
    </row>
    <row r="75" spans="1:18" ht="14" customHeight="1">
      <c r="A75" s="558"/>
      <c r="B75" s="560"/>
      <c r="C75" s="589"/>
      <c r="D75" s="672"/>
      <c r="E75" s="673"/>
      <c r="F75" s="674"/>
      <c r="G75" s="589"/>
      <c r="H75" s="614"/>
      <c r="I75" s="584"/>
      <c r="J75" s="606"/>
      <c r="K75" s="585"/>
      <c r="L75" s="584"/>
      <c r="M75" s="606"/>
      <c r="N75" s="585"/>
      <c r="O75" s="582"/>
      <c r="P75" s="583"/>
      <c r="Q75" s="445"/>
      <c r="R75" s="573"/>
    </row>
    <row r="76" spans="1:18" ht="14.5" customHeight="1" thickBot="1">
      <c r="A76" s="561"/>
      <c r="B76" s="563"/>
      <c r="C76" s="590"/>
      <c r="D76" s="675"/>
      <c r="E76" s="676"/>
      <c r="F76" s="677"/>
      <c r="G76" s="590"/>
      <c r="H76" s="615"/>
      <c r="I76" s="586"/>
      <c r="J76" s="605"/>
      <c r="K76" s="587"/>
      <c r="L76" s="586"/>
      <c r="M76" s="605"/>
      <c r="N76" s="587"/>
      <c r="O76" s="593">
        <v>510</v>
      </c>
      <c r="P76" s="595"/>
      <c r="Q76" s="447"/>
      <c r="R76" s="573"/>
    </row>
    <row r="77" spans="1:18" ht="104" customHeight="1">
      <c r="A77" s="574" t="s">
        <v>366</v>
      </c>
      <c r="B77" s="576"/>
      <c r="C77" s="588" t="s">
        <v>267</v>
      </c>
      <c r="D77" s="669">
        <v>54000</v>
      </c>
      <c r="E77" s="670"/>
      <c r="F77" s="671"/>
      <c r="G77" s="444" t="s">
        <v>367</v>
      </c>
      <c r="H77" s="613">
        <v>54000</v>
      </c>
      <c r="I77" s="574" t="s">
        <v>322</v>
      </c>
      <c r="J77" s="575"/>
      <c r="K77" s="576"/>
      <c r="L77" s="574" t="s">
        <v>369</v>
      </c>
      <c r="M77" s="575"/>
      <c r="N77" s="576"/>
      <c r="O77" s="580" t="s">
        <v>376</v>
      </c>
      <c r="P77" s="581"/>
      <c r="Q77" s="444" t="s">
        <v>377</v>
      </c>
      <c r="R77" s="573"/>
    </row>
    <row r="78" spans="1:18" ht="65" customHeight="1">
      <c r="A78" s="558"/>
      <c r="B78" s="560"/>
      <c r="C78" s="589"/>
      <c r="D78" s="672"/>
      <c r="E78" s="673"/>
      <c r="F78" s="674"/>
      <c r="G78" s="448">
        <v>-1977003694</v>
      </c>
      <c r="H78" s="614"/>
      <c r="I78" s="558" t="s">
        <v>350</v>
      </c>
      <c r="J78" s="559"/>
      <c r="K78" s="560"/>
      <c r="L78" s="602" t="s">
        <v>370</v>
      </c>
      <c r="M78" s="603"/>
      <c r="N78" s="604"/>
      <c r="O78" s="582"/>
      <c r="P78" s="583"/>
      <c r="Q78" s="444" t="s">
        <v>378</v>
      </c>
      <c r="R78" s="573"/>
    </row>
    <row r="79" spans="1:18" ht="65" customHeight="1">
      <c r="A79" s="558"/>
      <c r="B79" s="560"/>
      <c r="C79" s="589"/>
      <c r="D79" s="672"/>
      <c r="E79" s="673"/>
      <c r="F79" s="674"/>
      <c r="G79" s="445"/>
      <c r="H79" s="614"/>
      <c r="I79" s="602" t="s">
        <v>368</v>
      </c>
      <c r="J79" s="603"/>
      <c r="K79" s="604"/>
      <c r="L79" s="602" t="s">
        <v>637</v>
      </c>
      <c r="M79" s="603"/>
      <c r="N79" s="604"/>
      <c r="O79" s="582"/>
      <c r="P79" s="583"/>
      <c r="Q79" s="444" t="s">
        <v>379</v>
      </c>
      <c r="R79" s="573"/>
    </row>
    <row r="80" spans="1:18" ht="52" customHeight="1">
      <c r="A80" s="558"/>
      <c r="B80" s="560"/>
      <c r="C80" s="589"/>
      <c r="D80" s="672"/>
      <c r="E80" s="673"/>
      <c r="F80" s="674"/>
      <c r="G80" s="445"/>
      <c r="H80" s="614"/>
      <c r="I80" s="584"/>
      <c r="J80" s="606"/>
      <c r="K80" s="585"/>
      <c r="L80" s="602" t="s">
        <v>371</v>
      </c>
      <c r="M80" s="603"/>
      <c r="N80" s="604"/>
      <c r="O80" s="582">
        <v>202.5</v>
      </c>
      <c r="P80" s="583"/>
      <c r="Q80" s="444" t="s">
        <v>380</v>
      </c>
      <c r="R80" s="573"/>
    </row>
    <row r="81" spans="1:18" ht="65">
      <c r="A81" s="558"/>
      <c r="B81" s="560"/>
      <c r="C81" s="589"/>
      <c r="D81" s="672"/>
      <c r="E81" s="673"/>
      <c r="F81" s="674"/>
      <c r="G81" s="445"/>
      <c r="H81" s="614"/>
      <c r="I81" s="584"/>
      <c r="J81" s="606"/>
      <c r="K81" s="585"/>
      <c r="L81" s="602" t="s">
        <v>638</v>
      </c>
      <c r="M81" s="603"/>
      <c r="N81" s="604"/>
      <c r="O81" s="582"/>
      <c r="P81" s="583"/>
      <c r="Q81" s="444" t="s">
        <v>381</v>
      </c>
      <c r="R81" s="573"/>
    </row>
    <row r="82" spans="1:18" ht="39" customHeight="1">
      <c r="A82" s="558"/>
      <c r="B82" s="560"/>
      <c r="C82" s="589"/>
      <c r="D82" s="672"/>
      <c r="E82" s="673"/>
      <c r="F82" s="674"/>
      <c r="G82" s="445"/>
      <c r="H82" s="614"/>
      <c r="I82" s="584"/>
      <c r="J82" s="606"/>
      <c r="K82" s="585"/>
      <c r="L82" s="602" t="s">
        <v>372</v>
      </c>
      <c r="M82" s="603"/>
      <c r="N82" s="604"/>
      <c r="O82" s="582">
        <v>2430</v>
      </c>
      <c r="P82" s="583"/>
      <c r="Q82" s="444" t="s">
        <v>382</v>
      </c>
      <c r="R82" s="573"/>
    </row>
    <row r="83" spans="1:18" ht="117" customHeight="1">
      <c r="A83" s="558"/>
      <c r="B83" s="560"/>
      <c r="C83" s="589"/>
      <c r="D83" s="672"/>
      <c r="E83" s="673"/>
      <c r="F83" s="674"/>
      <c r="G83" s="445"/>
      <c r="H83" s="614"/>
      <c r="I83" s="584"/>
      <c r="J83" s="606"/>
      <c r="K83" s="585"/>
      <c r="L83" s="602" t="s">
        <v>373</v>
      </c>
      <c r="M83" s="603"/>
      <c r="N83" s="604"/>
      <c r="O83" s="582"/>
      <c r="P83" s="583"/>
      <c r="Q83" s="444"/>
      <c r="R83" s="573"/>
    </row>
    <row r="84" spans="1:18" ht="65" customHeight="1">
      <c r="A84" s="558"/>
      <c r="B84" s="560"/>
      <c r="C84" s="589"/>
      <c r="D84" s="672"/>
      <c r="E84" s="673"/>
      <c r="F84" s="674"/>
      <c r="G84" s="445"/>
      <c r="H84" s="614"/>
      <c r="I84" s="584"/>
      <c r="J84" s="606"/>
      <c r="K84" s="585"/>
      <c r="L84" s="602" t="s">
        <v>374</v>
      </c>
      <c r="M84" s="603"/>
      <c r="N84" s="604"/>
      <c r="O84" s="582">
        <v>32602.5</v>
      </c>
      <c r="P84" s="583"/>
      <c r="Q84" s="445"/>
      <c r="R84" s="573"/>
    </row>
    <row r="85" spans="1:18" ht="26" customHeight="1">
      <c r="A85" s="558"/>
      <c r="B85" s="560"/>
      <c r="C85" s="589"/>
      <c r="D85" s="672"/>
      <c r="E85" s="673"/>
      <c r="F85" s="674"/>
      <c r="G85" s="445"/>
      <c r="H85" s="614"/>
      <c r="I85" s="584"/>
      <c r="J85" s="606"/>
      <c r="K85" s="585"/>
      <c r="L85" s="602" t="s">
        <v>375</v>
      </c>
      <c r="M85" s="603"/>
      <c r="N85" s="604"/>
      <c r="O85" s="582"/>
      <c r="P85" s="583"/>
      <c r="Q85" s="445"/>
      <c r="R85" s="573"/>
    </row>
    <row r="86" spans="1:18" ht="14" customHeight="1">
      <c r="A86" s="558"/>
      <c r="B86" s="560"/>
      <c r="C86" s="589"/>
      <c r="D86" s="672"/>
      <c r="E86" s="673"/>
      <c r="F86" s="674"/>
      <c r="G86" s="445"/>
      <c r="H86" s="614"/>
      <c r="I86" s="584"/>
      <c r="J86" s="606"/>
      <c r="K86" s="585"/>
      <c r="L86" s="584"/>
      <c r="M86" s="606"/>
      <c r="N86" s="585"/>
      <c r="O86" s="582">
        <v>607.5</v>
      </c>
      <c r="P86" s="583"/>
      <c r="Q86" s="445"/>
      <c r="R86" s="573"/>
    </row>
    <row r="87" spans="1:18" ht="14" customHeight="1">
      <c r="A87" s="558"/>
      <c r="B87" s="560"/>
      <c r="C87" s="589"/>
      <c r="D87" s="672"/>
      <c r="E87" s="673"/>
      <c r="F87" s="674"/>
      <c r="G87" s="445"/>
      <c r="H87" s="614"/>
      <c r="I87" s="584"/>
      <c r="J87" s="606"/>
      <c r="K87" s="585"/>
      <c r="L87" s="584"/>
      <c r="M87" s="606"/>
      <c r="N87" s="585"/>
      <c r="O87" s="582"/>
      <c r="P87" s="583"/>
      <c r="Q87" s="445"/>
      <c r="R87" s="573"/>
    </row>
    <row r="88" spans="1:18" ht="14.5" customHeight="1" thickBot="1">
      <c r="A88" s="561"/>
      <c r="B88" s="563"/>
      <c r="C88" s="590"/>
      <c r="D88" s="675"/>
      <c r="E88" s="676"/>
      <c r="F88" s="677"/>
      <c r="G88" s="447"/>
      <c r="H88" s="615"/>
      <c r="I88" s="586"/>
      <c r="J88" s="605"/>
      <c r="K88" s="587"/>
      <c r="L88" s="586"/>
      <c r="M88" s="605"/>
      <c r="N88" s="587"/>
      <c r="O88" s="593">
        <v>7290</v>
      </c>
      <c r="P88" s="595"/>
      <c r="Q88" s="447"/>
      <c r="R88" s="573"/>
    </row>
    <row r="89" spans="1:18" ht="104" customHeight="1">
      <c r="A89" s="574" t="s">
        <v>383</v>
      </c>
      <c r="B89" s="576"/>
      <c r="C89" s="588" t="s">
        <v>384</v>
      </c>
      <c r="D89" s="669">
        <v>5000</v>
      </c>
      <c r="E89" s="670"/>
      <c r="F89" s="671"/>
      <c r="G89" s="444" t="s">
        <v>385</v>
      </c>
      <c r="H89" s="613">
        <v>5000</v>
      </c>
      <c r="I89" s="574" t="s">
        <v>322</v>
      </c>
      <c r="J89" s="575"/>
      <c r="K89" s="576"/>
      <c r="L89" s="574" t="s">
        <v>387</v>
      </c>
      <c r="M89" s="575"/>
      <c r="N89" s="576"/>
      <c r="O89" s="580"/>
      <c r="P89" s="581"/>
      <c r="Q89" s="588"/>
      <c r="R89" s="573"/>
    </row>
    <row r="90" spans="1:18" ht="39" customHeight="1">
      <c r="A90" s="558"/>
      <c r="B90" s="560"/>
      <c r="C90" s="589"/>
      <c r="D90" s="672"/>
      <c r="E90" s="673"/>
      <c r="F90" s="674"/>
      <c r="G90" s="444">
        <v>-2793119453</v>
      </c>
      <c r="H90" s="614"/>
      <c r="I90" s="558" t="s">
        <v>350</v>
      </c>
      <c r="J90" s="559"/>
      <c r="K90" s="560"/>
      <c r="L90" s="602" t="s">
        <v>388</v>
      </c>
      <c r="M90" s="603"/>
      <c r="N90" s="604"/>
      <c r="O90" s="582"/>
      <c r="P90" s="583"/>
      <c r="Q90" s="589"/>
      <c r="R90" s="573"/>
    </row>
    <row r="91" spans="1:18" ht="39" customHeight="1" thickBot="1">
      <c r="A91" s="561"/>
      <c r="B91" s="563"/>
      <c r="C91" s="590"/>
      <c r="D91" s="675"/>
      <c r="E91" s="676"/>
      <c r="F91" s="677"/>
      <c r="G91" s="447"/>
      <c r="H91" s="615"/>
      <c r="I91" s="610" t="s">
        <v>386</v>
      </c>
      <c r="J91" s="611"/>
      <c r="K91" s="612"/>
      <c r="L91" s="610" t="s">
        <v>389</v>
      </c>
      <c r="M91" s="611"/>
      <c r="N91" s="612"/>
      <c r="O91" s="593"/>
      <c r="P91" s="595"/>
      <c r="Q91" s="590"/>
      <c r="R91" s="573"/>
    </row>
    <row r="92" spans="1:18" ht="104" customHeight="1">
      <c r="A92" s="574" t="s">
        <v>390</v>
      </c>
      <c r="B92" s="576"/>
      <c r="C92" s="588" t="s">
        <v>391</v>
      </c>
      <c r="D92" s="669">
        <v>16000</v>
      </c>
      <c r="E92" s="670"/>
      <c r="F92" s="671"/>
      <c r="G92" s="444" t="s">
        <v>392</v>
      </c>
      <c r="H92" s="613">
        <v>16000</v>
      </c>
      <c r="I92" s="574" t="s">
        <v>322</v>
      </c>
      <c r="J92" s="575"/>
      <c r="K92" s="576"/>
      <c r="L92" s="574" t="s">
        <v>369</v>
      </c>
      <c r="M92" s="575"/>
      <c r="N92" s="576"/>
      <c r="O92" s="580" t="s">
        <v>402</v>
      </c>
      <c r="P92" s="581"/>
      <c r="Q92" s="444" t="s">
        <v>403</v>
      </c>
      <c r="R92" s="573"/>
    </row>
    <row r="93" spans="1:18" ht="65" customHeight="1">
      <c r="A93" s="558"/>
      <c r="B93" s="560"/>
      <c r="C93" s="589"/>
      <c r="D93" s="672"/>
      <c r="E93" s="673"/>
      <c r="F93" s="674"/>
      <c r="G93" s="444">
        <v>-3384905535</v>
      </c>
      <c r="H93" s="614"/>
      <c r="I93" s="558" t="s">
        <v>350</v>
      </c>
      <c r="J93" s="559"/>
      <c r="K93" s="560"/>
      <c r="L93" s="678" t="s">
        <v>394</v>
      </c>
      <c r="M93" s="679"/>
      <c r="N93" s="680"/>
      <c r="O93" s="582"/>
      <c r="P93" s="583"/>
      <c r="Q93" s="444" t="s">
        <v>404</v>
      </c>
      <c r="R93" s="573"/>
    </row>
    <row r="94" spans="1:18" ht="39" customHeight="1">
      <c r="A94" s="558"/>
      <c r="B94" s="560"/>
      <c r="C94" s="589"/>
      <c r="D94" s="672"/>
      <c r="E94" s="673"/>
      <c r="F94" s="674"/>
      <c r="G94" s="445"/>
      <c r="H94" s="614"/>
      <c r="I94" s="558" t="s">
        <v>393</v>
      </c>
      <c r="J94" s="559"/>
      <c r="K94" s="560"/>
      <c r="L94" s="602" t="s">
        <v>395</v>
      </c>
      <c r="M94" s="603"/>
      <c r="N94" s="604"/>
      <c r="O94" s="582">
        <v>240</v>
      </c>
      <c r="P94" s="583"/>
      <c r="Q94" s="444" t="s">
        <v>405</v>
      </c>
      <c r="R94" s="573"/>
    </row>
    <row r="95" spans="1:18" ht="39" customHeight="1">
      <c r="A95" s="558"/>
      <c r="B95" s="560"/>
      <c r="C95" s="589"/>
      <c r="D95" s="672"/>
      <c r="E95" s="673"/>
      <c r="F95" s="674"/>
      <c r="G95" s="445"/>
      <c r="H95" s="614"/>
      <c r="I95" s="558"/>
      <c r="J95" s="559"/>
      <c r="K95" s="560"/>
      <c r="L95" s="602" t="s">
        <v>396</v>
      </c>
      <c r="M95" s="603"/>
      <c r="N95" s="604"/>
      <c r="O95" s="582"/>
      <c r="P95" s="583"/>
      <c r="Q95" s="445"/>
      <c r="R95" s="573"/>
    </row>
    <row r="96" spans="1:18" ht="39" customHeight="1">
      <c r="A96" s="558"/>
      <c r="B96" s="560"/>
      <c r="C96" s="589"/>
      <c r="D96" s="672"/>
      <c r="E96" s="673"/>
      <c r="F96" s="674"/>
      <c r="G96" s="445"/>
      <c r="H96" s="614"/>
      <c r="I96" s="584"/>
      <c r="J96" s="606"/>
      <c r="K96" s="585"/>
      <c r="L96" s="602" t="s">
        <v>397</v>
      </c>
      <c r="M96" s="603"/>
      <c r="N96" s="604"/>
      <c r="O96" s="582">
        <v>2880</v>
      </c>
      <c r="P96" s="583"/>
      <c r="Q96" s="445"/>
      <c r="R96" s="573"/>
    </row>
    <row r="97" spans="1:18" ht="39" customHeight="1">
      <c r="A97" s="558"/>
      <c r="B97" s="560"/>
      <c r="C97" s="589"/>
      <c r="D97" s="672"/>
      <c r="E97" s="673"/>
      <c r="F97" s="674"/>
      <c r="G97" s="445"/>
      <c r="H97" s="614"/>
      <c r="I97" s="584"/>
      <c r="J97" s="606"/>
      <c r="K97" s="585"/>
      <c r="L97" s="602" t="s">
        <v>398</v>
      </c>
      <c r="M97" s="603"/>
      <c r="N97" s="604"/>
      <c r="O97" s="584"/>
      <c r="P97" s="585"/>
      <c r="Q97" s="445"/>
      <c r="R97" s="573"/>
    </row>
    <row r="98" spans="1:18" ht="39" customHeight="1">
      <c r="A98" s="558"/>
      <c r="B98" s="560"/>
      <c r="C98" s="589"/>
      <c r="D98" s="672"/>
      <c r="E98" s="673"/>
      <c r="F98" s="674"/>
      <c r="G98" s="445"/>
      <c r="H98" s="614"/>
      <c r="I98" s="584"/>
      <c r="J98" s="606"/>
      <c r="K98" s="585"/>
      <c r="L98" s="602" t="s">
        <v>399</v>
      </c>
      <c r="M98" s="603"/>
      <c r="N98" s="604"/>
      <c r="O98" s="584"/>
      <c r="P98" s="585"/>
      <c r="Q98" s="445"/>
      <c r="R98" s="573"/>
    </row>
    <row r="99" spans="1:18" ht="14" customHeight="1">
      <c r="A99" s="558"/>
      <c r="B99" s="560"/>
      <c r="C99" s="589"/>
      <c r="D99" s="672"/>
      <c r="E99" s="673"/>
      <c r="F99" s="674"/>
      <c r="G99" s="445"/>
      <c r="H99" s="614"/>
      <c r="I99" s="584"/>
      <c r="J99" s="606"/>
      <c r="K99" s="585"/>
      <c r="L99" s="602" t="s">
        <v>400</v>
      </c>
      <c r="M99" s="603"/>
      <c r="N99" s="604"/>
      <c r="O99" s="584"/>
      <c r="P99" s="585"/>
      <c r="Q99" s="445"/>
      <c r="R99" s="573"/>
    </row>
    <row r="100" spans="1:18" ht="14.5" customHeight="1" thickBot="1">
      <c r="A100" s="561"/>
      <c r="B100" s="563"/>
      <c r="C100" s="590"/>
      <c r="D100" s="675"/>
      <c r="E100" s="676"/>
      <c r="F100" s="677"/>
      <c r="G100" s="447"/>
      <c r="H100" s="615"/>
      <c r="I100" s="586"/>
      <c r="J100" s="605"/>
      <c r="K100" s="587"/>
      <c r="L100" s="610" t="s">
        <v>401</v>
      </c>
      <c r="M100" s="611"/>
      <c r="N100" s="612"/>
      <c r="O100" s="586"/>
      <c r="P100" s="587"/>
      <c r="Q100" s="447"/>
      <c r="R100" s="573"/>
    </row>
    <row r="101" spans="1:18" ht="104" customHeight="1">
      <c r="A101" s="574" t="s">
        <v>406</v>
      </c>
      <c r="B101" s="576"/>
      <c r="C101" s="588" t="s">
        <v>407</v>
      </c>
      <c r="D101" s="669">
        <v>17600</v>
      </c>
      <c r="E101" s="670"/>
      <c r="F101" s="671"/>
      <c r="G101" s="588" t="s">
        <v>408</v>
      </c>
      <c r="H101" s="613">
        <v>17600</v>
      </c>
      <c r="I101" s="574" t="s">
        <v>322</v>
      </c>
      <c r="J101" s="575"/>
      <c r="K101" s="576"/>
      <c r="L101" s="574" t="s">
        <v>370</v>
      </c>
      <c r="M101" s="575"/>
      <c r="N101" s="576"/>
      <c r="O101" s="669" t="s">
        <v>420</v>
      </c>
      <c r="P101" s="671"/>
      <c r="Q101" s="444" t="s">
        <v>421</v>
      </c>
      <c r="R101" s="573"/>
    </row>
    <row r="102" spans="1:18" ht="52" customHeight="1">
      <c r="A102" s="558"/>
      <c r="B102" s="560"/>
      <c r="C102" s="589"/>
      <c r="D102" s="672"/>
      <c r="E102" s="673"/>
      <c r="F102" s="674"/>
      <c r="G102" s="589"/>
      <c r="H102" s="614"/>
      <c r="I102" s="558" t="s">
        <v>409</v>
      </c>
      <c r="J102" s="559"/>
      <c r="K102" s="560"/>
      <c r="L102" s="558" t="s">
        <v>413</v>
      </c>
      <c r="M102" s="559"/>
      <c r="N102" s="560"/>
      <c r="O102" s="672"/>
      <c r="P102" s="674"/>
      <c r="Q102" s="444" t="s">
        <v>422</v>
      </c>
      <c r="R102" s="573"/>
    </row>
    <row r="103" spans="1:18" ht="39" customHeight="1">
      <c r="A103" s="558"/>
      <c r="B103" s="560"/>
      <c r="C103" s="589"/>
      <c r="D103" s="672"/>
      <c r="E103" s="673"/>
      <c r="F103" s="674"/>
      <c r="G103" s="589"/>
      <c r="H103" s="614"/>
      <c r="I103" s="558" t="s">
        <v>410</v>
      </c>
      <c r="J103" s="559"/>
      <c r="K103" s="560"/>
      <c r="L103" s="558" t="s">
        <v>414</v>
      </c>
      <c r="M103" s="559"/>
      <c r="N103" s="560"/>
      <c r="O103" s="672">
        <v>264</v>
      </c>
      <c r="P103" s="674"/>
      <c r="Q103" s="444" t="s">
        <v>423</v>
      </c>
      <c r="R103" s="573"/>
    </row>
    <row r="104" spans="1:18" ht="39" customHeight="1">
      <c r="A104" s="558"/>
      <c r="B104" s="560"/>
      <c r="C104" s="589"/>
      <c r="D104" s="672"/>
      <c r="E104" s="673"/>
      <c r="F104" s="674"/>
      <c r="G104" s="589"/>
      <c r="H104" s="614"/>
      <c r="I104" s="558" t="s">
        <v>411</v>
      </c>
      <c r="J104" s="559"/>
      <c r="K104" s="560"/>
      <c r="L104" s="558" t="s">
        <v>415</v>
      </c>
      <c r="M104" s="559"/>
      <c r="N104" s="560"/>
      <c r="O104" s="672"/>
      <c r="P104" s="674"/>
      <c r="Q104" s="444"/>
      <c r="R104" s="573"/>
    </row>
    <row r="105" spans="1:18" ht="39" customHeight="1">
      <c r="A105" s="558"/>
      <c r="B105" s="560"/>
      <c r="C105" s="589"/>
      <c r="D105" s="672"/>
      <c r="E105" s="673"/>
      <c r="F105" s="674"/>
      <c r="G105" s="589"/>
      <c r="H105" s="614"/>
      <c r="I105" s="558" t="s">
        <v>412</v>
      </c>
      <c r="J105" s="559"/>
      <c r="K105" s="560"/>
      <c r="L105" s="558" t="s">
        <v>416</v>
      </c>
      <c r="M105" s="559"/>
      <c r="N105" s="560"/>
      <c r="O105" s="672">
        <v>3168</v>
      </c>
      <c r="P105" s="674"/>
      <c r="Q105" s="445"/>
      <c r="R105" s="573"/>
    </row>
    <row r="106" spans="1:18" ht="52" customHeight="1">
      <c r="A106" s="558"/>
      <c r="B106" s="560"/>
      <c r="C106" s="589"/>
      <c r="D106" s="672"/>
      <c r="E106" s="673"/>
      <c r="F106" s="674"/>
      <c r="G106" s="589"/>
      <c r="H106" s="614"/>
      <c r="I106" s="584"/>
      <c r="J106" s="606"/>
      <c r="K106" s="585"/>
      <c r="L106" s="558" t="s">
        <v>417</v>
      </c>
      <c r="M106" s="559"/>
      <c r="N106" s="560"/>
      <c r="O106" s="584"/>
      <c r="P106" s="585"/>
      <c r="Q106" s="445"/>
      <c r="R106" s="573"/>
    </row>
    <row r="107" spans="1:18" ht="14" customHeight="1">
      <c r="A107" s="558"/>
      <c r="B107" s="560"/>
      <c r="C107" s="589"/>
      <c r="D107" s="672"/>
      <c r="E107" s="673"/>
      <c r="F107" s="674"/>
      <c r="G107" s="589"/>
      <c r="H107" s="614"/>
      <c r="I107" s="584"/>
      <c r="J107" s="606"/>
      <c r="K107" s="585"/>
      <c r="L107" s="558" t="s">
        <v>418</v>
      </c>
      <c r="M107" s="559"/>
      <c r="N107" s="560"/>
      <c r="O107" s="584"/>
      <c r="P107" s="585"/>
      <c r="Q107" s="445"/>
      <c r="R107" s="573"/>
    </row>
    <row r="108" spans="1:18" ht="14.5" customHeight="1" thickBot="1">
      <c r="A108" s="561"/>
      <c r="B108" s="563"/>
      <c r="C108" s="590"/>
      <c r="D108" s="675"/>
      <c r="E108" s="676"/>
      <c r="F108" s="677"/>
      <c r="G108" s="590"/>
      <c r="H108" s="615"/>
      <c r="I108" s="586"/>
      <c r="J108" s="605"/>
      <c r="K108" s="587"/>
      <c r="L108" s="610" t="s">
        <v>419</v>
      </c>
      <c r="M108" s="611"/>
      <c r="N108" s="612"/>
      <c r="O108" s="586"/>
      <c r="P108" s="587"/>
      <c r="Q108" s="447"/>
      <c r="R108" s="573"/>
    </row>
    <row r="109" spans="1:18" ht="52" customHeight="1">
      <c r="A109" s="574" t="s">
        <v>406</v>
      </c>
      <c r="B109" s="576"/>
      <c r="C109" s="588" t="s">
        <v>424</v>
      </c>
      <c r="D109" s="669">
        <v>2000</v>
      </c>
      <c r="E109" s="670"/>
      <c r="F109" s="671"/>
      <c r="G109" s="448" t="s">
        <v>425</v>
      </c>
      <c r="H109" s="613">
        <v>2000</v>
      </c>
      <c r="I109" s="574" t="s">
        <v>427</v>
      </c>
      <c r="J109" s="575"/>
      <c r="K109" s="576"/>
      <c r="L109" s="574" t="s">
        <v>429</v>
      </c>
      <c r="M109" s="575"/>
      <c r="N109" s="576"/>
      <c r="O109" s="669" t="s">
        <v>432</v>
      </c>
      <c r="P109" s="671"/>
      <c r="Q109" s="444" t="s">
        <v>433</v>
      </c>
      <c r="R109" s="573"/>
    </row>
    <row r="110" spans="1:18" ht="39" customHeight="1">
      <c r="A110" s="558"/>
      <c r="B110" s="560"/>
      <c r="C110" s="589"/>
      <c r="D110" s="672"/>
      <c r="E110" s="673"/>
      <c r="F110" s="674"/>
      <c r="G110" s="448" t="s">
        <v>426</v>
      </c>
      <c r="H110" s="614"/>
      <c r="I110" s="558" t="s">
        <v>428</v>
      </c>
      <c r="J110" s="559"/>
      <c r="K110" s="560"/>
      <c r="L110" s="602" t="s">
        <v>430</v>
      </c>
      <c r="M110" s="603"/>
      <c r="N110" s="604"/>
      <c r="O110" s="672"/>
      <c r="P110" s="674"/>
      <c r="Q110" s="444" t="s">
        <v>434</v>
      </c>
      <c r="R110" s="573"/>
    </row>
    <row r="111" spans="1:18" ht="52" customHeight="1">
      <c r="A111" s="558"/>
      <c r="B111" s="560"/>
      <c r="C111" s="589"/>
      <c r="D111" s="672"/>
      <c r="E111" s="673"/>
      <c r="F111" s="674"/>
      <c r="G111" s="448">
        <v>-2986415935</v>
      </c>
      <c r="H111" s="614"/>
      <c r="I111" s="584"/>
      <c r="J111" s="606"/>
      <c r="K111" s="585"/>
      <c r="L111" s="558" t="s">
        <v>431</v>
      </c>
      <c r="M111" s="559"/>
      <c r="N111" s="560"/>
      <c r="O111" s="672">
        <v>360</v>
      </c>
      <c r="P111" s="674"/>
      <c r="Q111" s="444" t="s">
        <v>435</v>
      </c>
      <c r="R111" s="573"/>
    </row>
    <row r="112" spans="1:18" ht="14" customHeight="1">
      <c r="A112" s="558"/>
      <c r="B112" s="560"/>
      <c r="C112" s="589"/>
      <c r="D112" s="672"/>
      <c r="E112" s="673"/>
      <c r="F112" s="674"/>
      <c r="G112" s="445"/>
      <c r="H112" s="614"/>
      <c r="I112" s="584"/>
      <c r="J112" s="606"/>
      <c r="K112" s="585"/>
      <c r="L112" s="602" t="s">
        <v>639</v>
      </c>
      <c r="M112" s="603"/>
      <c r="N112" s="604"/>
      <c r="O112" s="672"/>
      <c r="P112" s="674"/>
      <c r="Q112" s="445"/>
      <c r="R112" s="573"/>
    </row>
    <row r="113" spans="1:18" ht="14.5" customHeight="1" thickBot="1">
      <c r="A113" s="561"/>
      <c r="B113" s="563"/>
      <c r="C113" s="590"/>
      <c r="D113" s="675"/>
      <c r="E113" s="676"/>
      <c r="F113" s="677"/>
      <c r="G113" s="447"/>
      <c r="H113" s="615"/>
      <c r="I113" s="586"/>
      <c r="J113" s="605"/>
      <c r="K113" s="587"/>
      <c r="L113" s="610" t="s">
        <v>640</v>
      </c>
      <c r="M113" s="611"/>
      <c r="N113" s="612"/>
      <c r="O113" s="675">
        <v>30</v>
      </c>
      <c r="P113" s="677"/>
      <c r="Q113" s="447"/>
      <c r="R113" s="573"/>
    </row>
    <row r="114" spans="1:18" ht="52" customHeight="1">
      <c r="A114" s="574" t="s">
        <v>406</v>
      </c>
      <c r="B114" s="576"/>
      <c r="C114" s="588" t="s">
        <v>436</v>
      </c>
      <c r="D114" s="669">
        <v>2000</v>
      </c>
      <c r="E114" s="670"/>
      <c r="F114" s="671"/>
      <c r="G114" s="588" t="s">
        <v>437</v>
      </c>
      <c r="H114" s="613">
        <v>2000</v>
      </c>
      <c r="I114" s="574" t="s">
        <v>438</v>
      </c>
      <c r="J114" s="575"/>
      <c r="K114" s="576"/>
      <c r="L114" s="574" t="s">
        <v>439</v>
      </c>
      <c r="M114" s="575"/>
      <c r="N114" s="576"/>
      <c r="O114" s="580" t="s">
        <v>432</v>
      </c>
      <c r="P114" s="581"/>
      <c r="Q114" s="448" t="s">
        <v>441</v>
      </c>
      <c r="R114" s="573"/>
    </row>
    <row r="115" spans="1:18" ht="39" customHeight="1">
      <c r="A115" s="558"/>
      <c r="B115" s="560"/>
      <c r="C115" s="589"/>
      <c r="D115" s="672"/>
      <c r="E115" s="673"/>
      <c r="F115" s="674"/>
      <c r="G115" s="589"/>
      <c r="H115" s="614"/>
      <c r="I115" s="558" t="s">
        <v>428</v>
      </c>
      <c r="J115" s="559"/>
      <c r="K115" s="560"/>
      <c r="L115" s="602" t="s">
        <v>430</v>
      </c>
      <c r="M115" s="603"/>
      <c r="N115" s="604"/>
      <c r="O115" s="582"/>
      <c r="P115" s="583"/>
      <c r="Q115" s="448" t="s">
        <v>442</v>
      </c>
      <c r="R115" s="573"/>
    </row>
    <row r="116" spans="1:18" ht="65" customHeight="1">
      <c r="A116" s="558"/>
      <c r="B116" s="560"/>
      <c r="C116" s="589"/>
      <c r="D116" s="672"/>
      <c r="E116" s="673"/>
      <c r="F116" s="674"/>
      <c r="G116" s="589"/>
      <c r="H116" s="614"/>
      <c r="I116" s="584"/>
      <c r="J116" s="606"/>
      <c r="K116" s="585"/>
      <c r="L116" s="558" t="s">
        <v>440</v>
      </c>
      <c r="M116" s="559"/>
      <c r="N116" s="560"/>
      <c r="O116" s="582">
        <v>360</v>
      </c>
      <c r="P116" s="583"/>
      <c r="Q116" s="448" t="s">
        <v>443</v>
      </c>
      <c r="R116" s="573"/>
    </row>
    <row r="117" spans="1:18" ht="14" customHeight="1">
      <c r="A117" s="558"/>
      <c r="B117" s="560"/>
      <c r="C117" s="589"/>
      <c r="D117" s="672"/>
      <c r="E117" s="673"/>
      <c r="F117" s="674"/>
      <c r="G117" s="589"/>
      <c r="H117" s="614"/>
      <c r="I117" s="584"/>
      <c r="J117" s="606"/>
      <c r="K117" s="585"/>
      <c r="L117" s="602" t="s">
        <v>639</v>
      </c>
      <c r="M117" s="603"/>
      <c r="N117" s="604"/>
      <c r="O117" s="582"/>
      <c r="P117" s="583"/>
      <c r="Q117" s="448"/>
      <c r="R117" s="573"/>
    </row>
    <row r="118" spans="1:18" ht="14.5" customHeight="1" thickBot="1">
      <c r="A118" s="561"/>
      <c r="B118" s="563"/>
      <c r="C118" s="590"/>
      <c r="D118" s="675"/>
      <c r="E118" s="676"/>
      <c r="F118" s="677"/>
      <c r="G118" s="590"/>
      <c r="H118" s="615"/>
      <c r="I118" s="586"/>
      <c r="J118" s="605"/>
      <c r="K118" s="587"/>
      <c r="L118" s="610" t="s">
        <v>641</v>
      </c>
      <c r="M118" s="611"/>
      <c r="N118" s="612"/>
      <c r="O118" s="593">
        <v>30</v>
      </c>
      <c r="P118" s="595"/>
      <c r="Q118" s="450"/>
      <c r="R118" s="573"/>
    </row>
    <row r="119" spans="1:18" ht="26.5" thickBot="1">
      <c r="A119" s="552" t="s">
        <v>444</v>
      </c>
      <c r="B119" s="557"/>
      <c r="C119" s="451" t="s">
        <v>116</v>
      </c>
      <c r="D119" s="654">
        <v>54692</v>
      </c>
      <c r="E119" s="655"/>
      <c r="F119" s="656"/>
      <c r="G119" s="446" t="s">
        <v>319</v>
      </c>
      <c r="H119" s="443">
        <v>54692</v>
      </c>
      <c r="I119" s="552" t="s">
        <v>319</v>
      </c>
      <c r="J119" s="553"/>
      <c r="K119" s="557"/>
      <c r="L119" s="552" t="s">
        <v>319</v>
      </c>
      <c r="M119" s="553"/>
      <c r="N119" s="557"/>
      <c r="O119" s="554">
        <v>45232</v>
      </c>
      <c r="P119" s="556"/>
      <c r="Q119" s="451" t="s">
        <v>319</v>
      </c>
      <c r="R119" s="432"/>
    </row>
    <row r="120" spans="1:18" ht="52.5" thickBot="1">
      <c r="A120" s="552" t="s">
        <v>445</v>
      </c>
      <c r="B120" s="557"/>
      <c r="C120" s="451" t="s">
        <v>118</v>
      </c>
      <c r="D120" s="654">
        <v>54692</v>
      </c>
      <c r="E120" s="655"/>
      <c r="F120" s="656"/>
      <c r="G120" s="446" t="s">
        <v>319</v>
      </c>
      <c r="H120" s="443">
        <v>54692</v>
      </c>
      <c r="I120" s="552" t="s">
        <v>319</v>
      </c>
      <c r="J120" s="553"/>
      <c r="K120" s="557"/>
      <c r="L120" s="552" t="s">
        <v>319</v>
      </c>
      <c r="M120" s="553"/>
      <c r="N120" s="557"/>
      <c r="O120" s="554">
        <v>45232</v>
      </c>
      <c r="P120" s="556"/>
      <c r="Q120" s="451" t="s">
        <v>319</v>
      </c>
      <c r="R120" s="432"/>
    </row>
    <row r="121" spans="1:18" ht="78" customHeight="1">
      <c r="A121" s="574" t="s">
        <v>320</v>
      </c>
      <c r="B121" s="576"/>
      <c r="C121" s="588" t="s">
        <v>446</v>
      </c>
      <c r="D121" s="669">
        <v>54692</v>
      </c>
      <c r="E121" s="670"/>
      <c r="F121" s="671"/>
      <c r="G121" s="588" t="s">
        <v>447</v>
      </c>
      <c r="H121" s="613">
        <v>54692</v>
      </c>
      <c r="I121" s="574" t="s">
        <v>448</v>
      </c>
      <c r="J121" s="575"/>
      <c r="K121" s="576"/>
      <c r="L121" s="574" t="s">
        <v>457</v>
      </c>
      <c r="M121" s="575"/>
      <c r="N121" s="576"/>
      <c r="O121" s="580" t="s">
        <v>466</v>
      </c>
      <c r="P121" s="581"/>
      <c r="Q121" s="444" t="s">
        <v>467</v>
      </c>
      <c r="R121" s="573"/>
    </row>
    <row r="122" spans="1:18" ht="26" customHeight="1">
      <c r="A122" s="558"/>
      <c r="B122" s="560"/>
      <c r="C122" s="589"/>
      <c r="D122" s="672"/>
      <c r="E122" s="673"/>
      <c r="F122" s="674"/>
      <c r="G122" s="589"/>
      <c r="H122" s="614"/>
      <c r="I122" s="558"/>
      <c r="J122" s="559"/>
      <c r="K122" s="560"/>
      <c r="L122" s="558" t="s">
        <v>458</v>
      </c>
      <c r="M122" s="559"/>
      <c r="N122" s="560"/>
      <c r="O122" s="582">
        <v>4620</v>
      </c>
      <c r="P122" s="583"/>
      <c r="Q122" s="444" t="s">
        <v>468</v>
      </c>
      <c r="R122" s="573"/>
    </row>
    <row r="123" spans="1:18" ht="65" customHeight="1">
      <c r="A123" s="558"/>
      <c r="B123" s="560"/>
      <c r="C123" s="589"/>
      <c r="D123" s="672"/>
      <c r="E123" s="673"/>
      <c r="F123" s="674"/>
      <c r="G123" s="589"/>
      <c r="H123" s="614"/>
      <c r="I123" s="558" t="s">
        <v>449</v>
      </c>
      <c r="J123" s="559"/>
      <c r="K123" s="560"/>
      <c r="L123" s="558" t="s">
        <v>459</v>
      </c>
      <c r="M123" s="559"/>
      <c r="N123" s="560"/>
      <c r="O123" s="582">
        <v>833.12</v>
      </c>
      <c r="P123" s="583"/>
      <c r="Q123" s="444"/>
      <c r="R123" s="573"/>
    </row>
    <row r="124" spans="1:18" ht="65" customHeight="1">
      <c r="A124" s="558"/>
      <c r="B124" s="560"/>
      <c r="C124" s="589"/>
      <c r="D124" s="672"/>
      <c r="E124" s="673"/>
      <c r="F124" s="674"/>
      <c r="G124" s="589"/>
      <c r="H124" s="614"/>
      <c r="I124" s="558"/>
      <c r="J124" s="559"/>
      <c r="K124" s="560"/>
      <c r="L124" s="558" t="s">
        <v>460</v>
      </c>
      <c r="M124" s="559"/>
      <c r="N124" s="560"/>
      <c r="O124" s="582">
        <v>4620</v>
      </c>
      <c r="P124" s="583"/>
      <c r="Q124" s="444" t="s">
        <v>469</v>
      </c>
      <c r="R124" s="573"/>
    </row>
    <row r="125" spans="1:18" ht="26">
      <c r="A125" s="558"/>
      <c r="B125" s="560"/>
      <c r="C125" s="589"/>
      <c r="D125" s="672"/>
      <c r="E125" s="673"/>
      <c r="F125" s="674"/>
      <c r="G125" s="589"/>
      <c r="H125" s="614"/>
      <c r="I125" s="558"/>
      <c r="J125" s="559"/>
      <c r="K125" s="560"/>
      <c r="L125" s="558"/>
      <c r="M125" s="559"/>
      <c r="N125" s="560"/>
      <c r="O125" s="582"/>
      <c r="P125" s="583"/>
      <c r="Q125" s="444" t="s">
        <v>470</v>
      </c>
      <c r="R125" s="573"/>
    </row>
    <row r="126" spans="1:18" ht="65" customHeight="1">
      <c r="A126" s="558"/>
      <c r="B126" s="560"/>
      <c r="C126" s="589"/>
      <c r="D126" s="672"/>
      <c r="E126" s="673"/>
      <c r="F126" s="674"/>
      <c r="G126" s="589"/>
      <c r="H126" s="614"/>
      <c r="I126" s="602" t="s">
        <v>450</v>
      </c>
      <c r="J126" s="603"/>
      <c r="K126" s="604"/>
      <c r="L126" s="558" t="s">
        <v>461</v>
      </c>
      <c r="M126" s="559"/>
      <c r="N126" s="560"/>
      <c r="O126" s="582">
        <v>3740</v>
      </c>
      <c r="P126" s="583"/>
      <c r="Q126" s="444"/>
      <c r="R126" s="573"/>
    </row>
    <row r="127" spans="1:18" ht="65" customHeight="1">
      <c r="A127" s="558"/>
      <c r="B127" s="560"/>
      <c r="C127" s="589"/>
      <c r="D127" s="672"/>
      <c r="E127" s="673"/>
      <c r="F127" s="674"/>
      <c r="G127" s="589"/>
      <c r="H127" s="614"/>
      <c r="I127" s="602"/>
      <c r="J127" s="603"/>
      <c r="K127" s="604"/>
      <c r="L127" s="558" t="s">
        <v>462</v>
      </c>
      <c r="M127" s="559"/>
      <c r="N127" s="560"/>
      <c r="O127" s="582">
        <v>7480</v>
      </c>
      <c r="P127" s="583"/>
      <c r="Q127" s="444"/>
      <c r="R127" s="573"/>
    </row>
    <row r="128" spans="1:18" ht="65" customHeight="1">
      <c r="A128" s="558"/>
      <c r="B128" s="560"/>
      <c r="C128" s="589"/>
      <c r="D128" s="672"/>
      <c r="E128" s="673"/>
      <c r="F128" s="674"/>
      <c r="G128" s="589"/>
      <c r="H128" s="614"/>
      <c r="I128" s="602" t="s">
        <v>451</v>
      </c>
      <c r="J128" s="603"/>
      <c r="K128" s="604"/>
      <c r="L128" s="558" t="s">
        <v>463</v>
      </c>
      <c r="M128" s="559"/>
      <c r="N128" s="560"/>
      <c r="O128" s="582"/>
      <c r="P128" s="583"/>
      <c r="Q128" s="444"/>
      <c r="R128" s="573"/>
    </row>
    <row r="129" spans="1:18" ht="39" customHeight="1">
      <c r="A129" s="558"/>
      <c r="B129" s="560"/>
      <c r="C129" s="589"/>
      <c r="D129" s="672"/>
      <c r="E129" s="673"/>
      <c r="F129" s="674"/>
      <c r="G129" s="589"/>
      <c r="H129" s="614"/>
      <c r="I129" s="602"/>
      <c r="J129" s="603"/>
      <c r="K129" s="604"/>
      <c r="L129" s="558" t="s">
        <v>464</v>
      </c>
      <c r="M129" s="559"/>
      <c r="N129" s="560"/>
      <c r="O129" s="582"/>
      <c r="P129" s="583"/>
      <c r="Q129" s="444"/>
      <c r="R129" s="573"/>
    </row>
    <row r="130" spans="1:18" ht="52" customHeight="1">
      <c r="A130" s="558"/>
      <c r="B130" s="560"/>
      <c r="C130" s="589"/>
      <c r="D130" s="672"/>
      <c r="E130" s="673"/>
      <c r="F130" s="674"/>
      <c r="G130" s="589"/>
      <c r="H130" s="614"/>
      <c r="I130" s="602"/>
      <c r="J130" s="603"/>
      <c r="K130" s="604"/>
      <c r="L130" s="558" t="s">
        <v>465</v>
      </c>
      <c r="M130" s="559"/>
      <c r="N130" s="560"/>
      <c r="O130" s="582"/>
      <c r="P130" s="583"/>
      <c r="Q130" s="444" t="s">
        <v>471</v>
      </c>
      <c r="R130" s="573"/>
    </row>
    <row r="131" spans="1:18" ht="52" customHeight="1">
      <c r="A131" s="558"/>
      <c r="B131" s="560"/>
      <c r="C131" s="589"/>
      <c r="D131" s="672"/>
      <c r="E131" s="673"/>
      <c r="F131" s="674"/>
      <c r="G131" s="589"/>
      <c r="H131" s="614"/>
      <c r="I131" s="602" t="s">
        <v>452</v>
      </c>
      <c r="J131" s="603"/>
      <c r="K131" s="604"/>
      <c r="L131" s="584"/>
      <c r="M131" s="606"/>
      <c r="N131" s="585"/>
      <c r="O131" s="582"/>
      <c r="P131" s="583"/>
      <c r="Q131" s="444" t="s">
        <v>472</v>
      </c>
      <c r="R131" s="573"/>
    </row>
    <row r="132" spans="1:18" ht="39" customHeight="1">
      <c r="A132" s="558"/>
      <c r="B132" s="560"/>
      <c r="C132" s="589"/>
      <c r="D132" s="672"/>
      <c r="E132" s="673"/>
      <c r="F132" s="674"/>
      <c r="G132" s="589"/>
      <c r="H132" s="614"/>
      <c r="I132" s="558" t="s">
        <v>453</v>
      </c>
      <c r="J132" s="559"/>
      <c r="K132" s="560"/>
      <c r="L132" s="584"/>
      <c r="M132" s="606"/>
      <c r="N132" s="585"/>
      <c r="O132" s="582">
        <v>2970</v>
      </c>
      <c r="P132" s="583"/>
      <c r="Q132" s="444"/>
      <c r="R132" s="573"/>
    </row>
    <row r="133" spans="1:18" ht="14" customHeight="1">
      <c r="A133" s="558"/>
      <c r="B133" s="560"/>
      <c r="C133" s="589"/>
      <c r="D133" s="672"/>
      <c r="E133" s="673"/>
      <c r="F133" s="674"/>
      <c r="G133" s="589"/>
      <c r="H133" s="614"/>
      <c r="I133" s="558"/>
      <c r="J133" s="559"/>
      <c r="K133" s="560"/>
      <c r="L133" s="584"/>
      <c r="M133" s="606"/>
      <c r="N133" s="585"/>
      <c r="O133" s="582">
        <v>8910</v>
      </c>
      <c r="P133" s="583"/>
      <c r="Q133" s="444"/>
      <c r="R133" s="573"/>
    </row>
    <row r="134" spans="1:18" ht="14" customHeight="1">
      <c r="A134" s="558"/>
      <c r="B134" s="560"/>
      <c r="C134" s="589"/>
      <c r="D134" s="672"/>
      <c r="E134" s="673"/>
      <c r="F134" s="674"/>
      <c r="G134" s="589"/>
      <c r="H134" s="614"/>
      <c r="I134" s="558"/>
      <c r="J134" s="559"/>
      <c r="K134" s="560"/>
      <c r="L134" s="584"/>
      <c r="M134" s="606"/>
      <c r="N134" s="585"/>
      <c r="O134" s="582"/>
      <c r="P134" s="583"/>
      <c r="Q134" s="444"/>
      <c r="R134" s="573"/>
    </row>
    <row r="135" spans="1:18" ht="26" customHeight="1">
      <c r="A135" s="558"/>
      <c r="B135" s="560"/>
      <c r="C135" s="589"/>
      <c r="D135" s="672"/>
      <c r="E135" s="673"/>
      <c r="F135" s="674"/>
      <c r="G135" s="589"/>
      <c r="H135" s="614"/>
      <c r="I135" s="558" t="s">
        <v>454</v>
      </c>
      <c r="J135" s="559"/>
      <c r="K135" s="560"/>
      <c r="L135" s="584"/>
      <c r="M135" s="606"/>
      <c r="N135" s="585"/>
      <c r="O135" s="582"/>
      <c r="P135" s="583"/>
      <c r="Q135" s="444"/>
      <c r="R135" s="573"/>
    </row>
    <row r="136" spans="1:18" ht="14" customHeight="1">
      <c r="A136" s="558"/>
      <c r="B136" s="560"/>
      <c r="C136" s="589"/>
      <c r="D136" s="672"/>
      <c r="E136" s="673"/>
      <c r="F136" s="674"/>
      <c r="G136" s="589"/>
      <c r="H136" s="614"/>
      <c r="I136" s="558" t="s">
        <v>455</v>
      </c>
      <c r="J136" s="559"/>
      <c r="K136" s="560"/>
      <c r="L136" s="584"/>
      <c r="M136" s="606"/>
      <c r="N136" s="585"/>
      <c r="O136" s="582"/>
      <c r="P136" s="583"/>
      <c r="Q136" s="444"/>
      <c r="R136" s="573"/>
    </row>
    <row r="137" spans="1:18" ht="39" customHeight="1">
      <c r="A137" s="558"/>
      <c r="B137" s="560"/>
      <c r="C137" s="589"/>
      <c r="D137" s="672"/>
      <c r="E137" s="673"/>
      <c r="F137" s="674"/>
      <c r="G137" s="589"/>
      <c r="H137" s="614"/>
      <c r="I137" s="558" t="s">
        <v>456</v>
      </c>
      <c r="J137" s="559"/>
      <c r="K137" s="560"/>
      <c r="L137" s="584"/>
      <c r="M137" s="606"/>
      <c r="N137" s="585"/>
      <c r="O137" s="582"/>
      <c r="P137" s="583"/>
      <c r="Q137" s="444"/>
      <c r="R137" s="573"/>
    </row>
    <row r="138" spans="1:18" ht="14" customHeight="1">
      <c r="A138" s="558"/>
      <c r="B138" s="560"/>
      <c r="C138" s="589"/>
      <c r="D138" s="672"/>
      <c r="E138" s="673"/>
      <c r="F138" s="674"/>
      <c r="G138" s="589"/>
      <c r="H138" s="614"/>
      <c r="I138" s="558"/>
      <c r="J138" s="559"/>
      <c r="K138" s="560"/>
      <c r="L138" s="584"/>
      <c r="M138" s="606"/>
      <c r="N138" s="585"/>
      <c r="O138" s="582"/>
      <c r="P138" s="583"/>
      <c r="Q138" s="444"/>
      <c r="R138" s="573"/>
    </row>
    <row r="139" spans="1:18" ht="14" customHeight="1">
      <c r="A139" s="558"/>
      <c r="B139" s="560"/>
      <c r="C139" s="589"/>
      <c r="D139" s="672"/>
      <c r="E139" s="673"/>
      <c r="F139" s="674"/>
      <c r="G139" s="589"/>
      <c r="H139" s="614"/>
      <c r="I139" s="584"/>
      <c r="J139" s="606"/>
      <c r="K139" s="585"/>
      <c r="L139" s="584"/>
      <c r="M139" s="606"/>
      <c r="N139" s="585"/>
      <c r="O139" s="582"/>
      <c r="P139" s="583"/>
      <c r="Q139" s="444"/>
      <c r="R139" s="573"/>
    </row>
    <row r="140" spans="1:18" ht="14" customHeight="1">
      <c r="A140" s="558"/>
      <c r="B140" s="560"/>
      <c r="C140" s="589"/>
      <c r="D140" s="672"/>
      <c r="E140" s="673"/>
      <c r="F140" s="674"/>
      <c r="G140" s="589"/>
      <c r="H140" s="614"/>
      <c r="I140" s="584"/>
      <c r="J140" s="606"/>
      <c r="K140" s="585"/>
      <c r="L140" s="584"/>
      <c r="M140" s="606"/>
      <c r="N140" s="585"/>
      <c r="O140" s="582"/>
      <c r="P140" s="583"/>
      <c r="Q140" s="444"/>
      <c r="R140" s="573"/>
    </row>
    <row r="141" spans="1:18" ht="14" customHeight="1">
      <c r="A141" s="558"/>
      <c r="B141" s="560"/>
      <c r="C141" s="589"/>
      <c r="D141" s="672"/>
      <c r="E141" s="673"/>
      <c r="F141" s="674"/>
      <c r="G141" s="589"/>
      <c r="H141" s="614"/>
      <c r="I141" s="584"/>
      <c r="J141" s="606"/>
      <c r="K141" s="585"/>
      <c r="L141" s="584"/>
      <c r="M141" s="606"/>
      <c r="N141" s="585"/>
      <c r="O141" s="582"/>
      <c r="P141" s="583"/>
      <c r="Q141" s="444"/>
      <c r="R141" s="573"/>
    </row>
    <row r="142" spans="1:18" ht="14" customHeight="1">
      <c r="A142" s="558"/>
      <c r="B142" s="560"/>
      <c r="C142" s="589"/>
      <c r="D142" s="672"/>
      <c r="E142" s="673"/>
      <c r="F142" s="674"/>
      <c r="G142" s="589"/>
      <c r="H142" s="614"/>
      <c r="I142" s="584"/>
      <c r="J142" s="606"/>
      <c r="K142" s="585"/>
      <c r="L142" s="584"/>
      <c r="M142" s="606"/>
      <c r="N142" s="585"/>
      <c r="O142" s="582"/>
      <c r="P142" s="583"/>
      <c r="Q142" s="444"/>
      <c r="R142" s="573"/>
    </row>
    <row r="143" spans="1:18" ht="26">
      <c r="A143" s="558"/>
      <c r="B143" s="560"/>
      <c r="C143" s="589"/>
      <c r="D143" s="672"/>
      <c r="E143" s="673"/>
      <c r="F143" s="674"/>
      <c r="G143" s="589"/>
      <c r="H143" s="614"/>
      <c r="I143" s="584"/>
      <c r="J143" s="606"/>
      <c r="K143" s="585"/>
      <c r="L143" s="584"/>
      <c r="M143" s="606"/>
      <c r="N143" s="585"/>
      <c r="O143" s="582"/>
      <c r="P143" s="583"/>
      <c r="Q143" s="444" t="s">
        <v>473</v>
      </c>
      <c r="R143" s="573"/>
    </row>
    <row r="144" spans="1:18" ht="14" customHeight="1">
      <c r="A144" s="558"/>
      <c r="B144" s="560"/>
      <c r="C144" s="589"/>
      <c r="D144" s="672"/>
      <c r="E144" s="673"/>
      <c r="F144" s="674"/>
      <c r="G144" s="589"/>
      <c r="H144" s="614"/>
      <c r="I144" s="584"/>
      <c r="J144" s="606"/>
      <c r="K144" s="585"/>
      <c r="L144" s="584"/>
      <c r="M144" s="606"/>
      <c r="N144" s="585"/>
      <c r="O144" s="582"/>
      <c r="P144" s="583"/>
      <c r="Q144" s="444"/>
      <c r="R144" s="573"/>
    </row>
    <row r="145" spans="1:18" ht="14" customHeight="1">
      <c r="A145" s="558"/>
      <c r="B145" s="560"/>
      <c r="C145" s="589"/>
      <c r="D145" s="672"/>
      <c r="E145" s="673"/>
      <c r="F145" s="674"/>
      <c r="G145" s="589"/>
      <c r="H145" s="614"/>
      <c r="I145" s="584"/>
      <c r="J145" s="606"/>
      <c r="K145" s="585"/>
      <c r="L145" s="584"/>
      <c r="M145" s="606"/>
      <c r="N145" s="585"/>
      <c r="O145" s="582">
        <v>3520</v>
      </c>
      <c r="P145" s="583"/>
      <c r="Q145" s="444"/>
      <c r="R145" s="573"/>
    </row>
    <row r="146" spans="1:18" ht="14" customHeight="1">
      <c r="A146" s="558"/>
      <c r="B146" s="560"/>
      <c r="C146" s="589"/>
      <c r="D146" s="672"/>
      <c r="E146" s="673"/>
      <c r="F146" s="674"/>
      <c r="G146" s="589"/>
      <c r="H146" s="614"/>
      <c r="I146" s="584"/>
      <c r="J146" s="606"/>
      <c r="K146" s="585"/>
      <c r="L146" s="584"/>
      <c r="M146" s="606"/>
      <c r="N146" s="585"/>
      <c r="O146" s="582"/>
      <c r="P146" s="583"/>
      <c r="Q146" s="444"/>
      <c r="R146" s="573"/>
    </row>
    <row r="147" spans="1:18" ht="14" customHeight="1">
      <c r="A147" s="558"/>
      <c r="B147" s="560"/>
      <c r="C147" s="589"/>
      <c r="D147" s="672"/>
      <c r="E147" s="673"/>
      <c r="F147" s="674"/>
      <c r="G147" s="589"/>
      <c r="H147" s="614"/>
      <c r="I147" s="584"/>
      <c r="J147" s="606"/>
      <c r="K147" s="585"/>
      <c r="L147" s="584"/>
      <c r="M147" s="606"/>
      <c r="N147" s="585"/>
      <c r="O147" s="582"/>
      <c r="P147" s="583"/>
      <c r="Q147" s="444"/>
      <c r="R147" s="573"/>
    </row>
    <row r="148" spans="1:18" ht="14" customHeight="1">
      <c r="A148" s="558"/>
      <c r="B148" s="560"/>
      <c r="C148" s="589"/>
      <c r="D148" s="672"/>
      <c r="E148" s="673"/>
      <c r="F148" s="674"/>
      <c r="G148" s="589"/>
      <c r="H148" s="614"/>
      <c r="I148" s="584"/>
      <c r="J148" s="606"/>
      <c r="K148" s="585"/>
      <c r="L148" s="584"/>
      <c r="M148" s="606"/>
      <c r="N148" s="585"/>
      <c r="O148" s="582"/>
      <c r="P148" s="583"/>
      <c r="Q148" s="444"/>
      <c r="R148" s="573"/>
    </row>
    <row r="149" spans="1:18" ht="26">
      <c r="A149" s="558"/>
      <c r="B149" s="560"/>
      <c r="C149" s="589"/>
      <c r="D149" s="672"/>
      <c r="E149" s="673"/>
      <c r="F149" s="674"/>
      <c r="G149" s="589"/>
      <c r="H149" s="614"/>
      <c r="I149" s="584"/>
      <c r="J149" s="606"/>
      <c r="K149" s="585"/>
      <c r="L149" s="584"/>
      <c r="M149" s="606"/>
      <c r="N149" s="585"/>
      <c r="O149" s="582"/>
      <c r="P149" s="583"/>
      <c r="Q149" s="444" t="s">
        <v>474</v>
      </c>
      <c r="R149" s="573"/>
    </row>
    <row r="150" spans="1:18" ht="14" customHeight="1">
      <c r="A150" s="558"/>
      <c r="B150" s="560"/>
      <c r="C150" s="589"/>
      <c r="D150" s="672"/>
      <c r="E150" s="673"/>
      <c r="F150" s="674"/>
      <c r="G150" s="589"/>
      <c r="H150" s="614"/>
      <c r="I150" s="584"/>
      <c r="J150" s="606"/>
      <c r="K150" s="585"/>
      <c r="L150" s="584"/>
      <c r="M150" s="606"/>
      <c r="N150" s="585"/>
      <c r="O150" s="582"/>
      <c r="P150" s="583"/>
      <c r="Q150" s="444"/>
      <c r="R150" s="573"/>
    </row>
    <row r="151" spans="1:18" ht="14" customHeight="1">
      <c r="A151" s="558"/>
      <c r="B151" s="560"/>
      <c r="C151" s="589"/>
      <c r="D151" s="672"/>
      <c r="E151" s="673"/>
      <c r="F151" s="674"/>
      <c r="G151" s="589"/>
      <c r="H151" s="614"/>
      <c r="I151" s="584"/>
      <c r="J151" s="606"/>
      <c r="K151" s="585"/>
      <c r="L151" s="584"/>
      <c r="M151" s="606"/>
      <c r="N151" s="585"/>
      <c r="O151" s="582">
        <v>3872</v>
      </c>
      <c r="P151" s="583"/>
      <c r="Q151" s="444"/>
      <c r="R151" s="573"/>
    </row>
    <row r="152" spans="1:18" ht="14" customHeight="1">
      <c r="A152" s="558"/>
      <c r="B152" s="560"/>
      <c r="C152" s="589"/>
      <c r="D152" s="672"/>
      <c r="E152" s="673"/>
      <c r="F152" s="674"/>
      <c r="G152" s="589"/>
      <c r="H152" s="614"/>
      <c r="I152" s="584"/>
      <c r="J152" s="606"/>
      <c r="K152" s="585"/>
      <c r="L152" s="584"/>
      <c r="M152" s="606"/>
      <c r="N152" s="585"/>
      <c r="O152" s="582"/>
      <c r="P152" s="583"/>
      <c r="Q152" s="444"/>
      <c r="R152" s="573"/>
    </row>
    <row r="153" spans="1:18" ht="14" customHeight="1">
      <c r="A153" s="558"/>
      <c r="B153" s="560"/>
      <c r="C153" s="589"/>
      <c r="D153" s="672"/>
      <c r="E153" s="673"/>
      <c r="F153" s="674"/>
      <c r="G153" s="589"/>
      <c r="H153" s="614"/>
      <c r="I153" s="584"/>
      <c r="J153" s="606"/>
      <c r="K153" s="585"/>
      <c r="L153" s="584"/>
      <c r="M153" s="606"/>
      <c r="N153" s="585"/>
      <c r="O153" s="582"/>
      <c r="P153" s="583"/>
      <c r="Q153" s="444"/>
      <c r="R153" s="573"/>
    </row>
    <row r="154" spans="1:18" ht="14" customHeight="1">
      <c r="A154" s="558"/>
      <c r="B154" s="560"/>
      <c r="C154" s="589"/>
      <c r="D154" s="672"/>
      <c r="E154" s="673"/>
      <c r="F154" s="674"/>
      <c r="G154" s="589"/>
      <c r="H154" s="614"/>
      <c r="I154" s="584"/>
      <c r="J154" s="606"/>
      <c r="K154" s="585"/>
      <c r="L154" s="584"/>
      <c r="M154" s="606"/>
      <c r="N154" s="585"/>
      <c r="O154" s="582"/>
      <c r="P154" s="583"/>
      <c r="Q154" s="444"/>
      <c r="R154" s="573"/>
    </row>
    <row r="155" spans="1:18" ht="26">
      <c r="A155" s="558"/>
      <c r="B155" s="560"/>
      <c r="C155" s="589"/>
      <c r="D155" s="672"/>
      <c r="E155" s="673"/>
      <c r="F155" s="674"/>
      <c r="G155" s="589"/>
      <c r="H155" s="614"/>
      <c r="I155" s="584"/>
      <c r="J155" s="606"/>
      <c r="K155" s="585"/>
      <c r="L155" s="584"/>
      <c r="M155" s="606"/>
      <c r="N155" s="585"/>
      <c r="O155" s="582"/>
      <c r="P155" s="583"/>
      <c r="Q155" s="444" t="s">
        <v>475</v>
      </c>
      <c r="R155" s="573"/>
    </row>
    <row r="156" spans="1:18" ht="14" customHeight="1">
      <c r="A156" s="558"/>
      <c r="B156" s="560"/>
      <c r="C156" s="589"/>
      <c r="D156" s="672"/>
      <c r="E156" s="673"/>
      <c r="F156" s="674"/>
      <c r="G156" s="589"/>
      <c r="H156" s="614"/>
      <c r="I156" s="584"/>
      <c r="J156" s="606"/>
      <c r="K156" s="585"/>
      <c r="L156" s="584"/>
      <c r="M156" s="606"/>
      <c r="N156" s="585"/>
      <c r="O156" s="582"/>
      <c r="P156" s="583"/>
      <c r="Q156" s="444" t="s">
        <v>476</v>
      </c>
      <c r="R156" s="573"/>
    </row>
    <row r="157" spans="1:18" ht="14" customHeight="1">
      <c r="A157" s="558"/>
      <c r="B157" s="560"/>
      <c r="C157" s="589"/>
      <c r="D157" s="672"/>
      <c r="E157" s="673"/>
      <c r="F157" s="674"/>
      <c r="G157" s="589"/>
      <c r="H157" s="614"/>
      <c r="I157" s="584"/>
      <c r="J157" s="606"/>
      <c r="K157" s="585"/>
      <c r="L157" s="584"/>
      <c r="M157" s="606"/>
      <c r="N157" s="585"/>
      <c r="O157" s="582">
        <v>440</v>
      </c>
      <c r="P157" s="583"/>
      <c r="Q157" s="444"/>
      <c r="R157" s="573"/>
    </row>
    <row r="158" spans="1:18" ht="14" customHeight="1">
      <c r="A158" s="558"/>
      <c r="B158" s="560"/>
      <c r="C158" s="589"/>
      <c r="D158" s="672"/>
      <c r="E158" s="673"/>
      <c r="F158" s="674"/>
      <c r="G158" s="589"/>
      <c r="H158" s="614"/>
      <c r="I158" s="584"/>
      <c r="J158" s="606"/>
      <c r="K158" s="585"/>
      <c r="L158" s="584"/>
      <c r="M158" s="606"/>
      <c r="N158" s="585"/>
      <c r="O158" s="582"/>
      <c r="P158" s="583"/>
      <c r="Q158" s="444"/>
      <c r="R158" s="573"/>
    </row>
    <row r="159" spans="1:18" ht="26">
      <c r="A159" s="558"/>
      <c r="B159" s="560"/>
      <c r="C159" s="589"/>
      <c r="D159" s="672"/>
      <c r="E159" s="673"/>
      <c r="F159" s="674"/>
      <c r="G159" s="589"/>
      <c r="H159" s="614"/>
      <c r="I159" s="584"/>
      <c r="J159" s="606"/>
      <c r="K159" s="585"/>
      <c r="L159" s="584"/>
      <c r="M159" s="606"/>
      <c r="N159" s="585"/>
      <c r="O159" s="582"/>
      <c r="P159" s="583"/>
      <c r="Q159" s="444" t="s">
        <v>477</v>
      </c>
      <c r="R159" s="573"/>
    </row>
    <row r="160" spans="1:18" ht="14" customHeight="1">
      <c r="A160" s="558"/>
      <c r="B160" s="560"/>
      <c r="C160" s="589"/>
      <c r="D160" s="672"/>
      <c r="E160" s="673"/>
      <c r="F160" s="674"/>
      <c r="G160" s="589"/>
      <c r="H160" s="614"/>
      <c r="I160" s="584"/>
      <c r="J160" s="606"/>
      <c r="K160" s="585"/>
      <c r="L160" s="584"/>
      <c r="M160" s="606"/>
      <c r="N160" s="585"/>
      <c r="O160" s="582"/>
      <c r="P160" s="583"/>
      <c r="Q160" s="444"/>
      <c r="R160" s="573"/>
    </row>
    <row r="161" spans="1:18" ht="14.5" customHeight="1" thickBot="1">
      <c r="A161" s="561"/>
      <c r="B161" s="563"/>
      <c r="C161" s="590"/>
      <c r="D161" s="675"/>
      <c r="E161" s="676"/>
      <c r="F161" s="677"/>
      <c r="G161" s="590"/>
      <c r="H161" s="615"/>
      <c r="I161" s="586"/>
      <c r="J161" s="605"/>
      <c r="K161" s="587"/>
      <c r="L161" s="586"/>
      <c r="M161" s="605"/>
      <c r="N161" s="587"/>
      <c r="O161" s="593">
        <v>440</v>
      </c>
      <c r="P161" s="595"/>
      <c r="Q161" s="447"/>
      <c r="R161" s="573"/>
    </row>
    <row r="162" spans="1:18" ht="39.5" thickBot="1">
      <c r="A162" s="652" t="s">
        <v>478</v>
      </c>
      <c r="B162" s="653"/>
      <c r="C162" s="451" t="s">
        <v>479</v>
      </c>
      <c r="D162" s="654">
        <v>7500</v>
      </c>
      <c r="E162" s="655"/>
      <c r="F162" s="656"/>
      <c r="G162" s="451" t="s">
        <v>319</v>
      </c>
      <c r="H162" s="443">
        <v>7500</v>
      </c>
      <c r="I162" s="552" t="s">
        <v>319</v>
      </c>
      <c r="J162" s="553"/>
      <c r="K162" s="557"/>
      <c r="L162" s="552" t="s">
        <v>319</v>
      </c>
      <c r="M162" s="553"/>
      <c r="N162" s="557"/>
      <c r="O162" s="554">
        <v>7500</v>
      </c>
      <c r="P162" s="556"/>
      <c r="Q162" s="446" t="s">
        <v>319</v>
      </c>
      <c r="R162" s="432"/>
    </row>
    <row r="163" spans="1:18" ht="24.5" customHeight="1">
      <c r="A163" s="657" t="s">
        <v>480</v>
      </c>
      <c r="B163" s="658"/>
      <c r="C163" s="661" t="s">
        <v>156</v>
      </c>
      <c r="D163" s="663">
        <v>7500</v>
      </c>
      <c r="E163" s="664"/>
      <c r="F163" s="665"/>
      <c r="G163" s="661" t="s">
        <v>319</v>
      </c>
      <c r="H163" s="570">
        <v>7500</v>
      </c>
      <c r="I163" s="637" t="s">
        <v>319</v>
      </c>
      <c r="J163" s="638"/>
      <c r="K163" s="639"/>
      <c r="L163" s="637" t="s">
        <v>319</v>
      </c>
      <c r="M163" s="638"/>
      <c r="N163" s="639"/>
      <c r="O163" s="564">
        <v>7500</v>
      </c>
      <c r="P163" s="565"/>
      <c r="Q163" s="588" t="s">
        <v>319</v>
      </c>
      <c r="R163" s="573"/>
    </row>
    <row r="164" spans="1:18" ht="14.5" customHeight="1" thickBot="1">
      <c r="A164" s="659"/>
      <c r="B164" s="660"/>
      <c r="C164" s="662"/>
      <c r="D164" s="666"/>
      <c r="E164" s="667"/>
      <c r="F164" s="668"/>
      <c r="G164" s="662"/>
      <c r="H164" s="572"/>
      <c r="I164" s="640"/>
      <c r="J164" s="641"/>
      <c r="K164" s="642"/>
      <c r="L164" s="640"/>
      <c r="M164" s="641"/>
      <c r="N164" s="642"/>
      <c r="O164" s="568"/>
      <c r="P164" s="569"/>
      <c r="Q164" s="590"/>
      <c r="R164" s="573"/>
    </row>
    <row r="165" spans="1:18" ht="213.5" customHeight="1">
      <c r="A165" s="574" t="s">
        <v>320</v>
      </c>
      <c r="B165" s="576"/>
      <c r="C165" s="588" t="s">
        <v>481</v>
      </c>
      <c r="D165" s="643">
        <v>7500</v>
      </c>
      <c r="E165" s="644"/>
      <c r="F165" s="645"/>
      <c r="G165" s="448" t="s">
        <v>482</v>
      </c>
      <c r="H165" s="613">
        <v>7500</v>
      </c>
      <c r="I165" s="599" t="s">
        <v>483</v>
      </c>
      <c r="J165" s="600"/>
      <c r="K165" s="601"/>
      <c r="L165" s="599" t="s">
        <v>484</v>
      </c>
      <c r="M165" s="600"/>
      <c r="N165" s="601"/>
      <c r="O165" s="580" t="s">
        <v>492</v>
      </c>
      <c r="P165" s="581"/>
      <c r="Q165" s="588" t="s">
        <v>493</v>
      </c>
      <c r="R165" s="573"/>
    </row>
    <row r="166" spans="1:18" ht="65" customHeight="1">
      <c r="A166" s="558"/>
      <c r="B166" s="560"/>
      <c r="C166" s="589"/>
      <c r="D166" s="646"/>
      <c r="E166" s="647"/>
      <c r="F166" s="648"/>
      <c r="G166" s="448">
        <v>-41493785</v>
      </c>
      <c r="H166" s="614"/>
      <c r="I166" s="602"/>
      <c r="J166" s="603"/>
      <c r="K166" s="604"/>
      <c r="L166" s="602" t="s">
        <v>485</v>
      </c>
      <c r="M166" s="603"/>
      <c r="N166" s="604"/>
      <c r="O166" s="582"/>
      <c r="P166" s="583"/>
      <c r="Q166" s="589"/>
      <c r="R166" s="573"/>
    </row>
    <row r="167" spans="1:18" ht="39" customHeight="1">
      <c r="A167" s="558"/>
      <c r="B167" s="560"/>
      <c r="C167" s="589"/>
      <c r="D167" s="646"/>
      <c r="E167" s="647"/>
      <c r="F167" s="648"/>
      <c r="G167" s="445"/>
      <c r="H167" s="614"/>
      <c r="I167" s="602"/>
      <c r="J167" s="603"/>
      <c r="K167" s="604"/>
      <c r="L167" s="602" t="s">
        <v>486</v>
      </c>
      <c r="M167" s="603"/>
      <c r="N167" s="604"/>
      <c r="O167" s="582"/>
      <c r="P167" s="583"/>
      <c r="Q167" s="589"/>
      <c r="R167" s="573"/>
    </row>
    <row r="168" spans="1:18" ht="39" customHeight="1">
      <c r="A168" s="558"/>
      <c r="B168" s="560"/>
      <c r="C168" s="589"/>
      <c r="D168" s="646"/>
      <c r="E168" s="647"/>
      <c r="F168" s="648"/>
      <c r="G168" s="445"/>
      <c r="H168" s="614"/>
      <c r="I168" s="602"/>
      <c r="J168" s="603"/>
      <c r="K168" s="604"/>
      <c r="L168" s="602" t="s">
        <v>487</v>
      </c>
      <c r="M168" s="603"/>
      <c r="N168" s="604"/>
      <c r="O168" s="582"/>
      <c r="P168" s="583"/>
      <c r="Q168" s="589"/>
      <c r="R168" s="573"/>
    </row>
    <row r="169" spans="1:18" ht="39" customHeight="1">
      <c r="A169" s="558"/>
      <c r="B169" s="560"/>
      <c r="C169" s="589"/>
      <c r="D169" s="646"/>
      <c r="E169" s="647"/>
      <c r="F169" s="648"/>
      <c r="G169" s="445"/>
      <c r="H169" s="614"/>
      <c r="I169" s="602"/>
      <c r="J169" s="603"/>
      <c r="K169" s="604"/>
      <c r="L169" s="602" t="s">
        <v>488</v>
      </c>
      <c r="M169" s="603"/>
      <c r="N169" s="604"/>
      <c r="O169" s="582"/>
      <c r="P169" s="583"/>
      <c r="Q169" s="589"/>
      <c r="R169" s="573"/>
    </row>
    <row r="170" spans="1:18" ht="39" customHeight="1">
      <c r="A170" s="558"/>
      <c r="B170" s="560"/>
      <c r="C170" s="589"/>
      <c r="D170" s="646"/>
      <c r="E170" s="647"/>
      <c r="F170" s="648"/>
      <c r="G170" s="445"/>
      <c r="H170" s="614"/>
      <c r="I170" s="602"/>
      <c r="J170" s="603"/>
      <c r="K170" s="604"/>
      <c r="L170" s="602" t="s">
        <v>489</v>
      </c>
      <c r="M170" s="603"/>
      <c r="N170" s="604"/>
      <c r="O170" s="582"/>
      <c r="P170" s="583"/>
      <c r="Q170" s="589"/>
      <c r="R170" s="573"/>
    </row>
    <row r="171" spans="1:18" ht="39" customHeight="1">
      <c r="A171" s="558"/>
      <c r="B171" s="560"/>
      <c r="C171" s="589"/>
      <c r="D171" s="646"/>
      <c r="E171" s="647"/>
      <c r="F171" s="648"/>
      <c r="G171" s="445"/>
      <c r="H171" s="614"/>
      <c r="I171" s="602"/>
      <c r="J171" s="603"/>
      <c r="K171" s="604"/>
      <c r="L171" s="602" t="s">
        <v>490</v>
      </c>
      <c r="M171" s="603"/>
      <c r="N171" s="604"/>
      <c r="O171" s="582"/>
      <c r="P171" s="583"/>
      <c r="Q171" s="589"/>
      <c r="R171" s="573"/>
    </row>
    <row r="172" spans="1:18" ht="14.5" customHeight="1" thickBot="1">
      <c r="A172" s="561"/>
      <c r="B172" s="563"/>
      <c r="C172" s="590"/>
      <c r="D172" s="649"/>
      <c r="E172" s="650"/>
      <c r="F172" s="651"/>
      <c r="G172" s="447"/>
      <c r="H172" s="615"/>
      <c r="I172" s="610"/>
      <c r="J172" s="611"/>
      <c r="K172" s="612"/>
      <c r="L172" s="610" t="s">
        <v>491</v>
      </c>
      <c r="M172" s="611"/>
      <c r="N172" s="612"/>
      <c r="O172" s="593"/>
      <c r="P172" s="595"/>
      <c r="Q172" s="590"/>
      <c r="R172" s="573"/>
    </row>
    <row r="173" spans="1:18" ht="39.5" thickBot="1">
      <c r="A173" s="552" t="s">
        <v>494</v>
      </c>
      <c r="B173" s="557"/>
      <c r="C173" s="451" t="s">
        <v>181</v>
      </c>
      <c r="D173" s="554">
        <v>18500</v>
      </c>
      <c r="E173" s="555"/>
      <c r="F173" s="556"/>
      <c r="G173" s="451" t="s">
        <v>319</v>
      </c>
      <c r="H173" s="443">
        <v>18500</v>
      </c>
      <c r="I173" s="552" t="s">
        <v>319</v>
      </c>
      <c r="J173" s="553"/>
      <c r="K173" s="557"/>
      <c r="L173" s="552" t="s">
        <v>319</v>
      </c>
      <c r="M173" s="553"/>
      <c r="N173" s="557"/>
      <c r="O173" s="554">
        <v>18500</v>
      </c>
      <c r="P173" s="556"/>
      <c r="Q173" s="451" t="s">
        <v>319</v>
      </c>
      <c r="R173" s="432"/>
    </row>
    <row r="174" spans="1:18" ht="39.5" thickBot="1">
      <c r="A174" s="552" t="s">
        <v>495</v>
      </c>
      <c r="B174" s="557"/>
      <c r="C174" s="451" t="s">
        <v>496</v>
      </c>
      <c r="D174" s="554">
        <v>18500</v>
      </c>
      <c r="E174" s="555"/>
      <c r="F174" s="556"/>
      <c r="G174" s="451" t="s">
        <v>319</v>
      </c>
      <c r="H174" s="433">
        <v>18500</v>
      </c>
      <c r="I174" s="552" t="s">
        <v>319</v>
      </c>
      <c r="J174" s="553"/>
      <c r="K174" s="557"/>
      <c r="L174" s="552" t="s">
        <v>319</v>
      </c>
      <c r="M174" s="553"/>
      <c r="N174" s="557"/>
      <c r="O174" s="635">
        <v>18500</v>
      </c>
      <c r="P174" s="636"/>
      <c r="Q174" s="451" t="s">
        <v>319</v>
      </c>
      <c r="R174" s="432"/>
    </row>
    <row r="175" spans="1:18" ht="86.5" customHeight="1">
      <c r="A175" s="574" t="s">
        <v>320</v>
      </c>
      <c r="B175" s="576"/>
      <c r="C175" s="588" t="s">
        <v>497</v>
      </c>
      <c r="D175" s="626">
        <v>6500</v>
      </c>
      <c r="E175" s="627"/>
      <c r="F175" s="628"/>
      <c r="G175" s="448" t="s">
        <v>498</v>
      </c>
      <c r="H175" s="596">
        <v>6500</v>
      </c>
      <c r="I175" s="599" t="s">
        <v>499</v>
      </c>
      <c r="J175" s="600"/>
      <c r="K175" s="601"/>
      <c r="L175" s="599" t="s">
        <v>500</v>
      </c>
      <c r="M175" s="600"/>
      <c r="N175" s="601"/>
      <c r="O175" s="626" t="s">
        <v>505</v>
      </c>
      <c r="P175" s="628"/>
      <c r="Q175" s="588" t="s">
        <v>506</v>
      </c>
      <c r="R175" s="573"/>
    </row>
    <row r="176" spans="1:18" ht="26" customHeight="1">
      <c r="A176" s="558"/>
      <c r="B176" s="560"/>
      <c r="C176" s="589"/>
      <c r="D176" s="629"/>
      <c r="E176" s="630"/>
      <c r="F176" s="631"/>
      <c r="G176" s="448">
        <v>-3328615218</v>
      </c>
      <c r="H176" s="597"/>
      <c r="I176" s="602"/>
      <c r="J176" s="603"/>
      <c r="K176" s="604"/>
      <c r="L176" s="602" t="s">
        <v>501</v>
      </c>
      <c r="M176" s="603"/>
      <c r="N176" s="604"/>
      <c r="O176" s="629"/>
      <c r="P176" s="631"/>
      <c r="Q176" s="589"/>
      <c r="R176" s="573"/>
    </row>
    <row r="177" spans="1:18" ht="26" customHeight="1">
      <c r="A177" s="558"/>
      <c r="B177" s="560"/>
      <c r="C177" s="589"/>
      <c r="D177" s="629"/>
      <c r="E177" s="630"/>
      <c r="F177" s="631"/>
      <c r="G177" s="445"/>
      <c r="H177" s="597"/>
      <c r="I177" s="602"/>
      <c r="J177" s="603"/>
      <c r="K177" s="604"/>
      <c r="L177" s="602" t="s">
        <v>502</v>
      </c>
      <c r="M177" s="603"/>
      <c r="N177" s="604"/>
      <c r="O177" s="629"/>
      <c r="P177" s="631"/>
      <c r="Q177" s="589"/>
      <c r="R177" s="573"/>
    </row>
    <row r="178" spans="1:18" ht="14" customHeight="1">
      <c r="A178" s="558"/>
      <c r="B178" s="560"/>
      <c r="C178" s="589"/>
      <c r="D178" s="629"/>
      <c r="E178" s="630"/>
      <c r="F178" s="631"/>
      <c r="G178" s="445"/>
      <c r="H178" s="597"/>
      <c r="I178" s="602"/>
      <c r="J178" s="603"/>
      <c r="K178" s="604"/>
      <c r="L178" s="602" t="s">
        <v>503</v>
      </c>
      <c r="M178" s="603"/>
      <c r="N178" s="604"/>
      <c r="O178" s="629"/>
      <c r="P178" s="631"/>
      <c r="Q178" s="589"/>
      <c r="R178" s="573"/>
    </row>
    <row r="179" spans="1:18" ht="14.5" customHeight="1" thickBot="1">
      <c r="A179" s="561"/>
      <c r="B179" s="563"/>
      <c r="C179" s="590"/>
      <c r="D179" s="632"/>
      <c r="E179" s="633"/>
      <c r="F179" s="634"/>
      <c r="G179" s="447"/>
      <c r="H179" s="598"/>
      <c r="I179" s="610"/>
      <c r="J179" s="611"/>
      <c r="K179" s="612"/>
      <c r="L179" s="610" t="s">
        <v>504</v>
      </c>
      <c r="M179" s="611"/>
      <c r="N179" s="612"/>
      <c r="O179" s="632"/>
      <c r="P179" s="634"/>
      <c r="Q179" s="590"/>
      <c r="R179" s="573"/>
    </row>
    <row r="180" spans="1:18" ht="26" customHeight="1">
      <c r="A180" s="574" t="s">
        <v>507</v>
      </c>
      <c r="B180" s="576"/>
      <c r="C180" s="588" t="s">
        <v>197</v>
      </c>
      <c r="D180" s="626">
        <v>12000</v>
      </c>
      <c r="E180" s="627"/>
      <c r="F180" s="628"/>
      <c r="G180" s="588" t="s">
        <v>508</v>
      </c>
      <c r="H180" s="613">
        <v>12000</v>
      </c>
      <c r="I180" s="574" t="s">
        <v>509</v>
      </c>
      <c r="J180" s="575"/>
      <c r="K180" s="576"/>
      <c r="L180" s="574" t="s">
        <v>510</v>
      </c>
      <c r="M180" s="575"/>
      <c r="N180" s="576"/>
      <c r="O180" s="580" t="s">
        <v>516</v>
      </c>
      <c r="P180" s="581"/>
      <c r="Q180" s="588" t="s">
        <v>517</v>
      </c>
      <c r="R180" s="573"/>
    </row>
    <row r="181" spans="1:18" ht="26" customHeight="1">
      <c r="A181" s="558"/>
      <c r="B181" s="560"/>
      <c r="C181" s="589"/>
      <c r="D181" s="629"/>
      <c r="E181" s="630"/>
      <c r="F181" s="631"/>
      <c r="G181" s="589"/>
      <c r="H181" s="614"/>
      <c r="I181" s="558"/>
      <c r="J181" s="559"/>
      <c r="K181" s="560"/>
      <c r="L181" s="558" t="s">
        <v>511</v>
      </c>
      <c r="M181" s="559"/>
      <c r="N181" s="560"/>
      <c r="O181" s="582"/>
      <c r="P181" s="583"/>
      <c r="Q181" s="589"/>
      <c r="R181" s="573"/>
    </row>
    <row r="182" spans="1:18" ht="26" customHeight="1">
      <c r="A182" s="558"/>
      <c r="B182" s="560"/>
      <c r="C182" s="589"/>
      <c r="D182" s="629"/>
      <c r="E182" s="630"/>
      <c r="F182" s="631"/>
      <c r="G182" s="589"/>
      <c r="H182" s="614"/>
      <c r="I182" s="558"/>
      <c r="J182" s="559"/>
      <c r="K182" s="560"/>
      <c r="L182" s="558" t="s">
        <v>512</v>
      </c>
      <c r="M182" s="559"/>
      <c r="N182" s="560"/>
      <c r="O182" s="582"/>
      <c r="P182" s="583"/>
      <c r="Q182" s="589"/>
      <c r="R182" s="573"/>
    </row>
    <row r="183" spans="1:18" ht="26" customHeight="1">
      <c r="A183" s="558"/>
      <c r="B183" s="560"/>
      <c r="C183" s="589"/>
      <c r="D183" s="629"/>
      <c r="E183" s="630"/>
      <c r="F183" s="631"/>
      <c r="G183" s="589"/>
      <c r="H183" s="614"/>
      <c r="I183" s="558"/>
      <c r="J183" s="559"/>
      <c r="K183" s="560"/>
      <c r="L183" s="558" t="s">
        <v>513</v>
      </c>
      <c r="M183" s="559"/>
      <c r="N183" s="560"/>
      <c r="O183" s="582"/>
      <c r="P183" s="583"/>
      <c r="Q183" s="589"/>
      <c r="R183" s="573"/>
    </row>
    <row r="184" spans="1:18" ht="26" customHeight="1">
      <c r="A184" s="558"/>
      <c r="B184" s="560"/>
      <c r="C184" s="589"/>
      <c r="D184" s="629"/>
      <c r="E184" s="630"/>
      <c r="F184" s="631"/>
      <c r="G184" s="589"/>
      <c r="H184" s="614"/>
      <c r="I184" s="558"/>
      <c r="J184" s="559"/>
      <c r="K184" s="560"/>
      <c r="L184" s="558" t="s">
        <v>514</v>
      </c>
      <c r="M184" s="559"/>
      <c r="N184" s="560"/>
      <c r="O184" s="582"/>
      <c r="P184" s="583"/>
      <c r="Q184" s="589"/>
      <c r="R184" s="573"/>
    </row>
    <row r="185" spans="1:18" ht="14.5" customHeight="1" thickBot="1">
      <c r="A185" s="561"/>
      <c r="B185" s="563"/>
      <c r="C185" s="590"/>
      <c r="D185" s="632"/>
      <c r="E185" s="633"/>
      <c r="F185" s="634"/>
      <c r="G185" s="590"/>
      <c r="H185" s="615"/>
      <c r="I185" s="561"/>
      <c r="J185" s="562"/>
      <c r="K185" s="563"/>
      <c r="L185" s="610" t="s">
        <v>515</v>
      </c>
      <c r="M185" s="611"/>
      <c r="N185" s="612"/>
      <c r="O185" s="593"/>
      <c r="P185" s="595"/>
      <c r="Q185" s="590"/>
      <c r="R185" s="573"/>
    </row>
    <row r="186" spans="1:18" ht="39.5" thickBot="1">
      <c r="A186" s="552" t="s">
        <v>518</v>
      </c>
      <c r="B186" s="557"/>
      <c r="C186" s="451" t="s">
        <v>201</v>
      </c>
      <c r="D186" s="554">
        <v>30900</v>
      </c>
      <c r="E186" s="555"/>
      <c r="F186" s="556"/>
      <c r="G186" s="451" t="s">
        <v>319</v>
      </c>
      <c r="H186" s="443">
        <v>30900</v>
      </c>
      <c r="I186" s="552" t="s">
        <v>319</v>
      </c>
      <c r="J186" s="553"/>
      <c r="K186" s="557"/>
      <c r="L186" s="552" t="s">
        <v>319</v>
      </c>
      <c r="M186" s="553"/>
      <c r="N186" s="557"/>
      <c r="O186" s="554">
        <v>20400</v>
      </c>
      <c r="P186" s="556"/>
      <c r="Q186" s="451" t="s">
        <v>319</v>
      </c>
      <c r="R186" s="432"/>
    </row>
    <row r="187" spans="1:18" ht="49.5" customHeight="1">
      <c r="A187" s="574" t="s">
        <v>519</v>
      </c>
      <c r="B187" s="576"/>
      <c r="C187" s="588" t="s">
        <v>520</v>
      </c>
      <c r="D187" s="580">
        <v>10500</v>
      </c>
      <c r="E187" s="591"/>
      <c r="F187" s="581"/>
      <c r="G187" s="588" t="s">
        <v>521</v>
      </c>
      <c r="H187" s="596">
        <v>10500</v>
      </c>
      <c r="I187" s="599" t="s">
        <v>522</v>
      </c>
      <c r="J187" s="600"/>
      <c r="K187" s="601"/>
      <c r="L187" s="599" t="s">
        <v>523</v>
      </c>
      <c r="M187" s="600"/>
      <c r="N187" s="601"/>
      <c r="O187" s="580"/>
      <c r="P187" s="581"/>
      <c r="Q187" s="588"/>
      <c r="R187" s="573"/>
    </row>
    <row r="188" spans="1:18" ht="14" customHeight="1">
      <c r="A188" s="558"/>
      <c r="B188" s="560"/>
      <c r="C188" s="589"/>
      <c r="D188" s="582"/>
      <c r="E188" s="592"/>
      <c r="F188" s="583"/>
      <c r="G188" s="589"/>
      <c r="H188" s="597"/>
      <c r="I188" s="602"/>
      <c r="J188" s="603"/>
      <c r="K188" s="604"/>
      <c r="L188" s="602"/>
      <c r="M188" s="603"/>
      <c r="N188" s="604"/>
      <c r="O188" s="582"/>
      <c r="P188" s="583"/>
      <c r="Q188" s="589"/>
      <c r="R188" s="573"/>
    </row>
    <row r="189" spans="1:18" ht="14.5" customHeight="1" thickBot="1">
      <c r="A189" s="561"/>
      <c r="B189" s="563"/>
      <c r="C189" s="590"/>
      <c r="D189" s="593"/>
      <c r="E189" s="594"/>
      <c r="F189" s="595"/>
      <c r="G189" s="590"/>
      <c r="H189" s="598"/>
      <c r="I189" s="610"/>
      <c r="J189" s="611"/>
      <c r="K189" s="612"/>
      <c r="L189" s="610"/>
      <c r="M189" s="611"/>
      <c r="N189" s="612"/>
      <c r="O189" s="593"/>
      <c r="P189" s="595"/>
      <c r="Q189" s="590"/>
      <c r="R189" s="573"/>
    </row>
    <row r="190" spans="1:18" ht="76.5" customHeight="1">
      <c r="A190" s="574" t="s">
        <v>366</v>
      </c>
      <c r="B190" s="576"/>
      <c r="C190" s="588" t="s">
        <v>524</v>
      </c>
      <c r="D190" s="580">
        <v>11200</v>
      </c>
      <c r="E190" s="591"/>
      <c r="F190" s="581"/>
      <c r="G190" s="624" t="s">
        <v>525</v>
      </c>
      <c r="H190" s="596">
        <v>11200</v>
      </c>
      <c r="I190" s="599" t="s">
        <v>526</v>
      </c>
      <c r="J190" s="600"/>
      <c r="K190" s="601"/>
      <c r="L190" s="599" t="s">
        <v>527</v>
      </c>
      <c r="M190" s="600"/>
      <c r="N190" s="601"/>
      <c r="O190" s="580" t="s">
        <v>529</v>
      </c>
      <c r="P190" s="581"/>
      <c r="Q190" s="588" t="s">
        <v>530</v>
      </c>
      <c r="R190" s="573"/>
    </row>
    <row r="191" spans="1:18" ht="14.5" customHeight="1" thickBot="1">
      <c r="A191" s="561"/>
      <c r="B191" s="563"/>
      <c r="C191" s="590"/>
      <c r="D191" s="593"/>
      <c r="E191" s="594"/>
      <c r="F191" s="595"/>
      <c r="G191" s="625"/>
      <c r="H191" s="598"/>
      <c r="I191" s="610"/>
      <c r="J191" s="611"/>
      <c r="K191" s="612"/>
      <c r="L191" s="610" t="s">
        <v>528</v>
      </c>
      <c r="M191" s="611"/>
      <c r="N191" s="612"/>
      <c r="O191" s="593"/>
      <c r="P191" s="595"/>
      <c r="Q191" s="590"/>
      <c r="R191" s="573"/>
    </row>
    <row r="192" spans="1:18" ht="26" customHeight="1">
      <c r="A192" s="574" t="s">
        <v>383</v>
      </c>
      <c r="B192" s="576"/>
      <c r="C192" s="588" t="s">
        <v>288</v>
      </c>
      <c r="D192" s="580">
        <v>5200</v>
      </c>
      <c r="E192" s="591"/>
      <c r="F192" s="581"/>
      <c r="G192" s="588" t="s">
        <v>531</v>
      </c>
      <c r="H192" s="596">
        <v>5200</v>
      </c>
      <c r="I192" s="574" t="s">
        <v>532</v>
      </c>
      <c r="J192" s="575"/>
      <c r="K192" s="576"/>
      <c r="L192" s="574" t="s">
        <v>534</v>
      </c>
      <c r="M192" s="575"/>
      <c r="N192" s="576"/>
      <c r="O192" s="580" t="s">
        <v>540</v>
      </c>
      <c r="P192" s="581"/>
      <c r="Q192" s="588" t="s">
        <v>541</v>
      </c>
      <c r="R192" s="573"/>
    </row>
    <row r="193" spans="1:18" ht="26" customHeight="1">
      <c r="A193" s="558"/>
      <c r="B193" s="560"/>
      <c r="C193" s="589"/>
      <c r="D193" s="582"/>
      <c r="E193" s="592"/>
      <c r="F193" s="583"/>
      <c r="G193" s="589"/>
      <c r="H193" s="597"/>
      <c r="I193" s="558" t="s">
        <v>533</v>
      </c>
      <c r="J193" s="559"/>
      <c r="K193" s="560"/>
      <c r="L193" s="558" t="s">
        <v>535</v>
      </c>
      <c r="M193" s="559"/>
      <c r="N193" s="560"/>
      <c r="O193" s="582"/>
      <c r="P193" s="583"/>
      <c r="Q193" s="589"/>
      <c r="R193" s="573"/>
    </row>
    <row r="194" spans="1:18" ht="26" customHeight="1">
      <c r="A194" s="558"/>
      <c r="B194" s="560"/>
      <c r="C194" s="589"/>
      <c r="D194" s="582"/>
      <c r="E194" s="592"/>
      <c r="F194" s="583"/>
      <c r="G194" s="589"/>
      <c r="H194" s="597"/>
      <c r="I194" s="558"/>
      <c r="J194" s="559"/>
      <c r="K194" s="560"/>
      <c r="L194" s="558" t="s">
        <v>536</v>
      </c>
      <c r="M194" s="559"/>
      <c r="N194" s="560"/>
      <c r="O194" s="582"/>
      <c r="P194" s="583"/>
      <c r="Q194" s="589"/>
      <c r="R194" s="573"/>
    </row>
    <row r="195" spans="1:18" ht="26" customHeight="1">
      <c r="A195" s="558"/>
      <c r="B195" s="560"/>
      <c r="C195" s="589"/>
      <c r="D195" s="582"/>
      <c r="E195" s="592"/>
      <c r="F195" s="583"/>
      <c r="G195" s="589"/>
      <c r="H195" s="597"/>
      <c r="I195" s="584"/>
      <c r="J195" s="606"/>
      <c r="K195" s="585"/>
      <c r="L195" s="558" t="s">
        <v>537</v>
      </c>
      <c r="M195" s="559"/>
      <c r="N195" s="560"/>
      <c r="O195" s="582"/>
      <c r="P195" s="583"/>
      <c r="Q195" s="589"/>
      <c r="R195" s="573"/>
    </row>
    <row r="196" spans="1:18" ht="26" customHeight="1">
      <c r="A196" s="558"/>
      <c r="B196" s="560"/>
      <c r="C196" s="589"/>
      <c r="D196" s="582"/>
      <c r="E196" s="592"/>
      <c r="F196" s="583"/>
      <c r="G196" s="589"/>
      <c r="H196" s="597"/>
      <c r="I196" s="584"/>
      <c r="J196" s="606"/>
      <c r="K196" s="585"/>
      <c r="L196" s="558" t="s">
        <v>538</v>
      </c>
      <c r="M196" s="559"/>
      <c r="N196" s="560"/>
      <c r="O196" s="582"/>
      <c r="P196" s="583"/>
      <c r="Q196" s="589"/>
      <c r="R196" s="573"/>
    </row>
    <row r="197" spans="1:18" ht="14" customHeight="1">
      <c r="A197" s="558"/>
      <c r="B197" s="560"/>
      <c r="C197" s="589"/>
      <c r="D197" s="582"/>
      <c r="E197" s="592"/>
      <c r="F197" s="583"/>
      <c r="G197" s="589"/>
      <c r="H197" s="597"/>
      <c r="I197" s="584"/>
      <c r="J197" s="606"/>
      <c r="K197" s="585"/>
      <c r="L197" s="558" t="s">
        <v>539</v>
      </c>
      <c r="M197" s="559"/>
      <c r="N197" s="560"/>
      <c r="O197" s="582"/>
      <c r="P197" s="583"/>
      <c r="Q197" s="589"/>
      <c r="R197" s="573"/>
    </row>
    <row r="198" spans="1:18" ht="14.5" customHeight="1" thickBot="1">
      <c r="A198" s="561"/>
      <c r="B198" s="563"/>
      <c r="C198" s="590"/>
      <c r="D198" s="593"/>
      <c r="E198" s="594"/>
      <c r="F198" s="595"/>
      <c r="G198" s="590"/>
      <c r="H198" s="598"/>
      <c r="I198" s="586"/>
      <c r="J198" s="605"/>
      <c r="K198" s="587"/>
      <c r="L198" s="610" t="s">
        <v>504</v>
      </c>
      <c r="M198" s="611"/>
      <c r="N198" s="612"/>
      <c r="O198" s="593"/>
      <c r="P198" s="595"/>
      <c r="Q198" s="590"/>
      <c r="R198" s="573"/>
    </row>
    <row r="199" spans="1:18" ht="65" customHeight="1">
      <c r="A199" s="574" t="s">
        <v>390</v>
      </c>
      <c r="B199" s="576"/>
      <c r="C199" s="588" t="s">
        <v>202</v>
      </c>
      <c r="D199" s="580">
        <v>4000</v>
      </c>
      <c r="E199" s="591"/>
      <c r="F199" s="581"/>
      <c r="G199" s="588" t="s">
        <v>542</v>
      </c>
      <c r="H199" s="596">
        <v>4000</v>
      </c>
      <c r="I199" s="574" t="s">
        <v>543</v>
      </c>
      <c r="J199" s="575"/>
      <c r="K199" s="576"/>
      <c r="L199" s="574" t="s">
        <v>534</v>
      </c>
      <c r="M199" s="575"/>
      <c r="N199" s="576"/>
      <c r="O199" s="580" t="s">
        <v>551</v>
      </c>
      <c r="P199" s="581"/>
      <c r="Q199" s="588" t="s">
        <v>552</v>
      </c>
      <c r="R199" s="573"/>
    </row>
    <row r="200" spans="1:18" ht="26" customHeight="1">
      <c r="A200" s="558"/>
      <c r="B200" s="560"/>
      <c r="C200" s="589"/>
      <c r="D200" s="582"/>
      <c r="E200" s="592"/>
      <c r="F200" s="583"/>
      <c r="G200" s="589"/>
      <c r="H200" s="597"/>
      <c r="I200" s="558" t="s">
        <v>544</v>
      </c>
      <c r="J200" s="559"/>
      <c r="K200" s="560"/>
      <c r="L200" s="558" t="s">
        <v>545</v>
      </c>
      <c r="M200" s="559"/>
      <c r="N200" s="560"/>
      <c r="O200" s="582"/>
      <c r="P200" s="583"/>
      <c r="Q200" s="589"/>
      <c r="R200" s="573"/>
    </row>
    <row r="201" spans="1:18" ht="26" customHeight="1">
      <c r="A201" s="558"/>
      <c r="B201" s="560"/>
      <c r="C201" s="589"/>
      <c r="D201" s="582"/>
      <c r="E201" s="592"/>
      <c r="F201" s="583"/>
      <c r="G201" s="589"/>
      <c r="H201" s="597"/>
      <c r="I201" s="584"/>
      <c r="J201" s="606"/>
      <c r="K201" s="585"/>
      <c r="L201" s="558" t="s">
        <v>546</v>
      </c>
      <c r="M201" s="559"/>
      <c r="N201" s="560"/>
      <c r="O201" s="582"/>
      <c r="P201" s="583"/>
      <c r="Q201" s="589"/>
      <c r="R201" s="573"/>
    </row>
    <row r="202" spans="1:18" ht="26" customHeight="1">
      <c r="A202" s="558"/>
      <c r="B202" s="560"/>
      <c r="C202" s="589"/>
      <c r="D202" s="582"/>
      <c r="E202" s="592"/>
      <c r="F202" s="583"/>
      <c r="G202" s="589"/>
      <c r="H202" s="597"/>
      <c r="I202" s="584"/>
      <c r="J202" s="606"/>
      <c r="K202" s="585"/>
      <c r="L202" s="558" t="s">
        <v>547</v>
      </c>
      <c r="M202" s="559"/>
      <c r="N202" s="560"/>
      <c r="O202" s="582"/>
      <c r="P202" s="583"/>
      <c r="Q202" s="589"/>
      <c r="R202" s="573"/>
    </row>
    <row r="203" spans="1:18" ht="26" customHeight="1">
      <c r="A203" s="558"/>
      <c r="B203" s="560"/>
      <c r="C203" s="589"/>
      <c r="D203" s="582"/>
      <c r="E203" s="592"/>
      <c r="F203" s="583"/>
      <c r="G203" s="589"/>
      <c r="H203" s="597"/>
      <c r="I203" s="584"/>
      <c r="J203" s="606"/>
      <c r="K203" s="585"/>
      <c r="L203" s="558" t="s">
        <v>548</v>
      </c>
      <c r="M203" s="559"/>
      <c r="N203" s="560"/>
      <c r="O203" s="582"/>
      <c r="P203" s="583"/>
      <c r="Q203" s="589"/>
      <c r="R203" s="573"/>
    </row>
    <row r="204" spans="1:18" ht="14" customHeight="1">
      <c r="A204" s="558"/>
      <c r="B204" s="560"/>
      <c r="C204" s="589"/>
      <c r="D204" s="582"/>
      <c r="E204" s="592"/>
      <c r="F204" s="583"/>
      <c r="G204" s="589"/>
      <c r="H204" s="597"/>
      <c r="I204" s="584"/>
      <c r="J204" s="606"/>
      <c r="K204" s="585"/>
      <c r="L204" s="558" t="s">
        <v>549</v>
      </c>
      <c r="M204" s="559"/>
      <c r="N204" s="560"/>
      <c r="O204" s="582"/>
      <c r="P204" s="583"/>
      <c r="Q204" s="589"/>
      <c r="R204" s="573"/>
    </row>
    <row r="205" spans="1:18" ht="14.5" customHeight="1" thickBot="1">
      <c r="A205" s="561"/>
      <c r="B205" s="563"/>
      <c r="C205" s="590"/>
      <c r="D205" s="593"/>
      <c r="E205" s="594"/>
      <c r="F205" s="595"/>
      <c r="G205" s="590"/>
      <c r="H205" s="598"/>
      <c r="I205" s="586"/>
      <c r="J205" s="605"/>
      <c r="K205" s="587"/>
      <c r="L205" s="561" t="s">
        <v>550</v>
      </c>
      <c r="M205" s="562"/>
      <c r="N205" s="563"/>
      <c r="O205" s="593"/>
      <c r="P205" s="595"/>
      <c r="Q205" s="590"/>
      <c r="R205" s="573"/>
    </row>
    <row r="206" spans="1:18" ht="39.5" thickBot="1">
      <c r="A206" s="552" t="s">
        <v>553</v>
      </c>
      <c r="B206" s="557"/>
      <c r="C206" s="451" t="s">
        <v>204</v>
      </c>
      <c r="D206" s="554">
        <v>29544.69</v>
      </c>
      <c r="E206" s="555"/>
      <c r="F206" s="556"/>
      <c r="G206" s="451" t="s">
        <v>319</v>
      </c>
      <c r="H206" s="433">
        <v>29544.69</v>
      </c>
      <c r="I206" s="552" t="s">
        <v>319</v>
      </c>
      <c r="J206" s="553"/>
      <c r="K206" s="557"/>
      <c r="L206" s="552" t="s">
        <v>319</v>
      </c>
      <c r="M206" s="553"/>
      <c r="N206" s="557"/>
      <c r="O206" s="554">
        <v>17357.689999999999</v>
      </c>
      <c r="P206" s="556"/>
      <c r="Q206" s="446" t="s">
        <v>319</v>
      </c>
      <c r="R206" s="432"/>
    </row>
    <row r="207" spans="1:18" ht="104">
      <c r="A207" s="574" t="s">
        <v>320</v>
      </c>
      <c r="B207" s="576"/>
      <c r="C207" s="444" t="s">
        <v>554</v>
      </c>
      <c r="D207" s="580">
        <v>29544.69</v>
      </c>
      <c r="E207" s="591"/>
      <c r="F207" s="581"/>
      <c r="G207" s="588" t="s">
        <v>556</v>
      </c>
      <c r="H207" s="596">
        <v>29544.69</v>
      </c>
      <c r="I207" s="574" t="s">
        <v>557</v>
      </c>
      <c r="J207" s="575"/>
      <c r="K207" s="576"/>
      <c r="L207" s="574" t="s">
        <v>510</v>
      </c>
      <c r="M207" s="575"/>
      <c r="N207" s="576"/>
      <c r="O207" s="580" t="s">
        <v>560</v>
      </c>
      <c r="P207" s="581"/>
      <c r="Q207" s="588" t="s">
        <v>561</v>
      </c>
      <c r="R207" s="573"/>
    </row>
    <row r="208" spans="1:18" ht="403">
      <c r="A208" s="558"/>
      <c r="B208" s="560"/>
      <c r="C208" s="444" t="s">
        <v>555</v>
      </c>
      <c r="D208" s="582"/>
      <c r="E208" s="592"/>
      <c r="F208" s="583"/>
      <c r="G208" s="589"/>
      <c r="H208" s="597"/>
      <c r="I208" s="558"/>
      <c r="J208" s="559"/>
      <c r="K208" s="560"/>
      <c r="L208" s="558" t="s">
        <v>558</v>
      </c>
      <c r="M208" s="559"/>
      <c r="N208" s="560"/>
      <c r="O208" s="582"/>
      <c r="P208" s="583"/>
      <c r="Q208" s="589"/>
      <c r="R208" s="573"/>
    </row>
    <row r="209" spans="1:18" ht="39" customHeight="1">
      <c r="A209" s="558"/>
      <c r="B209" s="560"/>
      <c r="C209" s="445"/>
      <c r="D209" s="582"/>
      <c r="E209" s="592"/>
      <c r="F209" s="583"/>
      <c r="G209" s="589"/>
      <c r="H209" s="597"/>
      <c r="I209" s="558"/>
      <c r="J209" s="559"/>
      <c r="K209" s="560"/>
      <c r="L209" s="558" t="s">
        <v>559</v>
      </c>
      <c r="M209" s="559"/>
      <c r="N209" s="560"/>
      <c r="O209" s="582"/>
      <c r="P209" s="583"/>
      <c r="Q209" s="589"/>
      <c r="R209" s="573"/>
    </row>
    <row r="210" spans="1:18" ht="14.5" customHeight="1" thickBot="1">
      <c r="A210" s="561"/>
      <c r="B210" s="563"/>
      <c r="C210" s="447"/>
      <c r="D210" s="593"/>
      <c r="E210" s="594"/>
      <c r="F210" s="595"/>
      <c r="G210" s="590"/>
      <c r="H210" s="598"/>
      <c r="I210" s="561"/>
      <c r="J210" s="562"/>
      <c r="K210" s="563"/>
      <c r="L210" s="561" t="s">
        <v>550</v>
      </c>
      <c r="M210" s="562"/>
      <c r="N210" s="563"/>
      <c r="O210" s="593"/>
      <c r="P210" s="595"/>
      <c r="Q210" s="590"/>
      <c r="R210" s="573"/>
    </row>
    <row r="211" spans="1:18" ht="39.5" thickBot="1">
      <c r="A211" s="552" t="s">
        <v>562</v>
      </c>
      <c r="B211" s="557"/>
      <c r="C211" s="451" t="s">
        <v>218</v>
      </c>
      <c r="D211" s="554">
        <v>32800</v>
      </c>
      <c r="E211" s="555"/>
      <c r="F211" s="556"/>
      <c r="G211" s="451" t="s">
        <v>319</v>
      </c>
      <c r="H211" s="433">
        <v>32800</v>
      </c>
      <c r="I211" s="607" t="s">
        <v>319</v>
      </c>
      <c r="J211" s="608"/>
      <c r="K211" s="609"/>
      <c r="L211" s="552" t="s">
        <v>319</v>
      </c>
      <c r="M211" s="553"/>
      <c r="N211" s="557"/>
      <c r="O211" s="554">
        <v>19400</v>
      </c>
      <c r="P211" s="556"/>
      <c r="Q211" s="446" t="s">
        <v>319</v>
      </c>
      <c r="R211" s="432"/>
    </row>
    <row r="212" spans="1:18" ht="26" customHeight="1">
      <c r="A212" s="574" t="s">
        <v>320</v>
      </c>
      <c r="B212" s="576"/>
      <c r="C212" s="588" t="s">
        <v>219</v>
      </c>
      <c r="D212" s="580">
        <v>16800</v>
      </c>
      <c r="E212" s="591"/>
      <c r="F212" s="581"/>
      <c r="G212" s="588" t="s">
        <v>563</v>
      </c>
      <c r="H212" s="596">
        <v>16800</v>
      </c>
      <c r="I212" s="599" t="s">
        <v>564</v>
      </c>
      <c r="J212" s="600"/>
      <c r="K212" s="601"/>
      <c r="L212" s="618" t="s">
        <v>565</v>
      </c>
      <c r="M212" s="619"/>
      <c r="N212" s="620"/>
      <c r="O212" s="580" t="s">
        <v>570</v>
      </c>
      <c r="P212" s="581"/>
      <c r="Q212" s="444" t="s">
        <v>571</v>
      </c>
      <c r="R212" s="573"/>
    </row>
    <row r="213" spans="1:18" ht="26" customHeight="1">
      <c r="A213" s="558"/>
      <c r="B213" s="560"/>
      <c r="C213" s="589"/>
      <c r="D213" s="582"/>
      <c r="E213" s="592"/>
      <c r="F213" s="583"/>
      <c r="G213" s="589"/>
      <c r="H213" s="597"/>
      <c r="I213" s="602"/>
      <c r="J213" s="603"/>
      <c r="K213" s="604"/>
      <c r="L213" s="602" t="s">
        <v>566</v>
      </c>
      <c r="M213" s="603"/>
      <c r="N213" s="604"/>
      <c r="O213" s="582">
        <v>6400</v>
      </c>
      <c r="P213" s="583"/>
      <c r="Q213" s="444" t="s">
        <v>572</v>
      </c>
      <c r="R213" s="573"/>
    </row>
    <row r="214" spans="1:18" ht="26" customHeight="1">
      <c r="A214" s="558"/>
      <c r="B214" s="560"/>
      <c r="C214" s="589"/>
      <c r="D214" s="582"/>
      <c r="E214" s="592"/>
      <c r="F214" s="583"/>
      <c r="G214" s="589"/>
      <c r="H214" s="597"/>
      <c r="I214" s="602"/>
      <c r="J214" s="603"/>
      <c r="K214" s="604"/>
      <c r="L214" s="602" t="s">
        <v>567</v>
      </c>
      <c r="M214" s="603"/>
      <c r="N214" s="604"/>
      <c r="O214" s="584"/>
      <c r="P214" s="585"/>
      <c r="Q214" s="445"/>
      <c r="R214" s="573"/>
    </row>
    <row r="215" spans="1:18" ht="26" customHeight="1">
      <c r="A215" s="558"/>
      <c r="B215" s="560"/>
      <c r="C215" s="589"/>
      <c r="D215" s="582"/>
      <c r="E215" s="592"/>
      <c r="F215" s="583"/>
      <c r="G215" s="589"/>
      <c r="H215" s="597"/>
      <c r="I215" s="602"/>
      <c r="J215" s="603"/>
      <c r="K215" s="604"/>
      <c r="L215" s="602" t="s">
        <v>568</v>
      </c>
      <c r="M215" s="603"/>
      <c r="N215" s="604"/>
      <c r="O215" s="584"/>
      <c r="P215" s="585"/>
      <c r="Q215" s="445"/>
      <c r="R215" s="573"/>
    </row>
    <row r="216" spans="1:18" ht="26" customHeight="1">
      <c r="A216" s="558"/>
      <c r="B216" s="560"/>
      <c r="C216" s="589"/>
      <c r="D216" s="582"/>
      <c r="E216" s="592"/>
      <c r="F216" s="583"/>
      <c r="G216" s="589"/>
      <c r="H216" s="597"/>
      <c r="I216" s="602"/>
      <c r="J216" s="603"/>
      <c r="K216" s="604"/>
      <c r="L216" s="602" t="s">
        <v>569</v>
      </c>
      <c r="M216" s="603"/>
      <c r="N216" s="604"/>
      <c r="O216" s="584"/>
      <c r="P216" s="585"/>
      <c r="Q216" s="445"/>
      <c r="R216" s="573"/>
    </row>
    <row r="217" spans="1:18" ht="14.5" customHeight="1" thickBot="1">
      <c r="A217" s="561"/>
      <c r="B217" s="563"/>
      <c r="C217" s="590"/>
      <c r="D217" s="593"/>
      <c r="E217" s="594"/>
      <c r="F217" s="595"/>
      <c r="G217" s="590"/>
      <c r="H217" s="598"/>
      <c r="I217" s="610"/>
      <c r="J217" s="611"/>
      <c r="K217" s="612"/>
      <c r="L217" s="621"/>
      <c r="M217" s="622"/>
      <c r="N217" s="623"/>
      <c r="O217" s="586"/>
      <c r="P217" s="587"/>
      <c r="Q217" s="447"/>
      <c r="R217" s="573"/>
    </row>
    <row r="218" spans="1:18" ht="50.5" customHeight="1">
      <c r="A218" s="574" t="s">
        <v>366</v>
      </c>
      <c r="B218" s="576"/>
      <c r="C218" s="588" t="s">
        <v>221</v>
      </c>
      <c r="D218" s="580">
        <v>6000</v>
      </c>
      <c r="E218" s="591"/>
      <c r="F218" s="581"/>
      <c r="G218" s="588" t="s">
        <v>573</v>
      </c>
      <c r="H218" s="596">
        <v>6000</v>
      </c>
      <c r="I218" s="574" t="s">
        <v>574</v>
      </c>
      <c r="J218" s="575"/>
      <c r="K218" s="576"/>
      <c r="L218" s="599" t="s">
        <v>370</v>
      </c>
      <c r="M218" s="600"/>
      <c r="N218" s="601"/>
      <c r="O218" s="580" t="s">
        <v>575</v>
      </c>
      <c r="P218" s="581"/>
      <c r="Q218" s="588" t="s">
        <v>576</v>
      </c>
      <c r="R218" s="573"/>
    </row>
    <row r="219" spans="1:18" ht="14.5" customHeight="1" thickBot="1">
      <c r="A219" s="561"/>
      <c r="B219" s="563"/>
      <c r="C219" s="590"/>
      <c r="D219" s="593"/>
      <c r="E219" s="594"/>
      <c r="F219" s="595"/>
      <c r="G219" s="590"/>
      <c r="H219" s="598"/>
      <c r="I219" s="561"/>
      <c r="J219" s="562"/>
      <c r="K219" s="563"/>
      <c r="L219" s="610" t="s">
        <v>504</v>
      </c>
      <c r="M219" s="611"/>
      <c r="N219" s="612"/>
      <c r="O219" s="593"/>
      <c r="P219" s="595"/>
      <c r="Q219" s="590"/>
      <c r="R219" s="573"/>
    </row>
    <row r="220" spans="1:18" ht="78" customHeight="1">
      <c r="A220" s="574" t="s">
        <v>383</v>
      </c>
      <c r="B220" s="576"/>
      <c r="C220" s="588" t="s">
        <v>222</v>
      </c>
      <c r="D220" s="580">
        <v>10000</v>
      </c>
      <c r="E220" s="591"/>
      <c r="F220" s="581"/>
      <c r="G220" s="444" t="s">
        <v>577</v>
      </c>
      <c r="H220" s="596">
        <v>10000</v>
      </c>
      <c r="I220" s="574" t="s">
        <v>578</v>
      </c>
      <c r="J220" s="575"/>
      <c r="K220" s="576"/>
      <c r="L220" s="574" t="s">
        <v>579</v>
      </c>
      <c r="M220" s="575"/>
      <c r="N220" s="576"/>
      <c r="O220" s="580" t="s">
        <v>581</v>
      </c>
      <c r="P220" s="581"/>
      <c r="Q220" s="588" t="s">
        <v>582</v>
      </c>
      <c r="R220" s="573"/>
    </row>
    <row r="221" spans="1:18" ht="14" customHeight="1">
      <c r="A221" s="558"/>
      <c r="B221" s="560"/>
      <c r="C221" s="589"/>
      <c r="D221" s="582"/>
      <c r="E221" s="592"/>
      <c r="F221" s="583"/>
      <c r="G221" s="444">
        <v>-31266919</v>
      </c>
      <c r="H221" s="597"/>
      <c r="I221" s="558"/>
      <c r="J221" s="559"/>
      <c r="K221" s="560"/>
      <c r="L221" s="558" t="s">
        <v>580</v>
      </c>
      <c r="M221" s="559"/>
      <c r="N221" s="560"/>
      <c r="O221" s="582"/>
      <c r="P221" s="583"/>
      <c r="Q221" s="589"/>
      <c r="R221" s="573"/>
    </row>
    <row r="222" spans="1:18" ht="14.5" customHeight="1" thickBot="1">
      <c r="A222" s="561"/>
      <c r="B222" s="563"/>
      <c r="C222" s="590"/>
      <c r="D222" s="593"/>
      <c r="E222" s="594"/>
      <c r="F222" s="595"/>
      <c r="G222" s="447"/>
      <c r="H222" s="598"/>
      <c r="I222" s="561"/>
      <c r="J222" s="562"/>
      <c r="K222" s="563"/>
      <c r="L222" s="561"/>
      <c r="M222" s="562"/>
      <c r="N222" s="563"/>
      <c r="O222" s="593"/>
      <c r="P222" s="595"/>
      <c r="Q222" s="590"/>
      <c r="R222" s="573"/>
    </row>
    <row r="223" spans="1:18" ht="39.5" thickBot="1">
      <c r="A223" s="552" t="s">
        <v>583</v>
      </c>
      <c r="B223" s="557"/>
      <c r="C223" s="451" t="s">
        <v>226</v>
      </c>
      <c r="D223" s="554">
        <v>9000</v>
      </c>
      <c r="E223" s="555"/>
      <c r="F223" s="556"/>
      <c r="G223" s="451" t="s">
        <v>319</v>
      </c>
      <c r="H223" s="443">
        <v>9000</v>
      </c>
      <c r="I223" s="607" t="s">
        <v>319</v>
      </c>
      <c r="J223" s="608"/>
      <c r="K223" s="609"/>
      <c r="L223" s="607" t="s">
        <v>319</v>
      </c>
      <c r="M223" s="608"/>
      <c r="N223" s="609"/>
      <c r="O223" s="616" t="s">
        <v>584</v>
      </c>
      <c r="P223" s="617"/>
      <c r="Q223" s="446" t="s">
        <v>584</v>
      </c>
      <c r="R223" s="432"/>
    </row>
    <row r="224" spans="1:18" ht="78.5" thickBot="1">
      <c r="A224" s="552" t="s">
        <v>585</v>
      </c>
      <c r="B224" s="557"/>
      <c r="C224" s="451" t="s">
        <v>586</v>
      </c>
      <c r="D224" s="554">
        <v>9000</v>
      </c>
      <c r="E224" s="555"/>
      <c r="F224" s="556"/>
      <c r="G224" s="451" t="s">
        <v>319</v>
      </c>
      <c r="H224" s="443">
        <v>9000</v>
      </c>
      <c r="I224" s="552" t="s">
        <v>319</v>
      </c>
      <c r="J224" s="553"/>
      <c r="K224" s="557"/>
      <c r="L224" s="552" t="s">
        <v>319</v>
      </c>
      <c r="M224" s="553"/>
      <c r="N224" s="557"/>
      <c r="O224" s="554"/>
      <c r="P224" s="556"/>
      <c r="Q224" s="446"/>
      <c r="R224" s="432"/>
    </row>
    <row r="225" spans="1:18" ht="49.5" customHeight="1">
      <c r="A225" s="574" t="s">
        <v>320</v>
      </c>
      <c r="B225" s="576"/>
      <c r="C225" s="588" t="s">
        <v>587</v>
      </c>
      <c r="D225" s="580">
        <v>8000</v>
      </c>
      <c r="E225" s="591"/>
      <c r="F225" s="581"/>
      <c r="G225" s="588" t="s">
        <v>521</v>
      </c>
      <c r="H225" s="596">
        <v>8000</v>
      </c>
      <c r="I225" s="599" t="s">
        <v>588</v>
      </c>
      <c r="J225" s="600"/>
      <c r="K225" s="601"/>
      <c r="L225" s="599" t="s">
        <v>589</v>
      </c>
      <c r="M225" s="600"/>
      <c r="N225" s="601"/>
      <c r="O225" s="580"/>
      <c r="P225" s="581"/>
      <c r="Q225" s="588"/>
      <c r="R225" s="573"/>
    </row>
    <row r="226" spans="1:18" ht="14" customHeight="1">
      <c r="A226" s="558"/>
      <c r="B226" s="560"/>
      <c r="C226" s="589"/>
      <c r="D226" s="582"/>
      <c r="E226" s="592"/>
      <c r="F226" s="583"/>
      <c r="G226" s="589"/>
      <c r="H226" s="597"/>
      <c r="I226" s="602"/>
      <c r="J226" s="603"/>
      <c r="K226" s="604"/>
      <c r="L226" s="602"/>
      <c r="M226" s="603"/>
      <c r="N226" s="604"/>
      <c r="O226" s="582"/>
      <c r="P226" s="583"/>
      <c r="Q226" s="589"/>
      <c r="R226" s="573"/>
    </row>
    <row r="227" spans="1:18" ht="14.5" customHeight="1" thickBot="1">
      <c r="A227" s="561"/>
      <c r="B227" s="563"/>
      <c r="C227" s="590"/>
      <c r="D227" s="593"/>
      <c r="E227" s="594"/>
      <c r="F227" s="595"/>
      <c r="G227" s="590"/>
      <c r="H227" s="598"/>
      <c r="I227" s="610"/>
      <c r="J227" s="611"/>
      <c r="K227" s="612"/>
      <c r="L227" s="610"/>
      <c r="M227" s="611"/>
      <c r="N227" s="612"/>
      <c r="O227" s="593"/>
      <c r="P227" s="595"/>
      <c r="Q227" s="590"/>
      <c r="R227" s="573"/>
    </row>
    <row r="228" spans="1:18" ht="63.5" customHeight="1">
      <c r="A228" s="574" t="s">
        <v>366</v>
      </c>
      <c r="B228" s="576"/>
      <c r="C228" s="588" t="s">
        <v>280</v>
      </c>
      <c r="D228" s="580">
        <v>1000</v>
      </c>
      <c r="E228" s="591"/>
      <c r="F228" s="581"/>
      <c r="G228" s="588" t="s">
        <v>521</v>
      </c>
      <c r="H228" s="596">
        <v>1000</v>
      </c>
      <c r="I228" s="599" t="s">
        <v>588</v>
      </c>
      <c r="J228" s="600"/>
      <c r="K228" s="601"/>
      <c r="L228" s="599" t="s">
        <v>589</v>
      </c>
      <c r="M228" s="600"/>
      <c r="N228" s="601"/>
      <c r="O228" s="580"/>
      <c r="P228" s="581"/>
      <c r="Q228" s="588"/>
      <c r="R228" s="573"/>
    </row>
    <row r="229" spans="1:18" ht="14.5" customHeight="1" thickBot="1">
      <c r="A229" s="561"/>
      <c r="B229" s="563"/>
      <c r="C229" s="590"/>
      <c r="D229" s="593"/>
      <c r="E229" s="594"/>
      <c r="F229" s="595"/>
      <c r="G229" s="590"/>
      <c r="H229" s="598"/>
      <c r="I229" s="610"/>
      <c r="J229" s="611"/>
      <c r="K229" s="612"/>
      <c r="L229" s="610"/>
      <c r="M229" s="611"/>
      <c r="N229" s="612"/>
      <c r="O229" s="593"/>
      <c r="P229" s="595"/>
      <c r="Q229" s="590"/>
      <c r="R229" s="573"/>
    </row>
    <row r="230" spans="1:18" ht="26.5" thickBot="1">
      <c r="A230" s="552" t="s">
        <v>590</v>
      </c>
      <c r="B230" s="557"/>
      <c r="C230" s="451" t="s">
        <v>234</v>
      </c>
      <c r="D230" s="554">
        <v>11500</v>
      </c>
      <c r="E230" s="555"/>
      <c r="F230" s="556"/>
      <c r="G230" s="446" t="s">
        <v>319</v>
      </c>
      <c r="H230" s="443">
        <v>11500</v>
      </c>
      <c r="I230" s="607" t="s">
        <v>319</v>
      </c>
      <c r="J230" s="608"/>
      <c r="K230" s="609"/>
      <c r="L230" s="607" t="s">
        <v>319</v>
      </c>
      <c r="M230" s="608"/>
      <c r="N230" s="609"/>
      <c r="O230" s="554">
        <v>11500</v>
      </c>
      <c r="P230" s="556"/>
      <c r="Q230" s="446" t="s">
        <v>319</v>
      </c>
      <c r="R230" s="432"/>
    </row>
    <row r="231" spans="1:18" ht="39" customHeight="1">
      <c r="A231" s="574" t="s">
        <v>320</v>
      </c>
      <c r="B231" s="576"/>
      <c r="C231" s="588" t="s">
        <v>235</v>
      </c>
      <c r="D231" s="580">
        <v>1500</v>
      </c>
      <c r="E231" s="591"/>
      <c r="F231" s="581"/>
      <c r="G231" s="588" t="s">
        <v>591</v>
      </c>
      <c r="H231" s="613">
        <v>1500</v>
      </c>
      <c r="I231" s="574" t="s">
        <v>592</v>
      </c>
      <c r="J231" s="575"/>
      <c r="K231" s="576"/>
      <c r="L231" s="599" t="s">
        <v>593</v>
      </c>
      <c r="M231" s="600"/>
      <c r="N231" s="601"/>
      <c r="O231" s="580" t="s">
        <v>596</v>
      </c>
      <c r="P231" s="581"/>
      <c r="Q231" s="588" t="s">
        <v>597</v>
      </c>
      <c r="R231" s="573"/>
    </row>
    <row r="232" spans="1:18" ht="26" customHeight="1">
      <c r="A232" s="558"/>
      <c r="B232" s="560"/>
      <c r="C232" s="589"/>
      <c r="D232" s="582"/>
      <c r="E232" s="592"/>
      <c r="F232" s="583"/>
      <c r="G232" s="589"/>
      <c r="H232" s="614"/>
      <c r="I232" s="558"/>
      <c r="J232" s="559"/>
      <c r="K232" s="560"/>
      <c r="L232" s="602" t="s">
        <v>594</v>
      </c>
      <c r="M232" s="603"/>
      <c r="N232" s="604"/>
      <c r="O232" s="582"/>
      <c r="P232" s="583"/>
      <c r="Q232" s="589"/>
      <c r="R232" s="573"/>
    </row>
    <row r="233" spans="1:18" ht="14.5" customHeight="1" thickBot="1">
      <c r="A233" s="561"/>
      <c r="B233" s="563"/>
      <c r="C233" s="590"/>
      <c r="D233" s="593"/>
      <c r="E233" s="594"/>
      <c r="F233" s="595"/>
      <c r="G233" s="590"/>
      <c r="H233" s="615"/>
      <c r="I233" s="561"/>
      <c r="J233" s="562"/>
      <c r="K233" s="563"/>
      <c r="L233" s="610" t="s">
        <v>595</v>
      </c>
      <c r="M233" s="611"/>
      <c r="N233" s="612"/>
      <c r="O233" s="593"/>
      <c r="P233" s="595"/>
      <c r="Q233" s="590"/>
      <c r="R233" s="573"/>
    </row>
    <row r="234" spans="1:18" ht="39" customHeight="1">
      <c r="A234" s="574" t="s">
        <v>366</v>
      </c>
      <c r="B234" s="576"/>
      <c r="C234" s="588" t="s">
        <v>237</v>
      </c>
      <c r="D234" s="580">
        <v>2000</v>
      </c>
      <c r="E234" s="591"/>
      <c r="F234" s="581"/>
      <c r="G234" s="588" t="s">
        <v>591</v>
      </c>
      <c r="H234" s="613">
        <v>2000</v>
      </c>
      <c r="I234" s="574" t="s">
        <v>592</v>
      </c>
      <c r="J234" s="575"/>
      <c r="K234" s="576"/>
      <c r="L234" s="599" t="s">
        <v>593</v>
      </c>
      <c r="M234" s="600"/>
      <c r="N234" s="601"/>
      <c r="O234" s="580" t="s">
        <v>570</v>
      </c>
      <c r="P234" s="581"/>
      <c r="Q234" s="588" t="s">
        <v>597</v>
      </c>
      <c r="R234" s="573"/>
    </row>
    <row r="235" spans="1:18" ht="26" customHeight="1">
      <c r="A235" s="558"/>
      <c r="B235" s="560"/>
      <c r="C235" s="589"/>
      <c r="D235" s="582"/>
      <c r="E235" s="592"/>
      <c r="F235" s="583"/>
      <c r="G235" s="589"/>
      <c r="H235" s="614"/>
      <c r="I235" s="558"/>
      <c r="J235" s="559"/>
      <c r="K235" s="560"/>
      <c r="L235" s="602" t="s">
        <v>594</v>
      </c>
      <c r="M235" s="603"/>
      <c r="N235" s="604"/>
      <c r="O235" s="582"/>
      <c r="P235" s="583"/>
      <c r="Q235" s="589"/>
      <c r="R235" s="573"/>
    </row>
    <row r="236" spans="1:18" ht="14.5" customHeight="1" thickBot="1">
      <c r="A236" s="561"/>
      <c r="B236" s="563"/>
      <c r="C236" s="590"/>
      <c r="D236" s="593"/>
      <c r="E236" s="594"/>
      <c r="F236" s="595"/>
      <c r="G236" s="590"/>
      <c r="H236" s="615"/>
      <c r="I236" s="561"/>
      <c r="J236" s="562"/>
      <c r="K236" s="563"/>
      <c r="L236" s="610" t="s">
        <v>595</v>
      </c>
      <c r="M236" s="611"/>
      <c r="N236" s="612"/>
      <c r="O236" s="593"/>
      <c r="P236" s="595"/>
      <c r="Q236" s="590"/>
      <c r="R236" s="573"/>
    </row>
    <row r="237" spans="1:18" ht="39" customHeight="1">
      <c r="A237" s="574" t="s">
        <v>320</v>
      </c>
      <c r="B237" s="576"/>
      <c r="C237" s="588" t="s">
        <v>598</v>
      </c>
      <c r="D237" s="580">
        <v>8000</v>
      </c>
      <c r="E237" s="591"/>
      <c r="F237" s="581"/>
      <c r="G237" s="588" t="s">
        <v>599</v>
      </c>
      <c r="H237" s="613">
        <v>8000</v>
      </c>
      <c r="I237" s="574" t="s">
        <v>592</v>
      </c>
      <c r="J237" s="575"/>
      <c r="K237" s="576"/>
      <c r="L237" s="599" t="s">
        <v>593</v>
      </c>
      <c r="M237" s="600"/>
      <c r="N237" s="601"/>
      <c r="O237" s="580" t="s">
        <v>604</v>
      </c>
      <c r="P237" s="581"/>
      <c r="Q237" s="588" t="s">
        <v>605</v>
      </c>
      <c r="R237" s="573"/>
    </row>
    <row r="238" spans="1:18" ht="78" customHeight="1">
      <c r="A238" s="558"/>
      <c r="B238" s="560"/>
      <c r="C238" s="589"/>
      <c r="D238" s="582"/>
      <c r="E238" s="592"/>
      <c r="F238" s="583"/>
      <c r="G238" s="589"/>
      <c r="H238" s="614"/>
      <c r="I238" s="558" t="s">
        <v>600</v>
      </c>
      <c r="J238" s="559"/>
      <c r="K238" s="560"/>
      <c r="L238" s="602" t="s">
        <v>594</v>
      </c>
      <c r="M238" s="603"/>
      <c r="N238" s="604"/>
      <c r="O238" s="582"/>
      <c r="P238" s="583"/>
      <c r="Q238" s="589"/>
      <c r="R238" s="573"/>
    </row>
    <row r="239" spans="1:18" ht="26" customHeight="1">
      <c r="A239" s="558"/>
      <c r="B239" s="560"/>
      <c r="C239" s="589"/>
      <c r="D239" s="582"/>
      <c r="E239" s="592"/>
      <c r="F239" s="583"/>
      <c r="G239" s="589"/>
      <c r="H239" s="614"/>
      <c r="I239" s="584"/>
      <c r="J239" s="606"/>
      <c r="K239" s="585"/>
      <c r="L239" s="602" t="s">
        <v>601</v>
      </c>
      <c r="M239" s="603"/>
      <c r="N239" s="604"/>
      <c r="O239" s="582"/>
      <c r="P239" s="583"/>
      <c r="Q239" s="589"/>
      <c r="R239" s="573"/>
    </row>
    <row r="240" spans="1:18" ht="39" customHeight="1">
      <c r="A240" s="558"/>
      <c r="B240" s="560"/>
      <c r="C240" s="589"/>
      <c r="D240" s="582"/>
      <c r="E240" s="592"/>
      <c r="F240" s="583"/>
      <c r="G240" s="589"/>
      <c r="H240" s="614"/>
      <c r="I240" s="584"/>
      <c r="J240" s="606"/>
      <c r="K240" s="585"/>
      <c r="L240" s="602" t="s">
        <v>602</v>
      </c>
      <c r="M240" s="603"/>
      <c r="N240" s="604"/>
      <c r="O240" s="582"/>
      <c r="P240" s="583"/>
      <c r="Q240" s="589"/>
      <c r="R240" s="573"/>
    </row>
    <row r="241" spans="1:18" ht="26" customHeight="1">
      <c r="A241" s="558"/>
      <c r="B241" s="560"/>
      <c r="C241" s="589"/>
      <c r="D241" s="582"/>
      <c r="E241" s="592"/>
      <c r="F241" s="583"/>
      <c r="G241" s="589"/>
      <c r="H241" s="614"/>
      <c r="I241" s="584"/>
      <c r="J241" s="606"/>
      <c r="K241" s="585"/>
      <c r="L241" s="602" t="s">
        <v>603</v>
      </c>
      <c r="M241" s="603"/>
      <c r="N241" s="604"/>
      <c r="O241" s="582"/>
      <c r="P241" s="583"/>
      <c r="Q241" s="589"/>
      <c r="R241" s="573"/>
    </row>
    <row r="242" spans="1:18" ht="14.5" customHeight="1" thickBot="1">
      <c r="A242" s="561"/>
      <c r="B242" s="563"/>
      <c r="C242" s="590"/>
      <c r="D242" s="593"/>
      <c r="E242" s="594"/>
      <c r="F242" s="595"/>
      <c r="G242" s="590"/>
      <c r="H242" s="615"/>
      <c r="I242" s="586"/>
      <c r="J242" s="605"/>
      <c r="K242" s="587"/>
      <c r="L242" s="610" t="s">
        <v>595</v>
      </c>
      <c r="M242" s="611"/>
      <c r="N242" s="612"/>
      <c r="O242" s="593"/>
      <c r="P242" s="595"/>
      <c r="Q242" s="590"/>
      <c r="R242" s="573"/>
    </row>
    <row r="243" spans="1:18" ht="39.5" thickBot="1">
      <c r="A243" s="552" t="s">
        <v>606</v>
      </c>
      <c r="B243" s="557"/>
      <c r="C243" s="451" t="s">
        <v>226</v>
      </c>
      <c r="D243" s="554">
        <v>355.31</v>
      </c>
      <c r="E243" s="555"/>
      <c r="F243" s="556"/>
      <c r="G243" s="446" t="s">
        <v>319</v>
      </c>
      <c r="H243" s="433">
        <v>355.31</v>
      </c>
      <c r="I243" s="607" t="s">
        <v>319</v>
      </c>
      <c r="J243" s="608"/>
      <c r="K243" s="609"/>
      <c r="L243" s="552" t="s">
        <v>319</v>
      </c>
      <c r="M243" s="553"/>
      <c r="N243" s="557"/>
      <c r="O243" s="554">
        <v>355.31</v>
      </c>
      <c r="P243" s="556"/>
      <c r="Q243" s="446" t="s">
        <v>319</v>
      </c>
      <c r="R243" s="432"/>
    </row>
    <row r="244" spans="1:18" ht="52" customHeight="1">
      <c r="A244" s="574" t="s">
        <v>383</v>
      </c>
      <c r="B244" s="576"/>
      <c r="C244" s="588" t="s">
        <v>242</v>
      </c>
      <c r="D244" s="580">
        <v>93</v>
      </c>
      <c r="E244" s="591"/>
      <c r="F244" s="581"/>
      <c r="G244" s="444" t="s">
        <v>607</v>
      </c>
      <c r="H244" s="596">
        <v>93</v>
      </c>
      <c r="I244" s="599" t="s">
        <v>608</v>
      </c>
      <c r="J244" s="600"/>
      <c r="K244" s="601"/>
      <c r="L244" s="574" t="s">
        <v>642</v>
      </c>
      <c r="M244" s="575"/>
      <c r="N244" s="576"/>
      <c r="O244" s="580" t="s">
        <v>611</v>
      </c>
      <c r="P244" s="581"/>
      <c r="Q244" s="444" t="s">
        <v>612</v>
      </c>
      <c r="R244" s="573"/>
    </row>
    <row r="245" spans="1:18" ht="14" customHeight="1">
      <c r="A245" s="558"/>
      <c r="B245" s="560"/>
      <c r="C245" s="589"/>
      <c r="D245" s="582"/>
      <c r="E245" s="592"/>
      <c r="F245" s="583"/>
      <c r="G245" s="444">
        <v>-29807750</v>
      </c>
      <c r="H245" s="597"/>
      <c r="I245" s="602" t="s">
        <v>609</v>
      </c>
      <c r="J245" s="603"/>
      <c r="K245" s="604"/>
      <c r="L245" s="558"/>
      <c r="M245" s="559"/>
      <c r="N245" s="560"/>
      <c r="O245" s="582">
        <v>3</v>
      </c>
      <c r="P245" s="583"/>
      <c r="Q245" s="444" t="s">
        <v>612</v>
      </c>
      <c r="R245" s="573"/>
    </row>
    <row r="246" spans="1:18" ht="14" customHeight="1">
      <c r="A246" s="558"/>
      <c r="B246" s="560"/>
      <c r="C246" s="589"/>
      <c r="D246" s="582"/>
      <c r="E246" s="592"/>
      <c r="F246" s="583"/>
      <c r="G246" s="445"/>
      <c r="H246" s="597"/>
      <c r="I246" s="602" t="s">
        <v>610</v>
      </c>
      <c r="J246" s="603"/>
      <c r="K246" s="604"/>
      <c r="L246" s="558"/>
      <c r="M246" s="559"/>
      <c r="N246" s="560"/>
      <c r="O246" s="582">
        <v>3</v>
      </c>
      <c r="P246" s="583"/>
      <c r="Q246" s="444" t="s">
        <v>612</v>
      </c>
      <c r="R246" s="573"/>
    </row>
    <row r="247" spans="1:18" ht="14" customHeight="1">
      <c r="A247" s="558"/>
      <c r="B247" s="560"/>
      <c r="C247" s="589"/>
      <c r="D247" s="582"/>
      <c r="E247" s="592"/>
      <c r="F247" s="583"/>
      <c r="G247" s="445"/>
      <c r="H247" s="597"/>
      <c r="I247" s="584"/>
      <c r="J247" s="606"/>
      <c r="K247" s="585"/>
      <c r="L247" s="558"/>
      <c r="M247" s="559"/>
      <c r="N247" s="560"/>
      <c r="O247" s="582">
        <v>3</v>
      </c>
      <c r="P247" s="583"/>
      <c r="Q247" s="444" t="s">
        <v>612</v>
      </c>
      <c r="R247" s="573"/>
    </row>
    <row r="248" spans="1:18" ht="14" customHeight="1">
      <c r="A248" s="558"/>
      <c r="B248" s="560"/>
      <c r="C248" s="589"/>
      <c r="D248" s="582"/>
      <c r="E248" s="592"/>
      <c r="F248" s="583"/>
      <c r="G248" s="445"/>
      <c r="H248" s="597"/>
      <c r="I248" s="584"/>
      <c r="J248" s="606"/>
      <c r="K248" s="585"/>
      <c r="L248" s="558"/>
      <c r="M248" s="559"/>
      <c r="N248" s="560"/>
      <c r="O248" s="582">
        <v>3</v>
      </c>
      <c r="P248" s="583"/>
      <c r="Q248" s="444" t="s">
        <v>612</v>
      </c>
      <c r="R248" s="573"/>
    </row>
    <row r="249" spans="1:18" ht="14" customHeight="1">
      <c r="A249" s="558"/>
      <c r="B249" s="560"/>
      <c r="C249" s="589"/>
      <c r="D249" s="582"/>
      <c r="E249" s="592"/>
      <c r="F249" s="583"/>
      <c r="G249" s="445"/>
      <c r="H249" s="597"/>
      <c r="I249" s="584"/>
      <c r="J249" s="606"/>
      <c r="K249" s="585"/>
      <c r="L249" s="558"/>
      <c r="M249" s="559"/>
      <c r="N249" s="560"/>
      <c r="O249" s="582">
        <v>3</v>
      </c>
      <c r="P249" s="583"/>
      <c r="Q249" s="444" t="s">
        <v>612</v>
      </c>
      <c r="R249" s="573"/>
    </row>
    <row r="250" spans="1:18" ht="14" customHeight="1">
      <c r="A250" s="558"/>
      <c r="B250" s="560"/>
      <c r="C250" s="589"/>
      <c r="D250" s="582"/>
      <c r="E250" s="592"/>
      <c r="F250" s="583"/>
      <c r="G250" s="445"/>
      <c r="H250" s="597"/>
      <c r="I250" s="584"/>
      <c r="J250" s="606"/>
      <c r="K250" s="585"/>
      <c r="L250" s="558"/>
      <c r="M250" s="559"/>
      <c r="N250" s="560"/>
      <c r="O250" s="582">
        <v>3</v>
      </c>
      <c r="P250" s="583"/>
      <c r="Q250" s="444" t="s">
        <v>612</v>
      </c>
      <c r="R250" s="573"/>
    </row>
    <row r="251" spans="1:18" ht="14" customHeight="1">
      <c r="A251" s="558"/>
      <c r="B251" s="560"/>
      <c r="C251" s="589"/>
      <c r="D251" s="582"/>
      <c r="E251" s="592"/>
      <c r="F251" s="583"/>
      <c r="G251" s="445"/>
      <c r="H251" s="597"/>
      <c r="I251" s="584"/>
      <c r="J251" s="606"/>
      <c r="K251" s="585"/>
      <c r="L251" s="558"/>
      <c r="M251" s="559"/>
      <c r="N251" s="560"/>
      <c r="O251" s="582">
        <v>3</v>
      </c>
      <c r="P251" s="583"/>
      <c r="Q251" s="444" t="s">
        <v>612</v>
      </c>
      <c r="R251" s="573"/>
    </row>
    <row r="252" spans="1:18" ht="14" customHeight="1">
      <c r="A252" s="558"/>
      <c r="B252" s="560"/>
      <c r="C252" s="589"/>
      <c r="D252" s="582"/>
      <c r="E252" s="592"/>
      <c r="F252" s="583"/>
      <c r="G252" s="445"/>
      <c r="H252" s="597"/>
      <c r="I252" s="584"/>
      <c r="J252" s="606"/>
      <c r="K252" s="585"/>
      <c r="L252" s="558"/>
      <c r="M252" s="559"/>
      <c r="N252" s="560"/>
      <c r="O252" s="582">
        <v>3</v>
      </c>
      <c r="P252" s="583"/>
      <c r="Q252" s="444" t="s">
        <v>612</v>
      </c>
      <c r="R252" s="573"/>
    </row>
    <row r="253" spans="1:18" ht="14" customHeight="1">
      <c r="A253" s="558"/>
      <c r="B253" s="560"/>
      <c r="C253" s="589"/>
      <c r="D253" s="582"/>
      <c r="E253" s="592"/>
      <c r="F253" s="583"/>
      <c r="G253" s="445"/>
      <c r="H253" s="597"/>
      <c r="I253" s="584"/>
      <c r="J253" s="606"/>
      <c r="K253" s="585"/>
      <c r="L253" s="558"/>
      <c r="M253" s="559"/>
      <c r="N253" s="560"/>
      <c r="O253" s="582">
        <v>3</v>
      </c>
      <c r="P253" s="583"/>
      <c r="Q253" s="444" t="s">
        <v>612</v>
      </c>
      <c r="R253" s="573"/>
    </row>
    <row r="254" spans="1:18" ht="14" customHeight="1">
      <c r="A254" s="558"/>
      <c r="B254" s="560"/>
      <c r="C254" s="589"/>
      <c r="D254" s="582"/>
      <c r="E254" s="592"/>
      <c r="F254" s="583"/>
      <c r="G254" s="445"/>
      <c r="H254" s="597"/>
      <c r="I254" s="584"/>
      <c r="J254" s="606"/>
      <c r="K254" s="585"/>
      <c r="L254" s="558"/>
      <c r="M254" s="559"/>
      <c r="N254" s="560"/>
      <c r="O254" s="582">
        <v>3</v>
      </c>
      <c r="P254" s="583"/>
      <c r="Q254" s="444" t="s">
        <v>613</v>
      </c>
      <c r="R254" s="573"/>
    </row>
    <row r="255" spans="1:18" ht="14" customHeight="1">
      <c r="A255" s="558"/>
      <c r="B255" s="560"/>
      <c r="C255" s="589"/>
      <c r="D255" s="582"/>
      <c r="E255" s="592"/>
      <c r="F255" s="583"/>
      <c r="G255" s="445"/>
      <c r="H255" s="597"/>
      <c r="I255" s="584"/>
      <c r="J255" s="606"/>
      <c r="K255" s="585"/>
      <c r="L255" s="558"/>
      <c r="M255" s="559"/>
      <c r="N255" s="560"/>
      <c r="O255" s="582">
        <v>3</v>
      </c>
      <c r="P255" s="583"/>
      <c r="Q255" s="444" t="s">
        <v>613</v>
      </c>
      <c r="R255" s="573"/>
    </row>
    <row r="256" spans="1:18" ht="14" customHeight="1">
      <c r="A256" s="558"/>
      <c r="B256" s="560"/>
      <c r="C256" s="589"/>
      <c r="D256" s="582"/>
      <c r="E256" s="592"/>
      <c r="F256" s="583"/>
      <c r="G256" s="445"/>
      <c r="H256" s="597"/>
      <c r="I256" s="584"/>
      <c r="J256" s="606"/>
      <c r="K256" s="585"/>
      <c r="L256" s="558"/>
      <c r="M256" s="559"/>
      <c r="N256" s="560"/>
      <c r="O256" s="582">
        <v>3</v>
      </c>
      <c r="P256" s="583"/>
      <c r="Q256" s="444" t="s">
        <v>613</v>
      </c>
      <c r="R256" s="573"/>
    </row>
    <row r="257" spans="1:18" ht="14" customHeight="1">
      <c r="A257" s="558"/>
      <c r="B257" s="560"/>
      <c r="C257" s="589"/>
      <c r="D257" s="582"/>
      <c r="E257" s="592"/>
      <c r="F257" s="583"/>
      <c r="G257" s="445"/>
      <c r="H257" s="597"/>
      <c r="I257" s="584"/>
      <c r="J257" s="606"/>
      <c r="K257" s="585"/>
      <c r="L257" s="558"/>
      <c r="M257" s="559"/>
      <c r="N257" s="560"/>
      <c r="O257" s="582">
        <v>3</v>
      </c>
      <c r="P257" s="583"/>
      <c r="Q257" s="444" t="s">
        <v>613</v>
      </c>
      <c r="R257" s="573"/>
    </row>
    <row r="258" spans="1:18" ht="14" customHeight="1">
      <c r="A258" s="558"/>
      <c r="B258" s="560"/>
      <c r="C258" s="589"/>
      <c r="D258" s="582"/>
      <c r="E258" s="592"/>
      <c r="F258" s="583"/>
      <c r="G258" s="445"/>
      <c r="H258" s="597"/>
      <c r="I258" s="584"/>
      <c r="J258" s="606"/>
      <c r="K258" s="585"/>
      <c r="L258" s="558"/>
      <c r="M258" s="559"/>
      <c r="N258" s="560"/>
      <c r="O258" s="582">
        <v>3</v>
      </c>
      <c r="P258" s="583"/>
      <c r="Q258" s="444" t="s">
        <v>613</v>
      </c>
      <c r="R258" s="573"/>
    </row>
    <row r="259" spans="1:18" ht="14" customHeight="1">
      <c r="A259" s="558"/>
      <c r="B259" s="560"/>
      <c r="C259" s="589"/>
      <c r="D259" s="582"/>
      <c r="E259" s="592"/>
      <c r="F259" s="583"/>
      <c r="G259" s="445"/>
      <c r="H259" s="597"/>
      <c r="I259" s="584"/>
      <c r="J259" s="606"/>
      <c r="K259" s="585"/>
      <c r="L259" s="558"/>
      <c r="M259" s="559"/>
      <c r="N259" s="560"/>
      <c r="O259" s="582">
        <v>3</v>
      </c>
      <c r="P259" s="583"/>
      <c r="Q259" s="444" t="s">
        <v>613</v>
      </c>
      <c r="R259" s="573"/>
    </row>
    <row r="260" spans="1:18" ht="14" customHeight="1">
      <c r="A260" s="558"/>
      <c r="B260" s="560"/>
      <c r="C260" s="589"/>
      <c r="D260" s="582"/>
      <c r="E260" s="592"/>
      <c r="F260" s="583"/>
      <c r="G260" s="445"/>
      <c r="H260" s="597"/>
      <c r="I260" s="584"/>
      <c r="J260" s="606"/>
      <c r="K260" s="585"/>
      <c r="L260" s="558"/>
      <c r="M260" s="559"/>
      <c r="N260" s="560"/>
      <c r="O260" s="582">
        <v>3</v>
      </c>
      <c r="P260" s="583"/>
      <c r="Q260" s="444" t="s">
        <v>613</v>
      </c>
      <c r="R260" s="573"/>
    </row>
    <row r="261" spans="1:18" ht="14" customHeight="1">
      <c r="A261" s="558"/>
      <c r="B261" s="560"/>
      <c r="C261" s="589"/>
      <c r="D261" s="582"/>
      <c r="E261" s="592"/>
      <c r="F261" s="583"/>
      <c r="G261" s="445"/>
      <c r="H261" s="597"/>
      <c r="I261" s="584"/>
      <c r="J261" s="606"/>
      <c r="K261" s="585"/>
      <c r="L261" s="558"/>
      <c r="M261" s="559"/>
      <c r="N261" s="560"/>
      <c r="O261" s="582">
        <v>3</v>
      </c>
      <c r="P261" s="583"/>
      <c r="Q261" s="444" t="s">
        <v>613</v>
      </c>
      <c r="R261" s="573"/>
    </row>
    <row r="262" spans="1:18" ht="14" customHeight="1">
      <c r="A262" s="558"/>
      <c r="B262" s="560"/>
      <c r="C262" s="589"/>
      <c r="D262" s="582"/>
      <c r="E262" s="592"/>
      <c r="F262" s="583"/>
      <c r="G262" s="445"/>
      <c r="H262" s="597"/>
      <c r="I262" s="584"/>
      <c r="J262" s="606"/>
      <c r="K262" s="585"/>
      <c r="L262" s="558"/>
      <c r="M262" s="559"/>
      <c r="N262" s="560"/>
      <c r="O262" s="582">
        <v>3</v>
      </c>
      <c r="P262" s="583"/>
      <c r="Q262" s="444" t="s">
        <v>643</v>
      </c>
      <c r="R262" s="573"/>
    </row>
    <row r="263" spans="1:18" ht="14" customHeight="1">
      <c r="A263" s="558"/>
      <c r="B263" s="560"/>
      <c r="C263" s="589"/>
      <c r="D263" s="582"/>
      <c r="E263" s="592"/>
      <c r="F263" s="583"/>
      <c r="G263" s="445"/>
      <c r="H263" s="597"/>
      <c r="I263" s="584"/>
      <c r="J263" s="606"/>
      <c r="K263" s="585"/>
      <c r="L263" s="558"/>
      <c r="M263" s="559"/>
      <c r="N263" s="560"/>
      <c r="O263" s="582">
        <v>3</v>
      </c>
      <c r="P263" s="583"/>
      <c r="Q263" s="444" t="s">
        <v>643</v>
      </c>
      <c r="R263" s="573"/>
    </row>
    <row r="264" spans="1:18" ht="14" customHeight="1">
      <c r="A264" s="558"/>
      <c r="B264" s="560"/>
      <c r="C264" s="589"/>
      <c r="D264" s="582"/>
      <c r="E264" s="592"/>
      <c r="F264" s="583"/>
      <c r="G264" s="445"/>
      <c r="H264" s="597"/>
      <c r="I264" s="584"/>
      <c r="J264" s="606"/>
      <c r="K264" s="585"/>
      <c r="L264" s="558"/>
      <c r="M264" s="559"/>
      <c r="N264" s="560"/>
      <c r="O264" s="582">
        <v>3</v>
      </c>
      <c r="P264" s="583"/>
      <c r="Q264" s="444" t="s">
        <v>644</v>
      </c>
      <c r="R264" s="573"/>
    </row>
    <row r="265" spans="1:18" ht="14" customHeight="1">
      <c r="A265" s="558"/>
      <c r="B265" s="560"/>
      <c r="C265" s="589"/>
      <c r="D265" s="582"/>
      <c r="E265" s="592"/>
      <c r="F265" s="583"/>
      <c r="G265" s="445"/>
      <c r="H265" s="597"/>
      <c r="I265" s="584"/>
      <c r="J265" s="606"/>
      <c r="K265" s="585"/>
      <c r="L265" s="558"/>
      <c r="M265" s="559"/>
      <c r="N265" s="560"/>
      <c r="O265" s="582">
        <v>3</v>
      </c>
      <c r="P265" s="583"/>
      <c r="Q265" s="444" t="s">
        <v>643</v>
      </c>
      <c r="R265" s="573"/>
    </row>
    <row r="266" spans="1:18" ht="14" customHeight="1">
      <c r="A266" s="558"/>
      <c r="B266" s="560"/>
      <c r="C266" s="589"/>
      <c r="D266" s="582"/>
      <c r="E266" s="592"/>
      <c r="F266" s="583"/>
      <c r="G266" s="445"/>
      <c r="H266" s="597"/>
      <c r="I266" s="584"/>
      <c r="J266" s="606"/>
      <c r="K266" s="585"/>
      <c r="L266" s="558"/>
      <c r="M266" s="559"/>
      <c r="N266" s="560"/>
      <c r="O266" s="582">
        <v>3</v>
      </c>
      <c r="P266" s="583"/>
      <c r="Q266" s="444" t="s">
        <v>644</v>
      </c>
      <c r="R266" s="573"/>
    </row>
    <row r="267" spans="1:18" ht="14" customHeight="1">
      <c r="A267" s="558"/>
      <c r="B267" s="560"/>
      <c r="C267" s="589"/>
      <c r="D267" s="582"/>
      <c r="E267" s="592"/>
      <c r="F267" s="583"/>
      <c r="G267" s="445"/>
      <c r="H267" s="597"/>
      <c r="I267" s="584"/>
      <c r="J267" s="606"/>
      <c r="K267" s="585"/>
      <c r="L267" s="558"/>
      <c r="M267" s="559"/>
      <c r="N267" s="560"/>
      <c r="O267" s="582">
        <v>3</v>
      </c>
      <c r="P267" s="583"/>
      <c r="Q267" s="444" t="s">
        <v>643</v>
      </c>
      <c r="R267" s="573"/>
    </row>
    <row r="268" spans="1:18" ht="14" customHeight="1">
      <c r="A268" s="558"/>
      <c r="B268" s="560"/>
      <c r="C268" s="589"/>
      <c r="D268" s="582"/>
      <c r="E268" s="592"/>
      <c r="F268" s="583"/>
      <c r="G268" s="445"/>
      <c r="H268" s="597"/>
      <c r="I268" s="584"/>
      <c r="J268" s="606"/>
      <c r="K268" s="585"/>
      <c r="L268" s="558"/>
      <c r="M268" s="559"/>
      <c r="N268" s="560"/>
      <c r="O268" s="582">
        <v>3</v>
      </c>
      <c r="P268" s="583"/>
      <c r="Q268" s="444" t="s">
        <v>643</v>
      </c>
      <c r="R268" s="573"/>
    </row>
    <row r="269" spans="1:18" ht="14" customHeight="1">
      <c r="A269" s="558"/>
      <c r="B269" s="560"/>
      <c r="C269" s="589"/>
      <c r="D269" s="582"/>
      <c r="E269" s="592"/>
      <c r="F269" s="583"/>
      <c r="G269" s="445"/>
      <c r="H269" s="597"/>
      <c r="I269" s="584"/>
      <c r="J269" s="606"/>
      <c r="K269" s="585"/>
      <c r="L269" s="558"/>
      <c r="M269" s="559"/>
      <c r="N269" s="560"/>
      <c r="O269" s="582">
        <v>3</v>
      </c>
      <c r="P269" s="583"/>
      <c r="Q269" s="444" t="s">
        <v>643</v>
      </c>
      <c r="R269" s="573"/>
    </row>
    <row r="270" spans="1:18" ht="14" customHeight="1">
      <c r="A270" s="558"/>
      <c r="B270" s="560"/>
      <c r="C270" s="589"/>
      <c r="D270" s="582"/>
      <c r="E270" s="592"/>
      <c r="F270" s="583"/>
      <c r="G270" s="445"/>
      <c r="H270" s="597"/>
      <c r="I270" s="584"/>
      <c r="J270" s="606"/>
      <c r="K270" s="585"/>
      <c r="L270" s="558"/>
      <c r="M270" s="559"/>
      <c r="N270" s="560"/>
      <c r="O270" s="582">
        <v>3</v>
      </c>
      <c r="P270" s="583"/>
      <c r="Q270" s="444" t="s">
        <v>614</v>
      </c>
      <c r="R270" s="573"/>
    </row>
    <row r="271" spans="1:18" ht="14" customHeight="1">
      <c r="A271" s="558"/>
      <c r="B271" s="560"/>
      <c r="C271" s="589"/>
      <c r="D271" s="582"/>
      <c r="E271" s="592"/>
      <c r="F271" s="583"/>
      <c r="G271" s="445"/>
      <c r="H271" s="597"/>
      <c r="I271" s="584"/>
      <c r="J271" s="606"/>
      <c r="K271" s="585"/>
      <c r="L271" s="558"/>
      <c r="M271" s="559"/>
      <c r="N271" s="560"/>
      <c r="O271" s="582">
        <v>3</v>
      </c>
      <c r="P271" s="583"/>
      <c r="Q271" s="444" t="s">
        <v>614</v>
      </c>
      <c r="R271" s="573"/>
    </row>
    <row r="272" spans="1:18" ht="14" customHeight="1">
      <c r="A272" s="558"/>
      <c r="B272" s="560"/>
      <c r="C272" s="589"/>
      <c r="D272" s="582"/>
      <c r="E272" s="592"/>
      <c r="F272" s="583"/>
      <c r="G272" s="445"/>
      <c r="H272" s="597"/>
      <c r="I272" s="584"/>
      <c r="J272" s="606"/>
      <c r="K272" s="585"/>
      <c r="L272" s="558"/>
      <c r="M272" s="559"/>
      <c r="N272" s="560"/>
      <c r="O272" s="582">
        <v>3</v>
      </c>
      <c r="P272" s="583"/>
      <c r="Q272" s="444" t="s">
        <v>614</v>
      </c>
      <c r="R272" s="573"/>
    </row>
    <row r="273" spans="1:18" ht="14" customHeight="1">
      <c r="A273" s="558"/>
      <c r="B273" s="560"/>
      <c r="C273" s="589"/>
      <c r="D273" s="582"/>
      <c r="E273" s="592"/>
      <c r="F273" s="583"/>
      <c r="G273" s="445"/>
      <c r="H273" s="597"/>
      <c r="I273" s="584"/>
      <c r="J273" s="606"/>
      <c r="K273" s="585"/>
      <c r="L273" s="558"/>
      <c r="M273" s="559"/>
      <c r="N273" s="560"/>
      <c r="O273" s="582">
        <v>3</v>
      </c>
      <c r="P273" s="583"/>
      <c r="Q273" s="444" t="s">
        <v>614</v>
      </c>
      <c r="R273" s="573"/>
    </row>
    <row r="274" spans="1:18" ht="14.5" customHeight="1" thickBot="1">
      <c r="A274" s="561"/>
      <c r="B274" s="563"/>
      <c r="C274" s="590"/>
      <c r="D274" s="593"/>
      <c r="E274" s="594"/>
      <c r="F274" s="595"/>
      <c r="G274" s="447"/>
      <c r="H274" s="598"/>
      <c r="I274" s="586"/>
      <c r="J274" s="605"/>
      <c r="K274" s="587"/>
      <c r="L274" s="561"/>
      <c r="M274" s="562"/>
      <c r="N274" s="563"/>
      <c r="O274" s="593">
        <v>3</v>
      </c>
      <c r="P274" s="595"/>
      <c r="Q274" s="446" t="s">
        <v>615</v>
      </c>
      <c r="R274" s="573"/>
    </row>
    <row r="275" spans="1:18" ht="52" customHeight="1">
      <c r="A275" s="574" t="s">
        <v>390</v>
      </c>
      <c r="B275" s="576"/>
      <c r="C275" s="588" t="s">
        <v>616</v>
      </c>
      <c r="D275" s="580">
        <v>262.31</v>
      </c>
      <c r="E275" s="591"/>
      <c r="F275" s="581"/>
      <c r="G275" s="444" t="s">
        <v>607</v>
      </c>
      <c r="H275" s="596">
        <v>262.31</v>
      </c>
      <c r="I275" s="599" t="s">
        <v>608</v>
      </c>
      <c r="J275" s="600"/>
      <c r="K275" s="601"/>
      <c r="L275" s="574" t="s">
        <v>618</v>
      </c>
      <c r="M275" s="575"/>
      <c r="N275" s="576"/>
      <c r="O275" s="580" t="s">
        <v>619</v>
      </c>
      <c r="P275" s="581"/>
      <c r="Q275" s="444" t="s">
        <v>620</v>
      </c>
      <c r="R275" s="573"/>
    </row>
    <row r="276" spans="1:18" ht="14" customHeight="1">
      <c r="A276" s="558"/>
      <c r="B276" s="560"/>
      <c r="C276" s="589"/>
      <c r="D276" s="582"/>
      <c r="E276" s="592"/>
      <c r="F276" s="583"/>
      <c r="G276" s="444">
        <v>-29807750</v>
      </c>
      <c r="H276" s="597"/>
      <c r="I276" s="602" t="s">
        <v>609</v>
      </c>
      <c r="J276" s="603"/>
      <c r="K276" s="604"/>
      <c r="L276" s="558"/>
      <c r="M276" s="559"/>
      <c r="N276" s="560"/>
      <c r="O276" s="582">
        <v>13.31</v>
      </c>
      <c r="P276" s="583"/>
      <c r="Q276" s="444" t="s">
        <v>621</v>
      </c>
      <c r="R276" s="573"/>
    </row>
    <row r="277" spans="1:18" ht="14" customHeight="1">
      <c r="A277" s="558"/>
      <c r="B277" s="560"/>
      <c r="C277" s="589"/>
      <c r="D277" s="582"/>
      <c r="E277" s="592"/>
      <c r="F277" s="583"/>
      <c r="G277" s="445"/>
      <c r="H277" s="597"/>
      <c r="I277" s="602" t="s">
        <v>617</v>
      </c>
      <c r="J277" s="603"/>
      <c r="K277" s="604"/>
      <c r="L277" s="558"/>
      <c r="M277" s="559"/>
      <c r="N277" s="560"/>
      <c r="O277" s="584"/>
      <c r="P277" s="585"/>
      <c r="Q277" s="445"/>
      <c r="R277" s="573"/>
    </row>
    <row r="278" spans="1:18" ht="14.5" customHeight="1" thickBot="1">
      <c r="A278" s="561"/>
      <c r="B278" s="563"/>
      <c r="C278" s="590"/>
      <c r="D278" s="593"/>
      <c r="E278" s="594"/>
      <c r="F278" s="595"/>
      <c r="G278" s="447"/>
      <c r="H278" s="598"/>
      <c r="I278" s="586"/>
      <c r="J278" s="605"/>
      <c r="K278" s="587"/>
      <c r="L278" s="561"/>
      <c r="M278" s="562"/>
      <c r="N278" s="563"/>
      <c r="O278" s="586"/>
      <c r="P278" s="587"/>
      <c r="Q278" s="447"/>
      <c r="R278" s="573"/>
    </row>
    <row r="279" spans="1:18" ht="16" customHeight="1" thickBot="1">
      <c r="A279" s="564"/>
      <c r="B279" s="565"/>
      <c r="C279" s="570"/>
      <c r="D279" s="564"/>
      <c r="E279" s="577"/>
      <c r="F279" s="565"/>
      <c r="G279" s="570"/>
      <c r="H279" s="570"/>
      <c r="I279" s="564"/>
      <c r="J279" s="577"/>
      <c r="K279" s="565"/>
      <c r="L279" s="554" t="s">
        <v>622</v>
      </c>
      <c r="M279" s="555"/>
      <c r="N279" s="555"/>
      <c r="O279" s="555"/>
      <c r="P279" s="555"/>
      <c r="Q279" s="556"/>
      <c r="R279" s="432"/>
    </row>
    <row r="280" spans="1:18" ht="52" customHeight="1">
      <c r="A280" s="566"/>
      <c r="B280" s="567"/>
      <c r="C280" s="571"/>
      <c r="D280" s="566"/>
      <c r="E280" s="578"/>
      <c r="F280" s="567"/>
      <c r="G280" s="571"/>
      <c r="H280" s="571"/>
      <c r="I280" s="566"/>
      <c r="J280" s="578"/>
      <c r="K280" s="567"/>
      <c r="L280" s="574" t="s">
        <v>623</v>
      </c>
      <c r="M280" s="575"/>
      <c r="N280" s="576"/>
      <c r="O280" s="564"/>
      <c r="P280" s="565"/>
      <c r="Q280" s="570"/>
      <c r="R280" s="573"/>
    </row>
    <row r="281" spans="1:18" ht="26" customHeight="1">
      <c r="A281" s="566"/>
      <c r="B281" s="567"/>
      <c r="C281" s="571"/>
      <c r="D281" s="566"/>
      <c r="E281" s="578"/>
      <c r="F281" s="567"/>
      <c r="G281" s="571"/>
      <c r="H281" s="571"/>
      <c r="I281" s="566"/>
      <c r="J281" s="578"/>
      <c r="K281" s="567"/>
      <c r="L281" s="558" t="s">
        <v>624</v>
      </c>
      <c r="M281" s="559"/>
      <c r="N281" s="560"/>
      <c r="O281" s="566"/>
      <c r="P281" s="567"/>
      <c r="Q281" s="571"/>
      <c r="R281" s="573"/>
    </row>
    <row r="282" spans="1:18" ht="26" customHeight="1">
      <c r="A282" s="566"/>
      <c r="B282" s="567"/>
      <c r="C282" s="571"/>
      <c r="D282" s="566"/>
      <c r="E282" s="578"/>
      <c r="F282" s="567"/>
      <c r="G282" s="571"/>
      <c r="H282" s="571"/>
      <c r="I282" s="566"/>
      <c r="J282" s="578"/>
      <c r="K282" s="567"/>
      <c r="L282" s="558" t="s">
        <v>625</v>
      </c>
      <c r="M282" s="559"/>
      <c r="N282" s="560"/>
      <c r="O282" s="566"/>
      <c r="P282" s="567"/>
      <c r="Q282" s="571"/>
      <c r="R282" s="573"/>
    </row>
    <row r="283" spans="1:18" ht="26" customHeight="1">
      <c r="A283" s="566"/>
      <c r="B283" s="567"/>
      <c r="C283" s="571"/>
      <c r="D283" s="566"/>
      <c r="E283" s="578"/>
      <c r="F283" s="567"/>
      <c r="G283" s="571"/>
      <c r="H283" s="571"/>
      <c r="I283" s="566"/>
      <c r="J283" s="578"/>
      <c r="K283" s="567"/>
      <c r="L283" s="558" t="s">
        <v>626</v>
      </c>
      <c r="M283" s="559"/>
      <c r="N283" s="560"/>
      <c r="O283" s="566"/>
      <c r="P283" s="567"/>
      <c r="Q283" s="571"/>
      <c r="R283" s="573"/>
    </row>
    <row r="284" spans="1:18" ht="26" customHeight="1">
      <c r="A284" s="566"/>
      <c r="B284" s="567"/>
      <c r="C284" s="571"/>
      <c r="D284" s="566"/>
      <c r="E284" s="578"/>
      <c r="F284" s="567"/>
      <c r="G284" s="571"/>
      <c r="H284" s="571"/>
      <c r="I284" s="566"/>
      <c r="J284" s="578"/>
      <c r="K284" s="567"/>
      <c r="L284" s="558" t="s">
        <v>627</v>
      </c>
      <c r="M284" s="559"/>
      <c r="N284" s="560"/>
      <c r="O284" s="566"/>
      <c r="P284" s="567"/>
      <c r="Q284" s="571"/>
      <c r="R284" s="573"/>
    </row>
    <row r="285" spans="1:18" ht="14" customHeight="1">
      <c r="A285" s="566"/>
      <c r="B285" s="567"/>
      <c r="C285" s="571"/>
      <c r="D285" s="566"/>
      <c r="E285" s="578"/>
      <c r="F285" s="567"/>
      <c r="G285" s="571"/>
      <c r="H285" s="571"/>
      <c r="I285" s="566"/>
      <c r="J285" s="578"/>
      <c r="K285" s="567"/>
      <c r="L285" s="558" t="s">
        <v>628</v>
      </c>
      <c r="M285" s="559"/>
      <c r="N285" s="560"/>
      <c r="O285" s="566"/>
      <c r="P285" s="567"/>
      <c r="Q285" s="571"/>
      <c r="R285" s="573"/>
    </row>
    <row r="286" spans="1:18" ht="52" customHeight="1">
      <c r="A286" s="566"/>
      <c r="B286" s="567"/>
      <c r="C286" s="571"/>
      <c r="D286" s="566"/>
      <c r="E286" s="578"/>
      <c r="F286" s="567"/>
      <c r="G286" s="571"/>
      <c r="H286" s="571"/>
      <c r="I286" s="566"/>
      <c r="J286" s="578"/>
      <c r="K286" s="567"/>
      <c r="L286" s="558" t="s">
        <v>629</v>
      </c>
      <c r="M286" s="559"/>
      <c r="N286" s="560"/>
      <c r="O286" s="566"/>
      <c r="P286" s="567"/>
      <c r="Q286" s="571"/>
      <c r="R286" s="573"/>
    </row>
    <row r="287" spans="1:18" ht="14.5" customHeight="1" thickBot="1">
      <c r="A287" s="568"/>
      <c r="B287" s="569"/>
      <c r="C287" s="572"/>
      <c r="D287" s="568"/>
      <c r="E287" s="579"/>
      <c r="F287" s="569"/>
      <c r="G287" s="572"/>
      <c r="H287" s="572"/>
      <c r="I287" s="568"/>
      <c r="J287" s="579"/>
      <c r="K287" s="569"/>
      <c r="L287" s="561" t="s">
        <v>630</v>
      </c>
      <c r="M287" s="562"/>
      <c r="N287" s="563"/>
      <c r="O287" s="568"/>
      <c r="P287" s="569"/>
      <c r="Q287" s="572"/>
      <c r="R287" s="573"/>
    </row>
    <row r="288" spans="1:18" ht="16" customHeight="1" thickBot="1">
      <c r="A288" s="552" t="s">
        <v>631</v>
      </c>
      <c r="B288" s="553"/>
      <c r="C288" s="451"/>
      <c r="D288" s="554">
        <v>443392</v>
      </c>
      <c r="E288" s="555"/>
      <c r="F288" s="556"/>
      <c r="G288" s="451" t="s">
        <v>319</v>
      </c>
      <c r="H288" s="443">
        <v>443392</v>
      </c>
      <c r="I288" s="552" t="s">
        <v>319</v>
      </c>
      <c r="J288" s="553"/>
      <c r="K288" s="557"/>
      <c r="L288" s="552" t="s">
        <v>319</v>
      </c>
      <c r="M288" s="553"/>
      <c r="N288" s="557"/>
      <c r="O288" s="554">
        <v>345845</v>
      </c>
      <c r="P288" s="556"/>
      <c r="Q288" s="443" t="s">
        <v>319</v>
      </c>
      <c r="R288" s="432"/>
    </row>
    <row r="289" spans="1:18" ht="14.5" customHeight="1">
      <c r="A289" s="549"/>
      <c r="B289" s="550"/>
      <c r="C289" s="550"/>
      <c r="D289" s="550"/>
      <c r="E289" s="550"/>
      <c r="F289" s="551"/>
      <c r="G289" s="549" t="s">
        <v>252</v>
      </c>
      <c r="H289" s="550"/>
      <c r="I289" s="550"/>
      <c r="J289" s="550"/>
      <c r="K289" s="550"/>
      <c r="L289" s="550"/>
      <c r="M289" s="550"/>
      <c r="N289" s="550"/>
      <c r="O289" s="550"/>
      <c r="P289" s="550"/>
      <c r="Q289" s="551"/>
      <c r="R289" s="538"/>
    </row>
    <row r="290" spans="1:18" ht="15" customHeight="1" thickBot="1">
      <c r="A290" s="546" t="s">
        <v>261</v>
      </c>
      <c r="B290" s="547"/>
      <c r="C290" s="547"/>
      <c r="D290" s="547"/>
      <c r="E290" s="547"/>
      <c r="F290" s="548"/>
      <c r="G290" s="546"/>
      <c r="H290" s="547"/>
      <c r="I290" s="547"/>
      <c r="J290" s="547"/>
      <c r="K290" s="547"/>
      <c r="L290" s="547"/>
      <c r="M290" s="547"/>
      <c r="N290" s="547"/>
      <c r="O290" s="547"/>
      <c r="P290" s="547"/>
      <c r="Q290" s="548"/>
      <c r="R290" s="538"/>
    </row>
    <row r="291" spans="1:18" ht="57.5" customHeight="1">
      <c r="A291" s="529" t="s">
        <v>307</v>
      </c>
      <c r="B291" s="531"/>
      <c r="C291" s="526" t="s">
        <v>46</v>
      </c>
      <c r="D291" s="529" t="s">
        <v>253</v>
      </c>
      <c r="E291" s="530"/>
      <c r="F291" s="531"/>
      <c r="G291" s="526" t="s">
        <v>254</v>
      </c>
      <c r="H291" s="526" t="s">
        <v>253</v>
      </c>
      <c r="I291" s="529" t="s">
        <v>255</v>
      </c>
      <c r="J291" s="530"/>
      <c r="K291" s="531"/>
      <c r="L291" s="529" t="s">
        <v>256</v>
      </c>
      <c r="M291" s="530"/>
      <c r="N291" s="531"/>
      <c r="O291" s="529" t="s">
        <v>257</v>
      </c>
      <c r="P291" s="531"/>
      <c r="Q291" s="526" t="s">
        <v>258</v>
      </c>
      <c r="R291" s="538"/>
    </row>
    <row r="292" spans="1:18" ht="14.5" customHeight="1">
      <c r="A292" s="532" t="s">
        <v>308</v>
      </c>
      <c r="B292" s="534"/>
      <c r="C292" s="527"/>
      <c r="D292" s="532"/>
      <c r="E292" s="533"/>
      <c r="F292" s="534"/>
      <c r="G292" s="527"/>
      <c r="H292" s="527"/>
      <c r="I292" s="532"/>
      <c r="J292" s="533"/>
      <c r="K292" s="534"/>
      <c r="L292" s="532"/>
      <c r="M292" s="533"/>
      <c r="N292" s="534"/>
      <c r="O292" s="532"/>
      <c r="P292" s="534"/>
      <c r="Q292" s="527"/>
      <c r="R292" s="538"/>
    </row>
    <row r="293" spans="1:18" ht="14.5" customHeight="1">
      <c r="A293" s="532" t="s">
        <v>309</v>
      </c>
      <c r="B293" s="534"/>
      <c r="C293" s="527"/>
      <c r="D293" s="532"/>
      <c r="E293" s="533"/>
      <c r="F293" s="534"/>
      <c r="G293" s="527"/>
      <c r="H293" s="527"/>
      <c r="I293" s="532"/>
      <c r="J293" s="533"/>
      <c r="K293" s="534"/>
      <c r="L293" s="532"/>
      <c r="M293" s="533"/>
      <c r="N293" s="534"/>
      <c r="O293" s="532"/>
      <c r="P293" s="534"/>
      <c r="Q293" s="527"/>
      <c r="R293" s="538"/>
    </row>
    <row r="294" spans="1:18" ht="15" customHeight="1" thickBot="1">
      <c r="A294" s="535" t="s">
        <v>310</v>
      </c>
      <c r="B294" s="537"/>
      <c r="C294" s="528"/>
      <c r="D294" s="535"/>
      <c r="E294" s="536"/>
      <c r="F294" s="537"/>
      <c r="G294" s="528"/>
      <c r="H294" s="528"/>
      <c r="I294" s="535"/>
      <c r="J294" s="536"/>
      <c r="K294" s="537"/>
      <c r="L294" s="535"/>
      <c r="M294" s="536"/>
      <c r="N294" s="537"/>
      <c r="O294" s="535"/>
      <c r="P294" s="537"/>
      <c r="Q294" s="528"/>
      <c r="R294" s="538"/>
    </row>
    <row r="295" spans="1:18" ht="16" thickBot="1">
      <c r="A295" s="691"/>
      <c r="B295" s="691" t="s">
        <v>103</v>
      </c>
      <c r="C295" s="434" t="s">
        <v>632</v>
      </c>
      <c r="D295" s="514" t="s">
        <v>632</v>
      </c>
      <c r="E295" s="515"/>
      <c r="F295" s="516"/>
      <c r="G295" s="434" t="s">
        <v>632</v>
      </c>
      <c r="H295" s="435" t="s">
        <v>632</v>
      </c>
      <c r="I295" s="517" t="s">
        <v>632</v>
      </c>
      <c r="J295" s="518"/>
      <c r="K295" s="519"/>
      <c r="L295" s="517" t="s">
        <v>632</v>
      </c>
      <c r="M295" s="518"/>
      <c r="N295" s="519"/>
      <c r="O295" s="514" t="s">
        <v>632</v>
      </c>
      <c r="P295" s="516"/>
      <c r="Q295" s="434" t="s">
        <v>632</v>
      </c>
      <c r="R295" s="432"/>
    </row>
    <row r="296" spans="1:18" ht="16" thickBot="1">
      <c r="A296" s="691"/>
      <c r="B296" s="691" t="s">
        <v>117</v>
      </c>
      <c r="C296" s="434" t="s">
        <v>632</v>
      </c>
      <c r="D296" s="514" t="s">
        <v>632</v>
      </c>
      <c r="E296" s="515"/>
      <c r="F296" s="516"/>
      <c r="G296" s="434" t="s">
        <v>632</v>
      </c>
      <c r="H296" s="435" t="s">
        <v>632</v>
      </c>
      <c r="I296" s="517" t="s">
        <v>632</v>
      </c>
      <c r="J296" s="518"/>
      <c r="K296" s="519"/>
      <c r="L296" s="517" t="s">
        <v>632</v>
      </c>
      <c r="M296" s="518"/>
      <c r="N296" s="519"/>
      <c r="O296" s="514" t="s">
        <v>632</v>
      </c>
      <c r="P296" s="516"/>
      <c r="Q296" s="434" t="s">
        <v>632</v>
      </c>
      <c r="R296" s="432"/>
    </row>
    <row r="297" spans="1:18" ht="16" thickBot="1">
      <c r="A297" s="691"/>
      <c r="B297" s="691" t="s">
        <v>259</v>
      </c>
      <c r="C297" s="434" t="s">
        <v>632</v>
      </c>
      <c r="D297" s="514" t="s">
        <v>632</v>
      </c>
      <c r="E297" s="515"/>
      <c r="F297" s="516"/>
      <c r="G297" s="434" t="s">
        <v>632</v>
      </c>
      <c r="H297" s="435" t="s">
        <v>632</v>
      </c>
      <c r="I297" s="517" t="s">
        <v>632</v>
      </c>
      <c r="J297" s="518"/>
      <c r="K297" s="519"/>
      <c r="L297" s="517" t="s">
        <v>632</v>
      </c>
      <c r="M297" s="518"/>
      <c r="N297" s="519"/>
      <c r="O297" s="514" t="s">
        <v>632</v>
      </c>
      <c r="P297" s="516"/>
      <c r="Q297" s="434" t="s">
        <v>632</v>
      </c>
      <c r="R297" s="432"/>
    </row>
    <row r="298" spans="1:18" ht="16" thickBot="1">
      <c r="A298" s="691"/>
      <c r="B298" s="691" t="s">
        <v>122</v>
      </c>
      <c r="C298" s="434" t="s">
        <v>632</v>
      </c>
      <c r="D298" s="514" t="s">
        <v>632</v>
      </c>
      <c r="E298" s="515"/>
      <c r="F298" s="516"/>
      <c r="G298" s="434" t="s">
        <v>632</v>
      </c>
      <c r="H298" s="435" t="s">
        <v>632</v>
      </c>
      <c r="I298" s="517" t="s">
        <v>632</v>
      </c>
      <c r="J298" s="518"/>
      <c r="K298" s="519"/>
      <c r="L298" s="517" t="s">
        <v>632</v>
      </c>
      <c r="M298" s="518"/>
      <c r="N298" s="519"/>
      <c r="O298" s="514" t="s">
        <v>632</v>
      </c>
      <c r="P298" s="516"/>
      <c r="Q298" s="434" t="s">
        <v>632</v>
      </c>
      <c r="R298" s="432"/>
    </row>
    <row r="299" spans="1:18" ht="16" thickBot="1">
      <c r="A299" s="691"/>
      <c r="B299" s="691" t="s">
        <v>135</v>
      </c>
      <c r="C299" s="434" t="s">
        <v>632</v>
      </c>
      <c r="D299" s="514" t="s">
        <v>632</v>
      </c>
      <c r="E299" s="515"/>
      <c r="F299" s="516"/>
      <c r="G299" s="434" t="s">
        <v>632</v>
      </c>
      <c r="H299" s="435" t="s">
        <v>632</v>
      </c>
      <c r="I299" s="517" t="s">
        <v>632</v>
      </c>
      <c r="J299" s="518"/>
      <c r="K299" s="519"/>
      <c r="L299" s="517" t="s">
        <v>632</v>
      </c>
      <c r="M299" s="518"/>
      <c r="N299" s="519"/>
      <c r="O299" s="514" t="s">
        <v>632</v>
      </c>
      <c r="P299" s="516"/>
      <c r="Q299" s="434" t="s">
        <v>632</v>
      </c>
      <c r="R299" s="432"/>
    </row>
    <row r="300" spans="1:18" ht="16" thickBot="1">
      <c r="A300" s="691"/>
      <c r="B300" s="691"/>
      <c r="C300" s="434"/>
      <c r="D300" s="514"/>
      <c r="E300" s="515"/>
      <c r="F300" s="516"/>
      <c r="G300" s="434" t="s">
        <v>632</v>
      </c>
      <c r="H300" s="435" t="s">
        <v>632</v>
      </c>
      <c r="I300" s="517" t="s">
        <v>632</v>
      </c>
      <c r="J300" s="518"/>
      <c r="K300" s="519"/>
      <c r="L300" s="517" t="s">
        <v>632</v>
      </c>
      <c r="M300" s="518"/>
      <c r="N300" s="519"/>
      <c r="O300" s="514" t="s">
        <v>632</v>
      </c>
      <c r="P300" s="516"/>
      <c r="Q300" s="434" t="s">
        <v>632</v>
      </c>
      <c r="R300" s="432"/>
    </row>
    <row r="301" spans="1:18" ht="16" customHeight="1" thickBot="1">
      <c r="A301" s="520" t="s">
        <v>260</v>
      </c>
      <c r="B301" s="521"/>
      <c r="C301" s="522"/>
      <c r="D301" s="523" t="s">
        <v>633</v>
      </c>
      <c r="E301" s="524"/>
      <c r="F301" s="525"/>
      <c r="G301" s="436" t="s">
        <v>633</v>
      </c>
      <c r="H301" s="436" t="s">
        <v>633</v>
      </c>
      <c r="I301" s="523" t="s">
        <v>633</v>
      </c>
      <c r="J301" s="524"/>
      <c r="K301" s="525"/>
      <c r="L301" s="523" t="s">
        <v>632</v>
      </c>
      <c r="M301" s="524"/>
      <c r="N301" s="525"/>
      <c r="O301" s="542" t="s">
        <v>632</v>
      </c>
      <c r="P301" s="543"/>
      <c r="Q301" s="436" t="s">
        <v>632</v>
      </c>
      <c r="R301" s="432"/>
    </row>
    <row r="302" spans="1:18" ht="16" thickBot="1">
      <c r="A302" s="544"/>
      <c r="B302" s="544"/>
      <c r="C302" s="437"/>
      <c r="D302" s="545"/>
      <c r="E302" s="545"/>
      <c r="F302" s="545"/>
      <c r="G302" s="437"/>
      <c r="H302" s="438"/>
      <c r="I302" s="544"/>
      <c r="J302" s="544"/>
      <c r="K302" s="544"/>
      <c r="L302" s="544"/>
      <c r="M302" s="544"/>
      <c r="N302" s="544"/>
      <c r="O302" s="545"/>
      <c r="P302" s="545"/>
      <c r="Q302" s="438"/>
      <c r="R302" s="432"/>
    </row>
    <row r="303" spans="1:18" ht="16" customHeight="1" thickBot="1">
      <c r="A303" s="539" t="s">
        <v>262</v>
      </c>
      <c r="B303" s="540"/>
      <c r="C303" s="540"/>
      <c r="D303" s="540"/>
      <c r="E303" s="540"/>
      <c r="F303" s="541"/>
      <c r="G303" s="539" t="s">
        <v>252</v>
      </c>
      <c r="H303" s="540"/>
      <c r="I303" s="540"/>
      <c r="J303" s="540"/>
      <c r="K303" s="540"/>
      <c r="L303" s="540"/>
      <c r="M303" s="540"/>
      <c r="N303" s="540"/>
      <c r="O303" s="540"/>
      <c r="P303" s="540"/>
      <c r="Q303" s="541"/>
      <c r="R303" s="432"/>
    </row>
    <row r="304" spans="1:18" ht="57.5" customHeight="1">
      <c r="A304" s="529" t="s">
        <v>307</v>
      </c>
      <c r="B304" s="531"/>
      <c r="C304" s="526" t="s">
        <v>46</v>
      </c>
      <c r="D304" s="529" t="s">
        <v>253</v>
      </c>
      <c r="E304" s="530"/>
      <c r="F304" s="531"/>
      <c r="G304" s="526" t="s">
        <v>254</v>
      </c>
      <c r="H304" s="526" t="s">
        <v>253</v>
      </c>
      <c r="I304" s="526" t="s">
        <v>255</v>
      </c>
      <c r="J304" s="529" t="s">
        <v>256</v>
      </c>
      <c r="K304" s="530"/>
      <c r="L304" s="531"/>
      <c r="M304" s="526" t="s">
        <v>257</v>
      </c>
      <c r="N304" s="529" t="s">
        <v>258</v>
      </c>
      <c r="O304" s="530"/>
      <c r="P304" s="530"/>
      <c r="Q304" s="531"/>
      <c r="R304" s="538"/>
    </row>
    <row r="305" spans="1:18" ht="14.5" customHeight="1">
      <c r="A305" s="532" t="s">
        <v>308</v>
      </c>
      <c r="B305" s="534"/>
      <c r="C305" s="527"/>
      <c r="D305" s="532"/>
      <c r="E305" s="533"/>
      <c r="F305" s="534"/>
      <c r="G305" s="527"/>
      <c r="H305" s="527"/>
      <c r="I305" s="527"/>
      <c r="J305" s="532"/>
      <c r="K305" s="533"/>
      <c r="L305" s="534"/>
      <c r="M305" s="527"/>
      <c r="N305" s="532"/>
      <c r="O305" s="533"/>
      <c r="P305" s="533"/>
      <c r="Q305" s="534"/>
      <c r="R305" s="538"/>
    </row>
    <row r="306" spans="1:18" ht="14.5" customHeight="1">
      <c r="A306" s="532" t="s">
        <v>309</v>
      </c>
      <c r="B306" s="534"/>
      <c r="C306" s="527"/>
      <c r="D306" s="532"/>
      <c r="E306" s="533"/>
      <c r="F306" s="534"/>
      <c r="G306" s="527"/>
      <c r="H306" s="527"/>
      <c r="I306" s="527"/>
      <c r="J306" s="532"/>
      <c r="K306" s="533"/>
      <c r="L306" s="534"/>
      <c r="M306" s="527"/>
      <c r="N306" s="532"/>
      <c r="O306" s="533"/>
      <c r="P306" s="533"/>
      <c r="Q306" s="534"/>
      <c r="R306" s="538"/>
    </row>
    <row r="307" spans="1:18" ht="15" customHeight="1" thickBot="1">
      <c r="A307" s="535" t="s">
        <v>310</v>
      </c>
      <c r="B307" s="537"/>
      <c r="C307" s="528"/>
      <c r="D307" s="535"/>
      <c r="E307" s="536"/>
      <c r="F307" s="537"/>
      <c r="G307" s="528"/>
      <c r="H307" s="528"/>
      <c r="I307" s="528"/>
      <c r="J307" s="535"/>
      <c r="K307" s="536"/>
      <c r="L307" s="537"/>
      <c r="M307" s="528"/>
      <c r="N307" s="535"/>
      <c r="O307" s="536"/>
      <c r="P307" s="536"/>
      <c r="Q307" s="537"/>
      <c r="R307" s="538"/>
    </row>
    <row r="308" spans="1:18" ht="16" thickBot="1">
      <c r="A308" s="691"/>
      <c r="B308" s="691" t="s">
        <v>103</v>
      </c>
      <c r="C308" s="434" t="s">
        <v>632</v>
      </c>
      <c r="D308" s="514" t="s">
        <v>632</v>
      </c>
      <c r="E308" s="515"/>
      <c r="F308" s="516"/>
      <c r="G308" s="434" t="s">
        <v>632</v>
      </c>
      <c r="H308" s="435" t="s">
        <v>632</v>
      </c>
      <c r="I308" s="434" t="s">
        <v>632</v>
      </c>
      <c r="J308" s="517" t="s">
        <v>632</v>
      </c>
      <c r="K308" s="518"/>
      <c r="L308" s="519"/>
      <c r="M308" s="435" t="s">
        <v>632</v>
      </c>
      <c r="N308" s="517" t="s">
        <v>632</v>
      </c>
      <c r="O308" s="518"/>
      <c r="P308" s="518"/>
      <c r="Q308" s="519"/>
      <c r="R308" s="432"/>
    </row>
    <row r="309" spans="1:18" ht="16" thickBot="1">
      <c r="A309" s="691"/>
      <c r="B309" s="691" t="s">
        <v>117</v>
      </c>
      <c r="C309" s="434" t="s">
        <v>632</v>
      </c>
      <c r="D309" s="514" t="s">
        <v>632</v>
      </c>
      <c r="E309" s="515"/>
      <c r="F309" s="516"/>
      <c r="G309" s="434" t="s">
        <v>632</v>
      </c>
      <c r="H309" s="435" t="s">
        <v>632</v>
      </c>
      <c r="I309" s="434" t="s">
        <v>632</v>
      </c>
      <c r="J309" s="517" t="s">
        <v>632</v>
      </c>
      <c r="K309" s="518"/>
      <c r="L309" s="519"/>
      <c r="M309" s="435" t="s">
        <v>632</v>
      </c>
      <c r="N309" s="517" t="s">
        <v>632</v>
      </c>
      <c r="O309" s="518"/>
      <c r="P309" s="518"/>
      <c r="Q309" s="519"/>
      <c r="R309" s="432"/>
    </row>
    <row r="310" spans="1:18" ht="16" thickBot="1">
      <c r="A310" s="691"/>
      <c r="B310" s="691" t="s">
        <v>259</v>
      </c>
      <c r="C310" s="434" t="s">
        <v>632</v>
      </c>
      <c r="D310" s="514" t="s">
        <v>632</v>
      </c>
      <c r="E310" s="515"/>
      <c r="F310" s="516"/>
      <c r="G310" s="434" t="s">
        <v>632</v>
      </c>
      <c r="H310" s="435" t="s">
        <v>632</v>
      </c>
      <c r="I310" s="434" t="s">
        <v>632</v>
      </c>
      <c r="J310" s="517" t="s">
        <v>632</v>
      </c>
      <c r="K310" s="518"/>
      <c r="L310" s="519"/>
      <c r="M310" s="435" t="s">
        <v>632</v>
      </c>
      <c r="N310" s="517" t="s">
        <v>632</v>
      </c>
      <c r="O310" s="518"/>
      <c r="P310" s="518"/>
      <c r="Q310" s="519"/>
      <c r="R310" s="432"/>
    </row>
    <row r="311" spans="1:18" ht="16" thickBot="1">
      <c r="A311" s="691"/>
      <c r="B311" s="691" t="s">
        <v>122</v>
      </c>
      <c r="C311" s="434" t="s">
        <v>632</v>
      </c>
      <c r="D311" s="514" t="s">
        <v>632</v>
      </c>
      <c r="E311" s="515"/>
      <c r="F311" s="516"/>
      <c r="G311" s="434" t="s">
        <v>632</v>
      </c>
      <c r="H311" s="435" t="s">
        <v>632</v>
      </c>
      <c r="I311" s="434" t="s">
        <v>632</v>
      </c>
      <c r="J311" s="517" t="s">
        <v>632</v>
      </c>
      <c r="K311" s="518"/>
      <c r="L311" s="519"/>
      <c r="M311" s="435" t="s">
        <v>632</v>
      </c>
      <c r="N311" s="517" t="s">
        <v>632</v>
      </c>
      <c r="O311" s="518"/>
      <c r="P311" s="518"/>
      <c r="Q311" s="519"/>
      <c r="R311" s="432"/>
    </row>
    <row r="312" spans="1:18" ht="16" thickBot="1">
      <c r="A312" s="691"/>
      <c r="B312" s="691" t="s">
        <v>135</v>
      </c>
      <c r="C312" s="434" t="s">
        <v>632</v>
      </c>
      <c r="D312" s="514" t="s">
        <v>632</v>
      </c>
      <c r="E312" s="515"/>
      <c r="F312" s="516"/>
      <c r="G312" s="434" t="s">
        <v>632</v>
      </c>
      <c r="H312" s="435" t="s">
        <v>632</v>
      </c>
      <c r="I312" s="434" t="s">
        <v>632</v>
      </c>
      <c r="J312" s="517" t="s">
        <v>632</v>
      </c>
      <c r="K312" s="518"/>
      <c r="L312" s="519"/>
      <c r="M312" s="435" t="s">
        <v>632</v>
      </c>
      <c r="N312" s="517" t="s">
        <v>632</v>
      </c>
      <c r="O312" s="518"/>
      <c r="P312" s="518"/>
      <c r="Q312" s="519"/>
      <c r="R312" s="432"/>
    </row>
    <row r="313" spans="1:18" ht="16" thickBot="1">
      <c r="A313" s="691"/>
      <c r="B313" s="691"/>
      <c r="C313" s="434"/>
      <c r="D313" s="514"/>
      <c r="E313" s="515"/>
      <c r="F313" s="516"/>
      <c r="G313" s="434"/>
      <c r="H313" s="435"/>
      <c r="I313" s="434"/>
      <c r="J313" s="517"/>
      <c r="K313" s="518"/>
      <c r="L313" s="519"/>
      <c r="M313" s="435"/>
      <c r="N313" s="517"/>
      <c r="O313" s="518"/>
      <c r="P313" s="518"/>
      <c r="Q313" s="519"/>
      <c r="R313" s="432"/>
    </row>
    <row r="314" spans="1:18" ht="16" customHeight="1" thickBot="1">
      <c r="A314" s="520" t="s">
        <v>260</v>
      </c>
      <c r="B314" s="521"/>
      <c r="C314" s="522"/>
      <c r="D314" s="523" t="s">
        <v>632</v>
      </c>
      <c r="E314" s="524"/>
      <c r="F314" s="525"/>
      <c r="G314" s="436" t="s">
        <v>632</v>
      </c>
      <c r="H314" s="436" t="s">
        <v>632</v>
      </c>
      <c r="I314" s="436" t="s">
        <v>632</v>
      </c>
      <c r="J314" s="523" t="s">
        <v>632</v>
      </c>
      <c r="K314" s="524"/>
      <c r="L314" s="525"/>
      <c r="M314" s="439" t="s">
        <v>632</v>
      </c>
      <c r="N314" s="523" t="s">
        <v>632</v>
      </c>
      <c r="O314" s="524"/>
      <c r="P314" s="524"/>
      <c r="Q314" s="525"/>
      <c r="R314" s="432"/>
    </row>
    <row r="315" spans="1:18" ht="15.5">
      <c r="A315" s="510"/>
      <c r="B315" s="510"/>
      <c r="C315" s="437"/>
      <c r="D315" s="511"/>
      <c r="E315" s="511"/>
      <c r="F315" s="511"/>
      <c r="G315" s="437"/>
      <c r="H315" s="438"/>
      <c r="I315" s="437"/>
      <c r="J315" s="510"/>
      <c r="K315" s="510"/>
      <c r="L315" s="510"/>
      <c r="M315" s="438"/>
      <c r="N315" s="511"/>
      <c r="O315" s="511"/>
      <c r="P315" s="511"/>
      <c r="Q315" s="511"/>
      <c r="R315" s="432"/>
    </row>
    <row r="316" spans="1:18" ht="16" thickBot="1">
      <c r="A316" s="512" t="s">
        <v>263</v>
      </c>
      <c r="B316" s="512"/>
      <c r="C316" s="512"/>
      <c r="D316" s="512"/>
      <c r="E316" s="512"/>
      <c r="F316" s="512"/>
      <c r="G316" s="512"/>
      <c r="H316" s="438"/>
      <c r="I316" s="438"/>
      <c r="J316" s="513"/>
      <c r="K316" s="513"/>
      <c r="L316" s="513"/>
      <c r="M316" s="438"/>
      <c r="N316" s="513"/>
      <c r="O316" s="513"/>
      <c r="P316" s="513"/>
      <c r="Q316" s="513"/>
      <c r="R316" s="440"/>
    </row>
    <row r="317" spans="1:18" ht="15" thickBot="1">
      <c r="A317" s="504"/>
      <c r="B317" s="505"/>
      <c r="C317" s="505"/>
      <c r="D317" s="506"/>
      <c r="E317" s="504"/>
      <c r="F317" s="505"/>
      <c r="G317" s="505"/>
      <c r="H317" s="505"/>
      <c r="I317" s="505"/>
      <c r="J317" s="505"/>
      <c r="K317" s="505"/>
      <c r="L317" s="505"/>
      <c r="M317" s="505"/>
      <c r="N317" s="505"/>
      <c r="O317" s="505"/>
      <c r="P317" s="505"/>
      <c r="Q317" s="505"/>
      <c r="R317" s="506"/>
    </row>
    <row r="318" spans="1:18" ht="15.5" customHeight="1">
      <c r="A318" s="432"/>
      <c r="B318" s="507" t="s">
        <v>634</v>
      </c>
      <c r="C318" s="507"/>
      <c r="D318" s="507"/>
      <c r="E318" s="507"/>
      <c r="F318" s="508" t="s">
        <v>635</v>
      </c>
      <c r="G318" s="508"/>
      <c r="H318" s="508"/>
      <c r="I318" s="508"/>
      <c r="J318" s="508"/>
      <c r="K318" s="508" t="s">
        <v>636</v>
      </c>
      <c r="L318" s="508"/>
      <c r="M318" s="508"/>
      <c r="N318" s="508"/>
      <c r="O318" s="508"/>
      <c r="P318" s="509"/>
      <c r="Q318" s="509"/>
      <c r="R318" s="509"/>
    </row>
    <row r="319" spans="1:18" ht="14.5">
      <c r="A319" s="437"/>
      <c r="B319" s="437"/>
      <c r="C319" s="437"/>
      <c r="D319" s="437"/>
      <c r="E319" s="437"/>
      <c r="F319" s="437"/>
      <c r="G319" s="437"/>
      <c r="H319" s="437"/>
      <c r="I319" s="437"/>
      <c r="J319" s="437"/>
      <c r="K319" s="437"/>
      <c r="L319" s="437"/>
      <c r="M319" s="437"/>
      <c r="N319" s="437"/>
      <c r="O319" s="437"/>
      <c r="P319" s="437"/>
      <c r="Q319" s="437"/>
      <c r="R319" s="437"/>
    </row>
    <row r="320" spans="1:18" ht="19">
      <c r="A320" s="453"/>
    </row>
  </sheetData>
  <mergeCells count="1008">
    <mergeCell ref="A1:H1"/>
    <mergeCell ref="A2:E2"/>
    <mergeCell ref="A9:N9"/>
    <mergeCell ref="R11:R12"/>
    <mergeCell ref="A13:B13"/>
    <mergeCell ref="A14:B14"/>
    <mergeCell ref="L13:N16"/>
    <mergeCell ref="O13:P16"/>
    <mergeCell ref="Q13:Q16"/>
    <mergeCell ref="R13:R16"/>
    <mergeCell ref="A17:B17"/>
    <mergeCell ref="D17:F17"/>
    <mergeCell ref="I17:K17"/>
    <mergeCell ref="L17:N17"/>
    <mergeCell ref="O17:P17"/>
    <mergeCell ref="A18:B18"/>
    <mergeCell ref="D18:F18"/>
    <mergeCell ref="I18:K18"/>
    <mergeCell ref="L18:N18"/>
    <mergeCell ref="O18:P18"/>
    <mergeCell ref="A15:B15"/>
    <mergeCell ref="A16:B16"/>
    <mergeCell ref="C13:C16"/>
    <mergeCell ref="D13:F16"/>
    <mergeCell ref="H13:H16"/>
    <mergeCell ref="I13:K16"/>
    <mergeCell ref="A11:F12"/>
    <mergeCell ref="G11:Q11"/>
    <mergeCell ref="G12:Q12"/>
    <mergeCell ref="R19:R20"/>
    <mergeCell ref="A21:B58"/>
    <mergeCell ref="C21:C58"/>
    <mergeCell ref="D21:F58"/>
    <mergeCell ref="G21:G58"/>
    <mergeCell ref="H21:H58"/>
    <mergeCell ref="I21:K21"/>
    <mergeCell ref="A19:B20"/>
    <mergeCell ref="C19:C20"/>
    <mergeCell ref="D19:F20"/>
    <mergeCell ref="G19:G20"/>
    <mergeCell ref="H19:H20"/>
    <mergeCell ref="I19:K20"/>
    <mergeCell ref="I40:K40"/>
    <mergeCell ref="I41:K41"/>
    <mergeCell ref="I42:K42"/>
    <mergeCell ref="I43:K43"/>
    <mergeCell ref="I44:K44"/>
    <mergeCell ref="I45:K45"/>
    <mergeCell ref="I34:K34"/>
    <mergeCell ref="I35:K35"/>
    <mergeCell ref="I36:K36"/>
    <mergeCell ref="I37:K37"/>
    <mergeCell ref="L40:N40"/>
    <mergeCell ref="L41:N41"/>
    <mergeCell ref="L30:N30"/>
    <mergeCell ref="L31:N31"/>
    <mergeCell ref="L32:N32"/>
    <mergeCell ref="L33:N33"/>
    <mergeCell ref="L34:N34"/>
    <mergeCell ref="L35:N35"/>
    <mergeCell ref="I22:K22"/>
    <mergeCell ref="I23:K23"/>
    <mergeCell ref="I24:K24"/>
    <mergeCell ref="I25:K25"/>
    <mergeCell ref="I26:K26"/>
    <mergeCell ref="I27:K27"/>
    <mergeCell ref="L19:N20"/>
    <mergeCell ref="O19:P20"/>
    <mergeCell ref="Q19:Q20"/>
    <mergeCell ref="I58:K58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I52:K52"/>
    <mergeCell ref="I53:K53"/>
    <mergeCell ref="I54:K54"/>
    <mergeCell ref="I55:K55"/>
    <mergeCell ref="I56:K56"/>
    <mergeCell ref="I57:K57"/>
    <mergeCell ref="I46:K46"/>
    <mergeCell ref="I47:K47"/>
    <mergeCell ref="I48:K48"/>
    <mergeCell ref="I49:K49"/>
    <mergeCell ref="I50:K50"/>
    <mergeCell ref="I51:K51"/>
    <mergeCell ref="I38:K38"/>
    <mergeCell ref="I39:K39"/>
    <mergeCell ref="I28:K28"/>
    <mergeCell ref="I29:K29"/>
    <mergeCell ref="I30:K30"/>
    <mergeCell ref="I31:K31"/>
    <mergeCell ref="I32:K32"/>
    <mergeCell ref="I33:K33"/>
    <mergeCell ref="L38:N38"/>
    <mergeCell ref="L39:N39"/>
    <mergeCell ref="O36:P36"/>
    <mergeCell ref="O37:P37"/>
    <mergeCell ref="O26:P26"/>
    <mergeCell ref="O27:P27"/>
    <mergeCell ref="O28:P28"/>
    <mergeCell ref="O29:P29"/>
    <mergeCell ref="O30:P30"/>
    <mergeCell ref="O31:P31"/>
    <mergeCell ref="L54:N54"/>
    <mergeCell ref="L55:N55"/>
    <mergeCell ref="L56:N56"/>
    <mergeCell ref="L57:N57"/>
    <mergeCell ref="L58:N58"/>
    <mergeCell ref="O21:P21"/>
    <mergeCell ref="O22:P22"/>
    <mergeCell ref="O23:P23"/>
    <mergeCell ref="O24:P24"/>
    <mergeCell ref="O25:P25"/>
    <mergeCell ref="L48:N48"/>
    <mergeCell ref="L49:N49"/>
    <mergeCell ref="L50:N50"/>
    <mergeCell ref="L51:N51"/>
    <mergeCell ref="L52:N52"/>
    <mergeCell ref="L53:N53"/>
    <mergeCell ref="L42:N42"/>
    <mergeCell ref="L43:N43"/>
    <mergeCell ref="L44:N44"/>
    <mergeCell ref="L45:N45"/>
    <mergeCell ref="L46:N46"/>
    <mergeCell ref="L47:N47"/>
    <mergeCell ref="L36:N36"/>
    <mergeCell ref="L37:N37"/>
    <mergeCell ref="O56:P56"/>
    <mergeCell ref="O57:P57"/>
    <mergeCell ref="O58:P58"/>
    <mergeCell ref="R21:R58"/>
    <mergeCell ref="A59:B76"/>
    <mergeCell ref="C59:C76"/>
    <mergeCell ref="D59:F76"/>
    <mergeCell ref="G59:G76"/>
    <mergeCell ref="H59:H76"/>
    <mergeCell ref="I59:K59"/>
    <mergeCell ref="O50:P50"/>
    <mergeCell ref="O51:P51"/>
    <mergeCell ref="O52:P52"/>
    <mergeCell ref="O53:P53"/>
    <mergeCell ref="O54:P54"/>
    <mergeCell ref="O55:P55"/>
    <mergeCell ref="O44:P44"/>
    <mergeCell ref="O45:P45"/>
    <mergeCell ref="O46:P46"/>
    <mergeCell ref="O47:P47"/>
    <mergeCell ref="O48:P48"/>
    <mergeCell ref="O49:P49"/>
    <mergeCell ref="O38:P38"/>
    <mergeCell ref="O39:P39"/>
    <mergeCell ref="O40:P40"/>
    <mergeCell ref="O41:P41"/>
    <mergeCell ref="O42:P42"/>
    <mergeCell ref="O43:P43"/>
    <mergeCell ref="O32:P32"/>
    <mergeCell ref="O33:P33"/>
    <mergeCell ref="O34:P34"/>
    <mergeCell ref="O35:P35"/>
    <mergeCell ref="L64:N64"/>
    <mergeCell ref="L65:N65"/>
    <mergeCell ref="L66:N66"/>
    <mergeCell ref="L67:N67"/>
    <mergeCell ref="L68:N68"/>
    <mergeCell ref="L69:N69"/>
    <mergeCell ref="I72:K72"/>
    <mergeCell ref="I73:K73"/>
    <mergeCell ref="I74:K74"/>
    <mergeCell ref="I75:K75"/>
    <mergeCell ref="I76:K76"/>
    <mergeCell ref="L59:N59"/>
    <mergeCell ref="L60:N60"/>
    <mergeCell ref="L61:N61"/>
    <mergeCell ref="L62:N62"/>
    <mergeCell ref="L63:N63"/>
    <mergeCell ref="I66:K66"/>
    <mergeCell ref="I67:K67"/>
    <mergeCell ref="I68:K68"/>
    <mergeCell ref="I69:K69"/>
    <mergeCell ref="I70:K70"/>
    <mergeCell ref="I71:K71"/>
    <mergeCell ref="I60:K60"/>
    <mergeCell ref="I61:K61"/>
    <mergeCell ref="I62:K62"/>
    <mergeCell ref="I63:K63"/>
    <mergeCell ref="I64:K64"/>
    <mergeCell ref="I65:K65"/>
    <mergeCell ref="O74:P74"/>
    <mergeCell ref="O75:P75"/>
    <mergeCell ref="O76:P76"/>
    <mergeCell ref="R59:R76"/>
    <mergeCell ref="A77:B88"/>
    <mergeCell ref="C77:C88"/>
    <mergeCell ref="D77:F88"/>
    <mergeCell ref="H77:H88"/>
    <mergeCell ref="I77:K77"/>
    <mergeCell ref="I78:K78"/>
    <mergeCell ref="O68:P68"/>
    <mergeCell ref="O69:P69"/>
    <mergeCell ref="O70:P70"/>
    <mergeCell ref="O71:P71"/>
    <mergeCell ref="O72:P72"/>
    <mergeCell ref="O73:P73"/>
    <mergeCell ref="L76:N76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L70:N70"/>
    <mergeCell ref="L71:N71"/>
    <mergeCell ref="L72:N72"/>
    <mergeCell ref="L73:N73"/>
    <mergeCell ref="L74:N74"/>
    <mergeCell ref="L75:N75"/>
    <mergeCell ref="L83:N83"/>
    <mergeCell ref="L84:N84"/>
    <mergeCell ref="L85:N85"/>
    <mergeCell ref="L86:N86"/>
    <mergeCell ref="L87:N87"/>
    <mergeCell ref="L88:N88"/>
    <mergeCell ref="I85:K85"/>
    <mergeCell ref="I86:K86"/>
    <mergeCell ref="I87:K87"/>
    <mergeCell ref="I88:K88"/>
    <mergeCell ref="L77:N77"/>
    <mergeCell ref="L78:N78"/>
    <mergeCell ref="L79:N79"/>
    <mergeCell ref="L80:N80"/>
    <mergeCell ref="L81:N81"/>
    <mergeCell ref="L82:N82"/>
    <mergeCell ref="I79:K79"/>
    <mergeCell ref="I80:K80"/>
    <mergeCell ref="I81:K81"/>
    <mergeCell ref="I82:K82"/>
    <mergeCell ref="I83:K83"/>
    <mergeCell ref="I84:K84"/>
    <mergeCell ref="L91:N91"/>
    <mergeCell ref="O89:P91"/>
    <mergeCell ref="Q89:Q91"/>
    <mergeCell ref="R89:R91"/>
    <mergeCell ref="A92:B100"/>
    <mergeCell ref="C92:C100"/>
    <mergeCell ref="D92:F100"/>
    <mergeCell ref="H92:H100"/>
    <mergeCell ref="I92:K92"/>
    <mergeCell ref="I93:K93"/>
    <mergeCell ref="R77:R88"/>
    <mergeCell ref="A89:B91"/>
    <mergeCell ref="C89:C91"/>
    <mergeCell ref="D89:F91"/>
    <mergeCell ref="H89:H91"/>
    <mergeCell ref="I89:K89"/>
    <mergeCell ref="I90:K90"/>
    <mergeCell ref="I91:K91"/>
    <mergeCell ref="L89:N89"/>
    <mergeCell ref="L90:N90"/>
    <mergeCell ref="O83:P83"/>
    <mergeCell ref="O84:P84"/>
    <mergeCell ref="O85:P85"/>
    <mergeCell ref="O86:P86"/>
    <mergeCell ref="O87:P87"/>
    <mergeCell ref="O88:P88"/>
    <mergeCell ref="O77:P77"/>
    <mergeCell ref="O78:P78"/>
    <mergeCell ref="O79:P79"/>
    <mergeCell ref="O80:P80"/>
    <mergeCell ref="O81:P81"/>
    <mergeCell ref="O82:P82"/>
    <mergeCell ref="O98:P98"/>
    <mergeCell ref="O99:P99"/>
    <mergeCell ref="O100:P100"/>
    <mergeCell ref="R92:R100"/>
    <mergeCell ref="A101:B108"/>
    <mergeCell ref="C101:C108"/>
    <mergeCell ref="D101:F108"/>
    <mergeCell ref="G101:G108"/>
    <mergeCell ref="H101:H108"/>
    <mergeCell ref="I101:K101"/>
    <mergeCell ref="O92:P92"/>
    <mergeCell ref="O93:P93"/>
    <mergeCell ref="O94:P94"/>
    <mergeCell ref="O95:P95"/>
    <mergeCell ref="O96:P96"/>
    <mergeCell ref="O97:P97"/>
    <mergeCell ref="I100:K100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I94:K94"/>
    <mergeCell ref="I95:K95"/>
    <mergeCell ref="I96:K96"/>
    <mergeCell ref="I97:K97"/>
    <mergeCell ref="I98:K98"/>
    <mergeCell ref="I99:K99"/>
    <mergeCell ref="O107:P107"/>
    <mergeCell ref="O108:P108"/>
    <mergeCell ref="R101:R108"/>
    <mergeCell ref="A109:B113"/>
    <mergeCell ref="C109:C113"/>
    <mergeCell ref="D109:F113"/>
    <mergeCell ref="H109:H113"/>
    <mergeCell ref="I109:K109"/>
    <mergeCell ref="I110:K110"/>
    <mergeCell ref="I111:K111"/>
    <mergeCell ref="O101:P101"/>
    <mergeCell ref="O102:P102"/>
    <mergeCell ref="O103:P103"/>
    <mergeCell ref="O104:P104"/>
    <mergeCell ref="O105:P105"/>
    <mergeCell ref="O106:P106"/>
    <mergeCell ref="I108:K108"/>
    <mergeCell ref="L101:N101"/>
    <mergeCell ref="L102:N102"/>
    <mergeCell ref="L103:N103"/>
    <mergeCell ref="L104:N104"/>
    <mergeCell ref="L105:N105"/>
    <mergeCell ref="L106:N106"/>
    <mergeCell ref="L107:N107"/>
    <mergeCell ref="L108:N108"/>
    <mergeCell ref="I102:K102"/>
    <mergeCell ref="I103:K103"/>
    <mergeCell ref="I104:K104"/>
    <mergeCell ref="I105:K105"/>
    <mergeCell ref="I106:K106"/>
    <mergeCell ref="I107:K107"/>
    <mergeCell ref="A114:B118"/>
    <mergeCell ref="C114:C118"/>
    <mergeCell ref="D114:F118"/>
    <mergeCell ref="G114:G118"/>
    <mergeCell ref="H114:H118"/>
    <mergeCell ref="I114:K114"/>
    <mergeCell ref="I115:K115"/>
    <mergeCell ref="I116:K116"/>
    <mergeCell ref="I117:K117"/>
    <mergeCell ref="I118:K118"/>
    <mergeCell ref="O109:P109"/>
    <mergeCell ref="O110:P110"/>
    <mergeCell ref="O111:P111"/>
    <mergeCell ref="O112:P112"/>
    <mergeCell ref="O113:P113"/>
    <mergeCell ref="R109:R113"/>
    <mergeCell ref="I112:K112"/>
    <mergeCell ref="I113:K113"/>
    <mergeCell ref="L109:N109"/>
    <mergeCell ref="L110:N110"/>
    <mergeCell ref="L111:N111"/>
    <mergeCell ref="L112:N112"/>
    <mergeCell ref="L113:N113"/>
    <mergeCell ref="I121:K121"/>
    <mergeCell ref="I122:K122"/>
    <mergeCell ref="I123:K123"/>
    <mergeCell ref="I124:K124"/>
    <mergeCell ref="I125:K125"/>
    <mergeCell ref="I126:K126"/>
    <mergeCell ref="A120:B120"/>
    <mergeCell ref="D120:F120"/>
    <mergeCell ref="I120:K120"/>
    <mergeCell ref="L120:N120"/>
    <mergeCell ref="O120:P120"/>
    <mergeCell ref="A121:B161"/>
    <mergeCell ref="C121:C161"/>
    <mergeCell ref="D121:F161"/>
    <mergeCell ref="G121:G161"/>
    <mergeCell ref="H121:H161"/>
    <mergeCell ref="R114:R118"/>
    <mergeCell ref="A119:B119"/>
    <mergeCell ref="D119:F119"/>
    <mergeCell ref="I119:K119"/>
    <mergeCell ref="L119:N119"/>
    <mergeCell ref="O119:P119"/>
    <mergeCell ref="L114:N114"/>
    <mergeCell ref="L115:N115"/>
    <mergeCell ref="L116:N116"/>
    <mergeCell ref="L117:N117"/>
    <mergeCell ref="L118:N118"/>
    <mergeCell ref="O114:P114"/>
    <mergeCell ref="O115:P115"/>
    <mergeCell ref="O116:P116"/>
    <mergeCell ref="O117:P117"/>
    <mergeCell ref="O118:P118"/>
    <mergeCell ref="I160:K160"/>
    <mergeCell ref="I161:K161"/>
    <mergeCell ref="L121:N121"/>
    <mergeCell ref="L122:N122"/>
    <mergeCell ref="L123:N123"/>
    <mergeCell ref="L124:N124"/>
    <mergeCell ref="L125:N125"/>
    <mergeCell ref="I151:K151"/>
    <mergeCell ref="I152:K152"/>
    <mergeCell ref="I153:K153"/>
    <mergeCell ref="I154:K154"/>
    <mergeCell ref="I155:K155"/>
    <mergeCell ref="I156:K156"/>
    <mergeCell ref="I145:K145"/>
    <mergeCell ref="I146:K146"/>
    <mergeCell ref="I147:K147"/>
    <mergeCell ref="I148:K148"/>
    <mergeCell ref="I149:K149"/>
    <mergeCell ref="I150:K150"/>
    <mergeCell ref="I139:K139"/>
    <mergeCell ref="I140:K140"/>
    <mergeCell ref="I141:K141"/>
    <mergeCell ref="I142:K142"/>
    <mergeCell ref="I143:K143"/>
    <mergeCell ref="I144:K144"/>
    <mergeCell ref="I133:K133"/>
    <mergeCell ref="I134:K134"/>
    <mergeCell ref="I135:K135"/>
    <mergeCell ref="I136:K136"/>
    <mergeCell ref="I137:K137"/>
    <mergeCell ref="I138:K138"/>
    <mergeCell ref="I127:K127"/>
    <mergeCell ref="L142:N142"/>
    <mergeCell ref="L143:N143"/>
    <mergeCell ref="L132:N132"/>
    <mergeCell ref="L133:N133"/>
    <mergeCell ref="L134:N134"/>
    <mergeCell ref="L135:N135"/>
    <mergeCell ref="L136:N136"/>
    <mergeCell ref="L137:N137"/>
    <mergeCell ref="L126:N126"/>
    <mergeCell ref="L127:N127"/>
    <mergeCell ref="L128:N128"/>
    <mergeCell ref="L129:N129"/>
    <mergeCell ref="L130:N130"/>
    <mergeCell ref="L131:N131"/>
    <mergeCell ref="I157:K157"/>
    <mergeCell ref="I158:K158"/>
    <mergeCell ref="I159:K159"/>
    <mergeCell ref="I128:K128"/>
    <mergeCell ref="I129:K129"/>
    <mergeCell ref="I130:K130"/>
    <mergeCell ref="I131:K131"/>
    <mergeCell ref="I132:K132"/>
    <mergeCell ref="O129:P129"/>
    <mergeCell ref="O130:P130"/>
    <mergeCell ref="O131:P131"/>
    <mergeCell ref="O132:P132"/>
    <mergeCell ref="O121:P121"/>
    <mergeCell ref="O122:P122"/>
    <mergeCell ref="O123:P123"/>
    <mergeCell ref="O124:P124"/>
    <mergeCell ref="O125:P125"/>
    <mergeCell ref="O126:P126"/>
    <mergeCell ref="L156:N156"/>
    <mergeCell ref="L157:N157"/>
    <mergeCell ref="L158:N158"/>
    <mergeCell ref="L159:N159"/>
    <mergeCell ref="L160:N160"/>
    <mergeCell ref="L161:N161"/>
    <mergeCell ref="L150:N150"/>
    <mergeCell ref="L151:N151"/>
    <mergeCell ref="L152:N152"/>
    <mergeCell ref="L153:N153"/>
    <mergeCell ref="L154:N154"/>
    <mergeCell ref="L155:N155"/>
    <mergeCell ref="L144:N144"/>
    <mergeCell ref="L145:N145"/>
    <mergeCell ref="L146:N146"/>
    <mergeCell ref="L147:N147"/>
    <mergeCell ref="L148:N148"/>
    <mergeCell ref="L149:N149"/>
    <mergeCell ref="L138:N138"/>
    <mergeCell ref="L139:N139"/>
    <mergeCell ref="L140:N140"/>
    <mergeCell ref="L141:N141"/>
    <mergeCell ref="O157:P157"/>
    <mergeCell ref="O158:P158"/>
    <mergeCell ref="O159:P159"/>
    <mergeCell ref="O160:P160"/>
    <mergeCell ref="O161:P161"/>
    <mergeCell ref="R121:R161"/>
    <mergeCell ref="O151:P151"/>
    <mergeCell ref="O152:P152"/>
    <mergeCell ref="O153:P153"/>
    <mergeCell ref="O154:P154"/>
    <mergeCell ref="O155:P155"/>
    <mergeCell ref="O156:P156"/>
    <mergeCell ref="O145:P145"/>
    <mergeCell ref="O146:P146"/>
    <mergeCell ref="O147:P147"/>
    <mergeCell ref="O148:P148"/>
    <mergeCell ref="O149:P149"/>
    <mergeCell ref="O150:P150"/>
    <mergeCell ref="O139:P139"/>
    <mergeCell ref="O140:P140"/>
    <mergeCell ref="O141:P141"/>
    <mergeCell ref="O142:P142"/>
    <mergeCell ref="O143:P143"/>
    <mergeCell ref="O144:P144"/>
    <mergeCell ref="O133:P133"/>
    <mergeCell ref="O134:P134"/>
    <mergeCell ref="O135:P135"/>
    <mergeCell ref="O136:P136"/>
    <mergeCell ref="O137:P137"/>
    <mergeCell ref="O138:P138"/>
    <mergeCell ref="O127:P127"/>
    <mergeCell ref="O128:P128"/>
    <mergeCell ref="I163:K164"/>
    <mergeCell ref="L163:N164"/>
    <mergeCell ref="O163:P164"/>
    <mergeCell ref="Q163:Q164"/>
    <mergeCell ref="R163:R164"/>
    <mergeCell ref="A165:B172"/>
    <mergeCell ref="C165:C172"/>
    <mergeCell ref="D165:F172"/>
    <mergeCell ref="H165:H172"/>
    <mergeCell ref="I165:K172"/>
    <mergeCell ref="A162:B162"/>
    <mergeCell ref="D162:F162"/>
    <mergeCell ref="I162:K162"/>
    <mergeCell ref="L162:N162"/>
    <mergeCell ref="O162:P162"/>
    <mergeCell ref="A163:B164"/>
    <mergeCell ref="C163:C164"/>
    <mergeCell ref="D163:F164"/>
    <mergeCell ref="G163:G164"/>
    <mergeCell ref="H163:H164"/>
    <mergeCell ref="A174:B174"/>
    <mergeCell ref="D174:F174"/>
    <mergeCell ref="I174:K174"/>
    <mergeCell ref="L174:N174"/>
    <mergeCell ref="O174:P174"/>
    <mergeCell ref="A175:B179"/>
    <mergeCell ref="C175:C179"/>
    <mergeCell ref="D175:F179"/>
    <mergeCell ref="H175:H179"/>
    <mergeCell ref="I175:K179"/>
    <mergeCell ref="L171:N171"/>
    <mergeCell ref="L172:N172"/>
    <mergeCell ref="O165:P172"/>
    <mergeCell ref="Q165:Q172"/>
    <mergeCell ref="R165:R172"/>
    <mergeCell ref="A173:B173"/>
    <mergeCell ref="D173:F173"/>
    <mergeCell ref="I173:K173"/>
    <mergeCell ref="L173:N173"/>
    <mergeCell ref="O173:P173"/>
    <mergeCell ref="L165:N165"/>
    <mergeCell ref="L166:N166"/>
    <mergeCell ref="L167:N167"/>
    <mergeCell ref="L168:N168"/>
    <mergeCell ref="L169:N169"/>
    <mergeCell ref="L170:N170"/>
    <mergeCell ref="R180:R185"/>
    <mergeCell ref="A186:B186"/>
    <mergeCell ref="D186:F186"/>
    <mergeCell ref="I186:K186"/>
    <mergeCell ref="L186:N186"/>
    <mergeCell ref="O186:P186"/>
    <mergeCell ref="L182:N182"/>
    <mergeCell ref="L183:N183"/>
    <mergeCell ref="L184:N184"/>
    <mergeCell ref="L185:N185"/>
    <mergeCell ref="O180:P185"/>
    <mergeCell ref="Q180:Q185"/>
    <mergeCell ref="Q175:Q179"/>
    <mergeCell ref="R175:R179"/>
    <mergeCell ref="A180:B185"/>
    <mergeCell ref="C180:C185"/>
    <mergeCell ref="D180:F185"/>
    <mergeCell ref="G180:G185"/>
    <mergeCell ref="H180:H185"/>
    <mergeCell ref="I180:K185"/>
    <mergeCell ref="L180:N180"/>
    <mergeCell ref="L181:N181"/>
    <mergeCell ref="L175:N175"/>
    <mergeCell ref="L176:N176"/>
    <mergeCell ref="L177:N177"/>
    <mergeCell ref="L178:N178"/>
    <mergeCell ref="L179:N179"/>
    <mergeCell ref="O175:P179"/>
    <mergeCell ref="O190:P191"/>
    <mergeCell ref="Q190:Q191"/>
    <mergeCell ref="R190:R191"/>
    <mergeCell ref="A192:B198"/>
    <mergeCell ref="C192:C198"/>
    <mergeCell ref="D192:F198"/>
    <mergeCell ref="G192:G198"/>
    <mergeCell ref="H192:H198"/>
    <mergeCell ref="L187:N189"/>
    <mergeCell ref="O187:P189"/>
    <mergeCell ref="Q187:Q189"/>
    <mergeCell ref="R187:R189"/>
    <mergeCell ref="A190:B191"/>
    <mergeCell ref="C190:C191"/>
    <mergeCell ref="D190:F191"/>
    <mergeCell ref="G190:G191"/>
    <mergeCell ref="H190:H191"/>
    <mergeCell ref="I190:K191"/>
    <mergeCell ref="A187:B189"/>
    <mergeCell ref="C187:C189"/>
    <mergeCell ref="D187:F189"/>
    <mergeCell ref="G187:G189"/>
    <mergeCell ref="H187:H189"/>
    <mergeCell ref="I187:K189"/>
    <mergeCell ref="O192:P198"/>
    <mergeCell ref="Q192:Q198"/>
    <mergeCell ref="R192:R198"/>
    <mergeCell ref="I198:K198"/>
    <mergeCell ref="L192:N192"/>
    <mergeCell ref="L193:N193"/>
    <mergeCell ref="L194:N194"/>
    <mergeCell ref="L195:N195"/>
    <mergeCell ref="L196:N196"/>
    <mergeCell ref="L197:N197"/>
    <mergeCell ref="L198:N198"/>
    <mergeCell ref="I192:K192"/>
    <mergeCell ref="I193:K193"/>
    <mergeCell ref="I194:K194"/>
    <mergeCell ref="I195:K195"/>
    <mergeCell ref="I196:K196"/>
    <mergeCell ref="I197:K197"/>
    <mergeCell ref="L204:N204"/>
    <mergeCell ref="L205:N205"/>
    <mergeCell ref="L190:N190"/>
    <mergeCell ref="L191:N191"/>
    <mergeCell ref="O199:P205"/>
    <mergeCell ref="Q199:Q205"/>
    <mergeCell ref="R199:R205"/>
    <mergeCell ref="A206:B206"/>
    <mergeCell ref="D206:F206"/>
    <mergeCell ref="I206:K206"/>
    <mergeCell ref="L206:N206"/>
    <mergeCell ref="O206:P206"/>
    <mergeCell ref="I201:K201"/>
    <mergeCell ref="I202:K202"/>
    <mergeCell ref="I203:K203"/>
    <mergeCell ref="I204:K204"/>
    <mergeCell ref="I205:K205"/>
    <mergeCell ref="L199:N199"/>
    <mergeCell ref="L200:N200"/>
    <mergeCell ref="L201:N201"/>
    <mergeCell ref="L202:N202"/>
    <mergeCell ref="L203:N203"/>
    <mergeCell ref="A199:B205"/>
    <mergeCell ref="C199:C205"/>
    <mergeCell ref="D199:F205"/>
    <mergeCell ref="G199:G205"/>
    <mergeCell ref="H199:H205"/>
    <mergeCell ref="I199:K199"/>
    <mergeCell ref="I200:K200"/>
    <mergeCell ref="O207:P210"/>
    <mergeCell ref="Q207:Q210"/>
    <mergeCell ref="R207:R210"/>
    <mergeCell ref="A211:B211"/>
    <mergeCell ref="D211:F211"/>
    <mergeCell ref="I211:K211"/>
    <mergeCell ref="L211:N211"/>
    <mergeCell ref="O211:P211"/>
    <mergeCell ref="A207:B210"/>
    <mergeCell ref="D207:F210"/>
    <mergeCell ref="G207:G210"/>
    <mergeCell ref="H207:H210"/>
    <mergeCell ref="I207:K210"/>
    <mergeCell ref="L207:N207"/>
    <mergeCell ref="L208:N208"/>
    <mergeCell ref="L209:N209"/>
    <mergeCell ref="L210:N210"/>
    <mergeCell ref="R212:R217"/>
    <mergeCell ref="A218:B219"/>
    <mergeCell ref="C218:C219"/>
    <mergeCell ref="D218:F219"/>
    <mergeCell ref="G218:G219"/>
    <mergeCell ref="H218:H219"/>
    <mergeCell ref="I218:K219"/>
    <mergeCell ref="L218:N218"/>
    <mergeCell ref="L219:N219"/>
    <mergeCell ref="O218:P219"/>
    <mergeCell ref="O212:P212"/>
    <mergeCell ref="O213:P213"/>
    <mergeCell ref="O214:P214"/>
    <mergeCell ref="O215:P215"/>
    <mergeCell ref="O216:P216"/>
    <mergeCell ref="O217:P217"/>
    <mergeCell ref="L212:N212"/>
    <mergeCell ref="L213:N213"/>
    <mergeCell ref="L214:N214"/>
    <mergeCell ref="L215:N215"/>
    <mergeCell ref="L216:N216"/>
    <mergeCell ref="L217:N217"/>
    <mergeCell ref="A212:B217"/>
    <mergeCell ref="C212:C217"/>
    <mergeCell ref="D212:F217"/>
    <mergeCell ref="G212:G217"/>
    <mergeCell ref="H212:H217"/>
    <mergeCell ref="I212:K217"/>
    <mergeCell ref="O220:P222"/>
    <mergeCell ref="Q220:Q222"/>
    <mergeCell ref="R220:R222"/>
    <mergeCell ref="A223:B223"/>
    <mergeCell ref="D223:F223"/>
    <mergeCell ref="I223:K223"/>
    <mergeCell ref="L223:N223"/>
    <mergeCell ref="O223:P223"/>
    <mergeCell ref="Q218:Q219"/>
    <mergeCell ref="R218:R219"/>
    <mergeCell ref="A220:B222"/>
    <mergeCell ref="C220:C222"/>
    <mergeCell ref="D220:F222"/>
    <mergeCell ref="H220:H222"/>
    <mergeCell ref="I220:K222"/>
    <mergeCell ref="L220:N220"/>
    <mergeCell ref="L221:N221"/>
    <mergeCell ref="L222:N222"/>
    <mergeCell ref="I225:K227"/>
    <mergeCell ref="L225:N227"/>
    <mergeCell ref="O225:P227"/>
    <mergeCell ref="Q225:Q227"/>
    <mergeCell ref="R225:R227"/>
    <mergeCell ref="A228:B229"/>
    <mergeCell ref="C228:C229"/>
    <mergeCell ref="D228:F229"/>
    <mergeCell ref="G228:G229"/>
    <mergeCell ref="H228:H229"/>
    <mergeCell ref="A224:B224"/>
    <mergeCell ref="D224:F224"/>
    <mergeCell ref="I224:K224"/>
    <mergeCell ref="L224:N224"/>
    <mergeCell ref="O224:P224"/>
    <mergeCell ref="A225:B227"/>
    <mergeCell ref="C225:C227"/>
    <mergeCell ref="D225:F227"/>
    <mergeCell ref="G225:G227"/>
    <mergeCell ref="H225:H227"/>
    <mergeCell ref="L231:N231"/>
    <mergeCell ref="L232:N232"/>
    <mergeCell ref="L233:N233"/>
    <mergeCell ref="O231:P233"/>
    <mergeCell ref="Q231:Q233"/>
    <mergeCell ref="R231:R233"/>
    <mergeCell ref="A231:B233"/>
    <mergeCell ref="C231:C233"/>
    <mergeCell ref="D231:F233"/>
    <mergeCell ref="G231:G233"/>
    <mergeCell ref="H231:H233"/>
    <mergeCell ref="I231:K233"/>
    <mergeCell ref="I228:K229"/>
    <mergeCell ref="L228:N229"/>
    <mergeCell ref="O228:P229"/>
    <mergeCell ref="Q228:Q229"/>
    <mergeCell ref="R228:R229"/>
    <mergeCell ref="A230:B230"/>
    <mergeCell ref="D230:F230"/>
    <mergeCell ref="I230:K230"/>
    <mergeCell ref="L230:N230"/>
    <mergeCell ref="O230:P230"/>
    <mergeCell ref="H237:H242"/>
    <mergeCell ref="I237:K237"/>
    <mergeCell ref="I238:K238"/>
    <mergeCell ref="I239:K239"/>
    <mergeCell ref="I240:K240"/>
    <mergeCell ref="I241:K241"/>
    <mergeCell ref="L234:N234"/>
    <mergeCell ref="L235:N235"/>
    <mergeCell ref="L236:N236"/>
    <mergeCell ref="O234:P236"/>
    <mergeCell ref="Q234:Q236"/>
    <mergeCell ref="R234:R236"/>
    <mergeCell ref="A234:B236"/>
    <mergeCell ref="C234:C236"/>
    <mergeCell ref="D234:F236"/>
    <mergeCell ref="G234:G236"/>
    <mergeCell ref="H234:H236"/>
    <mergeCell ref="I234:K236"/>
    <mergeCell ref="I253:K253"/>
    <mergeCell ref="I254:K254"/>
    <mergeCell ref="I255:K255"/>
    <mergeCell ref="A244:B274"/>
    <mergeCell ref="C244:C274"/>
    <mergeCell ref="D244:F274"/>
    <mergeCell ref="H244:H274"/>
    <mergeCell ref="I244:K244"/>
    <mergeCell ref="I245:K245"/>
    <mergeCell ref="I246:K246"/>
    <mergeCell ref="I247:K247"/>
    <mergeCell ref="I248:K248"/>
    <mergeCell ref="I249:K249"/>
    <mergeCell ref="O237:P242"/>
    <mergeCell ref="Q237:Q242"/>
    <mergeCell ref="R237:R242"/>
    <mergeCell ref="A243:B243"/>
    <mergeCell ref="D243:F243"/>
    <mergeCell ref="I243:K243"/>
    <mergeCell ref="L243:N243"/>
    <mergeCell ref="O243:P243"/>
    <mergeCell ref="I242:K242"/>
    <mergeCell ref="L237:N237"/>
    <mergeCell ref="L238:N238"/>
    <mergeCell ref="L239:N239"/>
    <mergeCell ref="L240:N240"/>
    <mergeCell ref="L241:N241"/>
    <mergeCell ref="L242:N242"/>
    <mergeCell ref="A237:B242"/>
    <mergeCell ref="C237:C242"/>
    <mergeCell ref="D237:F242"/>
    <mergeCell ref="G237:G242"/>
    <mergeCell ref="O257:P257"/>
    <mergeCell ref="I274:K274"/>
    <mergeCell ref="L244:N274"/>
    <mergeCell ref="O244:P244"/>
    <mergeCell ref="O245:P245"/>
    <mergeCell ref="O246:P246"/>
    <mergeCell ref="O247:P247"/>
    <mergeCell ref="O248:P248"/>
    <mergeCell ref="O249:P249"/>
    <mergeCell ref="O250:P250"/>
    <mergeCell ref="O251:P251"/>
    <mergeCell ref="I268:K268"/>
    <mergeCell ref="I269:K269"/>
    <mergeCell ref="I270:K270"/>
    <mergeCell ref="I271:K271"/>
    <mergeCell ref="I272:K272"/>
    <mergeCell ref="I273:K273"/>
    <mergeCell ref="I262:K262"/>
    <mergeCell ref="I263:K263"/>
    <mergeCell ref="I264:K264"/>
    <mergeCell ref="I265:K265"/>
    <mergeCell ref="I266:K266"/>
    <mergeCell ref="I267:K267"/>
    <mergeCell ref="I256:K256"/>
    <mergeCell ref="I257:K257"/>
    <mergeCell ref="I258:K258"/>
    <mergeCell ref="I259:K259"/>
    <mergeCell ref="I260:K260"/>
    <mergeCell ref="I261:K261"/>
    <mergeCell ref="I250:K250"/>
    <mergeCell ref="I251:K251"/>
    <mergeCell ref="I252:K252"/>
    <mergeCell ref="R275:R278"/>
    <mergeCell ref="A275:B278"/>
    <mergeCell ref="C275:C278"/>
    <mergeCell ref="D275:F278"/>
    <mergeCell ref="H275:H278"/>
    <mergeCell ref="I275:K275"/>
    <mergeCell ref="I276:K276"/>
    <mergeCell ref="I277:K277"/>
    <mergeCell ref="I278:K278"/>
    <mergeCell ref="O270:P270"/>
    <mergeCell ref="O271:P271"/>
    <mergeCell ref="O272:P272"/>
    <mergeCell ref="O273:P273"/>
    <mergeCell ref="O274:P274"/>
    <mergeCell ref="R244:R274"/>
    <mergeCell ref="O264:P264"/>
    <mergeCell ref="O265:P265"/>
    <mergeCell ref="O266:P266"/>
    <mergeCell ref="O267:P267"/>
    <mergeCell ref="O268:P268"/>
    <mergeCell ref="O269:P269"/>
    <mergeCell ref="O258:P258"/>
    <mergeCell ref="O259:P259"/>
    <mergeCell ref="O260:P260"/>
    <mergeCell ref="O261:P261"/>
    <mergeCell ref="O262:P262"/>
    <mergeCell ref="O263:P263"/>
    <mergeCell ref="O252:P252"/>
    <mergeCell ref="O253:P253"/>
    <mergeCell ref="O254:P254"/>
    <mergeCell ref="O255:P255"/>
    <mergeCell ref="O256:P256"/>
    <mergeCell ref="L279:Q279"/>
    <mergeCell ref="L280:N280"/>
    <mergeCell ref="L281:N281"/>
    <mergeCell ref="L282:N282"/>
    <mergeCell ref="L283:N283"/>
    <mergeCell ref="L284:N284"/>
    <mergeCell ref="A279:B287"/>
    <mergeCell ref="C279:C287"/>
    <mergeCell ref="D279:F287"/>
    <mergeCell ref="G279:G287"/>
    <mergeCell ref="H279:H287"/>
    <mergeCell ref="I279:K287"/>
    <mergeCell ref="L275:N278"/>
    <mergeCell ref="O275:P275"/>
    <mergeCell ref="O276:P276"/>
    <mergeCell ref="O277:P277"/>
    <mergeCell ref="O278:P278"/>
    <mergeCell ref="A290:F290"/>
    <mergeCell ref="G289:Q290"/>
    <mergeCell ref="R289:R290"/>
    <mergeCell ref="A291:B291"/>
    <mergeCell ref="A292:B292"/>
    <mergeCell ref="A293:B293"/>
    <mergeCell ref="L291:N294"/>
    <mergeCell ref="O291:P294"/>
    <mergeCell ref="Q291:Q294"/>
    <mergeCell ref="R291:R294"/>
    <mergeCell ref="A288:B288"/>
    <mergeCell ref="D288:F288"/>
    <mergeCell ref="I288:K288"/>
    <mergeCell ref="L288:N288"/>
    <mergeCell ref="O288:P288"/>
    <mergeCell ref="A289:F289"/>
    <mergeCell ref="L285:N285"/>
    <mergeCell ref="L286:N286"/>
    <mergeCell ref="L287:N287"/>
    <mergeCell ref="O280:P287"/>
    <mergeCell ref="Q280:Q287"/>
    <mergeCell ref="R280:R287"/>
    <mergeCell ref="D297:F297"/>
    <mergeCell ref="I297:K297"/>
    <mergeCell ref="L297:N297"/>
    <mergeCell ref="O297:P297"/>
    <mergeCell ref="D298:F298"/>
    <mergeCell ref="I298:K298"/>
    <mergeCell ref="L298:N298"/>
    <mergeCell ref="O298:P298"/>
    <mergeCell ref="D295:F295"/>
    <mergeCell ref="I295:K295"/>
    <mergeCell ref="L295:N295"/>
    <mergeCell ref="O295:P295"/>
    <mergeCell ref="D296:F296"/>
    <mergeCell ref="I296:K296"/>
    <mergeCell ref="L296:N296"/>
    <mergeCell ref="O296:P296"/>
    <mergeCell ref="A294:B294"/>
    <mergeCell ref="C291:C294"/>
    <mergeCell ref="D291:F294"/>
    <mergeCell ref="G291:G294"/>
    <mergeCell ref="H291:H294"/>
    <mergeCell ref="I291:K294"/>
    <mergeCell ref="A301:C301"/>
    <mergeCell ref="D301:F301"/>
    <mergeCell ref="I301:K301"/>
    <mergeCell ref="L301:N301"/>
    <mergeCell ref="O301:P301"/>
    <mergeCell ref="A302:B302"/>
    <mergeCell ref="D302:F302"/>
    <mergeCell ref="I302:K302"/>
    <mergeCell ref="L302:N302"/>
    <mergeCell ref="O302:P302"/>
    <mergeCell ref="D299:F299"/>
    <mergeCell ref="I299:K299"/>
    <mergeCell ref="L299:N299"/>
    <mergeCell ref="O299:P299"/>
    <mergeCell ref="D300:F300"/>
    <mergeCell ref="I300:K300"/>
    <mergeCell ref="L300:N300"/>
    <mergeCell ref="O300:P300"/>
    <mergeCell ref="D309:F309"/>
    <mergeCell ref="J309:L309"/>
    <mergeCell ref="N309:Q309"/>
    <mergeCell ref="D310:F310"/>
    <mergeCell ref="J310:L310"/>
    <mergeCell ref="N310:Q310"/>
    <mergeCell ref="I304:I307"/>
    <mergeCell ref="J304:L307"/>
    <mergeCell ref="M304:M307"/>
    <mergeCell ref="N304:Q307"/>
    <mergeCell ref="R304:R307"/>
    <mergeCell ref="D308:F308"/>
    <mergeCell ref="J308:L308"/>
    <mergeCell ref="N308:Q308"/>
    <mergeCell ref="A303:F303"/>
    <mergeCell ref="G303:Q303"/>
    <mergeCell ref="A304:B304"/>
    <mergeCell ref="A305:B305"/>
    <mergeCell ref="A306:B306"/>
    <mergeCell ref="A307:B307"/>
    <mergeCell ref="C304:C307"/>
    <mergeCell ref="D304:F307"/>
    <mergeCell ref="G304:G307"/>
    <mergeCell ref="H304:H307"/>
    <mergeCell ref="A8:M8"/>
    <mergeCell ref="A317:D317"/>
    <mergeCell ref="E317:R317"/>
    <mergeCell ref="B318:E318"/>
    <mergeCell ref="F318:J318"/>
    <mergeCell ref="K318:O318"/>
    <mergeCell ref="P318:R318"/>
    <mergeCell ref="A315:B315"/>
    <mergeCell ref="D315:F315"/>
    <mergeCell ref="J315:L315"/>
    <mergeCell ref="N315:Q315"/>
    <mergeCell ref="A316:G316"/>
    <mergeCell ref="J316:L316"/>
    <mergeCell ref="N316:Q316"/>
    <mergeCell ref="D313:F313"/>
    <mergeCell ref="J313:L313"/>
    <mergeCell ref="N313:Q313"/>
    <mergeCell ref="A314:C314"/>
    <mergeCell ref="D314:F314"/>
    <mergeCell ref="J314:L314"/>
    <mergeCell ref="N314:Q314"/>
    <mergeCell ref="D311:F311"/>
    <mergeCell ref="J311:L311"/>
    <mergeCell ref="N311:Q311"/>
    <mergeCell ref="D312:F312"/>
    <mergeCell ref="J312:L312"/>
    <mergeCell ref="N312:Q3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2020-10-30T08:01:49Z</cp:lastPrinted>
  <dcterms:created xsi:type="dcterms:W3CDTF">2020-10-23T07:50:46Z</dcterms:created>
  <dcterms:modified xsi:type="dcterms:W3CDTF">2020-10-30T11:16:49Z</dcterms:modified>
</cp:coreProperties>
</file>